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drawings/drawing3.xml" ContentType="application/vnd.openxmlformats-officedocument.drawingml.chartshapes+xml"/>
  <Override PartName="/xl/drawings/drawing5.xml" ContentType="application/vnd.openxmlformats-officedocument.drawingml.chartshapes+xml"/>
  <Override PartName="/xl/drawings/drawing4.xml" ContentType="application/vnd.openxmlformats-officedocument.drawingml.chartshapes+xml"/>
  <Override PartName="/xl/drawings/drawing6.xml" ContentType="application/vnd.openxmlformats-officedocument.drawingml.chartshapes+xml"/>
  <Override PartName="/xl/workbook.xml" ContentType="application/vnd.openxmlformats-officedocument.spreadsheetml.sheet.main+xml"/>
  <Override PartName="/xl/worksheets/sheet8.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2.xml" ContentType="application/vnd.openxmlformats-officedocument.drawing+xml"/>
  <Override PartName="/xl/drawings/drawing11.xml" ContentType="application/vnd.openxmlformats-officedocument.drawing+xml"/>
  <Override PartName="/xl/worksheets/sheet1.xml" ContentType="application/vnd.openxmlformats-officedocument.spreadsheetml.worksheet+xml"/>
  <Override PartName="/xl/drawings/drawing10.xml" ContentType="application/vnd.openxmlformats-officedocument.drawing+xml"/>
  <Override PartName="/xl/worksheets/sheet7.xml" ContentType="application/vnd.openxmlformats-officedocument.spreadsheetml.worksheet+xml"/>
  <Override PartName="/xl/charts/chart2.xml" ContentType="application/vnd.openxmlformats-officedocument.drawingml.chart+xml"/>
  <Override PartName="/xl/worksheets/sheet6.xml" ContentType="application/vnd.openxmlformats-officedocument.spreadsheetml.worksheet+xml"/>
  <Override PartName="/xl/charts/chart3.xml" ContentType="application/vnd.openxmlformats-officedocument.drawingml.chart+xml"/>
  <Override PartName="/xl/charts/chart1.xml" ContentType="application/vnd.openxmlformats-officedocument.drawingml.chart+xml"/>
  <Override PartName="/xl/drawings/drawing2.xml" ContentType="application/vnd.openxmlformats-officedocument.drawing+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worksheets/sheet5.xml" ContentType="application/vnd.openxmlformats-officedocument.spreadsheetml.worksheet+xml"/>
  <Override PartName="/xl/charts/chart4.xml" ContentType="application/vnd.openxmlformats-officedocument.drawingml.chart+xml"/>
  <Override PartName="/xl/worksheets/sheet4.xml" ContentType="application/vnd.openxmlformats-officedocument.spreadsheetml.worksheet+xml"/>
  <Override PartName="/xl/drawings/drawing8.xml" ContentType="application/vnd.openxmlformats-officedocument.drawing+xml"/>
  <Override PartName="/xl/drawings/drawing9.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M:\Energy Information\Projects\Website\2020\Q1\"/>
    </mc:Choice>
  </mc:AlternateContent>
  <bookViews>
    <workbookView xWindow="1395" yWindow="465" windowWidth="22170" windowHeight="9780" activeTab="3"/>
  </bookViews>
  <sheets>
    <sheet name="Contents" sheetId="8" r:id="rId1"/>
    <sheet name="Charts" sheetId="9" r:id="rId2"/>
    <sheet name="Annual_PJ" sheetId="1" r:id="rId3"/>
    <sheet name="Quarterly_PJ" sheetId="3" r:id="rId4"/>
    <sheet name="Annual_Mm3" sheetId="4" r:id="rId5"/>
    <sheet name="Quarterly_Mm3" sheetId="10" r:id="rId6"/>
    <sheet name="Annual_Bcf" sheetId="6" r:id="rId7"/>
    <sheet name="Quarterly_Bcf" sheetId="7" r:id="rId8"/>
  </sheets>
  <calcPr calcId="162913"/>
</workbook>
</file>

<file path=xl/calcChain.xml><?xml version="1.0" encoding="utf-8"?>
<calcChain xmlns="http://schemas.openxmlformats.org/spreadsheetml/2006/main">
  <c r="B52" i="9" l="1"/>
  <c r="GE44" i="7" l="1"/>
  <c r="GE15" i="7"/>
  <c r="GE16" i="7"/>
  <c r="GE17" i="7"/>
  <c r="GE19" i="7"/>
  <c r="GE21" i="7"/>
  <c r="GE23" i="7"/>
  <c r="GE27" i="7"/>
  <c r="GE28" i="7"/>
  <c r="GE29" i="7"/>
  <c r="GE30" i="7"/>
  <c r="GE32" i="7"/>
  <c r="GE35" i="7"/>
  <c r="GE38" i="7"/>
  <c r="GE39" i="7"/>
  <c r="GE40" i="7"/>
  <c r="GE41" i="7"/>
  <c r="GE42" i="7"/>
  <c r="GE43" i="7"/>
  <c r="GE11" i="10" l="1"/>
  <c r="GE11" i="3"/>
  <c r="GE36" i="10"/>
  <c r="GE25" i="3"/>
  <c r="GE36" i="3"/>
  <c r="GE34" i="3" s="1"/>
  <c r="GE37" i="7"/>
  <c r="GE25" i="10"/>
  <c r="GE25" i="7" s="1"/>
  <c r="GE26" i="7"/>
  <c r="GE13" i="7"/>
  <c r="GE11" i="7" s="1"/>
  <c r="GD44" i="7"/>
  <c r="AV82" i="6"/>
  <c r="GD43" i="7"/>
  <c r="GD42" i="7"/>
  <c r="GD41" i="7"/>
  <c r="GD40" i="7"/>
  <c r="GD39" i="7"/>
  <c r="GD38" i="7"/>
  <c r="GD37" i="7"/>
  <c r="GD35" i="7"/>
  <c r="GD32" i="7"/>
  <c r="GD30" i="7"/>
  <c r="GD29" i="7"/>
  <c r="GD28" i="7"/>
  <c r="GD27" i="7"/>
  <c r="GD26" i="7"/>
  <c r="GD23" i="7"/>
  <c r="GD21" i="7"/>
  <c r="GD19" i="7"/>
  <c r="GD17" i="7"/>
  <c r="GD16" i="7"/>
  <c r="GD15" i="7"/>
  <c r="GD13" i="7"/>
  <c r="GE34" i="10" l="1"/>
  <c r="GE34" i="7" s="1"/>
  <c r="GE36" i="7"/>
  <c r="GD11" i="7"/>
  <c r="GD36" i="3"/>
  <c r="GD11" i="3"/>
  <c r="GD36" i="10"/>
  <c r="GD25" i="10"/>
  <c r="GD25" i="7" s="1"/>
  <c r="GD11" i="10"/>
  <c r="GD25" i="3"/>
  <c r="GD34" i="3" l="1"/>
  <c r="GD34" i="10"/>
  <c r="GD34" i="7" s="1"/>
  <c r="GD36" i="7"/>
  <c r="GC44" i="7" l="1"/>
  <c r="GC13" i="7"/>
  <c r="GC15" i="7"/>
  <c r="GC16" i="7"/>
  <c r="GC17" i="7"/>
  <c r="GC19" i="7"/>
  <c r="GC21" i="7"/>
  <c r="GC23" i="7"/>
  <c r="GC26" i="7"/>
  <c r="GC27" i="7"/>
  <c r="GC28" i="7"/>
  <c r="GC29" i="7"/>
  <c r="GC30" i="7"/>
  <c r="GC32" i="7"/>
  <c r="GC35" i="7"/>
  <c r="GC37" i="7"/>
  <c r="GC38" i="7"/>
  <c r="GC39" i="7"/>
  <c r="GC40" i="7"/>
  <c r="GC41" i="7"/>
  <c r="GC42" i="7"/>
  <c r="GC43" i="7"/>
  <c r="GC11" i="7" l="1"/>
  <c r="GC36" i="3"/>
  <c r="GC11" i="3"/>
  <c r="GC36" i="10"/>
  <c r="GC36" i="7" s="1"/>
  <c r="GC25" i="3"/>
  <c r="GC25" i="10"/>
  <c r="GC25" i="7" s="1"/>
  <c r="GC11" i="10"/>
  <c r="BP32" i="7"/>
  <c r="BQ32" i="7"/>
  <c r="BR32" i="7"/>
  <c r="BS32" i="7"/>
  <c r="BT32" i="7"/>
  <c r="BU32" i="7"/>
  <c r="BV32" i="7"/>
  <c r="BW32" i="7"/>
  <c r="BX32" i="7"/>
  <c r="BY32" i="7"/>
  <c r="BZ32" i="7"/>
  <c r="CA32" i="7"/>
  <c r="CB32" i="7"/>
  <c r="CC32" i="7"/>
  <c r="CD32" i="7"/>
  <c r="CE32" i="7"/>
  <c r="CF32" i="7"/>
  <c r="CG32" i="7"/>
  <c r="CH32" i="7"/>
  <c r="CI32" i="7"/>
  <c r="CJ32" i="7"/>
  <c r="CK32" i="7"/>
  <c r="CL32" i="7"/>
  <c r="CM32" i="7"/>
  <c r="CN32" i="7"/>
  <c r="CO32" i="7"/>
  <c r="CP32" i="7"/>
  <c r="CQ32" i="7"/>
  <c r="CR32" i="7"/>
  <c r="CS32" i="7"/>
  <c r="CT32" i="7"/>
  <c r="CU32" i="7"/>
  <c r="CV32" i="7"/>
  <c r="CW32" i="7"/>
  <c r="CX32" i="7"/>
  <c r="CY32" i="7"/>
  <c r="CZ32" i="7"/>
  <c r="DA32" i="7"/>
  <c r="DB32" i="7"/>
  <c r="DC32" i="7"/>
  <c r="DD32" i="7"/>
  <c r="DE32" i="7"/>
  <c r="DF32" i="7"/>
  <c r="DG32" i="7"/>
  <c r="DH32" i="7"/>
  <c r="DI32" i="7"/>
  <c r="DJ32" i="7"/>
  <c r="DK32" i="7"/>
  <c r="DL32" i="7"/>
  <c r="DM32" i="7"/>
  <c r="DN32" i="7"/>
  <c r="DO32" i="7"/>
  <c r="DP32" i="7"/>
  <c r="DQ32" i="7"/>
  <c r="DR32" i="7"/>
  <c r="DS32" i="7"/>
  <c r="DT32" i="7"/>
  <c r="DU32" i="7"/>
  <c r="DV32" i="7"/>
  <c r="DW32" i="7"/>
  <c r="DX32" i="7"/>
  <c r="DY32" i="7"/>
  <c r="DZ32" i="7"/>
  <c r="EA32" i="7"/>
  <c r="EB32" i="7"/>
  <c r="EC32" i="7"/>
  <c r="ED32" i="7"/>
  <c r="EE32" i="7"/>
  <c r="EF32" i="7"/>
  <c r="EG32" i="7"/>
  <c r="EH32" i="7"/>
  <c r="EI32" i="7"/>
  <c r="EJ32" i="7"/>
  <c r="EK32" i="7"/>
  <c r="EL32" i="7"/>
  <c r="EM32" i="7"/>
  <c r="EN32" i="7"/>
  <c r="EO32" i="7"/>
  <c r="EP32" i="7"/>
  <c r="EQ32" i="7"/>
  <c r="ER32" i="7"/>
  <c r="ES32" i="7"/>
  <c r="ET32" i="7"/>
  <c r="EU32" i="7"/>
  <c r="EV32" i="7"/>
  <c r="EW32" i="7"/>
  <c r="EX32" i="7"/>
  <c r="EY32" i="7"/>
  <c r="EZ32" i="7"/>
  <c r="FA32" i="7"/>
  <c r="FB32" i="7"/>
  <c r="FC32" i="7"/>
  <c r="BO32" i="7"/>
  <c r="BP34" i="7"/>
  <c r="BQ34" i="7"/>
  <c r="BR34" i="7"/>
  <c r="BS34" i="7"/>
  <c r="BT34" i="7"/>
  <c r="BU34" i="7"/>
  <c r="BV34" i="7"/>
  <c r="BW34" i="7"/>
  <c r="BX34" i="7"/>
  <c r="BY34" i="7"/>
  <c r="BZ34" i="7"/>
  <c r="CA34" i="7"/>
  <c r="CB34" i="7"/>
  <c r="CC34" i="7"/>
  <c r="CD34" i="7"/>
  <c r="CE34" i="7"/>
  <c r="CF34" i="7"/>
  <c r="CG34" i="7"/>
  <c r="CH34" i="7"/>
  <c r="CI34" i="7"/>
  <c r="CJ34" i="7"/>
  <c r="CK34" i="7"/>
  <c r="CL34" i="7"/>
  <c r="CM34" i="7"/>
  <c r="CN34" i="7"/>
  <c r="CO34" i="7"/>
  <c r="CP34" i="7"/>
  <c r="CQ34" i="7"/>
  <c r="CR34" i="7"/>
  <c r="CS34" i="7"/>
  <c r="CT34" i="7"/>
  <c r="CU34" i="7"/>
  <c r="CV34" i="7"/>
  <c r="CW34" i="7"/>
  <c r="CX34" i="7"/>
  <c r="CY34" i="7"/>
  <c r="CZ34" i="7"/>
  <c r="DA34" i="7"/>
  <c r="DB34" i="7"/>
  <c r="DC34" i="7"/>
  <c r="DD34" i="7"/>
  <c r="DE34" i="7"/>
  <c r="DF34" i="7"/>
  <c r="DG34" i="7"/>
  <c r="DH34" i="7"/>
  <c r="DI34" i="7"/>
  <c r="DJ34" i="7"/>
  <c r="DK34" i="7"/>
  <c r="DL34" i="7"/>
  <c r="DM34" i="7"/>
  <c r="DN34" i="7"/>
  <c r="DO34" i="7"/>
  <c r="DP34" i="7"/>
  <c r="DQ34" i="7"/>
  <c r="DR34" i="7"/>
  <c r="DS34" i="7"/>
  <c r="DT34" i="7"/>
  <c r="DU34" i="7"/>
  <c r="DV34" i="7"/>
  <c r="DW34" i="7"/>
  <c r="DX34" i="7"/>
  <c r="DY34" i="7"/>
  <c r="DZ34" i="7"/>
  <c r="EA34" i="7"/>
  <c r="EB34" i="7"/>
  <c r="EC34" i="7"/>
  <c r="ED34" i="7"/>
  <c r="EE34" i="7"/>
  <c r="EF34" i="7"/>
  <c r="EG34" i="7"/>
  <c r="EH34" i="7"/>
  <c r="EI34" i="7"/>
  <c r="EJ34" i="7"/>
  <c r="EK34" i="7"/>
  <c r="EL34" i="7"/>
  <c r="EM34" i="7"/>
  <c r="EN34" i="7"/>
  <c r="EO34" i="7"/>
  <c r="EP34" i="7"/>
  <c r="EQ34" i="7"/>
  <c r="ER34" i="7"/>
  <c r="ES34" i="7"/>
  <c r="ET34" i="7"/>
  <c r="EU34" i="7"/>
  <c r="EV34" i="7"/>
  <c r="EW34" i="7"/>
  <c r="EX34" i="7"/>
  <c r="EY34" i="7"/>
  <c r="EZ34" i="7"/>
  <c r="FA34" i="7"/>
  <c r="FB34" i="7"/>
  <c r="FC34" i="7"/>
  <c r="BP35" i="7"/>
  <c r="BQ35" i="7"/>
  <c r="BR35" i="7"/>
  <c r="BS35" i="7"/>
  <c r="BT35" i="7"/>
  <c r="BU35" i="7"/>
  <c r="BV35" i="7"/>
  <c r="BW35" i="7"/>
  <c r="BX35" i="7"/>
  <c r="BY35" i="7"/>
  <c r="BZ35" i="7"/>
  <c r="CA35" i="7"/>
  <c r="CB35" i="7"/>
  <c r="CC35" i="7"/>
  <c r="CD35" i="7"/>
  <c r="CE35" i="7"/>
  <c r="CF35" i="7"/>
  <c r="CG35" i="7"/>
  <c r="CH35" i="7"/>
  <c r="CI35" i="7"/>
  <c r="CJ35" i="7"/>
  <c r="CK35" i="7"/>
  <c r="CL35" i="7"/>
  <c r="CM35" i="7"/>
  <c r="CN35" i="7"/>
  <c r="CO35" i="7"/>
  <c r="CP35" i="7"/>
  <c r="CQ35" i="7"/>
  <c r="CR35" i="7"/>
  <c r="CS35" i="7"/>
  <c r="CT35" i="7"/>
  <c r="CU35" i="7"/>
  <c r="CV35" i="7"/>
  <c r="CW35" i="7"/>
  <c r="CX35" i="7"/>
  <c r="CY35" i="7"/>
  <c r="CZ35" i="7"/>
  <c r="DA35" i="7"/>
  <c r="DB35" i="7"/>
  <c r="DC35" i="7"/>
  <c r="DD35" i="7"/>
  <c r="DE35" i="7"/>
  <c r="DF35" i="7"/>
  <c r="DG35" i="7"/>
  <c r="DH35" i="7"/>
  <c r="DI35" i="7"/>
  <c r="DJ35" i="7"/>
  <c r="DK35" i="7"/>
  <c r="DL35" i="7"/>
  <c r="DM35" i="7"/>
  <c r="DN35" i="7"/>
  <c r="DO35" i="7"/>
  <c r="DP35" i="7"/>
  <c r="DQ35" i="7"/>
  <c r="DR35" i="7"/>
  <c r="DS35" i="7"/>
  <c r="DT35" i="7"/>
  <c r="DU35" i="7"/>
  <c r="DV35" i="7"/>
  <c r="DW35" i="7"/>
  <c r="DX35" i="7"/>
  <c r="DY35" i="7"/>
  <c r="DZ35" i="7"/>
  <c r="EA35" i="7"/>
  <c r="EB35" i="7"/>
  <c r="EC35" i="7"/>
  <c r="ED35" i="7"/>
  <c r="EE35" i="7"/>
  <c r="EF35" i="7"/>
  <c r="EG35" i="7"/>
  <c r="EH35" i="7"/>
  <c r="EI35" i="7"/>
  <c r="EJ35" i="7"/>
  <c r="EK35" i="7"/>
  <c r="EL35" i="7"/>
  <c r="EM35" i="7"/>
  <c r="EN35" i="7"/>
  <c r="EO35" i="7"/>
  <c r="EP35" i="7"/>
  <c r="EQ35" i="7"/>
  <c r="ER35" i="7"/>
  <c r="ES35" i="7"/>
  <c r="ET35" i="7"/>
  <c r="EU35" i="7"/>
  <c r="EV35" i="7"/>
  <c r="EW35" i="7"/>
  <c r="EX35" i="7"/>
  <c r="EY35" i="7"/>
  <c r="EZ35" i="7"/>
  <c r="FA35" i="7"/>
  <c r="FB35" i="7"/>
  <c r="FC35" i="7"/>
  <c r="BP36" i="7"/>
  <c r="BQ36" i="7"/>
  <c r="BR36" i="7"/>
  <c r="BS36" i="7"/>
  <c r="BT36" i="7"/>
  <c r="BU36" i="7"/>
  <c r="BV36" i="7"/>
  <c r="BW36" i="7"/>
  <c r="BX36" i="7"/>
  <c r="BY36" i="7"/>
  <c r="BZ36" i="7"/>
  <c r="CA36" i="7"/>
  <c r="CB36" i="7"/>
  <c r="CC36" i="7"/>
  <c r="CD36" i="7"/>
  <c r="CE36" i="7"/>
  <c r="CF36" i="7"/>
  <c r="CG36" i="7"/>
  <c r="CH36" i="7"/>
  <c r="CI36" i="7"/>
  <c r="CJ36" i="7"/>
  <c r="CK36" i="7"/>
  <c r="CL36" i="7"/>
  <c r="CM36" i="7"/>
  <c r="CN36" i="7"/>
  <c r="CO36" i="7"/>
  <c r="CP36" i="7"/>
  <c r="CQ36" i="7"/>
  <c r="CR36" i="7"/>
  <c r="CS36" i="7"/>
  <c r="CT36" i="7"/>
  <c r="CU36" i="7"/>
  <c r="CV36" i="7"/>
  <c r="CW36" i="7"/>
  <c r="CX36" i="7"/>
  <c r="CY36" i="7"/>
  <c r="CZ36" i="7"/>
  <c r="DA36" i="7"/>
  <c r="DB36" i="7"/>
  <c r="DC36" i="7"/>
  <c r="DD36" i="7"/>
  <c r="DE36" i="7"/>
  <c r="DF36" i="7"/>
  <c r="DG36" i="7"/>
  <c r="DH36" i="7"/>
  <c r="DI36" i="7"/>
  <c r="DJ36" i="7"/>
  <c r="DK36" i="7"/>
  <c r="DL36" i="7"/>
  <c r="DM36" i="7"/>
  <c r="DN36" i="7"/>
  <c r="DO36" i="7"/>
  <c r="DP36" i="7"/>
  <c r="DQ36" i="7"/>
  <c r="DR36" i="7"/>
  <c r="DS36" i="7"/>
  <c r="DT36" i="7"/>
  <c r="DU36" i="7"/>
  <c r="DV36" i="7"/>
  <c r="DW36" i="7"/>
  <c r="DX36" i="7"/>
  <c r="DY36" i="7"/>
  <c r="DZ36" i="7"/>
  <c r="EA36" i="7"/>
  <c r="EB36" i="7"/>
  <c r="EC36" i="7"/>
  <c r="ED36" i="7"/>
  <c r="EE36" i="7"/>
  <c r="EF36" i="7"/>
  <c r="EG36" i="7"/>
  <c r="EH36" i="7"/>
  <c r="EI36" i="7"/>
  <c r="EJ36" i="7"/>
  <c r="EK36" i="7"/>
  <c r="EL36" i="7"/>
  <c r="EM36" i="7"/>
  <c r="EN36" i="7"/>
  <c r="EO36" i="7"/>
  <c r="EP36" i="7"/>
  <c r="EQ36" i="7"/>
  <c r="ER36" i="7"/>
  <c r="ES36" i="7"/>
  <c r="ET36" i="7"/>
  <c r="EU36" i="7"/>
  <c r="EV36" i="7"/>
  <c r="EW36" i="7"/>
  <c r="EX36" i="7"/>
  <c r="EY36" i="7"/>
  <c r="EZ36" i="7"/>
  <c r="FA36" i="7"/>
  <c r="FB36" i="7"/>
  <c r="FC36" i="7"/>
  <c r="BP37" i="7"/>
  <c r="BQ37" i="7"/>
  <c r="BR37" i="7"/>
  <c r="BS37" i="7"/>
  <c r="BT37" i="7"/>
  <c r="BU37" i="7"/>
  <c r="BV37" i="7"/>
  <c r="BW37" i="7"/>
  <c r="BX37" i="7"/>
  <c r="BY37" i="7"/>
  <c r="BZ37" i="7"/>
  <c r="CA37" i="7"/>
  <c r="CB37" i="7"/>
  <c r="CC37" i="7"/>
  <c r="CD37" i="7"/>
  <c r="CE37" i="7"/>
  <c r="CF37" i="7"/>
  <c r="CG37" i="7"/>
  <c r="CH37" i="7"/>
  <c r="CI37" i="7"/>
  <c r="CJ37" i="7"/>
  <c r="CK37" i="7"/>
  <c r="CL37" i="7"/>
  <c r="CM37" i="7"/>
  <c r="CN37" i="7"/>
  <c r="CO37" i="7"/>
  <c r="CP37" i="7"/>
  <c r="CQ37" i="7"/>
  <c r="CR37" i="7"/>
  <c r="CS37" i="7"/>
  <c r="CT37" i="7"/>
  <c r="CU37" i="7"/>
  <c r="CV37" i="7"/>
  <c r="CW37" i="7"/>
  <c r="CX37" i="7"/>
  <c r="CY37" i="7"/>
  <c r="CZ37" i="7"/>
  <c r="DA37" i="7"/>
  <c r="DB37" i="7"/>
  <c r="DC37" i="7"/>
  <c r="DD37" i="7"/>
  <c r="DE37" i="7"/>
  <c r="DF37" i="7"/>
  <c r="DG37" i="7"/>
  <c r="DH37" i="7"/>
  <c r="DI37" i="7"/>
  <c r="DJ37" i="7"/>
  <c r="DK37" i="7"/>
  <c r="DL37" i="7"/>
  <c r="DM37" i="7"/>
  <c r="DN37" i="7"/>
  <c r="DO37" i="7"/>
  <c r="DP37" i="7"/>
  <c r="DQ37" i="7"/>
  <c r="DR37" i="7"/>
  <c r="DS37" i="7"/>
  <c r="DT37" i="7"/>
  <c r="DU37" i="7"/>
  <c r="DV37" i="7"/>
  <c r="DW37" i="7"/>
  <c r="DX37" i="7"/>
  <c r="DY37" i="7"/>
  <c r="DZ37" i="7"/>
  <c r="EA37" i="7"/>
  <c r="EB37" i="7"/>
  <c r="EC37" i="7"/>
  <c r="ED37" i="7"/>
  <c r="EE37" i="7"/>
  <c r="EF37" i="7"/>
  <c r="EG37" i="7"/>
  <c r="EH37" i="7"/>
  <c r="EI37" i="7"/>
  <c r="EJ37" i="7"/>
  <c r="EK37" i="7"/>
  <c r="EL37" i="7"/>
  <c r="EM37" i="7"/>
  <c r="EN37" i="7"/>
  <c r="EO37" i="7"/>
  <c r="EP37" i="7"/>
  <c r="EQ37" i="7"/>
  <c r="ER37" i="7"/>
  <c r="ES37" i="7"/>
  <c r="ET37" i="7"/>
  <c r="EU37" i="7"/>
  <c r="EV37" i="7"/>
  <c r="EW37" i="7"/>
  <c r="EX37" i="7"/>
  <c r="EY37" i="7"/>
  <c r="EZ37" i="7"/>
  <c r="FA37" i="7"/>
  <c r="FB37" i="7"/>
  <c r="FC37" i="7"/>
  <c r="BP38" i="7"/>
  <c r="BQ38" i="7"/>
  <c r="BR38" i="7"/>
  <c r="BS38" i="7"/>
  <c r="BT38" i="7"/>
  <c r="BU38" i="7"/>
  <c r="BV38" i="7"/>
  <c r="BW38" i="7"/>
  <c r="BX38" i="7"/>
  <c r="BY38" i="7"/>
  <c r="BZ38" i="7"/>
  <c r="CA38" i="7"/>
  <c r="CB38" i="7"/>
  <c r="CC38" i="7"/>
  <c r="CD38" i="7"/>
  <c r="CE38" i="7"/>
  <c r="CF38" i="7"/>
  <c r="CG38" i="7"/>
  <c r="CH38" i="7"/>
  <c r="CI38" i="7"/>
  <c r="CJ38" i="7"/>
  <c r="CK38" i="7"/>
  <c r="CL38" i="7"/>
  <c r="CM38" i="7"/>
  <c r="CN38" i="7"/>
  <c r="CO38" i="7"/>
  <c r="CP38" i="7"/>
  <c r="CQ38" i="7"/>
  <c r="CR38" i="7"/>
  <c r="CS38" i="7"/>
  <c r="CT38" i="7"/>
  <c r="CU38" i="7"/>
  <c r="CV38" i="7"/>
  <c r="CW38" i="7"/>
  <c r="CX38" i="7"/>
  <c r="CY38" i="7"/>
  <c r="CZ38" i="7"/>
  <c r="DA38" i="7"/>
  <c r="DB38" i="7"/>
  <c r="DC38" i="7"/>
  <c r="DD38" i="7"/>
  <c r="DE38" i="7"/>
  <c r="DF38" i="7"/>
  <c r="DG38" i="7"/>
  <c r="DH38" i="7"/>
  <c r="DI38" i="7"/>
  <c r="DJ38" i="7"/>
  <c r="DK38" i="7"/>
  <c r="DL38" i="7"/>
  <c r="DM38" i="7"/>
  <c r="DN38" i="7"/>
  <c r="DO38" i="7"/>
  <c r="DP38" i="7"/>
  <c r="DQ38" i="7"/>
  <c r="DR38" i="7"/>
  <c r="DS38" i="7"/>
  <c r="DT38" i="7"/>
  <c r="DU38" i="7"/>
  <c r="DV38" i="7"/>
  <c r="DW38" i="7"/>
  <c r="DX38" i="7"/>
  <c r="DY38" i="7"/>
  <c r="DZ38" i="7"/>
  <c r="EA38" i="7"/>
  <c r="EB38" i="7"/>
  <c r="EC38" i="7"/>
  <c r="ED38" i="7"/>
  <c r="EE38" i="7"/>
  <c r="EF38" i="7"/>
  <c r="EG38" i="7"/>
  <c r="EH38" i="7"/>
  <c r="EI38" i="7"/>
  <c r="EJ38" i="7"/>
  <c r="EK38" i="7"/>
  <c r="EL38" i="7"/>
  <c r="EM38" i="7"/>
  <c r="EN38" i="7"/>
  <c r="EO38" i="7"/>
  <c r="EP38" i="7"/>
  <c r="EQ38" i="7"/>
  <c r="ER38" i="7"/>
  <c r="ES38" i="7"/>
  <c r="ET38" i="7"/>
  <c r="EU38" i="7"/>
  <c r="EV38" i="7"/>
  <c r="EW38" i="7"/>
  <c r="EX38" i="7"/>
  <c r="EY38" i="7"/>
  <c r="EZ38" i="7"/>
  <c r="FA38" i="7"/>
  <c r="FB38" i="7"/>
  <c r="FC38" i="7"/>
  <c r="BP39" i="7"/>
  <c r="BQ39" i="7"/>
  <c r="BR39" i="7"/>
  <c r="BS39" i="7"/>
  <c r="BT39" i="7"/>
  <c r="BU39" i="7"/>
  <c r="BV39" i="7"/>
  <c r="BW39" i="7"/>
  <c r="BX39" i="7"/>
  <c r="BY39" i="7"/>
  <c r="BZ39" i="7"/>
  <c r="CA39" i="7"/>
  <c r="CB39" i="7"/>
  <c r="CC39" i="7"/>
  <c r="CD39" i="7"/>
  <c r="CE39" i="7"/>
  <c r="CF39" i="7"/>
  <c r="CG39" i="7"/>
  <c r="CH39" i="7"/>
  <c r="CI39" i="7"/>
  <c r="CJ39" i="7"/>
  <c r="CK39" i="7"/>
  <c r="CL39" i="7"/>
  <c r="CM39" i="7"/>
  <c r="CN39" i="7"/>
  <c r="CO39" i="7"/>
  <c r="CP39" i="7"/>
  <c r="CQ39" i="7"/>
  <c r="CR39" i="7"/>
  <c r="CS39" i="7"/>
  <c r="CT39" i="7"/>
  <c r="CU39" i="7"/>
  <c r="CV39" i="7"/>
  <c r="CW39" i="7"/>
  <c r="CX39" i="7"/>
  <c r="CY39" i="7"/>
  <c r="CZ39" i="7"/>
  <c r="DA39" i="7"/>
  <c r="DB39" i="7"/>
  <c r="DC39" i="7"/>
  <c r="DD39" i="7"/>
  <c r="DE39" i="7"/>
  <c r="DF39" i="7"/>
  <c r="DG39" i="7"/>
  <c r="DH39" i="7"/>
  <c r="DI39" i="7"/>
  <c r="DJ39" i="7"/>
  <c r="DK39" i="7"/>
  <c r="DL39" i="7"/>
  <c r="DM39" i="7"/>
  <c r="DN39" i="7"/>
  <c r="DO39" i="7"/>
  <c r="DP39" i="7"/>
  <c r="DQ39" i="7"/>
  <c r="DR39" i="7"/>
  <c r="DS39" i="7"/>
  <c r="DT39" i="7"/>
  <c r="DU39" i="7"/>
  <c r="DV39" i="7"/>
  <c r="DW39" i="7"/>
  <c r="DX39" i="7"/>
  <c r="DY39" i="7"/>
  <c r="DZ39" i="7"/>
  <c r="EA39" i="7"/>
  <c r="EB39" i="7"/>
  <c r="EC39" i="7"/>
  <c r="ED39" i="7"/>
  <c r="EE39" i="7"/>
  <c r="EF39" i="7"/>
  <c r="EG39" i="7"/>
  <c r="EH39" i="7"/>
  <c r="EI39" i="7"/>
  <c r="EJ39" i="7"/>
  <c r="EK39" i="7"/>
  <c r="EL39" i="7"/>
  <c r="EM39" i="7"/>
  <c r="EN39" i="7"/>
  <c r="EO39" i="7"/>
  <c r="EP39" i="7"/>
  <c r="EQ39" i="7"/>
  <c r="ER39" i="7"/>
  <c r="ES39" i="7"/>
  <c r="ET39" i="7"/>
  <c r="EU39" i="7"/>
  <c r="EV39" i="7"/>
  <c r="EW39" i="7"/>
  <c r="EX39" i="7"/>
  <c r="EY39" i="7"/>
  <c r="EZ39" i="7"/>
  <c r="FA39" i="7"/>
  <c r="FB39" i="7"/>
  <c r="FC39" i="7"/>
  <c r="BP40" i="7"/>
  <c r="BQ40" i="7"/>
  <c r="BR40" i="7"/>
  <c r="BS40" i="7"/>
  <c r="BT40" i="7"/>
  <c r="BU40" i="7"/>
  <c r="BV40" i="7"/>
  <c r="BW40" i="7"/>
  <c r="BX40" i="7"/>
  <c r="BY40" i="7"/>
  <c r="BZ40" i="7"/>
  <c r="CA40" i="7"/>
  <c r="CB40" i="7"/>
  <c r="CC40" i="7"/>
  <c r="CD40" i="7"/>
  <c r="CE40" i="7"/>
  <c r="CF40" i="7"/>
  <c r="CG40" i="7"/>
  <c r="CH40" i="7"/>
  <c r="CI40" i="7"/>
  <c r="CJ40" i="7"/>
  <c r="CK40" i="7"/>
  <c r="CL40" i="7"/>
  <c r="CM40" i="7"/>
  <c r="CN40" i="7"/>
  <c r="CO40" i="7"/>
  <c r="CP40" i="7"/>
  <c r="CQ40" i="7"/>
  <c r="CR40" i="7"/>
  <c r="CS40" i="7"/>
  <c r="CT40" i="7"/>
  <c r="CU40" i="7"/>
  <c r="CV40" i="7"/>
  <c r="CW40" i="7"/>
  <c r="CX40" i="7"/>
  <c r="CY40" i="7"/>
  <c r="CZ40" i="7"/>
  <c r="DA40" i="7"/>
  <c r="DB40" i="7"/>
  <c r="DC40" i="7"/>
  <c r="DD40" i="7"/>
  <c r="DE40" i="7"/>
  <c r="DF40" i="7"/>
  <c r="DG40" i="7"/>
  <c r="DH40" i="7"/>
  <c r="DI40" i="7"/>
  <c r="DJ40" i="7"/>
  <c r="DK40" i="7"/>
  <c r="DL40" i="7"/>
  <c r="DM40" i="7"/>
  <c r="DN40" i="7"/>
  <c r="DO40" i="7"/>
  <c r="DP40" i="7"/>
  <c r="DQ40" i="7"/>
  <c r="DR40" i="7"/>
  <c r="DS40" i="7"/>
  <c r="DT40" i="7"/>
  <c r="DU40" i="7"/>
  <c r="DV40" i="7"/>
  <c r="DW40" i="7"/>
  <c r="DX40" i="7"/>
  <c r="DY40" i="7"/>
  <c r="DZ40" i="7"/>
  <c r="EA40" i="7"/>
  <c r="EB40" i="7"/>
  <c r="EC40" i="7"/>
  <c r="ED40" i="7"/>
  <c r="EE40" i="7"/>
  <c r="EF40" i="7"/>
  <c r="EG40" i="7"/>
  <c r="EH40" i="7"/>
  <c r="EI40" i="7"/>
  <c r="EJ40" i="7"/>
  <c r="EK40" i="7"/>
  <c r="EL40" i="7"/>
  <c r="EM40" i="7"/>
  <c r="EN40" i="7"/>
  <c r="EO40" i="7"/>
  <c r="EP40" i="7"/>
  <c r="EQ40" i="7"/>
  <c r="ER40" i="7"/>
  <c r="ES40" i="7"/>
  <c r="ET40" i="7"/>
  <c r="EU40" i="7"/>
  <c r="EV40" i="7"/>
  <c r="EW40" i="7"/>
  <c r="EX40" i="7"/>
  <c r="EY40" i="7"/>
  <c r="EZ40" i="7"/>
  <c r="FA40" i="7"/>
  <c r="FB40" i="7"/>
  <c r="FC40" i="7"/>
  <c r="BP41" i="7"/>
  <c r="BQ41" i="7"/>
  <c r="BR41" i="7"/>
  <c r="BS41" i="7"/>
  <c r="BT41" i="7"/>
  <c r="BU41" i="7"/>
  <c r="BV41" i="7"/>
  <c r="BW41" i="7"/>
  <c r="BX41" i="7"/>
  <c r="BY41" i="7"/>
  <c r="BZ41" i="7"/>
  <c r="CA41" i="7"/>
  <c r="CB41" i="7"/>
  <c r="CC41" i="7"/>
  <c r="CD41" i="7"/>
  <c r="CE41" i="7"/>
  <c r="CF41" i="7"/>
  <c r="CG41" i="7"/>
  <c r="CH41" i="7"/>
  <c r="CI41" i="7"/>
  <c r="CJ41" i="7"/>
  <c r="CK41" i="7"/>
  <c r="CL41" i="7"/>
  <c r="CM41" i="7"/>
  <c r="CN41" i="7"/>
  <c r="CO41" i="7"/>
  <c r="CP41" i="7"/>
  <c r="CQ41" i="7"/>
  <c r="CR41" i="7"/>
  <c r="CS41" i="7"/>
  <c r="CT41" i="7"/>
  <c r="CU41" i="7"/>
  <c r="CV41" i="7"/>
  <c r="CW41" i="7"/>
  <c r="CX41" i="7"/>
  <c r="CY41" i="7"/>
  <c r="CZ41" i="7"/>
  <c r="DA41" i="7"/>
  <c r="DB41" i="7"/>
  <c r="DC41" i="7"/>
  <c r="DD41" i="7"/>
  <c r="DE41" i="7"/>
  <c r="DF41" i="7"/>
  <c r="DG41" i="7"/>
  <c r="DH41" i="7"/>
  <c r="DI41" i="7"/>
  <c r="DJ41" i="7"/>
  <c r="DK41" i="7"/>
  <c r="DL41" i="7"/>
  <c r="DM41" i="7"/>
  <c r="DN41" i="7"/>
  <c r="DO41" i="7"/>
  <c r="DP41" i="7"/>
  <c r="DQ41" i="7"/>
  <c r="DR41" i="7"/>
  <c r="DS41" i="7"/>
  <c r="DT41" i="7"/>
  <c r="DU41" i="7"/>
  <c r="DV41" i="7"/>
  <c r="DW41" i="7"/>
  <c r="DX41" i="7"/>
  <c r="DY41" i="7"/>
  <c r="DZ41" i="7"/>
  <c r="EA41" i="7"/>
  <c r="EB41" i="7"/>
  <c r="EC41" i="7"/>
  <c r="ED41" i="7"/>
  <c r="EE41" i="7"/>
  <c r="EF41" i="7"/>
  <c r="EG41" i="7"/>
  <c r="EH41" i="7"/>
  <c r="EI41" i="7"/>
  <c r="EJ41" i="7"/>
  <c r="EK41" i="7"/>
  <c r="EL41" i="7"/>
  <c r="EM41" i="7"/>
  <c r="EN41" i="7"/>
  <c r="EO41" i="7"/>
  <c r="EP41" i="7"/>
  <c r="EQ41" i="7"/>
  <c r="ER41" i="7"/>
  <c r="ES41" i="7"/>
  <c r="ET41" i="7"/>
  <c r="EU41" i="7"/>
  <c r="EV41" i="7"/>
  <c r="EW41" i="7"/>
  <c r="EX41" i="7"/>
  <c r="EY41" i="7"/>
  <c r="EZ41" i="7"/>
  <c r="FA41" i="7"/>
  <c r="FB41" i="7"/>
  <c r="FC41" i="7"/>
  <c r="BP42" i="7"/>
  <c r="BQ42" i="7"/>
  <c r="BR42" i="7"/>
  <c r="BS42" i="7"/>
  <c r="BT42" i="7"/>
  <c r="BU42" i="7"/>
  <c r="BV42" i="7"/>
  <c r="BW42" i="7"/>
  <c r="BX42" i="7"/>
  <c r="BY42" i="7"/>
  <c r="BZ42" i="7"/>
  <c r="CA42" i="7"/>
  <c r="CB42" i="7"/>
  <c r="CC42" i="7"/>
  <c r="CD42" i="7"/>
  <c r="CE42" i="7"/>
  <c r="CF42" i="7"/>
  <c r="CG42" i="7"/>
  <c r="CH42" i="7"/>
  <c r="CI42" i="7"/>
  <c r="CJ42" i="7"/>
  <c r="CK42" i="7"/>
  <c r="CL42" i="7"/>
  <c r="CM42" i="7"/>
  <c r="CN42" i="7"/>
  <c r="CO42" i="7"/>
  <c r="CP42" i="7"/>
  <c r="CQ42" i="7"/>
  <c r="CR42" i="7"/>
  <c r="CS42" i="7"/>
  <c r="CT42" i="7"/>
  <c r="CU42" i="7"/>
  <c r="CV42" i="7"/>
  <c r="CW42" i="7"/>
  <c r="CX42" i="7"/>
  <c r="CY42" i="7"/>
  <c r="CZ42" i="7"/>
  <c r="DA42" i="7"/>
  <c r="DB42" i="7"/>
  <c r="DC42" i="7"/>
  <c r="DD42" i="7"/>
  <c r="DE42" i="7"/>
  <c r="DF42" i="7"/>
  <c r="DG42" i="7"/>
  <c r="DH42" i="7"/>
  <c r="DI42" i="7"/>
  <c r="DJ42" i="7"/>
  <c r="DK42" i="7"/>
  <c r="DL42" i="7"/>
  <c r="DM42" i="7"/>
  <c r="DN42" i="7"/>
  <c r="DO42" i="7"/>
  <c r="DP42" i="7"/>
  <c r="DQ42" i="7"/>
  <c r="DR42" i="7"/>
  <c r="DS42" i="7"/>
  <c r="DT42" i="7"/>
  <c r="DU42" i="7"/>
  <c r="DV42" i="7"/>
  <c r="DW42" i="7"/>
  <c r="DX42" i="7"/>
  <c r="DY42" i="7"/>
  <c r="DZ42" i="7"/>
  <c r="EA42" i="7"/>
  <c r="EB42" i="7"/>
  <c r="EC42" i="7"/>
  <c r="ED42" i="7"/>
  <c r="EE42" i="7"/>
  <c r="EF42" i="7"/>
  <c r="EG42" i="7"/>
  <c r="EH42" i="7"/>
  <c r="EI42" i="7"/>
  <c r="EJ42" i="7"/>
  <c r="EK42" i="7"/>
  <c r="EL42" i="7"/>
  <c r="EM42" i="7"/>
  <c r="EN42" i="7"/>
  <c r="EO42" i="7"/>
  <c r="EP42" i="7"/>
  <c r="EQ42" i="7"/>
  <c r="ER42" i="7"/>
  <c r="ES42" i="7"/>
  <c r="ET42" i="7"/>
  <c r="EU42" i="7"/>
  <c r="EV42" i="7"/>
  <c r="EW42" i="7"/>
  <c r="EX42" i="7"/>
  <c r="EY42" i="7"/>
  <c r="EZ42" i="7"/>
  <c r="FA42" i="7"/>
  <c r="FB42" i="7"/>
  <c r="FC42" i="7"/>
  <c r="BP43" i="7"/>
  <c r="BQ43" i="7"/>
  <c r="BR43" i="7"/>
  <c r="BS43" i="7"/>
  <c r="BT43" i="7"/>
  <c r="BU43" i="7"/>
  <c r="BV43" i="7"/>
  <c r="BW43" i="7"/>
  <c r="BX43" i="7"/>
  <c r="BY43" i="7"/>
  <c r="BZ43" i="7"/>
  <c r="CA43" i="7"/>
  <c r="CB43" i="7"/>
  <c r="CC43" i="7"/>
  <c r="CD43" i="7"/>
  <c r="CE43" i="7"/>
  <c r="CF43" i="7"/>
  <c r="CG43" i="7"/>
  <c r="CH43" i="7"/>
  <c r="CI43" i="7"/>
  <c r="CJ43" i="7"/>
  <c r="CK43" i="7"/>
  <c r="CL43" i="7"/>
  <c r="CM43" i="7"/>
  <c r="CN43" i="7"/>
  <c r="CO43" i="7"/>
  <c r="CP43" i="7"/>
  <c r="CQ43" i="7"/>
  <c r="CR43" i="7"/>
  <c r="CS43" i="7"/>
  <c r="CT43" i="7"/>
  <c r="CU43" i="7"/>
  <c r="CV43" i="7"/>
  <c r="CW43" i="7"/>
  <c r="CX43" i="7"/>
  <c r="CY43" i="7"/>
  <c r="CZ43" i="7"/>
  <c r="DA43" i="7"/>
  <c r="DB43" i="7"/>
  <c r="DC43" i="7"/>
  <c r="DD43" i="7"/>
  <c r="DE43" i="7"/>
  <c r="DF43" i="7"/>
  <c r="DG43" i="7"/>
  <c r="DH43" i="7"/>
  <c r="DI43" i="7"/>
  <c r="DJ43" i="7"/>
  <c r="DK43" i="7"/>
  <c r="DL43" i="7"/>
  <c r="DM43" i="7"/>
  <c r="DN43" i="7"/>
  <c r="DO43" i="7"/>
  <c r="DP43" i="7"/>
  <c r="DQ43" i="7"/>
  <c r="DR43" i="7"/>
  <c r="DS43" i="7"/>
  <c r="DT43" i="7"/>
  <c r="DU43" i="7"/>
  <c r="DV43" i="7"/>
  <c r="DW43" i="7"/>
  <c r="DX43" i="7"/>
  <c r="DY43" i="7"/>
  <c r="DZ43" i="7"/>
  <c r="EA43" i="7"/>
  <c r="EB43" i="7"/>
  <c r="EC43" i="7"/>
  <c r="ED43" i="7"/>
  <c r="EE43" i="7"/>
  <c r="EF43" i="7"/>
  <c r="EG43" i="7"/>
  <c r="EH43" i="7"/>
  <c r="EI43" i="7"/>
  <c r="EJ43" i="7"/>
  <c r="EK43" i="7"/>
  <c r="EL43" i="7"/>
  <c r="EM43" i="7"/>
  <c r="EN43" i="7"/>
  <c r="EO43" i="7"/>
  <c r="EP43" i="7"/>
  <c r="EQ43" i="7"/>
  <c r="ER43" i="7"/>
  <c r="ES43" i="7"/>
  <c r="ET43" i="7"/>
  <c r="EU43" i="7"/>
  <c r="EV43" i="7"/>
  <c r="EW43" i="7"/>
  <c r="EX43" i="7"/>
  <c r="EY43" i="7"/>
  <c r="EZ43" i="7"/>
  <c r="FA43" i="7"/>
  <c r="FB43" i="7"/>
  <c r="FC43" i="7"/>
  <c r="BP44" i="7"/>
  <c r="BQ44" i="7"/>
  <c r="BR44" i="7"/>
  <c r="BS44" i="7"/>
  <c r="BT44" i="7"/>
  <c r="BU44" i="7"/>
  <c r="BV44" i="7"/>
  <c r="BW44" i="7"/>
  <c r="BX44" i="7"/>
  <c r="BY44" i="7"/>
  <c r="BZ44" i="7"/>
  <c r="CA44" i="7"/>
  <c r="CB44" i="7"/>
  <c r="CC44" i="7"/>
  <c r="CD44" i="7"/>
  <c r="CE44" i="7"/>
  <c r="CF44" i="7"/>
  <c r="CG44" i="7"/>
  <c r="CH44" i="7"/>
  <c r="CI44" i="7"/>
  <c r="CJ44" i="7"/>
  <c r="CK44" i="7"/>
  <c r="CL44" i="7"/>
  <c r="CM44" i="7"/>
  <c r="CN44" i="7"/>
  <c r="CO44" i="7"/>
  <c r="CP44" i="7"/>
  <c r="CQ44" i="7"/>
  <c r="CR44" i="7"/>
  <c r="CS44" i="7"/>
  <c r="CT44" i="7"/>
  <c r="CU44" i="7"/>
  <c r="CV44" i="7"/>
  <c r="CW44" i="7"/>
  <c r="CX44" i="7"/>
  <c r="CY44" i="7"/>
  <c r="CZ44" i="7"/>
  <c r="DA44" i="7"/>
  <c r="DB44" i="7"/>
  <c r="DC44" i="7"/>
  <c r="DD44" i="7"/>
  <c r="DE44" i="7"/>
  <c r="DF44" i="7"/>
  <c r="DG44" i="7"/>
  <c r="DH44" i="7"/>
  <c r="DI44" i="7"/>
  <c r="DJ44" i="7"/>
  <c r="DK44" i="7"/>
  <c r="DL44" i="7"/>
  <c r="DM44" i="7"/>
  <c r="DN44" i="7"/>
  <c r="DO44" i="7"/>
  <c r="DP44" i="7"/>
  <c r="DQ44" i="7"/>
  <c r="DR44" i="7"/>
  <c r="DS44" i="7"/>
  <c r="DT44" i="7"/>
  <c r="DU44" i="7"/>
  <c r="DV44" i="7"/>
  <c r="DW44" i="7"/>
  <c r="DX44" i="7"/>
  <c r="DY44" i="7"/>
  <c r="DZ44" i="7"/>
  <c r="EA44" i="7"/>
  <c r="EB44" i="7"/>
  <c r="EC44" i="7"/>
  <c r="ED44" i="7"/>
  <c r="EE44" i="7"/>
  <c r="EF44" i="7"/>
  <c r="EG44" i="7"/>
  <c r="EH44" i="7"/>
  <c r="EI44" i="7"/>
  <c r="EJ44" i="7"/>
  <c r="EK44" i="7"/>
  <c r="EL44" i="7"/>
  <c r="EM44" i="7"/>
  <c r="EN44" i="7"/>
  <c r="EO44" i="7"/>
  <c r="EP44" i="7"/>
  <c r="EQ44" i="7"/>
  <c r="ER44" i="7"/>
  <c r="ES44" i="7"/>
  <c r="ET44" i="7"/>
  <c r="EU44" i="7"/>
  <c r="EV44" i="7"/>
  <c r="EW44" i="7"/>
  <c r="EX44" i="7"/>
  <c r="EY44" i="7"/>
  <c r="EZ44" i="7"/>
  <c r="FA44" i="7"/>
  <c r="FB44" i="7"/>
  <c r="FC44" i="7"/>
  <c r="FD44" i="7"/>
  <c r="FE44" i="7"/>
  <c r="FF44" i="7"/>
  <c r="FG44" i="7"/>
  <c r="FH44" i="7"/>
  <c r="FI44" i="7"/>
  <c r="FJ44" i="7"/>
  <c r="FK44" i="7"/>
  <c r="FL44" i="7"/>
  <c r="FM44" i="7"/>
  <c r="FN44" i="7"/>
  <c r="FO44" i="7"/>
  <c r="FP44" i="7"/>
  <c r="FQ44" i="7"/>
  <c r="FR44" i="7"/>
  <c r="FS44" i="7"/>
  <c r="FT44" i="7"/>
  <c r="FU44" i="7"/>
  <c r="FV44" i="7"/>
  <c r="FW44" i="7"/>
  <c r="FX44" i="7"/>
  <c r="FY44" i="7"/>
  <c r="FZ44" i="7"/>
  <c r="GA44" i="7"/>
  <c r="GB44" i="7"/>
  <c r="BO35" i="7"/>
  <c r="BO36" i="7"/>
  <c r="BO37" i="7"/>
  <c r="BO38" i="7"/>
  <c r="BO39" i="7"/>
  <c r="BO40" i="7"/>
  <c r="BO41" i="7"/>
  <c r="BO42" i="7"/>
  <c r="BO43" i="7"/>
  <c r="BO44" i="7"/>
  <c r="BO34" i="7"/>
  <c r="GB43" i="7"/>
  <c r="GA43" i="7"/>
  <c r="FZ43" i="7"/>
  <c r="FY43" i="7"/>
  <c r="FX43" i="7"/>
  <c r="FW43" i="7"/>
  <c r="FV43" i="7"/>
  <c r="FU43" i="7"/>
  <c r="FT43" i="7"/>
  <c r="FS43" i="7"/>
  <c r="FR43" i="7"/>
  <c r="FQ43" i="7"/>
  <c r="FP43" i="7"/>
  <c r="FO43" i="7"/>
  <c r="FN43" i="7"/>
  <c r="FM43" i="7"/>
  <c r="FL43" i="7"/>
  <c r="FK43" i="7"/>
  <c r="FJ43" i="7"/>
  <c r="FI43" i="7"/>
  <c r="FH43" i="7"/>
  <c r="FG43" i="7"/>
  <c r="FF43" i="7"/>
  <c r="FE43" i="7"/>
  <c r="GB42" i="7"/>
  <c r="GA42" i="7"/>
  <c r="FZ42" i="7"/>
  <c r="FY42" i="7"/>
  <c r="FX42" i="7"/>
  <c r="FW42" i="7"/>
  <c r="FV42" i="7"/>
  <c r="FU42" i="7"/>
  <c r="FT42" i="7"/>
  <c r="FS42" i="7"/>
  <c r="FR42" i="7"/>
  <c r="FQ42" i="7"/>
  <c r="FP42" i="7"/>
  <c r="FO42" i="7"/>
  <c r="FN42" i="7"/>
  <c r="FM42" i="7"/>
  <c r="FL42" i="7"/>
  <c r="FK42" i="7"/>
  <c r="FJ42" i="7"/>
  <c r="FI42" i="7"/>
  <c r="FH42" i="7"/>
  <c r="FG42" i="7"/>
  <c r="FF42" i="7"/>
  <c r="FE42" i="7"/>
  <c r="FD42" i="7"/>
  <c r="GB41" i="7"/>
  <c r="GA41" i="7"/>
  <c r="FZ41" i="7"/>
  <c r="FY41" i="7"/>
  <c r="FX41" i="7"/>
  <c r="FW41" i="7"/>
  <c r="FV41" i="7"/>
  <c r="FU41" i="7"/>
  <c r="FT41" i="7"/>
  <c r="FS41" i="7"/>
  <c r="FR41" i="7"/>
  <c r="FQ41" i="7"/>
  <c r="FP41" i="7"/>
  <c r="FO41" i="7"/>
  <c r="FN41" i="7"/>
  <c r="FM41" i="7"/>
  <c r="FL41" i="7"/>
  <c r="FK41" i="7"/>
  <c r="FJ41" i="7"/>
  <c r="FI41" i="7"/>
  <c r="FH41" i="7"/>
  <c r="FG41" i="7"/>
  <c r="FF41" i="7"/>
  <c r="FE41" i="7"/>
  <c r="GB40" i="7"/>
  <c r="GA40" i="7"/>
  <c r="FZ40" i="7"/>
  <c r="FY40" i="7"/>
  <c r="FX40" i="7"/>
  <c r="FW40" i="7"/>
  <c r="FV40" i="7"/>
  <c r="FU40" i="7"/>
  <c r="FT40" i="7"/>
  <c r="FS40" i="7"/>
  <c r="FR40" i="7"/>
  <c r="FQ40" i="7"/>
  <c r="FP40" i="7"/>
  <c r="FO40" i="7"/>
  <c r="FN40" i="7"/>
  <c r="FM40" i="7"/>
  <c r="FL40" i="7"/>
  <c r="FK40" i="7"/>
  <c r="FJ40" i="7"/>
  <c r="FI40" i="7"/>
  <c r="FH40" i="7"/>
  <c r="FG40" i="7"/>
  <c r="FF40" i="7"/>
  <c r="FE40" i="7"/>
  <c r="GB39" i="7"/>
  <c r="GA39" i="7"/>
  <c r="FZ39" i="7"/>
  <c r="FY39" i="7"/>
  <c r="FX39" i="7"/>
  <c r="FW39" i="7"/>
  <c r="FV39" i="7"/>
  <c r="FU39" i="7"/>
  <c r="FT39" i="7"/>
  <c r="FS39" i="7"/>
  <c r="FR39" i="7"/>
  <c r="FQ39" i="7"/>
  <c r="FP39" i="7"/>
  <c r="FO39" i="7"/>
  <c r="FN39" i="7"/>
  <c r="FM39" i="7"/>
  <c r="FL39" i="7"/>
  <c r="FK39" i="7"/>
  <c r="FJ39" i="7"/>
  <c r="FI39" i="7"/>
  <c r="FH39" i="7"/>
  <c r="FG39" i="7"/>
  <c r="FF39" i="7"/>
  <c r="FE39" i="7"/>
  <c r="GB38" i="7"/>
  <c r="GA38" i="7"/>
  <c r="FZ38" i="7"/>
  <c r="FY38" i="7"/>
  <c r="FX38" i="7"/>
  <c r="FW38" i="7"/>
  <c r="FV38" i="7"/>
  <c r="FU38" i="7"/>
  <c r="FT38" i="7"/>
  <c r="FS38" i="7"/>
  <c r="FR38" i="7"/>
  <c r="FQ38" i="7"/>
  <c r="FP38" i="7"/>
  <c r="FO38" i="7"/>
  <c r="FN38" i="7"/>
  <c r="FM38" i="7"/>
  <c r="FL38" i="7"/>
  <c r="FK38" i="7"/>
  <c r="FJ38" i="7"/>
  <c r="FI38" i="7"/>
  <c r="FH38" i="7"/>
  <c r="FG38" i="7"/>
  <c r="FF38" i="7"/>
  <c r="FE38" i="7"/>
  <c r="GB37" i="7"/>
  <c r="GA37" i="7"/>
  <c r="FZ37" i="7"/>
  <c r="FY37" i="7"/>
  <c r="FX37" i="7"/>
  <c r="FW37" i="7"/>
  <c r="FV37" i="7"/>
  <c r="FU37" i="7"/>
  <c r="FT37" i="7"/>
  <c r="FS37" i="7"/>
  <c r="FR37" i="7"/>
  <c r="FQ37" i="7"/>
  <c r="FP37" i="7"/>
  <c r="FO37" i="7"/>
  <c r="FN37" i="7"/>
  <c r="FM37" i="7"/>
  <c r="FL37" i="7"/>
  <c r="FK37" i="7"/>
  <c r="FJ37" i="7"/>
  <c r="FI37" i="7"/>
  <c r="FH37" i="7"/>
  <c r="FG37" i="7"/>
  <c r="FF37" i="7"/>
  <c r="FE37" i="7"/>
  <c r="GB35" i="7"/>
  <c r="GA35" i="7"/>
  <c r="FZ35" i="7"/>
  <c r="FY35" i="7"/>
  <c r="FX35" i="7"/>
  <c r="FW35" i="7"/>
  <c r="FV35" i="7"/>
  <c r="FU35" i="7"/>
  <c r="FT35" i="7"/>
  <c r="FS35" i="7"/>
  <c r="FR35" i="7"/>
  <c r="FQ35" i="7"/>
  <c r="FP35" i="7"/>
  <c r="FO35" i="7"/>
  <c r="FN35" i="7"/>
  <c r="FM35" i="7"/>
  <c r="FL35" i="7"/>
  <c r="FK35" i="7"/>
  <c r="FJ35" i="7"/>
  <c r="FI35" i="7"/>
  <c r="FH35" i="7"/>
  <c r="FG35" i="7"/>
  <c r="FF35" i="7"/>
  <c r="FE35" i="7"/>
  <c r="GB32" i="7"/>
  <c r="GA32" i="7"/>
  <c r="FZ32" i="7"/>
  <c r="FY32" i="7"/>
  <c r="FX32" i="7"/>
  <c r="FW32" i="7"/>
  <c r="FV32" i="7"/>
  <c r="FU32" i="7"/>
  <c r="FT32" i="7"/>
  <c r="FS32" i="7"/>
  <c r="FR32" i="7"/>
  <c r="FQ32" i="7"/>
  <c r="FP32" i="7"/>
  <c r="FO32" i="7"/>
  <c r="FN32" i="7"/>
  <c r="FM32" i="7"/>
  <c r="FL32" i="7"/>
  <c r="FK32" i="7"/>
  <c r="FJ32" i="7"/>
  <c r="FI32" i="7"/>
  <c r="FH32" i="7"/>
  <c r="FG32" i="7"/>
  <c r="FF32" i="7"/>
  <c r="FE32" i="7"/>
  <c r="GB30" i="7"/>
  <c r="GA30" i="7"/>
  <c r="FZ30" i="7"/>
  <c r="FY30" i="7"/>
  <c r="FX30" i="7"/>
  <c r="FW30" i="7"/>
  <c r="FV30" i="7"/>
  <c r="FU30" i="7"/>
  <c r="FT30" i="7"/>
  <c r="FS30" i="7"/>
  <c r="FR30" i="7"/>
  <c r="FQ30" i="7"/>
  <c r="FP30" i="7"/>
  <c r="FO30" i="7"/>
  <c r="FN30" i="7"/>
  <c r="FM30" i="7"/>
  <c r="FL30" i="7"/>
  <c r="FK30" i="7"/>
  <c r="FJ30" i="7"/>
  <c r="FI30" i="7"/>
  <c r="FH30" i="7"/>
  <c r="FG30" i="7"/>
  <c r="FF30" i="7"/>
  <c r="FE30" i="7"/>
  <c r="FD30" i="7"/>
  <c r="FC30" i="7"/>
  <c r="FB30" i="7"/>
  <c r="FA30" i="7"/>
  <c r="EZ30" i="7"/>
  <c r="EY30" i="7"/>
  <c r="EX30" i="7"/>
  <c r="EW30" i="7"/>
  <c r="EV30" i="7"/>
  <c r="EU30" i="7"/>
  <c r="ET30" i="7"/>
  <c r="ES30" i="7"/>
  <c r="ER30" i="7"/>
  <c r="EQ30" i="7"/>
  <c r="EP30" i="7"/>
  <c r="EO30" i="7"/>
  <c r="EN30" i="7"/>
  <c r="EM30" i="7"/>
  <c r="EL30" i="7"/>
  <c r="EK30" i="7"/>
  <c r="EJ30" i="7"/>
  <c r="EI30" i="7"/>
  <c r="EH30" i="7"/>
  <c r="EG30" i="7"/>
  <c r="EF30" i="7"/>
  <c r="EE30" i="7"/>
  <c r="ED30" i="7"/>
  <c r="EC30" i="7"/>
  <c r="EB30" i="7"/>
  <c r="EA30" i="7"/>
  <c r="DZ30" i="7"/>
  <c r="DY30" i="7"/>
  <c r="DX30" i="7"/>
  <c r="DW30" i="7"/>
  <c r="DV30" i="7"/>
  <c r="DU30" i="7"/>
  <c r="DT30" i="7"/>
  <c r="DS30" i="7"/>
  <c r="DR30" i="7"/>
  <c r="DQ30" i="7"/>
  <c r="DP30" i="7"/>
  <c r="DO30" i="7"/>
  <c r="DN30" i="7"/>
  <c r="DM30" i="7"/>
  <c r="DL30" i="7"/>
  <c r="DK30" i="7"/>
  <c r="DJ30" i="7"/>
  <c r="DI30" i="7"/>
  <c r="DH30" i="7"/>
  <c r="DG30" i="7"/>
  <c r="DF30" i="7"/>
  <c r="DE30" i="7"/>
  <c r="DD30" i="7"/>
  <c r="DC30" i="7"/>
  <c r="DB30" i="7"/>
  <c r="DA30" i="7"/>
  <c r="CZ30" i="7"/>
  <c r="CY30" i="7"/>
  <c r="CX30" i="7"/>
  <c r="CW30" i="7"/>
  <c r="CV30" i="7"/>
  <c r="CU30" i="7"/>
  <c r="CT30" i="7"/>
  <c r="CS30" i="7"/>
  <c r="CR30" i="7"/>
  <c r="CQ30" i="7"/>
  <c r="CP30" i="7"/>
  <c r="CO30" i="7"/>
  <c r="CN30" i="7"/>
  <c r="CM30" i="7"/>
  <c r="CL30" i="7"/>
  <c r="CK30" i="7"/>
  <c r="CJ30" i="7"/>
  <c r="CI30" i="7"/>
  <c r="CH30" i="7"/>
  <c r="CG30" i="7"/>
  <c r="CF30" i="7"/>
  <c r="CE30" i="7"/>
  <c r="CD30" i="7"/>
  <c r="CC30" i="7"/>
  <c r="CB30" i="7"/>
  <c r="CA30" i="7"/>
  <c r="BZ30" i="7"/>
  <c r="BY30" i="7"/>
  <c r="BX30" i="7"/>
  <c r="BW30" i="7"/>
  <c r="BV30" i="7"/>
  <c r="BU30" i="7"/>
  <c r="BT30" i="7"/>
  <c r="BS30" i="7"/>
  <c r="BR30" i="7"/>
  <c r="BQ30" i="7"/>
  <c r="BP30" i="7"/>
  <c r="BO30" i="7"/>
  <c r="BN30" i="7"/>
  <c r="BM30" i="7"/>
  <c r="BL30" i="7"/>
  <c r="BK30" i="7"/>
  <c r="BJ30" i="7"/>
  <c r="BI30" i="7"/>
  <c r="BH30" i="7"/>
  <c r="BG30" i="7"/>
  <c r="BF30" i="7"/>
  <c r="BE30" i="7"/>
  <c r="BD30" i="7"/>
  <c r="BC30" i="7"/>
  <c r="BB30" i="7"/>
  <c r="BA30" i="7"/>
  <c r="AZ30" i="7"/>
  <c r="AY30" i="7"/>
  <c r="AX30" i="7"/>
  <c r="AW30" i="7"/>
  <c r="AV30" i="7"/>
  <c r="AU30" i="7"/>
  <c r="AT30" i="7"/>
  <c r="AS30" i="7"/>
  <c r="AR30" i="7"/>
  <c r="AQ30" i="7"/>
  <c r="AP30" i="7"/>
  <c r="AO30" i="7"/>
  <c r="AN30" i="7"/>
  <c r="AM30" i="7"/>
  <c r="AL30" i="7"/>
  <c r="AK30" i="7"/>
  <c r="AJ30" i="7"/>
  <c r="AI30" i="7"/>
  <c r="AH30" i="7"/>
  <c r="AG30" i="7"/>
  <c r="AF30" i="7"/>
  <c r="AE30" i="7"/>
  <c r="AD30" i="7"/>
  <c r="AC30" i="7"/>
  <c r="AB30" i="7"/>
  <c r="AA30" i="7"/>
  <c r="Z30" i="7"/>
  <c r="Y30" i="7"/>
  <c r="X30" i="7"/>
  <c r="W30" i="7"/>
  <c r="V30" i="7"/>
  <c r="U30" i="7"/>
  <c r="T30" i="7"/>
  <c r="S30" i="7"/>
  <c r="R30" i="7"/>
  <c r="Q30" i="7"/>
  <c r="P30" i="7"/>
  <c r="O30" i="7"/>
  <c r="N30" i="7"/>
  <c r="M30" i="7"/>
  <c r="L30" i="7"/>
  <c r="K30" i="7"/>
  <c r="J30" i="7"/>
  <c r="I30" i="7"/>
  <c r="H30" i="7"/>
  <c r="G30" i="7"/>
  <c r="F30" i="7"/>
  <c r="E30" i="7"/>
  <c r="D30" i="7"/>
  <c r="C30" i="7"/>
  <c r="GB29" i="7"/>
  <c r="GA29" i="7"/>
  <c r="FZ29" i="7"/>
  <c r="FY29" i="7"/>
  <c r="FX29" i="7"/>
  <c r="FW29" i="7"/>
  <c r="FV29" i="7"/>
  <c r="FU29" i="7"/>
  <c r="FT29" i="7"/>
  <c r="FS29" i="7"/>
  <c r="FR29" i="7"/>
  <c r="FQ29" i="7"/>
  <c r="FP29" i="7"/>
  <c r="FO29" i="7"/>
  <c r="FN29" i="7"/>
  <c r="FM29" i="7"/>
  <c r="FL29" i="7"/>
  <c r="FK29" i="7"/>
  <c r="FJ29" i="7"/>
  <c r="FI29" i="7"/>
  <c r="FH29" i="7"/>
  <c r="FG29" i="7"/>
  <c r="FF29" i="7"/>
  <c r="FE29" i="7"/>
  <c r="FD29" i="7"/>
  <c r="FC29" i="7"/>
  <c r="FB29" i="7"/>
  <c r="FA29" i="7"/>
  <c r="EZ29" i="7"/>
  <c r="EY29" i="7"/>
  <c r="EX29" i="7"/>
  <c r="EW29" i="7"/>
  <c r="EV29" i="7"/>
  <c r="EU29" i="7"/>
  <c r="ET29" i="7"/>
  <c r="ES29" i="7"/>
  <c r="ER29" i="7"/>
  <c r="EQ29" i="7"/>
  <c r="EP29" i="7"/>
  <c r="EO29" i="7"/>
  <c r="EN29" i="7"/>
  <c r="EM29" i="7"/>
  <c r="EL29" i="7"/>
  <c r="EK29" i="7"/>
  <c r="EJ29" i="7"/>
  <c r="EI29" i="7"/>
  <c r="EH29" i="7"/>
  <c r="EG29" i="7"/>
  <c r="EF29" i="7"/>
  <c r="EE29" i="7"/>
  <c r="ED29" i="7"/>
  <c r="EC29" i="7"/>
  <c r="EB29" i="7"/>
  <c r="EA29" i="7"/>
  <c r="DZ29" i="7"/>
  <c r="DY29" i="7"/>
  <c r="DX29" i="7"/>
  <c r="DW29" i="7"/>
  <c r="DV29" i="7"/>
  <c r="DU29" i="7"/>
  <c r="DT29" i="7"/>
  <c r="DS29" i="7"/>
  <c r="DR29" i="7"/>
  <c r="DQ29" i="7"/>
  <c r="DP29" i="7"/>
  <c r="DO29" i="7"/>
  <c r="DN29" i="7"/>
  <c r="DM29" i="7"/>
  <c r="DL29" i="7"/>
  <c r="DK29" i="7"/>
  <c r="DJ29" i="7"/>
  <c r="DI29" i="7"/>
  <c r="DH29" i="7"/>
  <c r="DG29" i="7"/>
  <c r="DF29" i="7"/>
  <c r="DE29" i="7"/>
  <c r="DD29" i="7"/>
  <c r="DC29" i="7"/>
  <c r="DB29" i="7"/>
  <c r="DA29" i="7"/>
  <c r="CZ29" i="7"/>
  <c r="CY29" i="7"/>
  <c r="CX29" i="7"/>
  <c r="CW29" i="7"/>
  <c r="CV29" i="7"/>
  <c r="CU29" i="7"/>
  <c r="CT29" i="7"/>
  <c r="CS29" i="7"/>
  <c r="CR29" i="7"/>
  <c r="CQ29" i="7"/>
  <c r="CP29" i="7"/>
  <c r="CO29" i="7"/>
  <c r="CN29" i="7"/>
  <c r="CM29" i="7"/>
  <c r="CL29" i="7"/>
  <c r="CK29" i="7"/>
  <c r="CJ29" i="7"/>
  <c r="CI29" i="7"/>
  <c r="CH29" i="7"/>
  <c r="CG29" i="7"/>
  <c r="CF29" i="7"/>
  <c r="CE29" i="7"/>
  <c r="CD29" i="7"/>
  <c r="CC29" i="7"/>
  <c r="CB29" i="7"/>
  <c r="CA29" i="7"/>
  <c r="BZ29" i="7"/>
  <c r="BY29" i="7"/>
  <c r="BX29" i="7"/>
  <c r="BW29" i="7"/>
  <c r="BV29" i="7"/>
  <c r="BU29" i="7"/>
  <c r="BT29" i="7"/>
  <c r="BS29" i="7"/>
  <c r="BR29" i="7"/>
  <c r="BQ29" i="7"/>
  <c r="BP29" i="7"/>
  <c r="BO29" i="7"/>
  <c r="BN29" i="7"/>
  <c r="BM29" i="7"/>
  <c r="BL29" i="7"/>
  <c r="BK29" i="7"/>
  <c r="BJ29" i="7"/>
  <c r="BI29" i="7"/>
  <c r="BH29" i="7"/>
  <c r="BG29" i="7"/>
  <c r="BF29" i="7"/>
  <c r="BE29" i="7"/>
  <c r="BD29" i="7"/>
  <c r="BC29" i="7"/>
  <c r="BB29" i="7"/>
  <c r="BA29" i="7"/>
  <c r="AZ29" i="7"/>
  <c r="AY29" i="7"/>
  <c r="AX29" i="7"/>
  <c r="AW29" i="7"/>
  <c r="AV29" i="7"/>
  <c r="AU29" i="7"/>
  <c r="AT29" i="7"/>
  <c r="AS29" i="7"/>
  <c r="AR29" i="7"/>
  <c r="AQ29" i="7"/>
  <c r="AP29" i="7"/>
  <c r="AO29" i="7"/>
  <c r="AN29" i="7"/>
  <c r="AM29" i="7"/>
  <c r="AL29" i="7"/>
  <c r="AK29" i="7"/>
  <c r="AJ29" i="7"/>
  <c r="AI29" i="7"/>
  <c r="AH29" i="7"/>
  <c r="AG29" i="7"/>
  <c r="AF29" i="7"/>
  <c r="AE29" i="7"/>
  <c r="AD29" i="7"/>
  <c r="AC29" i="7"/>
  <c r="AB29" i="7"/>
  <c r="AA29" i="7"/>
  <c r="Z29" i="7"/>
  <c r="Y29" i="7"/>
  <c r="X29" i="7"/>
  <c r="W29" i="7"/>
  <c r="V29" i="7"/>
  <c r="U29" i="7"/>
  <c r="T29" i="7"/>
  <c r="S29" i="7"/>
  <c r="R29" i="7"/>
  <c r="Q29" i="7"/>
  <c r="P29" i="7"/>
  <c r="O29" i="7"/>
  <c r="N29" i="7"/>
  <c r="M29" i="7"/>
  <c r="L29" i="7"/>
  <c r="K29" i="7"/>
  <c r="J29" i="7"/>
  <c r="I29" i="7"/>
  <c r="H29" i="7"/>
  <c r="G29" i="7"/>
  <c r="F29" i="7"/>
  <c r="E29" i="7"/>
  <c r="D29" i="7"/>
  <c r="C29" i="7"/>
  <c r="GB28" i="7"/>
  <c r="GA28" i="7"/>
  <c r="FZ28" i="7"/>
  <c r="FY28" i="7"/>
  <c r="FX28" i="7"/>
  <c r="FW28" i="7"/>
  <c r="FV28" i="7"/>
  <c r="FU28" i="7"/>
  <c r="FT28" i="7"/>
  <c r="FS28" i="7"/>
  <c r="FR28" i="7"/>
  <c r="FQ28" i="7"/>
  <c r="FP28" i="7"/>
  <c r="FO28" i="7"/>
  <c r="FN28" i="7"/>
  <c r="FM28" i="7"/>
  <c r="FL28" i="7"/>
  <c r="FK28" i="7"/>
  <c r="FJ28" i="7"/>
  <c r="FI28" i="7"/>
  <c r="FH28" i="7"/>
  <c r="FG28" i="7"/>
  <c r="FF28" i="7"/>
  <c r="FE28" i="7"/>
  <c r="FD28" i="7"/>
  <c r="FC28" i="7"/>
  <c r="FB28" i="7"/>
  <c r="FA28" i="7"/>
  <c r="EZ28" i="7"/>
  <c r="EY28" i="7"/>
  <c r="EX28" i="7"/>
  <c r="EW28" i="7"/>
  <c r="EV28" i="7"/>
  <c r="EU28" i="7"/>
  <c r="ET28" i="7"/>
  <c r="ES28" i="7"/>
  <c r="ER28" i="7"/>
  <c r="EQ28" i="7"/>
  <c r="EP28" i="7"/>
  <c r="EO28" i="7"/>
  <c r="EN28" i="7"/>
  <c r="EM28" i="7"/>
  <c r="EL28" i="7"/>
  <c r="EK28" i="7"/>
  <c r="EJ28" i="7"/>
  <c r="EI28" i="7"/>
  <c r="EH28" i="7"/>
  <c r="EG28" i="7"/>
  <c r="EF28" i="7"/>
  <c r="EE28" i="7"/>
  <c r="ED28" i="7"/>
  <c r="EC28" i="7"/>
  <c r="EB28" i="7"/>
  <c r="EA28" i="7"/>
  <c r="DZ28" i="7"/>
  <c r="DY28" i="7"/>
  <c r="DX28" i="7"/>
  <c r="DW28" i="7"/>
  <c r="DV28" i="7"/>
  <c r="DU28" i="7"/>
  <c r="DT28" i="7"/>
  <c r="DS28" i="7"/>
  <c r="DR28" i="7"/>
  <c r="DQ28" i="7"/>
  <c r="DP28" i="7"/>
  <c r="DO28" i="7"/>
  <c r="DN28" i="7"/>
  <c r="DM28" i="7"/>
  <c r="DL28" i="7"/>
  <c r="DK28" i="7"/>
  <c r="DJ28" i="7"/>
  <c r="DI28" i="7"/>
  <c r="DH28" i="7"/>
  <c r="DG28" i="7"/>
  <c r="DF28" i="7"/>
  <c r="DE28" i="7"/>
  <c r="DD28" i="7"/>
  <c r="DC28" i="7"/>
  <c r="DB28" i="7"/>
  <c r="DA28" i="7"/>
  <c r="CZ28" i="7"/>
  <c r="CY28" i="7"/>
  <c r="CX28" i="7"/>
  <c r="CW28" i="7"/>
  <c r="CV28" i="7"/>
  <c r="CU28" i="7"/>
  <c r="CT28" i="7"/>
  <c r="CS28" i="7"/>
  <c r="CR28" i="7"/>
  <c r="CQ28" i="7"/>
  <c r="CP28" i="7"/>
  <c r="CO28" i="7"/>
  <c r="CN28" i="7"/>
  <c r="CM28" i="7"/>
  <c r="CL28" i="7"/>
  <c r="CK28" i="7"/>
  <c r="CJ28" i="7"/>
  <c r="CI28" i="7"/>
  <c r="CH28" i="7"/>
  <c r="CG28" i="7"/>
  <c r="CF28" i="7"/>
  <c r="CE28" i="7"/>
  <c r="CD28" i="7"/>
  <c r="CC28" i="7"/>
  <c r="CB28" i="7"/>
  <c r="CA28" i="7"/>
  <c r="BZ28" i="7"/>
  <c r="BY28" i="7"/>
  <c r="BX28" i="7"/>
  <c r="BW28" i="7"/>
  <c r="BV28" i="7"/>
  <c r="BU28" i="7"/>
  <c r="BT28" i="7"/>
  <c r="BS28" i="7"/>
  <c r="BR28" i="7"/>
  <c r="BQ28" i="7"/>
  <c r="BP28" i="7"/>
  <c r="BO28" i="7"/>
  <c r="BN28" i="7"/>
  <c r="BM28" i="7"/>
  <c r="BL28" i="7"/>
  <c r="BK28" i="7"/>
  <c r="BJ28" i="7"/>
  <c r="BI28" i="7"/>
  <c r="BH28" i="7"/>
  <c r="BG28" i="7"/>
  <c r="BF28" i="7"/>
  <c r="BE28" i="7"/>
  <c r="BD28" i="7"/>
  <c r="BC28" i="7"/>
  <c r="BB28" i="7"/>
  <c r="BA28" i="7"/>
  <c r="AZ28" i="7"/>
  <c r="AY28" i="7"/>
  <c r="AX28" i="7"/>
  <c r="AW28" i="7"/>
  <c r="AV28" i="7"/>
  <c r="AU28" i="7"/>
  <c r="AT28" i="7"/>
  <c r="AS28" i="7"/>
  <c r="AR28" i="7"/>
  <c r="AQ28" i="7"/>
  <c r="AP28" i="7"/>
  <c r="AO28" i="7"/>
  <c r="AN28" i="7"/>
  <c r="AM28" i="7"/>
  <c r="AL28" i="7"/>
  <c r="AK28" i="7"/>
  <c r="AJ28" i="7"/>
  <c r="AI28" i="7"/>
  <c r="AH28" i="7"/>
  <c r="AG28" i="7"/>
  <c r="AF28" i="7"/>
  <c r="AE28" i="7"/>
  <c r="AD28" i="7"/>
  <c r="AC28" i="7"/>
  <c r="AB28" i="7"/>
  <c r="AA28" i="7"/>
  <c r="Z28" i="7"/>
  <c r="Y28" i="7"/>
  <c r="X28" i="7"/>
  <c r="W28" i="7"/>
  <c r="V28" i="7"/>
  <c r="U28" i="7"/>
  <c r="T28" i="7"/>
  <c r="S28" i="7"/>
  <c r="R28" i="7"/>
  <c r="Q28" i="7"/>
  <c r="P28" i="7"/>
  <c r="O28" i="7"/>
  <c r="N28" i="7"/>
  <c r="M28" i="7"/>
  <c r="L28" i="7"/>
  <c r="K28" i="7"/>
  <c r="J28" i="7"/>
  <c r="I28" i="7"/>
  <c r="H28" i="7"/>
  <c r="G28" i="7"/>
  <c r="F28" i="7"/>
  <c r="E28" i="7"/>
  <c r="D28" i="7"/>
  <c r="C28" i="7"/>
  <c r="GB27" i="7"/>
  <c r="GA27" i="7"/>
  <c r="FZ27" i="7"/>
  <c r="FY27" i="7"/>
  <c r="FX27" i="7"/>
  <c r="FW27" i="7"/>
  <c r="FV27" i="7"/>
  <c r="FU27" i="7"/>
  <c r="FT27" i="7"/>
  <c r="FS27" i="7"/>
  <c r="FR27" i="7"/>
  <c r="FQ27" i="7"/>
  <c r="FP27" i="7"/>
  <c r="FO27" i="7"/>
  <c r="FN27" i="7"/>
  <c r="FM27" i="7"/>
  <c r="FL27" i="7"/>
  <c r="FK27" i="7"/>
  <c r="FJ27" i="7"/>
  <c r="FI27" i="7"/>
  <c r="FH27" i="7"/>
  <c r="FG27" i="7"/>
  <c r="FF27" i="7"/>
  <c r="FE27" i="7"/>
  <c r="FD27" i="7"/>
  <c r="FC27" i="7"/>
  <c r="FB27" i="7"/>
  <c r="FA27" i="7"/>
  <c r="EZ27" i="7"/>
  <c r="EY27" i="7"/>
  <c r="EX27" i="7"/>
  <c r="EW27" i="7"/>
  <c r="EV27" i="7"/>
  <c r="EU27" i="7"/>
  <c r="ET27" i="7"/>
  <c r="ES27" i="7"/>
  <c r="ER27" i="7"/>
  <c r="EQ27" i="7"/>
  <c r="EP27" i="7"/>
  <c r="EO27" i="7"/>
  <c r="EN27" i="7"/>
  <c r="EM27" i="7"/>
  <c r="EL27" i="7"/>
  <c r="EK27" i="7"/>
  <c r="EJ27" i="7"/>
  <c r="EI27" i="7"/>
  <c r="EH27" i="7"/>
  <c r="EG27" i="7"/>
  <c r="EF27" i="7"/>
  <c r="EE27" i="7"/>
  <c r="ED27" i="7"/>
  <c r="EC27" i="7"/>
  <c r="EB27" i="7"/>
  <c r="EA27" i="7"/>
  <c r="DZ27" i="7"/>
  <c r="DY27" i="7"/>
  <c r="DX27" i="7"/>
  <c r="DW27" i="7"/>
  <c r="DV27" i="7"/>
  <c r="DU27" i="7"/>
  <c r="DT27" i="7"/>
  <c r="DS27" i="7"/>
  <c r="DR27" i="7"/>
  <c r="DQ27" i="7"/>
  <c r="DP27" i="7"/>
  <c r="DO27" i="7"/>
  <c r="DN27" i="7"/>
  <c r="DM27" i="7"/>
  <c r="DL27" i="7"/>
  <c r="DK27" i="7"/>
  <c r="DJ27" i="7"/>
  <c r="DI27" i="7"/>
  <c r="DH27" i="7"/>
  <c r="DG27" i="7"/>
  <c r="DF27" i="7"/>
  <c r="DE27" i="7"/>
  <c r="DD27" i="7"/>
  <c r="DC27" i="7"/>
  <c r="DB27" i="7"/>
  <c r="DA27" i="7"/>
  <c r="CZ27" i="7"/>
  <c r="CY27" i="7"/>
  <c r="CX27" i="7"/>
  <c r="CW27" i="7"/>
  <c r="CV27" i="7"/>
  <c r="CU27" i="7"/>
  <c r="CT27" i="7"/>
  <c r="CS27" i="7"/>
  <c r="CR27" i="7"/>
  <c r="CQ27" i="7"/>
  <c r="CP27" i="7"/>
  <c r="CO27" i="7"/>
  <c r="CN27" i="7"/>
  <c r="CM27" i="7"/>
  <c r="CL27" i="7"/>
  <c r="CK27" i="7"/>
  <c r="CJ27" i="7"/>
  <c r="CI27" i="7"/>
  <c r="CH27" i="7"/>
  <c r="CG27" i="7"/>
  <c r="CF27" i="7"/>
  <c r="CE27" i="7"/>
  <c r="CD27" i="7"/>
  <c r="CC27" i="7"/>
  <c r="CB27" i="7"/>
  <c r="CA27" i="7"/>
  <c r="BZ27" i="7"/>
  <c r="BY27" i="7"/>
  <c r="BX27" i="7"/>
  <c r="BW27" i="7"/>
  <c r="BV27" i="7"/>
  <c r="BU27" i="7"/>
  <c r="BT27" i="7"/>
  <c r="BS27" i="7"/>
  <c r="BR27" i="7"/>
  <c r="BQ27" i="7"/>
  <c r="BP27" i="7"/>
  <c r="BO27" i="7"/>
  <c r="BN27" i="7"/>
  <c r="BM27" i="7"/>
  <c r="BL27" i="7"/>
  <c r="BK27" i="7"/>
  <c r="BJ27" i="7"/>
  <c r="BI27" i="7"/>
  <c r="BH27" i="7"/>
  <c r="BG27" i="7"/>
  <c r="BF27" i="7"/>
  <c r="BE27" i="7"/>
  <c r="BD27" i="7"/>
  <c r="BC27" i="7"/>
  <c r="BB27" i="7"/>
  <c r="BA27" i="7"/>
  <c r="AZ27" i="7"/>
  <c r="AY27" i="7"/>
  <c r="AX27" i="7"/>
  <c r="AW27" i="7"/>
  <c r="AV27" i="7"/>
  <c r="AU27" i="7"/>
  <c r="AT27" i="7"/>
  <c r="AS27" i="7"/>
  <c r="AR27" i="7"/>
  <c r="AQ27" i="7"/>
  <c r="AP27" i="7"/>
  <c r="AO27" i="7"/>
  <c r="AN27" i="7"/>
  <c r="AM27" i="7"/>
  <c r="AL27" i="7"/>
  <c r="AK27" i="7"/>
  <c r="AJ27" i="7"/>
  <c r="AI27" i="7"/>
  <c r="AH27" i="7"/>
  <c r="AG27" i="7"/>
  <c r="AF27" i="7"/>
  <c r="AE27" i="7"/>
  <c r="AD27" i="7"/>
  <c r="AC27" i="7"/>
  <c r="AB27" i="7"/>
  <c r="AA27" i="7"/>
  <c r="Z27" i="7"/>
  <c r="Y27" i="7"/>
  <c r="X27" i="7"/>
  <c r="W27" i="7"/>
  <c r="V27" i="7"/>
  <c r="U27" i="7"/>
  <c r="T27" i="7"/>
  <c r="S27" i="7"/>
  <c r="R27" i="7"/>
  <c r="Q27" i="7"/>
  <c r="P27" i="7"/>
  <c r="O27" i="7"/>
  <c r="N27" i="7"/>
  <c r="M27" i="7"/>
  <c r="L27" i="7"/>
  <c r="K27" i="7"/>
  <c r="J27" i="7"/>
  <c r="I27" i="7"/>
  <c r="H27" i="7"/>
  <c r="G27" i="7"/>
  <c r="F27" i="7"/>
  <c r="E27" i="7"/>
  <c r="D27" i="7"/>
  <c r="C27" i="7"/>
  <c r="GB26" i="7"/>
  <c r="GA26" i="7"/>
  <c r="FZ26" i="7"/>
  <c r="FY26" i="7"/>
  <c r="FX26" i="7"/>
  <c r="FW26" i="7"/>
  <c r="FV26" i="7"/>
  <c r="FU26" i="7"/>
  <c r="FT26" i="7"/>
  <c r="FS26" i="7"/>
  <c r="FR26" i="7"/>
  <c r="FQ26" i="7"/>
  <c r="FP26" i="7"/>
  <c r="FO26" i="7"/>
  <c r="FN26" i="7"/>
  <c r="FM26" i="7"/>
  <c r="FL26" i="7"/>
  <c r="FK26" i="7"/>
  <c r="FJ26" i="7"/>
  <c r="FI26" i="7"/>
  <c r="FH26" i="7"/>
  <c r="FG26" i="7"/>
  <c r="FF26" i="7"/>
  <c r="FE26" i="7"/>
  <c r="FD26" i="7"/>
  <c r="FC26" i="7"/>
  <c r="FB26" i="7"/>
  <c r="FA26" i="7"/>
  <c r="EZ26" i="7"/>
  <c r="EY26" i="7"/>
  <c r="EX26" i="7"/>
  <c r="EW26" i="7"/>
  <c r="EV26" i="7"/>
  <c r="EU26" i="7"/>
  <c r="ET26" i="7"/>
  <c r="ES26" i="7"/>
  <c r="ER26" i="7"/>
  <c r="EQ26" i="7"/>
  <c r="EP26" i="7"/>
  <c r="EO26" i="7"/>
  <c r="EN26" i="7"/>
  <c r="EM26" i="7"/>
  <c r="EL26" i="7"/>
  <c r="EK26" i="7"/>
  <c r="EJ26" i="7"/>
  <c r="EI26" i="7"/>
  <c r="EH26" i="7"/>
  <c r="EG26" i="7"/>
  <c r="EF26" i="7"/>
  <c r="EE26" i="7"/>
  <c r="ED26" i="7"/>
  <c r="EC26" i="7"/>
  <c r="EB26" i="7"/>
  <c r="EA26" i="7"/>
  <c r="DZ26" i="7"/>
  <c r="DY26" i="7"/>
  <c r="DX26" i="7"/>
  <c r="DW26" i="7"/>
  <c r="DV26" i="7"/>
  <c r="DU26" i="7"/>
  <c r="DT26" i="7"/>
  <c r="DS26" i="7"/>
  <c r="DR26" i="7"/>
  <c r="DQ26" i="7"/>
  <c r="DP26" i="7"/>
  <c r="DO26" i="7"/>
  <c r="DN26" i="7"/>
  <c r="DM26" i="7"/>
  <c r="DL26" i="7"/>
  <c r="DK26" i="7"/>
  <c r="DJ26" i="7"/>
  <c r="DI26" i="7"/>
  <c r="DH26" i="7"/>
  <c r="DG26" i="7"/>
  <c r="DF26" i="7"/>
  <c r="DE26" i="7"/>
  <c r="DD26" i="7"/>
  <c r="DC26" i="7"/>
  <c r="DB26" i="7"/>
  <c r="DA26" i="7"/>
  <c r="CZ26" i="7"/>
  <c r="CY26" i="7"/>
  <c r="CX26" i="7"/>
  <c r="CW26" i="7"/>
  <c r="CV26" i="7"/>
  <c r="CU26" i="7"/>
  <c r="CT26" i="7"/>
  <c r="CS26" i="7"/>
  <c r="CR26" i="7"/>
  <c r="CQ26" i="7"/>
  <c r="CP26" i="7"/>
  <c r="CO26" i="7"/>
  <c r="CN26" i="7"/>
  <c r="CM26" i="7"/>
  <c r="CL26" i="7"/>
  <c r="CK26" i="7"/>
  <c r="CJ26" i="7"/>
  <c r="CI26" i="7"/>
  <c r="CH26" i="7"/>
  <c r="CG26" i="7"/>
  <c r="CF26" i="7"/>
  <c r="CE26" i="7"/>
  <c r="CD26" i="7"/>
  <c r="CC26" i="7"/>
  <c r="CB26" i="7"/>
  <c r="CA26" i="7"/>
  <c r="BZ26" i="7"/>
  <c r="BY26" i="7"/>
  <c r="BX26" i="7"/>
  <c r="BW26" i="7"/>
  <c r="BV26" i="7"/>
  <c r="BU26" i="7"/>
  <c r="BT26" i="7"/>
  <c r="BS26" i="7"/>
  <c r="BR26" i="7"/>
  <c r="BQ26" i="7"/>
  <c r="BP26" i="7"/>
  <c r="BO26" i="7"/>
  <c r="BN26" i="7"/>
  <c r="BM26" i="7"/>
  <c r="BL26" i="7"/>
  <c r="BK26" i="7"/>
  <c r="BJ26" i="7"/>
  <c r="BI26" i="7"/>
  <c r="BH26" i="7"/>
  <c r="BG26" i="7"/>
  <c r="BF26" i="7"/>
  <c r="BE26" i="7"/>
  <c r="BD26" i="7"/>
  <c r="BC26" i="7"/>
  <c r="BB26" i="7"/>
  <c r="BA26" i="7"/>
  <c r="AZ26" i="7"/>
  <c r="AY26" i="7"/>
  <c r="AX26" i="7"/>
  <c r="AW26" i="7"/>
  <c r="AV26" i="7"/>
  <c r="AU26" i="7"/>
  <c r="AT26" i="7"/>
  <c r="AS26" i="7"/>
  <c r="AR26" i="7"/>
  <c r="AQ26" i="7"/>
  <c r="AP26" i="7"/>
  <c r="AO26" i="7"/>
  <c r="AN26" i="7"/>
  <c r="AM26" i="7"/>
  <c r="AL26" i="7"/>
  <c r="AK26" i="7"/>
  <c r="AJ26" i="7"/>
  <c r="AI26" i="7"/>
  <c r="AH26" i="7"/>
  <c r="AG26" i="7"/>
  <c r="AF26" i="7"/>
  <c r="AE26" i="7"/>
  <c r="AD26" i="7"/>
  <c r="AC26" i="7"/>
  <c r="AB26" i="7"/>
  <c r="AA26" i="7"/>
  <c r="Z26" i="7"/>
  <c r="Y26" i="7"/>
  <c r="X26" i="7"/>
  <c r="W26" i="7"/>
  <c r="V26" i="7"/>
  <c r="U26" i="7"/>
  <c r="T26" i="7"/>
  <c r="S26" i="7"/>
  <c r="R26" i="7"/>
  <c r="Q26" i="7"/>
  <c r="P26" i="7"/>
  <c r="O26" i="7"/>
  <c r="N26" i="7"/>
  <c r="M26" i="7"/>
  <c r="L26" i="7"/>
  <c r="K26" i="7"/>
  <c r="J26" i="7"/>
  <c r="I26" i="7"/>
  <c r="H26" i="7"/>
  <c r="G26" i="7"/>
  <c r="F26" i="7"/>
  <c r="E26" i="7"/>
  <c r="D26" i="7"/>
  <c r="C26" i="7"/>
  <c r="GB23" i="7"/>
  <c r="GA23" i="7"/>
  <c r="FZ23" i="7"/>
  <c r="FY23" i="7"/>
  <c r="FX23" i="7"/>
  <c r="FW23" i="7"/>
  <c r="FV23" i="7"/>
  <c r="FU23" i="7"/>
  <c r="FT23" i="7"/>
  <c r="FS23" i="7"/>
  <c r="FR23" i="7"/>
  <c r="FQ23" i="7"/>
  <c r="FP23" i="7"/>
  <c r="FO23" i="7"/>
  <c r="FN23" i="7"/>
  <c r="FM23" i="7"/>
  <c r="FL23" i="7"/>
  <c r="FK23" i="7"/>
  <c r="FJ23" i="7"/>
  <c r="FI23" i="7"/>
  <c r="FH23" i="7"/>
  <c r="FG23" i="7"/>
  <c r="FF23" i="7"/>
  <c r="FE23" i="7"/>
  <c r="FD23" i="7"/>
  <c r="FC23" i="7"/>
  <c r="FB23" i="7"/>
  <c r="FA23" i="7"/>
  <c r="EZ23" i="7"/>
  <c r="EY23" i="7"/>
  <c r="EX23" i="7"/>
  <c r="EW23" i="7"/>
  <c r="EV23" i="7"/>
  <c r="EU23" i="7"/>
  <c r="ET23" i="7"/>
  <c r="ES23" i="7"/>
  <c r="ER23" i="7"/>
  <c r="EQ23" i="7"/>
  <c r="EP23" i="7"/>
  <c r="EO23" i="7"/>
  <c r="EN23" i="7"/>
  <c r="EM23" i="7"/>
  <c r="EL23" i="7"/>
  <c r="EK23" i="7"/>
  <c r="EJ23" i="7"/>
  <c r="EI23" i="7"/>
  <c r="EH23" i="7"/>
  <c r="EG23" i="7"/>
  <c r="EF23" i="7"/>
  <c r="EE23" i="7"/>
  <c r="ED23" i="7"/>
  <c r="EC23" i="7"/>
  <c r="EB23" i="7"/>
  <c r="EA23" i="7"/>
  <c r="DZ23" i="7"/>
  <c r="DY23" i="7"/>
  <c r="DX23" i="7"/>
  <c r="DW23" i="7"/>
  <c r="DV23" i="7"/>
  <c r="DU23" i="7"/>
  <c r="DT23" i="7"/>
  <c r="DS23" i="7"/>
  <c r="DR23" i="7"/>
  <c r="DQ23" i="7"/>
  <c r="DP23" i="7"/>
  <c r="DO23" i="7"/>
  <c r="DN23" i="7"/>
  <c r="DM23" i="7"/>
  <c r="DL23" i="7"/>
  <c r="DK23" i="7"/>
  <c r="DJ23" i="7"/>
  <c r="DI23" i="7"/>
  <c r="DH23" i="7"/>
  <c r="DG23" i="7"/>
  <c r="DF23" i="7"/>
  <c r="DE23" i="7"/>
  <c r="DD23" i="7"/>
  <c r="DC23" i="7"/>
  <c r="DB23" i="7"/>
  <c r="DA23" i="7"/>
  <c r="CZ23" i="7"/>
  <c r="CY23" i="7"/>
  <c r="CX23" i="7"/>
  <c r="CW23" i="7"/>
  <c r="CV23" i="7"/>
  <c r="CU23" i="7"/>
  <c r="CT23" i="7"/>
  <c r="CS23" i="7"/>
  <c r="CR23" i="7"/>
  <c r="CQ23" i="7"/>
  <c r="CP23" i="7"/>
  <c r="CO23" i="7"/>
  <c r="CN23" i="7"/>
  <c r="CM23" i="7"/>
  <c r="CL23" i="7"/>
  <c r="CK23" i="7"/>
  <c r="CJ23" i="7"/>
  <c r="CI23" i="7"/>
  <c r="CH23" i="7"/>
  <c r="CG23" i="7"/>
  <c r="CF23" i="7"/>
  <c r="CE23" i="7"/>
  <c r="CD23" i="7"/>
  <c r="CC23" i="7"/>
  <c r="CB23" i="7"/>
  <c r="CA23" i="7"/>
  <c r="BZ23" i="7"/>
  <c r="BY23" i="7"/>
  <c r="BX23" i="7"/>
  <c r="BW23" i="7"/>
  <c r="BV23" i="7"/>
  <c r="BU23" i="7"/>
  <c r="BT23" i="7"/>
  <c r="BS23" i="7"/>
  <c r="BR23" i="7"/>
  <c r="BQ23" i="7"/>
  <c r="BP23" i="7"/>
  <c r="BO23" i="7"/>
  <c r="BN23" i="7"/>
  <c r="BM23" i="7"/>
  <c r="BL23" i="7"/>
  <c r="BK23" i="7"/>
  <c r="BJ23" i="7"/>
  <c r="BI23" i="7"/>
  <c r="BH23" i="7"/>
  <c r="BG23" i="7"/>
  <c r="BF23" i="7"/>
  <c r="BE23" i="7"/>
  <c r="BD23" i="7"/>
  <c r="BC23" i="7"/>
  <c r="BB23" i="7"/>
  <c r="BA23" i="7"/>
  <c r="AZ23" i="7"/>
  <c r="AY23" i="7"/>
  <c r="AX23" i="7"/>
  <c r="AW23" i="7"/>
  <c r="AV23" i="7"/>
  <c r="AU23" i="7"/>
  <c r="AT23" i="7"/>
  <c r="AS23" i="7"/>
  <c r="AR23" i="7"/>
  <c r="AQ23" i="7"/>
  <c r="AP23" i="7"/>
  <c r="AO23" i="7"/>
  <c r="AN23" i="7"/>
  <c r="AM23" i="7"/>
  <c r="AL23" i="7"/>
  <c r="AK23" i="7"/>
  <c r="AJ23" i="7"/>
  <c r="AI23" i="7"/>
  <c r="AH23" i="7"/>
  <c r="AG23" i="7"/>
  <c r="AF23" i="7"/>
  <c r="AE23" i="7"/>
  <c r="AD23" i="7"/>
  <c r="AC23" i="7"/>
  <c r="AB23" i="7"/>
  <c r="AA23" i="7"/>
  <c r="Z23" i="7"/>
  <c r="Y23" i="7"/>
  <c r="X23" i="7"/>
  <c r="W23" i="7"/>
  <c r="V23" i="7"/>
  <c r="U23" i="7"/>
  <c r="T23" i="7"/>
  <c r="S23" i="7"/>
  <c r="R23" i="7"/>
  <c r="Q23" i="7"/>
  <c r="P23" i="7"/>
  <c r="O23" i="7"/>
  <c r="N23" i="7"/>
  <c r="M23" i="7"/>
  <c r="L23" i="7"/>
  <c r="K23" i="7"/>
  <c r="J23" i="7"/>
  <c r="I23" i="7"/>
  <c r="H23" i="7"/>
  <c r="G23" i="7"/>
  <c r="F23" i="7"/>
  <c r="E23" i="7"/>
  <c r="D23" i="7"/>
  <c r="C23" i="7"/>
  <c r="GB21" i="7"/>
  <c r="GA21" i="7"/>
  <c r="FZ21" i="7"/>
  <c r="FY21" i="7"/>
  <c r="FX21" i="7"/>
  <c r="FW21" i="7"/>
  <c r="FV21" i="7"/>
  <c r="FU21" i="7"/>
  <c r="FT21" i="7"/>
  <c r="FS21" i="7"/>
  <c r="FR21" i="7"/>
  <c r="FQ21" i="7"/>
  <c r="FP21" i="7"/>
  <c r="FO21" i="7"/>
  <c r="FN21" i="7"/>
  <c r="FM21" i="7"/>
  <c r="FL21" i="7"/>
  <c r="FK21" i="7"/>
  <c r="FJ21" i="7"/>
  <c r="FI21" i="7"/>
  <c r="FH21" i="7"/>
  <c r="FG21" i="7"/>
  <c r="FF21" i="7"/>
  <c r="FE21" i="7"/>
  <c r="FD21" i="7"/>
  <c r="FC21" i="7"/>
  <c r="FB21" i="7"/>
  <c r="FA21" i="7"/>
  <c r="EZ21" i="7"/>
  <c r="EY21" i="7"/>
  <c r="EX21" i="7"/>
  <c r="EW21" i="7"/>
  <c r="EV21" i="7"/>
  <c r="EU21" i="7"/>
  <c r="ET21" i="7"/>
  <c r="ES21" i="7"/>
  <c r="ER21" i="7"/>
  <c r="EQ21" i="7"/>
  <c r="EP21" i="7"/>
  <c r="EO21" i="7"/>
  <c r="EN21" i="7"/>
  <c r="EM21" i="7"/>
  <c r="EL21" i="7"/>
  <c r="EK21" i="7"/>
  <c r="EJ21" i="7"/>
  <c r="EI21" i="7"/>
  <c r="EH21" i="7"/>
  <c r="EG21" i="7"/>
  <c r="EF21" i="7"/>
  <c r="EE21" i="7"/>
  <c r="ED21" i="7"/>
  <c r="EC21" i="7"/>
  <c r="EB21" i="7"/>
  <c r="EA21" i="7"/>
  <c r="DZ21" i="7"/>
  <c r="DY21" i="7"/>
  <c r="DX21" i="7"/>
  <c r="DW21" i="7"/>
  <c r="DV21" i="7"/>
  <c r="DU21" i="7"/>
  <c r="DT21" i="7"/>
  <c r="DS21" i="7"/>
  <c r="DR21" i="7"/>
  <c r="DQ21" i="7"/>
  <c r="DP21" i="7"/>
  <c r="DO21" i="7"/>
  <c r="DN21" i="7"/>
  <c r="DM21" i="7"/>
  <c r="DL21" i="7"/>
  <c r="DK21" i="7"/>
  <c r="DJ21" i="7"/>
  <c r="DI21" i="7"/>
  <c r="DH21" i="7"/>
  <c r="DG21" i="7"/>
  <c r="DF21" i="7"/>
  <c r="DE21" i="7"/>
  <c r="DD21" i="7"/>
  <c r="DC21" i="7"/>
  <c r="DB21" i="7"/>
  <c r="DA21" i="7"/>
  <c r="CZ21" i="7"/>
  <c r="CY21" i="7"/>
  <c r="CX21" i="7"/>
  <c r="CW21" i="7"/>
  <c r="CV21" i="7"/>
  <c r="CU21" i="7"/>
  <c r="CT21" i="7"/>
  <c r="CS21" i="7"/>
  <c r="CR21" i="7"/>
  <c r="CQ21" i="7"/>
  <c r="CP21" i="7"/>
  <c r="CO21" i="7"/>
  <c r="CN21" i="7"/>
  <c r="CM21" i="7"/>
  <c r="CL21" i="7"/>
  <c r="CK21" i="7"/>
  <c r="CJ21" i="7"/>
  <c r="CI21" i="7"/>
  <c r="CH21" i="7"/>
  <c r="CG21" i="7"/>
  <c r="CF21" i="7"/>
  <c r="CE21" i="7"/>
  <c r="CD21" i="7"/>
  <c r="CC21" i="7"/>
  <c r="CB21" i="7"/>
  <c r="CA21" i="7"/>
  <c r="BZ21" i="7"/>
  <c r="BY21" i="7"/>
  <c r="BX21" i="7"/>
  <c r="BW21" i="7"/>
  <c r="BV21" i="7"/>
  <c r="BU21" i="7"/>
  <c r="BT21" i="7"/>
  <c r="BS21" i="7"/>
  <c r="BR21" i="7"/>
  <c r="BQ21" i="7"/>
  <c r="BP21" i="7"/>
  <c r="BO21" i="7"/>
  <c r="BN21" i="7"/>
  <c r="BM21" i="7"/>
  <c r="BL21" i="7"/>
  <c r="BK21" i="7"/>
  <c r="BJ21" i="7"/>
  <c r="BI21" i="7"/>
  <c r="BH21" i="7"/>
  <c r="BG21" i="7"/>
  <c r="BF21" i="7"/>
  <c r="BE21" i="7"/>
  <c r="BD21" i="7"/>
  <c r="BC21" i="7"/>
  <c r="BB21" i="7"/>
  <c r="BA21" i="7"/>
  <c r="AZ21" i="7"/>
  <c r="AY21" i="7"/>
  <c r="AX21" i="7"/>
  <c r="AW21" i="7"/>
  <c r="AV21" i="7"/>
  <c r="AU21" i="7"/>
  <c r="AT21" i="7"/>
  <c r="AS21" i="7"/>
  <c r="AR21" i="7"/>
  <c r="AQ21" i="7"/>
  <c r="AP21" i="7"/>
  <c r="AO21" i="7"/>
  <c r="AN21" i="7"/>
  <c r="AM21" i="7"/>
  <c r="AL21" i="7"/>
  <c r="AK21" i="7"/>
  <c r="AJ21" i="7"/>
  <c r="AI21" i="7"/>
  <c r="AH21" i="7"/>
  <c r="AG21" i="7"/>
  <c r="AF21" i="7"/>
  <c r="AE21" i="7"/>
  <c r="AD21" i="7"/>
  <c r="AC21" i="7"/>
  <c r="AB21" i="7"/>
  <c r="AA21" i="7"/>
  <c r="Z21" i="7"/>
  <c r="Y21" i="7"/>
  <c r="X21" i="7"/>
  <c r="W21" i="7"/>
  <c r="V21" i="7"/>
  <c r="U21" i="7"/>
  <c r="T21" i="7"/>
  <c r="S21" i="7"/>
  <c r="R21" i="7"/>
  <c r="Q21" i="7"/>
  <c r="P21" i="7"/>
  <c r="O21" i="7"/>
  <c r="N21" i="7"/>
  <c r="M21" i="7"/>
  <c r="L21" i="7"/>
  <c r="K21" i="7"/>
  <c r="J21" i="7"/>
  <c r="I21" i="7"/>
  <c r="H21" i="7"/>
  <c r="G21" i="7"/>
  <c r="F21" i="7"/>
  <c r="E21" i="7"/>
  <c r="D21" i="7"/>
  <c r="C21" i="7"/>
  <c r="GB19" i="7"/>
  <c r="GA19" i="7"/>
  <c r="FZ19" i="7"/>
  <c r="FY19" i="7"/>
  <c r="FX19" i="7"/>
  <c r="FW19" i="7"/>
  <c r="FV19" i="7"/>
  <c r="FU19" i="7"/>
  <c r="FT19" i="7"/>
  <c r="FS19" i="7"/>
  <c r="FR19" i="7"/>
  <c r="FQ19" i="7"/>
  <c r="FP19" i="7"/>
  <c r="FO19" i="7"/>
  <c r="FN19" i="7"/>
  <c r="FM19" i="7"/>
  <c r="FL19" i="7"/>
  <c r="FK19" i="7"/>
  <c r="FJ19" i="7"/>
  <c r="FI19" i="7"/>
  <c r="FH19" i="7"/>
  <c r="FG19" i="7"/>
  <c r="FF19" i="7"/>
  <c r="FE19" i="7"/>
  <c r="FD19" i="7"/>
  <c r="FC19" i="7"/>
  <c r="FB19" i="7"/>
  <c r="FA19" i="7"/>
  <c r="EZ19" i="7"/>
  <c r="EY19" i="7"/>
  <c r="EX19" i="7"/>
  <c r="EW19" i="7"/>
  <c r="EV19" i="7"/>
  <c r="EU19" i="7"/>
  <c r="ET19" i="7"/>
  <c r="ES19" i="7"/>
  <c r="ER19" i="7"/>
  <c r="EQ19" i="7"/>
  <c r="EP19" i="7"/>
  <c r="EO19" i="7"/>
  <c r="EN19" i="7"/>
  <c r="EM19" i="7"/>
  <c r="EL19" i="7"/>
  <c r="EK19" i="7"/>
  <c r="EJ19" i="7"/>
  <c r="EI19" i="7"/>
  <c r="EH19" i="7"/>
  <c r="EG19" i="7"/>
  <c r="EF19" i="7"/>
  <c r="EE19" i="7"/>
  <c r="ED19" i="7"/>
  <c r="EC19" i="7"/>
  <c r="EB19" i="7"/>
  <c r="EA19" i="7"/>
  <c r="DZ19" i="7"/>
  <c r="DY19" i="7"/>
  <c r="DX19" i="7"/>
  <c r="DW19" i="7"/>
  <c r="DV19" i="7"/>
  <c r="DU19" i="7"/>
  <c r="DT19" i="7"/>
  <c r="DS19" i="7"/>
  <c r="DR19" i="7"/>
  <c r="DQ19" i="7"/>
  <c r="DP19" i="7"/>
  <c r="DO19" i="7"/>
  <c r="DN19" i="7"/>
  <c r="DM19" i="7"/>
  <c r="DL19" i="7"/>
  <c r="DK19" i="7"/>
  <c r="DJ19" i="7"/>
  <c r="DI19" i="7"/>
  <c r="DH19" i="7"/>
  <c r="DG19" i="7"/>
  <c r="DF19" i="7"/>
  <c r="DE19" i="7"/>
  <c r="DD19" i="7"/>
  <c r="DC19" i="7"/>
  <c r="DB19" i="7"/>
  <c r="DA19" i="7"/>
  <c r="CZ19" i="7"/>
  <c r="CY19" i="7"/>
  <c r="CX19" i="7"/>
  <c r="CW19" i="7"/>
  <c r="CV19" i="7"/>
  <c r="CU19" i="7"/>
  <c r="CT19" i="7"/>
  <c r="CS19" i="7"/>
  <c r="CR19" i="7"/>
  <c r="CQ19" i="7"/>
  <c r="CP19" i="7"/>
  <c r="CO19" i="7"/>
  <c r="CN19" i="7"/>
  <c r="CM19" i="7"/>
  <c r="CL19" i="7"/>
  <c r="CK19" i="7"/>
  <c r="CJ19" i="7"/>
  <c r="CI19" i="7"/>
  <c r="CH19" i="7"/>
  <c r="CG19" i="7"/>
  <c r="CF19" i="7"/>
  <c r="CE19" i="7"/>
  <c r="CD19" i="7"/>
  <c r="CC19" i="7"/>
  <c r="CB19" i="7"/>
  <c r="CA19" i="7"/>
  <c r="BZ19" i="7"/>
  <c r="BY19" i="7"/>
  <c r="BX19" i="7"/>
  <c r="BW19" i="7"/>
  <c r="BV19" i="7"/>
  <c r="BU19" i="7"/>
  <c r="BT19" i="7"/>
  <c r="BS19" i="7"/>
  <c r="BR19" i="7"/>
  <c r="BQ19" i="7"/>
  <c r="BP19" i="7"/>
  <c r="BO19" i="7"/>
  <c r="BN19" i="7"/>
  <c r="BM19" i="7"/>
  <c r="BL19" i="7"/>
  <c r="BK19" i="7"/>
  <c r="BJ19" i="7"/>
  <c r="BI19" i="7"/>
  <c r="BH19" i="7"/>
  <c r="BG19" i="7"/>
  <c r="BF19" i="7"/>
  <c r="BE19" i="7"/>
  <c r="BD19" i="7"/>
  <c r="BC19" i="7"/>
  <c r="BB19" i="7"/>
  <c r="BA19" i="7"/>
  <c r="AZ19" i="7"/>
  <c r="AY19" i="7"/>
  <c r="AX19" i="7"/>
  <c r="AW19" i="7"/>
  <c r="AV19" i="7"/>
  <c r="AU19" i="7"/>
  <c r="AT19" i="7"/>
  <c r="AS19" i="7"/>
  <c r="AR19" i="7"/>
  <c r="AQ19" i="7"/>
  <c r="AP19" i="7"/>
  <c r="AO19" i="7"/>
  <c r="AN19" i="7"/>
  <c r="AM19" i="7"/>
  <c r="AL19" i="7"/>
  <c r="AK19" i="7"/>
  <c r="AJ19" i="7"/>
  <c r="AI19" i="7"/>
  <c r="AH19" i="7"/>
  <c r="AG19" i="7"/>
  <c r="AF19" i="7"/>
  <c r="AE19" i="7"/>
  <c r="AD19" i="7"/>
  <c r="AC19" i="7"/>
  <c r="AB19" i="7"/>
  <c r="AA19" i="7"/>
  <c r="Z19" i="7"/>
  <c r="Y19" i="7"/>
  <c r="X19" i="7"/>
  <c r="W19" i="7"/>
  <c r="V19" i="7"/>
  <c r="U19" i="7"/>
  <c r="T19" i="7"/>
  <c r="S19" i="7"/>
  <c r="R19" i="7"/>
  <c r="Q19" i="7"/>
  <c r="P19" i="7"/>
  <c r="O19" i="7"/>
  <c r="N19" i="7"/>
  <c r="M19" i="7"/>
  <c r="L19" i="7"/>
  <c r="K19" i="7"/>
  <c r="J19" i="7"/>
  <c r="I19" i="7"/>
  <c r="H19" i="7"/>
  <c r="G19" i="7"/>
  <c r="F19" i="7"/>
  <c r="E19" i="7"/>
  <c r="D19" i="7"/>
  <c r="C19" i="7"/>
  <c r="GB17" i="7"/>
  <c r="GA17" i="7"/>
  <c r="FZ17" i="7"/>
  <c r="FY17" i="7"/>
  <c r="FX17" i="7"/>
  <c r="FW17" i="7"/>
  <c r="FV17" i="7"/>
  <c r="FU17" i="7"/>
  <c r="FT17" i="7"/>
  <c r="FS17" i="7"/>
  <c r="FR17" i="7"/>
  <c r="FQ17" i="7"/>
  <c r="FP17" i="7"/>
  <c r="FO17" i="7"/>
  <c r="FN17" i="7"/>
  <c r="FM17" i="7"/>
  <c r="FL17" i="7"/>
  <c r="FK17" i="7"/>
  <c r="FJ17" i="7"/>
  <c r="FI17" i="7"/>
  <c r="FH17" i="7"/>
  <c r="FG17" i="7"/>
  <c r="FF17" i="7"/>
  <c r="FE17" i="7"/>
  <c r="FD17" i="7"/>
  <c r="FC17" i="7"/>
  <c r="FB17" i="7"/>
  <c r="FA17" i="7"/>
  <c r="EZ17" i="7"/>
  <c r="EY17" i="7"/>
  <c r="EX17" i="7"/>
  <c r="EW17" i="7"/>
  <c r="EV17" i="7"/>
  <c r="EU17" i="7"/>
  <c r="ET17" i="7"/>
  <c r="ES17" i="7"/>
  <c r="ER17" i="7"/>
  <c r="EQ17" i="7"/>
  <c r="EP17" i="7"/>
  <c r="EO17" i="7"/>
  <c r="EN17" i="7"/>
  <c r="EM17" i="7"/>
  <c r="EL17" i="7"/>
  <c r="EK17" i="7"/>
  <c r="EJ17" i="7"/>
  <c r="EI17" i="7"/>
  <c r="EH17" i="7"/>
  <c r="EG17" i="7"/>
  <c r="EF17" i="7"/>
  <c r="EE17" i="7"/>
  <c r="ED17" i="7"/>
  <c r="EC17" i="7"/>
  <c r="EB17" i="7"/>
  <c r="EA17" i="7"/>
  <c r="DZ17" i="7"/>
  <c r="DY17" i="7"/>
  <c r="DX17" i="7"/>
  <c r="DW17" i="7"/>
  <c r="DV17" i="7"/>
  <c r="DU17" i="7"/>
  <c r="DT17" i="7"/>
  <c r="DS17" i="7"/>
  <c r="DR17" i="7"/>
  <c r="DQ17" i="7"/>
  <c r="DP17" i="7"/>
  <c r="DO17" i="7"/>
  <c r="DN17" i="7"/>
  <c r="DM17" i="7"/>
  <c r="DL17" i="7"/>
  <c r="DK17" i="7"/>
  <c r="DJ17" i="7"/>
  <c r="DI17" i="7"/>
  <c r="DH17" i="7"/>
  <c r="DG17" i="7"/>
  <c r="DF17" i="7"/>
  <c r="DE17" i="7"/>
  <c r="DD17" i="7"/>
  <c r="DC17" i="7"/>
  <c r="DB17" i="7"/>
  <c r="DA17" i="7"/>
  <c r="CZ17" i="7"/>
  <c r="CY17" i="7"/>
  <c r="CX17" i="7"/>
  <c r="CW17" i="7"/>
  <c r="CV17" i="7"/>
  <c r="CU17" i="7"/>
  <c r="CT17" i="7"/>
  <c r="CS17" i="7"/>
  <c r="CR17" i="7"/>
  <c r="CQ17" i="7"/>
  <c r="CP17" i="7"/>
  <c r="CO17" i="7"/>
  <c r="CN17" i="7"/>
  <c r="CM17" i="7"/>
  <c r="CL17" i="7"/>
  <c r="CK17" i="7"/>
  <c r="CJ17" i="7"/>
  <c r="CI17" i="7"/>
  <c r="CH17" i="7"/>
  <c r="CG17" i="7"/>
  <c r="CF17" i="7"/>
  <c r="CE17" i="7"/>
  <c r="CD17" i="7"/>
  <c r="CC17" i="7"/>
  <c r="CB17" i="7"/>
  <c r="CA17" i="7"/>
  <c r="BZ17" i="7"/>
  <c r="BY17" i="7"/>
  <c r="BX17" i="7"/>
  <c r="BW17" i="7"/>
  <c r="BV17" i="7"/>
  <c r="BU17" i="7"/>
  <c r="BT17" i="7"/>
  <c r="BS17" i="7"/>
  <c r="BR17" i="7"/>
  <c r="BQ17" i="7"/>
  <c r="BP17" i="7"/>
  <c r="BO17" i="7"/>
  <c r="BN17" i="7"/>
  <c r="BM17" i="7"/>
  <c r="BL17" i="7"/>
  <c r="BK17" i="7"/>
  <c r="BJ17" i="7"/>
  <c r="BI17" i="7"/>
  <c r="BH17" i="7"/>
  <c r="BG17" i="7"/>
  <c r="BF17" i="7"/>
  <c r="BE17" i="7"/>
  <c r="BD17" i="7"/>
  <c r="BC17" i="7"/>
  <c r="BB17" i="7"/>
  <c r="BA17" i="7"/>
  <c r="AZ17" i="7"/>
  <c r="AY17" i="7"/>
  <c r="AX17" i="7"/>
  <c r="AW17" i="7"/>
  <c r="AV17" i="7"/>
  <c r="AU17" i="7"/>
  <c r="AT17" i="7"/>
  <c r="AS17" i="7"/>
  <c r="AR17" i="7"/>
  <c r="AQ17" i="7"/>
  <c r="AP17" i="7"/>
  <c r="AO17" i="7"/>
  <c r="AN17" i="7"/>
  <c r="AM17" i="7"/>
  <c r="AL17" i="7"/>
  <c r="AK17" i="7"/>
  <c r="AJ17" i="7"/>
  <c r="AI17" i="7"/>
  <c r="AH17" i="7"/>
  <c r="AG17" i="7"/>
  <c r="AF17" i="7"/>
  <c r="AE17" i="7"/>
  <c r="AD17" i="7"/>
  <c r="AC17" i="7"/>
  <c r="AB17" i="7"/>
  <c r="AA17" i="7"/>
  <c r="Z17" i="7"/>
  <c r="Y17" i="7"/>
  <c r="X17" i="7"/>
  <c r="W17" i="7"/>
  <c r="V17" i="7"/>
  <c r="U17" i="7"/>
  <c r="T17" i="7"/>
  <c r="S17" i="7"/>
  <c r="R17" i="7"/>
  <c r="Q17" i="7"/>
  <c r="P17" i="7"/>
  <c r="O17" i="7"/>
  <c r="N17" i="7"/>
  <c r="M17" i="7"/>
  <c r="L17" i="7"/>
  <c r="K17" i="7"/>
  <c r="J17" i="7"/>
  <c r="I17" i="7"/>
  <c r="H17" i="7"/>
  <c r="G17" i="7"/>
  <c r="F17" i="7"/>
  <c r="E17" i="7"/>
  <c r="D17" i="7"/>
  <c r="C17" i="7"/>
  <c r="GB16" i="7"/>
  <c r="GA16" i="7"/>
  <c r="FZ16" i="7"/>
  <c r="FY16" i="7"/>
  <c r="FX16" i="7"/>
  <c r="FW16" i="7"/>
  <c r="FV16" i="7"/>
  <c r="FU16" i="7"/>
  <c r="FT16" i="7"/>
  <c r="FS16" i="7"/>
  <c r="FR16" i="7"/>
  <c r="FQ16" i="7"/>
  <c r="FP16" i="7"/>
  <c r="FO16" i="7"/>
  <c r="FN16" i="7"/>
  <c r="FM16" i="7"/>
  <c r="FL16" i="7"/>
  <c r="FK16" i="7"/>
  <c r="FJ16" i="7"/>
  <c r="FI16" i="7"/>
  <c r="FH16" i="7"/>
  <c r="FG16" i="7"/>
  <c r="FF16" i="7"/>
  <c r="FE16" i="7"/>
  <c r="FD16" i="7"/>
  <c r="FC16" i="7"/>
  <c r="FB16" i="7"/>
  <c r="FA16" i="7"/>
  <c r="EZ16" i="7"/>
  <c r="EY16" i="7"/>
  <c r="EX16" i="7"/>
  <c r="EW16" i="7"/>
  <c r="EV16" i="7"/>
  <c r="EU16" i="7"/>
  <c r="ET16" i="7"/>
  <c r="ES16" i="7"/>
  <c r="ER16" i="7"/>
  <c r="EQ16" i="7"/>
  <c r="EP16" i="7"/>
  <c r="EO16" i="7"/>
  <c r="EN16" i="7"/>
  <c r="EM16" i="7"/>
  <c r="EL16" i="7"/>
  <c r="EK16" i="7"/>
  <c r="EJ16" i="7"/>
  <c r="EI16" i="7"/>
  <c r="EH16" i="7"/>
  <c r="EG16" i="7"/>
  <c r="EF16" i="7"/>
  <c r="EE16" i="7"/>
  <c r="ED16" i="7"/>
  <c r="EC16" i="7"/>
  <c r="EB16" i="7"/>
  <c r="EA16" i="7"/>
  <c r="DZ16" i="7"/>
  <c r="DY16" i="7"/>
  <c r="DX16" i="7"/>
  <c r="DW16" i="7"/>
  <c r="DV16" i="7"/>
  <c r="DU16" i="7"/>
  <c r="DT16" i="7"/>
  <c r="DS16" i="7"/>
  <c r="DR16" i="7"/>
  <c r="DQ16" i="7"/>
  <c r="DP16" i="7"/>
  <c r="DO16" i="7"/>
  <c r="DN16" i="7"/>
  <c r="DM16" i="7"/>
  <c r="DL16" i="7"/>
  <c r="DK16" i="7"/>
  <c r="DJ16" i="7"/>
  <c r="DI16" i="7"/>
  <c r="DH16" i="7"/>
  <c r="DG16" i="7"/>
  <c r="DF16" i="7"/>
  <c r="DE16" i="7"/>
  <c r="DD16" i="7"/>
  <c r="DC16" i="7"/>
  <c r="DB16" i="7"/>
  <c r="DA16" i="7"/>
  <c r="CZ16" i="7"/>
  <c r="CY16" i="7"/>
  <c r="CX16" i="7"/>
  <c r="CW16" i="7"/>
  <c r="CV16" i="7"/>
  <c r="CU16" i="7"/>
  <c r="CT16" i="7"/>
  <c r="CS16" i="7"/>
  <c r="CR16" i="7"/>
  <c r="CQ16" i="7"/>
  <c r="CP16" i="7"/>
  <c r="CO16" i="7"/>
  <c r="CN16" i="7"/>
  <c r="CM16" i="7"/>
  <c r="CL16" i="7"/>
  <c r="CK16" i="7"/>
  <c r="CJ16" i="7"/>
  <c r="CI16" i="7"/>
  <c r="CH16" i="7"/>
  <c r="CG16" i="7"/>
  <c r="CF16" i="7"/>
  <c r="CE16" i="7"/>
  <c r="CD16" i="7"/>
  <c r="CC16" i="7"/>
  <c r="CB16" i="7"/>
  <c r="CA16" i="7"/>
  <c r="BZ16" i="7"/>
  <c r="BY16" i="7"/>
  <c r="BX16" i="7"/>
  <c r="BW16" i="7"/>
  <c r="BV16" i="7"/>
  <c r="BU16" i="7"/>
  <c r="BT16" i="7"/>
  <c r="BS16" i="7"/>
  <c r="BR16" i="7"/>
  <c r="BQ16" i="7"/>
  <c r="BP16" i="7"/>
  <c r="BO16" i="7"/>
  <c r="BN16" i="7"/>
  <c r="BM16" i="7"/>
  <c r="BL16" i="7"/>
  <c r="BK16" i="7"/>
  <c r="BJ16" i="7"/>
  <c r="BI16" i="7"/>
  <c r="BH16" i="7"/>
  <c r="BG16" i="7"/>
  <c r="BF16" i="7"/>
  <c r="BE16" i="7"/>
  <c r="BD16" i="7"/>
  <c r="BC16" i="7"/>
  <c r="BB16" i="7"/>
  <c r="BA16" i="7"/>
  <c r="AZ16" i="7"/>
  <c r="AY16" i="7"/>
  <c r="AX16" i="7"/>
  <c r="AW16" i="7"/>
  <c r="AV16" i="7"/>
  <c r="AU16" i="7"/>
  <c r="AT16" i="7"/>
  <c r="AS16" i="7"/>
  <c r="AR16" i="7"/>
  <c r="AQ16" i="7"/>
  <c r="AP16" i="7"/>
  <c r="AO16" i="7"/>
  <c r="AN16" i="7"/>
  <c r="AM16" i="7"/>
  <c r="AL16" i="7"/>
  <c r="AK16" i="7"/>
  <c r="AJ16" i="7"/>
  <c r="AI16" i="7"/>
  <c r="AH16" i="7"/>
  <c r="AG16" i="7"/>
  <c r="AF16" i="7"/>
  <c r="AE16" i="7"/>
  <c r="AD16" i="7"/>
  <c r="AC16" i="7"/>
  <c r="AB16" i="7"/>
  <c r="AA16" i="7"/>
  <c r="Z16" i="7"/>
  <c r="Y16" i="7"/>
  <c r="X16" i="7"/>
  <c r="W16" i="7"/>
  <c r="V16" i="7"/>
  <c r="U16" i="7"/>
  <c r="T16" i="7"/>
  <c r="S16" i="7"/>
  <c r="R16" i="7"/>
  <c r="Q16" i="7"/>
  <c r="P16" i="7"/>
  <c r="O16" i="7"/>
  <c r="N16" i="7"/>
  <c r="M16" i="7"/>
  <c r="L16" i="7"/>
  <c r="K16" i="7"/>
  <c r="J16" i="7"/>
  <c r="I16" i="7"/>
  <c r="H16" i="7"/>
  <c r="G16" i="7"/>
  <c r="F16" i="7"/>
  <c r="E16" i="7"/>
  <c r="D16" i="7"/>
  <c r="C16" i="7"/>
  <c r="GB15" i="7"/>
  <c r="GA15" i="7"/>
  <c r="FZ15" i="7"/>
  <c r="FY15" i="7"/>
  <c r="FX15" i="7"/>
  <c r="FW15" i="7"/>
  <c r="FV15" i="7"/>
  <c r="FU15" i="7"/>
  <c r="FT15" i="7"/>
  <c r="FS15" i="7"/>
  <c r="FR15" i="7"/>
  <c r="FQ15" i="7"/>
  <c r="FP15" i="7"/>
  <c r="FO15" i="7"/>
  <c r="FN15" i="7"/>
  <c r="FM15" i="7"/>
  <c r="FL15" i="7"/>
  <c r="FK15" i="7"/>
  <c r="FJ15" i="7"/>
  <c r="FI15" i="7"/>
  <c r="FH15" i="7"/>
  <c r="FG15" i="7"/>
  <c r="FF15" i="7"/>
  <c r="FE15" i="7"/>
  <c r="FD15" i="7"/>
  <c r="FC15" i="7"/>
  <c r="FB15" i="7"/>
  <c r="FA15" i="7"/>
  <c r="EZ15" i="7"/>
  <c r="EY15" i="7"/>
  <c r="EX15" i="7"/>
  <c r="EW15" i="7"/>
  <c r="EV15" i="7"/>
  <c r="EU15" i="7"/>
  <c r="ET15" i="7"/>
  <c r="ES15" i="7"/>
  <c r="ER15" i="7"/>
  <c r="EQ15" i="7"/>
  <c r="EP15" i="7"/>
  <c r="EO15" i="7"/>
  <c r="EN15" i="7"/>
  <c r="EM15" i="7"/>
  <c r="EL15" i="7"/>
  <c r="EK15" i="7"/>
  <c r="EJ15" i="7"/>
  <c r="EI15" i="7"/>
  <c r="EH15" i="7"/>
  <c r="EG15" i="7"/>
  <c r="EF15" i="7"/>
  <c r="EE15" i="7"/>
  <c r="ED15" i="7"/>
  <c r="EC15" i="7"/>
  <c r="EB15" i="7"/>
  <c r="EA15" i="7"/>
  <c r="DZ15" i="7"/>
  <c r="DY15" i="7"/>
  <c r="DX15" i="7"/>
  <c r="DW15" i="7"/>
  <c r="DV15" i="7"/>
  <c r="DU15" i="7"/>
  <c r="DT15" i="7"/>
  <c r="DS15" i="7"/>
  <c r="DR15" i="7"/>
  <c r="DQ15" i="7"/>
  <c r="DP15" i="7"/>
  <c r="DO15" i="7"/>
  <c r="DN15" i="7"/>
  <c r="DM15" i="7"/>
  <c r="DL15" i="7"/>
  <c r="DK15" i="7"/>
  <c r="DJ15" i="7"/>
  <c r="DI15" i="7"/>
  <c r="DH15" i="7"/>
  <c r="DG15" i="7"/>
  <c r="DF15" i="7"/>
  <c r="DE15" i="7"/>
  <c r="DD15" i="7"/>
  <c r="DC15" i="7"/>
  <c r="DB15" i="7"/>
  <c r="DA15" i="7"/>
  <c r="CZ15" i="7"/>
  <c r="CY15" i="7"/>
  <c r="CX15" i="7"/>
  <c r="CW15" i="7"/>
  <c r="CV15" i="7"/>
  <c r="CU15" i="7"/>
  <c r="CT15" i="7"/>
  <c r="CS15" i="7"/>
  <c r="CR15" i="7"/>
  <c r="CQ15" i="7"/>
  <c r="CP15" i="7"/>
  <c r="CO15" i="7"/>
  <c r="CN15" i="7"/>
  <c r="CM15" i="7"/>
  <c r="CL15" i="7"/>
  <c r="CK15" i="7"/>
  <c r="CJ15" i="7"/>
  <c r="CI15" i="7"/>
  <c r="CH15" i="7"/>
  <c r="CG15" i="7"/>
  <c r="CF15" i="7"/>
  <c r="CE15" i="7"/>
  <c r="CD15" i="7"/>
  <c r="CC15" i="7"/>
  <c r="CB15" i="7"/>
  <c r="CA15" i="7"/>
  <c r="BZ15" i="7"/>
  <c r="BY15" i="7"/>
  <c r="BX15" i="7"/>
  <c r="BW15" i="7"/>
  <c r="BV15" i="7"/>
  <c r="BU15" i="7"/>
  <c r="BT15" i="7"/>
  <c r="BS15" i="7"/>
  <c r="BR15" i="7"/>
  <c r="BQ15" i="7"/>
  <c r="BP15" i="7"/>
  <c r="BO15" i="7"/>
  <c r="BN15" i="7"/>
  <c r="BM15" i="7"/>
  <c r="BL15" i="7"/>
  <c r="BK15" i="7"/>
  <c r="BJ15" i="7"/>
  <c r="BI15" i="7"/>
  <c r="BH15" i="7"/>
  <c r="BG15" i="7"/>
  <c r="BF15" i="7"/>
  <c r="BE15" i="7"/>
  <c r="BD15" i="7"/>
  <c r="BC15" i="7"/>
  <c r="BB15" i="7"/>
  <c r="BA15" i="7"/>
  <c r="AZ15" i="7"/>
  <c r="AY15" i="7"/>
  <c r="AX15" i="7"/>
  <c r="AW15" i="7"/>
  <c r="AV15" i="7"/>
  <c r="AU15" i="7"/>
  <c r="AT15" i="7"/>
  <c r="AS15" i="7"/>
  <c r="AR15" i="7"/>
  <c r="AQ15" i="7"/>
  <c r="AP15" i="7"/>
  <c r="AO15" i="7"/>
  <c r="AN15" i="7"/>
  <c r="AM15" i="7"/>
  <c r="AL15" i="7"/>
  <c r="AK15" i="7"/>
  <c r="AJ15" i="7"/>
  <c r="AI15" i="7"/>
  <c r="AH15" i="7"/>
  <c r="AG15" i="7"/>
  <c r="AF15" i="7"/>
  <c r="AE15" i="7"/>
  <c r="AD15" i="7"/>
  <c r="AC15" i="7"/>
  <c r="AB15" i="7"/>
  <c r="AA15" i="7"/>
  <c r="Z15" i="7"/>
  <c r="Y15" i="7"/>
  <c r="X15" i="7"/>
  <c r="W15" i="7"/>
  <c r="V15" i="7"/>
  <c r="U15" i="7"/>
  <c r="T15" i="7"/>
  <c r="S15" i="7"/>
  <c r="R15" i="7"/>
  <c r="Q15" i="7"/>
  <c r="P15" i="7"/>
  <c r="O15" i="7"/>
  <c r="N15" i="7"/>
  <c r="M15" i="7"/>
  <c r="L15" i="7"/>
  <c r="K15" i="7"/>
  <c r="J15" i="7"/>
  <c r="I15" i="7"/>
  <c r="H15" i="7"/>
  <c r="G15" i="7"/>
  <c r="F15" i="7"/>
  <c r="E15" i="7"/>
  <c r="D15" i="7"/>
  <c r="C15" i="7"/>
  <c r="GB13" i="7"/>
  <c r="GA13" i="7"/>
  <c r="FZ13" i="7"/>
  <c r="FX13" i="7"/>
  <c r="FW13" i="7"/>
  <c r="FV13" i="7"/>
  <c r="FU13" i="7"/>
  <c r="FT13" i="7"/>
  <c r="FS13" i="7"/>
  <c r="FR13" i="7"/>
  <c r="FQ13" i="7"/>
  <c r="FP13" i="7"/>
  <c r="FO13" i="7"/>
  <c r="FN13" i="7"/>
  <c r="FM13" i="7"/>
  <c r="FL13" i="7"/>
  <c r="FK13" i="7"/>
  <c r="FJ13" i="7"/>
  <c r="FH13" i="7"/>
  <c r="FG13" i="7"/>
  <c r="FF13" i="7"/>
  <c r="FE13" i="7"/>
  <c r="FD13" i="7"/>
  <c r="FC13" i="7"/>
  <c r="FB13" i="7"/>
  <c r="FA13" i="7"/>
  <c r="EZ13" i="7"/>
  <c r="EY13" i="7"/>
  <c r="EX13" i="7"/>
  <c r="EW13" i="7"/>
  <c r="EV13" i="7"/>
  <c r="EU13" i="7"/>
  <c r="ET13" i="7"/>
  <c r="ER13" i="7"/>
  <c r="EQ13" i="7"/>
  <c r="EP13" i="7"/>
  <c r="EO13" i="7"/>
  <c r="EN13" i="7"/>
  <c r="EM13" i="7"/>
  <c r="EL13" i="7"/>
  <c r="EJ13" i="7"/>
  <c r="EI13" i="7"/>
  <c r="EH13" i="7"/>
  <c r="EF13" i="7"/>
  <c r="EE13" i="7"/>
  <c r="ED13" i="7"/>
  <c r="EB13" i="7"/>
  <c r="EA13" i="7"/>
  <c r="DZ13" i="7"/>
  <c r="DY13" i="7"/>
  <c r="DX13" i="7"/>
  <c r="DW13" i="7"/>
  <c r="DV13" i="7"/>
  <c r="DT13" i="7"/>
  <c r="DS13" i="7"/>
  <c r="DR13" i="7"/>
  <c r="DP13" i="7"/>
  <c r="DO13" i="7"/>
  <c r="DN13" i="7"/>
  <c r="DL13" i="7"/>
  <c r="DK13" i="7"/>
  <c r="DJ13" i="7"/>
  <c r="DI13" i="7"/>
  <c r="DH13" i="7"/>
  <c r="DG13" i="7"/>
  <c r="DF13" i="7"/>
  <c r="DD13" i="7"/>
  <c r="DC13" i="7"/>
  <c r="DB13" i="7"/>
  <c r="CZ13" i="7"/>
  <c r="CY13" i="7"/>
  <c r="CX13" i="7"/>
  <c r="CV13" i="7"/>
  <c r="CU13" i="7"/>
  <c r="CT13" i="7"/>
  <c r="CS13" i="7"/>
  <c r="CR13" i="7"/>
  <c r="CQ13" i="7"/>
  <c r="CP13" i="7"/>
  <c r="CN13" i="7"/>
  <c r="CM13" i="7"/>
  <c r="CL13" i="7"/>
  <c r="CJ13" i="7"/>
  <c r="CI13" i="7"/>
  <c r="CH13" i="7"/>
  <c r="CF13" i="7"/>
  <c r="CE13" i="7"/>
  <c r="CD13" i="7"/>
  <c r="CC13" i="7"/>
  <c r="CB13" i="7"/>
  <c r="BZ13" i="7"/>
  <c r="BX13" i="7"/>
  <c r="BW13" i="7"/>
  <c r="BV13" i="7"/>
  <c r="BT13" i="7"/>
  <c r="BS13" i="7"/>
  <c r="BR13" i="7"/>
  <c r="BP13" i="7"/>
  <c r="BO13" i="7"/>
  <c r="BN13" i="7"/>
  <c r="BM13" i="7"/>
  <c r="BL13" i="7"/>
  <c r="BJ13" i="7"/>
  <c r="BH13" i="7"/>
  <c r="BG13" i="7"/>
  <c r="BD13" i="7"/>
  <c r="BC13" i="7"/>
  <c r="BB13" i="7"/>
  <c r="AZ13" i="7"/>
  <c r="AY13" i="7"/>
  <c r="AX13" i="7"/>
  <c r="AW13" i="7"/>
  <c r="AV13" i="7"/>
  <c r="AT13" i="7"/>
  <c r="AR13" i="7"/>
  <c r="AQ13" i="7"/>
  <c r="AN13" i="7"/>
  <c r="AM13" i="7"/>
  <c r="AL13" i="7"/>
  <c r="AJ13" i="7"/>
  <c r="AI13" i="7"/>
  <c r="AH13" i="7"/>
  <c r="AG13" i="7"/>
  <c r="AF13" i="7"/>
  <c r="AD13" i="7"/>
  <c r="AB13" i="7"/>
  <c r="AA13" i="7"/>
  <c r="X13" i="7"/>
  <c r="W13" i="7"/>
  <c r="V13" i="7"/>
  <c r="T13" i="7"/>
  <c r="S13" i="7"/>
  <c r="P13" i="7"/>
  <c r="O13" i="7"/>
  <c r="N13" i="7"/>
  <c r="L13" i="7"/>
  <c r="K13" i="7"/>
  <c r="H13" i="7"/>
  <c r="G13" i="7"/>
  <c r="F13" i="7"/>
  <c r="D13" i="7"/>
  <c r="C13" i="7"/>
  <c r="FH36" i="10"/>
  <c r="FE36" i="10"/>
  <c r="FD36" i="10"/>
  <c r="GB36" i="10"/>
  <c r="GA36" i="10"/>
  <c r="FY36" i="10"/>
  <c r="FY36" i="7" s="1"/>
  <c r="FX36" i="10"/>
  <c r="FW36" i="10"/>
  <c r="FU36" i="10"/>
  <c r="FU36" i="7" s="1"/>
  <c r="FT36" i="10"/>
  <c r="FT36" i="7" s="1"/>
  <c r="FS36" i="10"/>
  <c r="FQ36" i="10"/>
  <c r="FQ36" i="7" s="1"/>
  <c r="FP36" i="10"/>
  <c r="FP36" i="7" s="1"/>
  <c r="FO36" i="10"/>
  <c r="FM36" i="10"/>
  <c r="FM36" i="7" s="1"/>
  <c r="FL36" i="10"/>
  <c r="FL36" i="7" s="1"/>
  <c r="FK36" i="10"/>
  <c r="FK36" i="7" s="1"/>
  <c r="FI36" i="10"/>
  <c r="FG36" i="10"/>
  <c r="FG36" i="7" s="1"/>
  <c r="AQ25" i="10"/>
  <c r="AQ25" i="7" s="1"/>
  <c r="FV25" i="10"/>
  <c r="FV25" i="7" s="1"/>
  <c r="FO25" i="10"/>
  <c r="FO25" i="7" s="1"/>
  <c r="FN25" i="10"/>
  <c r="FN25" i="7" s="1"/>
  <c r="FJ25" i="10"/>
  <c r="FJ25" i="7" s="1"/>
  <c r="FF25" i="10"/>
  <c r="FF25" i="7" s="1"/>
  <c r="FC25" i="10"/>
  <c r="FC25" i="7" s="1"/>
  <c r="FB25" i="10"/>
  <c r="FB25" i="7" s="1"/>
  <c r="EQ25" i="10"/>
  <c r="EQ25" i="7" s="1"/>
  <c r="EP25" i="10"/>
  <c r="EP25" i="7" s="1"/>
  <c r="EM25" i="10"/>
  <c r="EM25" i="7" s="1"/>
  <c r="EH25" i="10"/>
  <c r="EH25" i="7" s="1"/>
  <c r="ED25" i="10"/>
  <c r="ED25" i="7" s="1"/>
  <c r="DW25" i="10"/>
  <c r="DW25" i="7" s="1"/>
  <c r="DR25" i="10"/>
  <c r="DR25" i="7" s="1"/>
  <c r="DF25" i="10"/>
  <c r="DF25" i="7" s="1"/>
  <c r="CX25" i="10"/>
  <c r="CX25" i="7" s="1"/>
  <c r="CT25" i="10"/>
  <c r="CT25" i="7" s="1"/>
  <c r="CP25" i="10"/>
  <c r="CP25" i="7" s="1"/>
  <c r="CH25" i="10"/>
  <c r="CH25" i="7" s="1"/>
  <c r="CA25" i="10"/>
  <c r="CA25" i="7" s="1"/>
  <c r="BR25" i="10"/>
  <c r="BR25" i="7" s="1"/>
  <c r="BJ25" i="10"/>
  <c r="BJ25" i="7" s="1"/>
  <c r="BF25" i="10"/>
  <c r="BF25" i="7" s="1"/>
  <c r="AX25" i="10"/>
  <c r="AX25" i="7" s="1"/>
  <c r="AT25" i="10"/>
  <c r="AT25" i="7" s="1"/>
  <c r="AL25" i="10"/>
  <c r="AL25" i="7" s="1"/>
  <c r="AH25" i="10"/>
  <c r="AH25" i="7" s="1"/>
  <c r="V25" i="10"/>
  <c r="V25" i="7" s="1"/>
  <c r="F25" i="10"/>
  <c r="F25" i="7" s="1"/>
  <c r="FB36" i="3"/>
  <c r="GC34" i="10" l="1"/>
  <c r="GC34" i="7" s="1"/>
  <c r="BK25" i="10"/>
  <c r="BK25" i="7" s="1"/>
  <c r="DC25" i="10"/>
  <c r="DC25" i="7" s="1"/>
  <c r="CQ25" i="10"/>
  <c r="CQ25" i="7" s="1"/>
  <c r="FM25" i="10"/>
  <c r="FM25" i="7" s="1"/>
  <c r="FW25" i="10"/>
  <c r="FW25" i="7" s="1"/>
  <c r="S25" i="10"/>
  <c r="S25" i="7" s="1"/>
  <c r="DS25" i="10"/>
  <c r="DS25" i="7" s="1"/>
  <c r="EI25" i="10"/>
  <c r="EI25" i="7" s="1"/>
  <c r="EY25" i="10"/>
  <c r="EY25" i="7" s="1"/>
  <c r="AY25" i="10"/>
  <c r="AY25" i="7" s="1"/>
  <c r="GC34" i="3"/>
  <c r="AD25" i="10"/>
  <c r="AD25" i="7" s="1"/>
  <c r="CE25" i="10"/>
  <c r="CE25" i="7" s="1"/>
  <c r="DK25" i="10"/>
  <c r="DK25" i="7" s="1"/>
  <c r="K25" i="10"/>
  <c r="K25" i="7" s="1"/>
  <c r="EK25" i="10"/>
  <c r="EK25" i="7" s="1"/>
  <c r="ES25" i="10"/>
  <c r="ES25" i="7" s="1"/>
  <c r="AG25" i="10"/>
  <c r="AG25" i="7" s="1"/>
  <c r="CS25" i="10"/>
  <c r="CS25" i="7" s="1"/>
  <c r="I25" i="10"/>
  <c r="I25" i="7" s="1"/>
  <c r="BW25" i="10"/>
  <c r="BW25" i="7" s="1"/>
  <c r="CM25" i="10"/>
  <c r="CM25" i="7" s="1"/>
  <c r="AE25" i="10"/>
  <c r="AE25" i="7" s="1"/>
  <c r="Y25" i="10"/>
  <c r="Y25" i="7" s="1"/>
  <c r="CG25" i="10"/>
  <c r="CG25" i="7" s="1"/>
  <c r="FA25" i="10"/>
  <c r="FA25" i="7" s="1"/>
  <c r="FF36" i="10"/>
  <c r="FF36" i="7" s="1"/>
  <c r="AO25" i="10"/>
  <c r="AO25" i="7" s="1"/>
  <c r="BE25" i="10"/>
  <c r="BE25" i="7" s="1"/>
  <c r="BM25" i="10"/>
  <c r="BM25" i="7" s="1"/>
  <c r="BY25" i="10"/>
  <c r="BY25" i="7" s="1"/>
  <c r="DA25" i="10"/>
  <c r="DA25" i="7" s="1"/>
  <c r="DY25" i="10"/>
  <c r="DY25" i="7" s="1"/>
  <c r="FQ25" i="10"/>
  <c r="FQ25" i="7" s="1"/>
  <c r="AW25" i="10"/>
  <c r="AW25" i="7" s="1"/>
  <c r="BU25" i="10"/>
  <c r="BU25" i="7" s="1"/>
  <c r="CO25" i="10"/>
  <c r="CO25" i="7" s="1"/>
  <c r="DE25" i="10"/>
  <c r="DE25" i="7" s="1"/>
  <c r="EG25" i="10"/>
  <c r="EG25" i="7" s="1"/>
  <c r="FE25" i="10"/>
  <c r="FE25" i="7" s="1"/>
  <c r="FJ36" i="10"/>
  <c r="FJ36" i="7" s="1"/>
  <c r="FN36" i="10"/>
  <c r="FN36" i="7" s="1"/>
  <c r="FR36" i="10"/>
  <c r="FR36" i="7" s="1"/>
  <c r="FV36" i="10"/>
  <c r="FV36" i="7" s="1"/>
  <c r="FZ36" i="10"/>
  <c r="FZ36" i="7" s="1"/>
  <c r="AP25" i="10"/>
  <c r="AP25" i="7" s="1"/>
  <c r="BB25" i="10"/>
  <c r="BB25" i="7" s="1"/>
  <c r="BV25" i="10"/>
  <c r="BV25" i="7" s="1"/>
  <c r="CD25" i="10"/>
  <c r="CD25" i="7" s="1"/>
  <c r="DB25" i="10"/>
  <c r="DB25" i="7" s="1"/>
  <c r="DJ25" i="10"/>
  <c r="DJ25" i="7" s="1"/>
  <c r="DV25" i="10"/>
  <c r="DV25" i="7" s="1"/>
  <c r="ET25" i="10"/>
  <c r="ET25" i="7" s="1"/>
  <c r="FR25" i="10"/>
  <c r="FR25" i="7" s="1"/>
  <c r="M25" i="10"/>
  <c r="M25" i="7" s="1"/>
  <c r="AC25" i="10"/>
  <c r="AC25" i="7" s="1"/>
  <c r="AK25" i="10"/>
  <c r="AK25" i="7" s="1"/>
  <c r="AS25" i="10"/>
  <c r="AS25" i="7" s="1"/>
  <c r="BA25" i="10"/>
  <c r="BA25" i="7" s="1"/>
  <c r="BI25" i="10"/>
  <c r="BI25" i="7" s="1"/>
  <c r="BO25" i="10"/>
  <c r="BO25" i="7" s="1"/>
  <c r="CC25" i="10"/>
  <c r="CC25" i="7" s="1"/>
  <c r="CU25" i="10"/>
  <c r="CU25" i="7" s="1"/>
  <c r="DG25" i="10"/>
  <c r="DG25" i="7" s="1"/>
  <c r="DM25" i="10"/>
  <c r="DM25" i="7" s="1"/>
  <c r="DU25" i="10"/>
  <c r="DU25" i="7" s="1"/>
  <c r="EA25" i="10"/>
  <c r="EA25" i="7" s="1"/>
  <c r="EO25" i="10"/>
  <c r="EO25" i="7" s="1"/>
  <c r="FG25" i="10"/>
  <c r="FG25" i="7" s="1"/>
  <c r="FS25" i="10"/>
  <c r="FS25" i="7" s="1"/>
  <c r="FY25" i="10"/>
  <c r="FY25" i="7" s="1"/>
  <c r="AA25" i="10"/>
  <c r="AA25" i="7" s="1"/>
  <c r="BC25" i="10"/>
  <c r="BC25" i="7" s="1"/>
  <c r="E25" i="10"/>
  <c r="E25" i="7" s="1"/>
  <c r="U25" i="10"/>
  <c r="U25" i="7" s="1"/>
  <c r="BQ25" i="10"/>
  <c r="BQ25" i="7" s="1"/>
  <c r="CK25" i="10"/>
  <c r="CK25" i="7" s="1"/>
  <c r="CW25" i="10"/>
  <c r="CW25" i="7" s="1"/>
  <c r="DI25" i="10"/>
  <c r="DI25" i="7" s="1"/>
  <c r="DQ25" i="10"/>
  <c r="DQ25" i="7" s="1"/>
  <c r="EC25" i="10"/>
  <c r="EC25" i="7" s="1"/>
  <c r="EW25" i="10"/>
  <c r="EW25" i="7" s="1"/>
  <c r="FI25" i="10"/>
  <c r="FI25" i="7" s="1"/>
  <c r="FU25" i="10"/>
  <c r="FU25" i="7" s="1"/>
  <c r="G25" i="10"/>
  <c r="G25" i="7" s="1"/>
  <c r="DT11" i="10"/>
  <c r="N25" i="10"/>
  <c r="N25" i="7" s="1"/>
  <c r="BN25" i="10"/>
  <c r="BN25" i="7" s="1"/>
  <c r="BZ25" i="10"/>
  <c r="BZ25" i="7" s="1"/>
  <c r="CL25" i="10"/>
  <c r="CL25" i="7" s="1"/>
  <c r="DN25" i="10"/>
  <c r="DN25" i="7" s="1"/>
  <c r="DZ25" i="10"/>
  <c r="DZ25" i="7" s="1"/>
  <c r="EL25" i="10"/>
  <c r="EL25" i="7" s="1"/>
  <c r="EX25" i="10"/>
  <c r="EX25" i="7" s="1"/>
  <c r="FZ25" i="10"/>
  <c r="FZ25" i="7" s="1"/>
  <c r="X25" i="10"/>
  <c r="X25" i="7" s="1"/>
  <c r="FQ34" i="10"/>
  <c r="FQ34" i="7" s="1"/>
  <c r="FY34" i="10"/>
  <c r="FY34" i="7" s="1"/>
  <c r="FC11" i="10"/>
  <c r="FU34" i="10"/>
  <c r="FU34" i="7" s="1"/>
  <c r="Q25" i="10"/>
  <c r="Q25" i="7" s="1"/>
  <c r="BS25" i="10"/>
  <c r="BS25" i="7" s="1"/>
  <c r="CI25" i="10"/>
  <c r="CI25" i="7" s="1"/>
  <c r="CY25" i="10"/>
  <c r="CY25" i="7" s="1"/>
  <c r="DO25" i="10"/>
  <c r="DO25" i="7" s="1"/>
  <c r="EE25" i="10"/>
  <c r="EE25" i="7" s="1"/>
  <c r="EU25" i="10"/>
  <c r="EU25" i="7" s="1"/>
  <c r="FK25" i="10"/>
  <c r="FK25" i="7" s="1"/>
  <c r="GA25" i="10"/>
  <c r="GA25" i="7" s="1"/>
  <c r="W25" i="10"/>
  <c r="W25" i="7" s="1"/>
  <c r="AM25" i="10"/>
  <c r="AM25" i="7" s="1"/>
  <c r="FM34" i="10"/>
  <c r="FM34" i="7" s="1"/>
  <c r="CL11" i="10"/>
  <c r="T11" i="10"/>
  <c r="FL11" i="10"/>
  <c r="J25" i="10"/>
  <c r="J25" i="7" s="1"/>
  <c r="R25" i="10"/>
  <c r="R25" i="7" s="1"/>
  <c r="Z25" i="10"/>
  <c r="Z25" i="7" s="1"/>
  <c r="BD25" i="10"/>
  <c r="BD25" i="7" s="1"/>
  <c r="DN11" i="10"/>
  <c r="CZ11" i="10"/>
  <c r="H25" i="10"/>
  <c r="H25" i="7" s="1"/>
  <c r="AF25" i="10"/>
  <c r="AF25" i="7" s="1"/>
  <c r="AV25" i="10"/>
  <c r="AV25" i="7" s="1"/>
  <c r="BH25" i="10"/>
  <c r="BH25" i="7" s="1"/>
  <c r="O11" i="10"/>
  <c r="FF11" i="10"/>
  <c r="FH11" i="10"/>
  <c r="BP25" i="10"/>
  <c r="BP25" i="7" s="1"/>
  <c r="BT25" i="10"/>
  <c r="BT25" i="7" s="1"/>
  <c r="BX25" i="10"/>
  <c r="BX25" i="7" s="1"/>
  <c r="CB25" i="10"/>
  <c r="CB25" i="7" s="1"/>
  <c r="CF25" i="10"/>
  <c r="CF25" i="7" s="1"/>
  <c r="CJ25" i="10"/>
  <c r="CJ25" i="7" s="1"/>
  <c r="CN25" i="10"/>
  <c r="CN25" i="7" s="1"/>
  <c r="CR25" i="10"/>
  <c r="CR25" i="7" s="1"/>
  <c r="CV25" i="10"/>
  <c r="CV25" i="7" s="1"/>
  <c r="CZ25" i="10"/>
  <c r="CZ25" i="7" s="1"/>
  <c r="DD25" i="10"/>
  <c r="DD25" i="7" s="1"/>
  <c r="DH25" i="10"/>
  <c r="DH25" i="7" s="1"/>
  <c r="DL25" i="10"/>
  <c r="DL25" i="7" s="1"/>
  <c r="DP25" i="10"/>
  <c r="DP25" i="7" s="1"/>
  <c r="DT25" i="10"/>
  <c r="DT25" i="7" s="1"/>
  <c r="DX25" i="10"/>
  <c r="DX25" i="7" s="1"/>
  <c r="EB25" i="10"/>
  <c r="EB25" i="7" s="1"/>
  <c r="EF25" i="10"/>
  <c r="EF25" i="7" s="1"/>
  <c r="EJ25" i="10"/>
  <c r="EJ25" i="7" s="1"/>
  <c r="EN25" i="10"/>
  <c r="EN25" i="7" s="1"/>
  <c r="ER25" i="10"/>
  <c r="ER25" i="7" s="1"/>
  <c r="EV25" i="10"/>
  <c r="EV25" i="7" s="1"/>
  <c r="EZ25" i="10"/>
  <c r="EZ25" i="7" s="1"/>
  <c r="FD25" i="10"/>
  <c r="FD25" i="7" s="1"/>
  <c r="FH25" i="10"/>
  <c r="FH25" i="7" s="1"/>
  <c r="FL25" i="10"/>
  <c r="FL25" i="7" s="1"/>
  <c r="FP25" i="10"/>
  <c r="FP25" i="7" s="1"/>
  <c r="FT25" i="10"/>
  <c r="FT25" i="7" s="1"/>
  <c r="FX25" i="10"/>
  <c r="FX25" i="7" s="1"/>
  <c r="GB25" i="10"/>
  <c r="GB25" i="7" s="1"/>
  <c r="P25" i="10"/>
  <c r="P25" i="7" s="1"/>
  <c r="AN25" i="10"/>
  <c r="AN25" i="7" s="1"/>
  <c r="AP75" i="1"/>
  <c r="AP76" i="1"/>
  <c r="AN11" i="10"/>
  <c r="AI11" i="10"/>
  <c r="EL11" i="10"/>
  <c r="FW11" i="10"/>
  <c r="BH11" i="10"/>
  <c r="EJ11" i="10"/>
  <c r="GB11" i="10"/>
  <c r="AL11" i="10"/>
  <c r="EU11" i="10"/>
  <c r="FZ11" i="10"/>
  <c r="CF11" i="10"/>
  <c r="ER11" i="10"/>
  <c r="BG25" i="10"/>
  <c r="BG25" i="7" s="1"/>
  <c r="C25" i="10"/>
  <c r="C25" i="7" s="1"/>
  <c r="O25" i="10"/>
  <c r="O25" i="7" s="1"/>
  <c r="AI25" i="10"/>
  <c r="AI25" i="7" s="1"/>
  <c r="AU25" i="10"/>
  <c r="AU25" i="7" s="1"/>
  <c r="FV34" i="10"/>
  <c r="FV34" i="7" s="1"/>
  <c r="AP78" i="1"/>
  <c r="AP81" i="1"/>
  <c r="AD11" i="10"/>
  <c r="BB11" i="10"/>
  <c r="DB11" i="10"/>
  <c r="DZ11" i="10"/>
  <c r="EP11" i="10"/>
  <c r="FB11" i="10"/>
  <c r="FV11" i="10"/>
  <c r="H11" i="10"/>
  <c r="AB11" i="10"/>
  <c r="AZ11" i="10"/>
  <c r="BT11" i="10"/>
  <c r="CN11" i="10"/>
  <c r="DL11" i="10"/>
  <c r="EF11" i="10"/>
  <c r="EZ11" i="10"/>
  <c r="FX11" i="10"/>
  <c r="BV11" i="10"/>
  <c r="DF11" i="10"/>
  <c r="ED11" i="10"/>
  <c r="ET11" i="10"/>
  <c r="L11" i="10"/>
  <c r="AJ11" i="10"/>
  <c r="BD11" i="10"/>
  <c r="BX11" i="10"/>
  <c r="CV11" i="10"/>
  <c r="DP11" i="10"/>
  <c r="FG34" i="10"/>
  <c r="FG34" i="7" s="1"/>
  <c r="AP79" i="1"/>
  <c r="AP80" i="1"/>
  <c r="V11" i="10"/>
  <c r="AX11" i="10"/>
  <c r="CX11" i="10"/>
  <c r="DO11" i="10"/>
  <c r="EO11" i="10"/>
  <c r="EX11" i="10"/>
  <c r="FN11" i="10"/>
  <c r="D11" i="10"/>
  <c r="X11" i="10"/>
  <c r="AR11" i="10"/>
  <c r="BP11" i="10"/>
  <c r="CJ11" i="10"/>
  <c r="DD11" i="10"/>
  <c r="EB11" i="10"/>
  <c r="EV11" i="10"/>
  <c r="FP11" i="10"/>
  <c r="D25" i="10"/>
  <c r="D25" i="7" s="1"/>
  <c r="L25" i="10"/>
  <c r="L25" i="7" s="1"/>
  <c r="T25" i="10"/>
  <c r="T25" i="7" s="1"/>
  <c r="AB25" i="10"/>
  <c r="AB25" i="7" s="1"/>
  <c r="AJ25" i="10"/>
  <c r="AJ25" i="7" s="1"/>
  <c r="AR25" i="10"/>
  <c r="AR25" i="7" s="1"/>
  <c r="AZ25" i="10"/>
  <c r="AZ25" i="7" s="1"/>
  <c r="BL25" i="10"/>
  <c r="BL25" i="7" s="1"/>
  <c r="AP70" i="1"/>
  <c r="BM11" i="10"/>
  <c r="CC11" i="10"/>
  <c r="CQ11" i="10"/>
  <c r="DS11" i="10"/>
  <c r="FO11" i="10"/>
  <c r="AP73" i="1"/>
  <c r="AP77" i="1"/>
  <c r="AA11" i="10"/>
  <c r="AT11" i="10"/>
  <c r="BN11" i="10"/>
  <c r="CD11" i="10"/>
  <c r="CT11" i="10"/>
  <c r="DK11" i="10"/>
  <c r="DV11" i="10"/>
  <c r="EH11" i="10"/>
  <c r="EQ11" i="10"/>
  <c r="FA11" i="10"/>
  <c r="FJ11" i="10"/>
  <c r="FR11" i="10"/>
  <c r="GA11" i="10"/>
  <c r="P11" i="10"/>
  <c r="AF11" i="10"/>
  <c r="AV11" i="10"/>
  <c r="BL11" i="10"/>
  <c r="CB11" i="10"/>
  <c r="CR11" i="10"/>
  <c r="DH11" i="10"/>
  <c r="DX11" i="10"/>
  <c r="EN11" i="10"/>
  <c r="FD11" i="10"/>
  <c r="FT11" i="10"/>
  <c r="F11" i="10"/>
  <c r="BS11" i="10"/>
  <c r="CI11" i="10"/>
  <c r="DW11" i="10"/>
  <c r="FM11" i="10"/>
  <c r="C11" i="10"/>
  <c r="N11" i="10"/>
  <c r="W11" i="10"/>
  <c r="AH11" i="10"/>
  <c r="AQ11" i="10"/>
  <c r="AY11" i="10"/>
  <c r="BJ11" i="10"/>
  <c r="BR11" i="10"/>
  <c r="BZ11" i="10"/>
  <c r="CH11" i="10"/>
  <c r="CP11" i="10"/>
  <c r="CU11" i="10"/>
  <c r="DC11" i="10"/>
  <c r="DJ11" i="10"/>
  <c r="DR11" i="10"/>
  <c r="DY11" i="10"/>
  <c r="EE11" i="10"/>
  <c r="EM11" i="10"/>
  <c r="EY11" i="10"/>
  <c r="FE11" i="10"/>
  <c r="FK11" i="10"/>
  <c r="FQ11" i="10"/>
  <c r="FE34" i="10"/>
  <c r="FE34" i="7" s="1"/>
  <c r="FE36" i="7"/>
  <c r="FO34" i="10"/>
  <c r="FO34" i="7" s="1"/>
  <c r="FO36" i="7"/>
  <c r="FS34" i="10"/>
  <c r="FS34" i="7" s="1"/>
  <c r="FS36" i="7"/>
  <c r="FW34" i="10"/>
  <c r="FW34" i="7" s="1"/>
  <c r="FW36" i="7"/>
  <c r="GA34" i="10"/>
  <c r="GA34" i="7" s="1"/>
  <c r="GA36" i="7"/>
  <c r="E11" i="10"/>
  <c r="E13" i="7"/>
  <c r="E11" i="7" s="1"/>
  <c r="I11" i="10"/>
  <c r="I13" i="7"/>
  <c r="I11" i="7" s="1"/>
  <c r="M11" i="10"/>
  <c r="M13" i="7"/>
  <c r="M11" i="7" s="1"/>
  <c r="Q11" i="10"/>
  <c r="Q13" i="7"/>
  <c r="Q11" i="7" s="1"/>
  <c r="U11" i="10"/>
  <c r="U13" i="7"/>
  <c r="U11" i="7" s="1"/>
  <c r="Y11" i="10"/>
  <c r="Y13" i="7"/>
  <c r="Y11" i="7" s="1"/>
  <c r="AC11" i="10"/>
  <c r="AC13" i="7"/>
  <c r="AC11" i="7" s="1"/>
  <c r="AK11" i="10"/>
  <c r="AK13" i="7"/>
  <c r="AK11" i="7" s="1"/>
  <c r="AO11" i="10"/>
  <c r="AO13" i="7"/>
  <c r="AO11" i="7" s="1"/>
  <c r="AS11" i="10"/>
  <c r="AS13" i="7"/>
  <c r="AS11" i="7" s="1"/>
  <c r="BA11" i="10"/>
  <c r="BA13" i="7"/>
  <c r="BA11" i="7" s="1"/>
  <c r="BE11" i="10"/>
  <c r="BE13" i="7"/>
  <c r="BE11" i="7" s="1"/>
  <c r="BI11" i="10"/>
  <c r="BI13" i="7"/>
  <c r="BI11" i="7" s="1"/>
  <c r="BQ11" i="10"/>
  <c r="BQ13" i="7"/>
  <c r="BQ11" i="7" s="1"/>
  <c r="BU11" i="10"/>
  <c r="BU13" i="7"/>
  <c r="BU11" i="7" s="1"/>
  <c r="BY11" i="10"/>
  <c r="BY13" i="7"/>
  <c r="BY11" i="7" s="1"/>
  <c r="CG11" i="10"/>
  <c r="CG13" i="7"/>
  <c r="CG11" i="7" s="1"/>
  <c r="CK11" i="10"/>
  <c r="CK13" i="7"/>
  <c r="CK11" i="7" s="1"/>
  <c r="CO11" i="10"/>
  <c r="CO13" i="7"/>
  <c r="CO11" i="7" s="1"/>
  <c r="CW11" i="10"/>
  <c r="CW13" i="7"/>
  <c r="CW11" i="7" s="1"/>
  <c r="DA11" i="10"/>
  <c r="DA13" i="7"/>
  <c r="DA11" i="7" s="1"/>
  <c r="DE11" i="10"/>
  <c r="DE13" i="7"/>
  <c r="DE11" i="7" s="1"/>
  <c r="DM11" i="10"/>
  <c r="DM13" i="7"/>
  <c r="DM11" i="7" s="1"/>
  <c r="DQ11" i="10"/>
  <c r="DQ13" i="7"/>
  <c r="DQ11" i="7" s="1"/>
  <c r="DU11" i="10"/>
  <c r="DU13" i="7"/>
  <c r="DU11" i="7" s="1"/>
  <c r="EC11" i="10"/>
  <c r="EC13" i="7"/>
  <c r="EC11" i="7" s="1"/>
  <c r="EG11" i="10"/>
  <c r="EG13" i="7"/>
  <c r="EG11" i="7" s="1"/>
  <c r="EK11" i="10"/>
  <c r="EK13" i="7"/>
  <c r="EK11" i="7" s="1"/>
  <c r="ES11" i="10"/>
  <c r="ES13" i="7"/>
  <c r="ES11" i="7" s="1"/>
  <c r="FI11" i="10"/>
  <c r="FI13" i="7"/>
  <c r="FI11" i="7" s="1"/>
  <c r="FY11" i="10"/>
  <c r="FY13" i="7"/>
  <c r="FY11" i="7" s="1"/>
  <c r="AP75" i="4"/>
  <c r="FD37" i="7"/>
  <c r="AP79" i="4"/>
  <c r="FD41" i="7"/>
  <c r="G11" i="10"/>
  <c r="S11" i="10"/>
  <c r="AW11" i="10"/>
  <c r="BC11" i="10"/>
  <c r="CS11" i="10"/>
  <c r="CY11" i="10"/>
  <c r="DG11" i="10"/>
  <c r="EA11" i="10"/>
  <c r="EI11" i="10"/>
  <c r="EW11" i="10"/>
  <c r="FG11" i="10"/>
  <c r="FS11" i="10"/>
  <c r="FX34" i="10"/>
  <c r="FX34" i="7" s="1"/>
  <c r="FX36" i="7"/>
  <c r="GB34" i="10"/>
  <c r="GB34" i="7" s="1"/>
  <c r="GB36" i="7"/>
  <c r="FH36" i="7"/>
  <c r="FH34" i="10"/>
  <c r="FH34" i="7" s="1"/>
  <c r="J11" i="10"/>
  <c r="J13" i="7"/>
  <c r="J11" i="7" s="1"/>
  <c r="R11" i="10"/>
  <c r="R13" i="7"/>
  <c r="R11" i="7" s="1"/>
  <c r="Z11" i="10"/>
  <c r="Z13" i="7"/>
  <c r="Z11" i="7" s="1"/>
  <c r="AP11" i="10"/>
  <c r="AP13" i="7"/>
  <c r="AP11" i="7" s="1"/>
  <c r="BF11" i="10"/>
  <c r="BF13" i="7"/>
  <c r="BF11" i="7" s="1"/>
  <c r="K11" i="10"/>
  <c r="AG11" i="10"/>
  <c r="AM11" i="10"/>
  <c r="BG11" i="10"/>
  <c r="BO11" i="10"/>
  <c r="BW11" i="10"/>
  <c r="CE11" i="10"/>
  <c r="CM11" i="10"/>
  <c r="DI11" i="10"/>
  <c r="FU11" i="10"/>
  <c r="FI34" i="10"/>
  <c r="FI34" i="7" s="1"/>
  <c r="FI36" i="7"/>
  <c r="FD36" i="7"/>
  <c r="AE11" i="10"/>
  <c r="AE13" i="7"/>
  <c r="AE11" i="7" s="1"/>
  <c r="AU11" i="10"/>
  <c r="AU13" i="7"/>
  <c r="AU11" i="7" s="1"/>
  <c r="BK11" i="10"/>
  <c r="BK13" i="7"/>
  <c r="BK11" i="7" s="1"/>
  <c r="CA11" i="10"/>
  <c r="CA13" i="7"/>
  <c r="CA11" i="7" s="1"/>
  <c r="GA11" i="7"/>
  <c r="FA11" i="7"/>
  <c r="FE11" i="7"/>
  <c r="FM11" i="7"/>
  <c r="FQ11" i="7"/>
  <c r="FU11" i="7"/>
  <c r="FD38" i="7"/>
  <c r="AP76" i="4"/>
  <c r="AP80" i="4"/>
  <c r="FD32" i="7"/>
  <c r="AP70" i="4"/>
  <c r="AP77" i="4"/>
  <c r="FD39" i="7"/>
  <c r="FD43" i="7"/>
  <c r="AP81" i="4"/>
  <c r="AP73" i="4"/>
  <c r="FD35" i="7"/>
  <c r="FD40" i="7"/>
  <c r="AP78" i="4"/>
  <c r="FD34" i="10"/>
  <c r="FD34" i="7" s="1"/>
  <c r="C63" i="4"/>
  <c r="FS11" i="7"/>
  <c r="FO11" i="7"/>
  <c r="FW11" i="7"/>
  <c r="FK11" i="7"/>
  <c r="FG11" i="7"/>
  <c r="FC11" i="7"/>
  <c r="EY11" i="7"/>
  <c r="EW11" i="7"/>
  <c r="EO11" i="7"/>
  <c r="DY11" i="7"/>
  <c r="DI11" i="7"/>
  <c r="CS11" i="7"/>
  <c r="CC11" i="7"/>
  <c r="BM11" i="7"/>
  <c r="AW11" i="7"/>
  <c r="AG11" i="7"/>
  <c r="FZ11" i="7"/>
  <c r="FV11" i="7"/>
  <c r="FR11" i="7"/>
  <c r="FN11" i="7"/>
  <c r="FJ11" i="7"/>
  <c r="FF11" i="7"/>
  <c r="FB11" i="7"/>
  <c r="EX11" i="7"/>
  <c r="ET11" i="7"/>
  <c r="EP11" i="7"/>
  <c r="EL11" i="7"/>
  <c r="EH11" i="7"/>
  <c r="ED11" i="7"/>
  <c r="DZ11" i="7"/>
  <c r="DV11" i="7"/>
  <c r="DR11" i="7"/>
  <c r="DN11" i="7"/>
  <c r="DJ11" i="7"/>
  <c r="DF11" i="7"/>
  <c r="DB11" i="7"/>
  <c r="CX11" i="7"/>
  <c r="CT11" i="7"/>
  <c r="CP11" i="7"/>
  <c r="CL11" i="7"/>
  <c r="CH11" i="7"/>
  <c r="CD11" i="7"/>
  <c r="BZ11" i="7"/>
  <c r="BV11" i="7"/>
  <c r="BR11" i="7"/>
  <c r="BN11" i="7"/>
  <c r="BJ11" i="7"/>
  <c r="BB11" i="7"/>
  <c r="AX11" i="7"/>
  <c r="AT11" i="7"/>
  <c r="AL11" i="7"/>
  <c r="AH11" i="7"/>
  <c r="AD11" i="7"/>
  <c r="V11" i="7"/>
  <c r="N11" i="7"/>
  <c r="F11" i="7"/>
  <c r="EU11" i="7"/>
  <c r="EQ11" i="7"/>
  <c r="EM11" i="7"/>
  <c r="EI11" i="7"/>
  <c r="EE11" i="7"/>
  <c r="EA11" i="7"/>
  <c r="DW11" i="7"/>
  <c r="DS11" i="7"/>
  <c r="DO11" i="7"/>
  <c r="DK11" i="7"/>
  <c r="DG11" i="7"/>
  <c r="DC11" i="7"/>
  <c r="CY11" i="7"/>
  <c r="CU11" i="7"/>
  <c r="CQ11" i="7"/>
  <c r="CM11" i="7"/>
  <c r="CI11" i="7"/>
  <c r="CE11" i="7"/>
  <c r="BW11" i="7"/>
  <c r="BS11" i="7"/>
  <c r="BO11" i="7"/>
  <c r="BG11" i="7"/>
  <c r="BC11" i="7"/>
  <c r="AY11" i="7"/>
  <c r="AQ11" i="7"/>
  <c r="AM11" i="7"/>
  <c r="AI11" i="7"/>
  <c r="AA11" i="7"/>
  <c r="W11" i="7"/>
  <c r="S11" i="7"/>
  <c r="O11" i="7"/>
  <c r="K11" i="7"/>
  <c r="G11" i="7"/>
  <c r="GB11" i="7"/>
  <c r="FX11" i="7"/>
  <c r="FT11" i="7"/>
  <c r="FP11" i="7"/>
  <c r="FL11" i="7"/>
  <c r="FH11" i="7"/>
  <c r="FD11" i="7"/>
  <c r="EZ11" i="7"/>
  <c r="EV11" i="7"/>
  <c r="ER11" i="7"/>
  <c r="EN11" i="7"/>
  <c r="EJ11" i="7"/>
  <c r="EF11" i="7"/>
  <c r="EB11" i="7"/>
  <c r="DX11" i="7"/>
  <c r="DT11" i="7"/>
  <c r="DP11" i="7"/>
  <c r="DL11" i="7"/>
  <c r="DH11" i="7"/>
  <c r="DD11" i="7"/>
  <c r="CZ11" i="7"/>
  <c r="CV11" i="7"/>
  <c r="CR11" i="7"/>
  <c r="CN11" i="7"/>
  <c r="CJ11" i="7"/>
  <c r="CF11" i="7"/>
  <c r="CB11" i="7"/>
  <c r="BX11" i="7"/>
  <c r="BT11" i="7"/>
  <c r="BP11" i="7"/>
  <c r="BL11" i="7"/>
  <c r="BH11" i="7"/>
  <c r="BD11" i="7"/>
  <c r="AZ11" i="7"/>
  <c r="AV11" i="7"/>
  <c r="AR11" i="7"/>
  <c r="AN11" i="7"/>
  <c r="AJ11" i="7"/>
  <c r="AF11" i="7"/>
  <c r="AB11" i="7"/>
  <c r="X11" i="7"/>
  <c r="T11" i="7"/>
  <c r="P11" i="7"/>
  <c r="L11" i="7"/>
  <c r="H11" i="7"/>
  <c r="D11" i="7"/>
  <c r="FK34" i="10"/>
  <c r="FK34" i="7" s="1"/>
  <c r="FL34" i="10"/>
  <c r="FL34" i="7" s="1"/>
  <c r="FP34" i="10"/>
  <c r="FP34" i="7" s="1"/>
  <c r="FT34" i="10"/>
  <c r="FT34" i="7" s="1"/>
  <c r="GB36" i="3"/>
  <c r="GB34" i="3" s="1"/>
  <c r="FX36" i="3"/>
  <c r="FX34" i="3" s="1"/>
  <c r="FT36" i="3"/>
  <c r="FT34" i="3" s="1"/>
  <c r="FP36" i="3"/>
  <c r="FP34" i="3" s="1"/>
  <c r="FL36" i="3"/>
  <c r="FL34" i="3" s="1"/>
  <c r="FH36" i="3"/>
  <c r="FH34" i="3" s="1"/>
  <c r="GA36" i="3"/>
  <c r="GA34" i="3" s="1"/>
  <c r="FW36" i="3"/>
  <c r="FW34" i="3" s="1"/>
  <c r="FS36" i="3"/>
  <c r="FS34" i="3" s="1"/>
  <c r="FO36" i="3"/>
  <c r="FO34" i="3" s="1"/>
  <c r="FK36" i="3"/>
  <c r="FK34" i="3" s="1"/>
  <c r="FG36" i="3"/>
  <c r="FG34" i="3" s="1"/>
  <c r="FZ36" i="3"/>
  <c r="FV36" i="3"/>
  <c r="FV34" i="3" s="1"/>
  <c r="FR36" i="3"/>
  <c r="FR34" i="3" s="1"/>
  <c r="FN36" i="3"/>
  <c r="FN34" i="3" s="1"/>
  <c r="FJ36" i="3"/>
  <c r="FJ34" i="3" s="1"/>
  <c r="FF36" i="3"/>
  <c r="FF34" i="3" s="1"/>
  <c r="FY36" i="3"/>
  <c r="FY34" i="3" s="1"/>
  <c r="FU36" i="3"/>
  <c r="FU34" i="3" s="1"/>
  <c r="FQ36" i="3"/>
  <c r="FQ34" i="3" s="1"/>
  <c r="FM36" i="3"/>
  <c r="FM34" i="3" s="1"/>
  <c r="FI36" i="3"/>
  <c r="FI34" i="3" s="1"/>
  <c r="FE36" i="3"/>
  <c r="FE34" i="3" s="1"/>
  <c r="FZ34" i="3" l="1"/>
  <c r="FN34" i="10"/>
  <c r="FN34" i="7" s="1"/>
  <c r="FZ34" i="10"/>
  <c r="FZ34" i="7" s="1"/>
  <c r="FF34" i="10"/>
  <c r="FF34" i="7" s="1"/>
  <c r="FR34" i="10"/>
  <c r="FR34" i="7" s="1"/>
  <c r="AP74" i="4"/>
  <c r="AP72" i="4" s="1"/>
  <c r="FJ34" i="10"/>
  <c r="FJ34" i="7" s="1"/>
  <c r="GB11" i="3"/>
  <c r="GA11" i="3" l="1"/>
  <c r="AU82" i="6"/>
  <c r="FZ11" i="3" l="1"/>
  <c r="D9" i="6"/>
  <c r="E9" i="6" s="1"/>
  <c r="F9" i="6" s="1"/>
  <c r="G9" i="6" s="1"/>
  <c r="H9" i="6" s="1"/>
  <c r="I9" i="6" s="1"/>
  <c r="J9" i="6" s="1"/>
  <c r="K9" i="6" s="1"/>
  <c r="L9" i="6" s="1"/>
  <c r="M9" i="6" s="1"/>
  <c r="N9" i="6" s="1"/>
  <c r="O9" i="6" s="1"/>
  <c r="P9" i="6" s="1"/>
  <c r="Q9" i="6" s="1"/>
  <c r="R9" i="6" s="1"/>
  <c r="S9" i="6" s="1"/>
  <c r="T9" i="6" s="1"/>
  <c r="U9" i="6" s="1"/>
  <c r="V9" i="6" s="1"/>
  <c r="W9" i="6" s="1"/>
  <c r="X9" i="6" s="1"/>
  <c r="Y9" i="6" s="1"/>
  <c r="Z9" i="6" s="1"/>
  <c r="AA9" i="6" s="1"/>
  <c r="AB9" i="6" s="1"/>
  <c r="AC9" i="6" s="1"/>
  <c r="AD9" i="6" s="1"/>
  <c r="AE9" i="6" s="1"/>
  <c r="AF9" i="6" s="1"/>
  <c r="AG9" i="6" s="1"/>
  <c r="AH9" i="6" s="1"/>
  <c r="AI9" i="6" s="1"/>
  <c r="AJ9" i="6" s="1"/>
  <c r="AK9" i="6" s="1"/>
  <c r="AL9" i="6" s="1"/>
  <c r="AM9" i="6" s="1"/>
  <c r="AN9" i="6" s="1"/>
  <c r="AO9" i="6" s="1"/>
  <c r="AP9" i="6" s="1"/>
  <c r="AQ9" i="6" s="1"/>
  <c r="AR9" i="6" s="1"/>
  <c r="AS9" i="6" s="1"/>
  <c r="AT9" i="6" s="1"/>
  <c r="AU9" i="6" s="1"/>
  <c r="AV9" i="6" s="1"/>
  <c r="AT82" i="6"/>
  <c r="AS82" i="6"/>
  <c r="AR82" i="6"/>
  <c r="AQ82" i="6"/>
  <c r="AP82" i="6"/>
  <c r="AO82" i="6"/>
  <c r="AN82" i="6"/>
  <c r="AM82" i="6"/>
  <c r="AL82" i="6"/>
  <c r="AK82" i="6"/>
  <c r="AJ82" i="6"/>
  <c r="AI82" i="6"/>
  <c r="AH82" i="6"/>
  <c r="AG82" i="6"/>
  <c r="AF82" i="6"/>
  <c r="AE82" i="6"/>
  <c r="AD82" i="6"/>
  <c r="AC82" i="6"/>
  <c r="AB82" i="6"/>
  <c r="AA82" i="6"/>
  <c r="Z82" i="6"/>
  <c r="Y82" i="6"/>
  <c r="X82" i="6"/>
  <c r="W82" i="6"/>
  <c r="V82" i="6"/>
  <c r="U82" i="6"/>
  <c r="T82" i="6"/>
  <c r="S82" i="6"/>
  <c r="AH80" i="6"/>
  <c r="AG80" i="6"/>
  <c r="AF80" i="6"/>
  <c r="AE80" i="6"/>
  <c r="AD80" i="6"/>
  <c r="AC80" i="6"/>
  <c r="AB80" i="6"/>
  <c r="AA80" i="6"/>
  <c r="Z80" i="6"/>
  <c r="Y80" i="6"/>
  <c r="X80" i="6"/>
  <c r="W80" i="6"/>
  <c r="V80" i="6"/>
  <c r="U80" i="6"/>
  <c r="T80" i="6"/>
  <c r="S80" i="6"/>
  <c r="AH79" i="6"/>
  <c r="AG79" i="6"/>
  <c r="AF79" i="6"/>
  <c r="AE79" i="6"/>
  <c r="AD79" i="6"/>
  <c r="AC79" i="6"/>
  <c r="AB79" i="6"/>
  <c r="AA79" i="6"/>
  <c r="Z79" i="6"/>
  <c r="Y79" i="6"/>
  <c r="X79" i="6"/>
  <c r="W79" i="6"/>
  <c r="V79" i="6"/>
  <c r="U79" i="6"/>
  <c r="T79" i="6"/>
  <c r="S79" i="6"/>
  <c r="AH78" i="6"/>
  <c r="AG78" i="6"/>
  <c r="AF78" i="6"/>
  <c r="AE78" i="6"/>
  <c r="AD78" i="6"/>
  <c r="AC78" i="6"/>
  <c r="AB78" i="6"/>
  <c r="AA78" i="6"/>
  <c r="Z78" i="6"/>
  <c r="Y78" i="6"/>
  <c r="X78" i="6"/>
  <c r="W78" i="6"/>
  <c r="V78" i="6"/>
  <c r="U78" i="6"/>
  <c r="T78" i="6"/>
  <c r="S78" i="6"/>
  <c r="AH77" i="6"/>
  <c r="AG77" i="6"/>
  <c r="AF77" i="6"/>
  <c r="AE77" i="6"/>
  <c r="AD77" i="6"/>
  <c r="AC77" i="6"/>
  <c r="AB77" i="6"/>
  <c r="AA77" i="6"/>
  <c r="Z77" i="6"/>
  <c r="Y77" i="6"/>
  <c r="X77" i="6"/>
  <c r="W77" i="6"/>
  <c r="V77" i="6"/>
  <c r="U77" i="6"/>
  <c r="T77" i="6"/>
  <c r="S77" i="6"/>
  <c r="AH76" i="6"/>
  <c r="AG76" i="6"/>
  <c r="AF76" i="6"/>
  <c r="AE76" i="6"/>
  <c r="AD76" i="6"/>
  <c r="AC76" i="6"/>
  <c r="AB76" i="6"/>
  <c r="AA76" i="6"/>
  <c r="Z76" i="6"/>
  <c r="Y76" i="6"/>
  <c r="X76" i="6"/>
  <c r="W76" i="6"/>
  <c r="V76" i="6"/>
  <c r="U76" i="6"/>
  <c r="T76" i="6"/>
  <c r="S76" i="6"/>
  <c r="AH75" i="6"/>
  <c r="AG75" i="6"/>
  <c r="AF75" i="6"/>
  <c r="AE75" i="6"/>
  <c r="AD75" i="6"/>
  <c r="AC75" i="6"/>
  <c r="AB75" i="6"/>
  <c r="AA75" i="6"/>
  <c r="Z75" i="6"/>
  <c r="Y75" i="6"/>
  <c r="X75" i="6"/>
  <c r="W75" i="6"/>
  <c r="V75" i="6"/>
  <c r="U75" i="6"/>
  <c r="T75" i="6"/>
  <c r="S75" i="6"/>
  <c r="AH73" i="6"/>
  <c r="AG73" i="6"/>
  <c r="AF73" i="6"/>
  <c r="AE73" i="6"/>
  <c r="AD73" i="6"/>
  <c r="AC73" i="6"/>
  <c r="AB73" i="6"/>
  <c r="AA73" i="6"/>
  <c r="Z73" i="6"/>
  <c r="Y73" i="6"/>
  <c r="X73" i="6"/>
  <c r="W73" i="6"/>
  <c r="V73" i="6"/>
  <c r="U73" i="6"/>
  <c r="T73" i="6"/>
  <c r="S73" i="6"/>
  <c r="AP70" i="6"/>
  <c r="AO70" i="6"/>
  <c r="AN70" i="6"/>
  <c r="AM70" i="6"/>
  <c r="AL70" i="6"/>
  <c r="AK70" i="6"/>
  <c r="AJ70" i="6"/>
  <c r="AI70" i="6"/>
  <c r="AH70" i="6"/>
  <c r="AG70" i="6"/>
  <c r="AF70" i="6"/>
  <c r="AE70" i="6"/>
  <c r="AD70" i="6"/>
  <c r="AC70" i="6"/>
  <c r="AB70" i="6"/>
  <c r="AA70" i="6"/>
  <c r="Z70" i="6"/>
  <c r="Y70" i="6"/>
  <c r="X70" i="6"/>
  <c r="W70" i="6"/>
  <c r="V70" i="6"/>
  <c r="U70" i="6"/>
  <c r="T70" i="6"/>
  <c r="S70" i="6"/>
  <c r="C67" i="6"/>
  <c r="C66" i="6"/>
  <c r="C65" i="6"/>
  <c r="C64" i="6"/>
  <c r="C61" i="6"/>
  <c r="C59" i="6"/>
  <c r="C56" i="6"/>
  <c r="C55" i="6"/>
  <c r="C54" i="6"/>
  <c r="C53" i="6"/>
  <c r="C52" i="6"/>
  <c r="C51" i="6"/>
  <c r="C50" i="6"/>
  <c r="C49" i="6"/>
  <c r="C48" i="6"/>
  <c r="C47" i="6"/>
  <c r="C46" i="6"/>
  <c r="C45" i="6"/>
  <c r="C44" i="6"/>
  <c r="C43" i="6"/>
  <c r="C42" i="6"/>
  <c r="C41" i="6"/>
  <c r="C40" i="6"/>
  <c r="C39" i="6"/>
  <c r="C36" i="6"/>
  <c r="C35" i="6"/>
  <c r="C34" i="6"/>
  <c r="C31" i="6"/>
  <c r="C30" i="6"/>
  <c r="C29" i="6"/>
  <c r="C28" i="6"/>
  <c r="C27" i="6"/>
  <c r="C26" i="6"/>
  <c r="C25" i="6"/>
  <c r="C24" i="6"/>
  <c r="C23" i="6"/>
  <c r="C22" i="6"/>
  <c r="C21" i="6"/>
  <c r="C20" i="6"/>
  <c r="C19" i="6"/>
  <c r="C18" i="6"/>
  <c r="C17" i="6"/>
  <c r="C16" i="6"/>
  <c r="C15" i="6"/>
  <c r="C14" i="6"/>
  <c r="E9" i="4"/>
  <c r="D9" i="4"/>
  <c r="AH74" i="1"/>
  <c r="AF74" i="1"/>
  <c r="AD74" i="1"/>
  <c r="AC74" i="1"/>
  <c r="AB74" i="1"/>
  <c r="Z74" i="1"/>
  <c r="Y74" i="1"/>
  <c r="X74" i="1"/>
  <c r="V74" i="1"/>
  <c r="U74" i="1"/>
  <c r="T74" i="1"/>
  <c r="C38" i="1"/>
  <c r="C13" i="1"/>
  <c r="D9" i="1"/>
  <c r="A57" i="9"/>
  <c r="A53" i="9"/>
  <c r="B4" i="9"/>
  <c r="A3" i="9"/>
  <c r="E15" i="6" l="1"/>
  <c r="E16" i="6"/>
  <c r="E29" i="6"/>
  <c r="E31" i="6"/>
  <c r="E34" i="6"/>
  <c r="E36" i="6"/>
  <c r="E17" i="6"/>
  <c r="E18" i="6"/>
  <c r="E19" i="6"/>
  <c r="E23" i="6"/>
  <c r="E28" i="6"/>
  <c r="E30" i="6"/>
  <c r="E35" i="6"/>
  <c r="E27" i="6"/>
  <c r="E41" i="6"/>
  <c r="E43" i="6"/>
  <c r="E45" i="6"/>
  <c r="E47" i="6"/>
  <c r="E49" i="6"/>
  <c r="E51" i="6"/>
  <c r="E20" i="6"/>
  <c r="E21" i="6"/>
  <c r="E22" i="6"/>
  <c r="E42" i="6"/>
  <c r="E44" i="6"/>
  <c r="E46" i="6"/>
  <c r="E48" i="6"/>
  <c r="E24" i="6"/>
  <c r="E25" i="6"/>
  <c r="E26" i="6"/>
  <c r="E40" i="6"/>
  <c r="E54" i="6"/>
  <c r="E56" i="6"/>
  <c r="E59" i="6"/>
  <c r="E50" i="6"/>
  <c r="E52" i="6"/>
  <c r="E53" i="6"/>
  <c r="E55" i="6"/>
  <c r="E67" i="6"/>
  <c r="E61" i="6"/>
  <c r="E66" i="6"/>
  <c r="E65" i="6"/>
  <c r="F9" i="4"/>
  <c r="D16" i="6"/>
  <c r="D18" i="6"/>
  <c r="D20" i="6"/>
  <c r="D22" i="6"/>
  <c r="D24" i="6"/>
  <c r="D26" i="6"/>
  <c r="D17" i="6"/>
  <c r="D19" i="6"/>
  <c r="D23" i="6"/>
  <c r="D28" i="6"/>
  <c r="D21" i="6"/>
  <c r="D25" i="6"/>
  <c r="D29" i="6"/>
  <c r="D30" i="6"/>
  <c r="D31" i="6"/>
  <c r="D35" i="6"/>
  <c r="D40" i="6"/>
  <c r="D41" i="6"/>
  <c r="D42" i="6"/>
  <c r="D43" i="6"/>
  <c r="D44" i="6"/>
  <c r="D54" i="6"/>
  <c r="D56" i="6"/>
  <c r="D59" i="6"/>
  <c r="D66" i="6"/>
  <c r="D45" i="6"/>
  <c r="D46" i="6"/>
  <c r="D36" i="6"/>
  <c r="D51" i="6"/>
  <c r="D52" i="6"/>
  <c r="D55" i="6"/>
  <c r="D57" i="6"/>
  <c r="D61" i="6"/>
  <c r="D65" i="6"/>
  <c r="D67" i="6"/>
  <c r="D15" i="6"/>
  <c r="D48" i="6"/>
  <c r="D34" i="6"/>
  <c r="D49" i="6"/>
  <c r="D47" i="6"/>
  <c r="D27" i="6"/>
  <c r="D50" i="6"/>
  <c r="D53" i="6"/>
  <c r="E9" i="1"/>
  <c r="AG74" i="1"/>
  <c r="S74" i="1"/>
  <c r="W74" i="1"/>
  <c r="AA74" i="1"/>
  <c r="AE74" i="1"/>
  <c r="Y74" i="6"/>
  <c r="AC74" i="6"/>
  <c r="X74" i="6"/>
  <c r="AE74" i="6"/>
  <c r="AF74" i="6"/>
  <c r="AB74" i="6"/>
  <c r="AG74" i="6"/>
  <c r="T74" i="6"/>
  <c r="Z74" i="6"/>
  <c r="AD74" i="6"/>
  <c r="AA74" i="6"/>
  <c r="EE11" i="3"/>
  <c r="AH74" i="6"/>
  <c r="U74" i="6"/>
  <c r="V74" i="6"/>
  <c r="G11" i="3"/>
  <c r="BS11" i="3"/>
  <c r="CK25" i="3"/>
  <c r="AM11" i="3"/>
  <c r="CY11" i="3"/>
  <c r="FK11" i="3"/>
  <c r="T11" i="3"/>
  <c r="CF11" i="3"/>
  <c r="ER11" i="3"/>
  <c r="Z25" i="3"/>
  <c r="DF25" i="3"/>
  <c r="AY25" i="3"/>
  <c r="DK25" i="3"/>
  <c r="E25" i="3"/>
  <c r="M25" i="3"/>
  <c r="U25" i="3"/>
  <c r="AG25" i="3"/>
  <c r="AO25" i="3"/>
  <c r="AW25" i="3"/>
  <c r="BA25" i="3"/>
  <c r="BE25" i="3"/>
  <c r="BQ25" i="3"/>
  <c r="BU25" i="3"/>
  <c r="CC25" i="3"/>
  <c r="CG25" i="3"/>
  <c r="CW25" i="3"/>
  <c r="DA25" i="3"/>
  <c r="DI25" i="3"/>
  <c r="DQ25" i="3"/>
  <c r="DY25" i="3"/>
  <c r="EC25" i="3"/>
  <c r="J25" i="3"/>
  <c r="R25" i="3"/>
  <c r="AD25" i="3"/>
  <c r="AL25" i="3"/>
  <c r="BF25" i="3"/>
  <c r="BR25" i="3"/>
  <c r="BZ25" i="3"/>
  <c r="CL25" i="3"/>
  <c r="CX25" i="3"/>
  <c r="DN25" i="3"/>
  <c r="EH25" i="3"/>
  <c r="EL25" i="3"/>
  <c r="AZ11" i="3"/>
  <c r="DL11" i="3"/>
  <c r="FX11" i="3"/>
  <c r="E11" i="3"/>
  <c r="I11" i="3"/>
  <c r="M11" i="3"/>
  <c r="Q11" i="3"/>
  <c r="U11" i="3"/>
  <c r="Y11" i="3"/>
  <c r="AC11" i="3"/>
  <c r="AG11" i="3"/>
  <c r="AK11" i="3"/>
  <c r="AO11" i="3"/>
  <c r="AS11" i="3"/>
  <c r="AW11" i="3"/>
  <c r="BA11" i="3"/>
  <c r="BE11" i="3"/>
  <c r="BI11" i="3"/>
  <c r="BM11" i="3"/>
  <c r="BQ11" i="3"/>
  <c r="BU11" i="3"/>
  <c r="BY11" i="3"/>
  <c r="CC11" i="3"/>
  <c r="CG11" i="3"/>
  <c r="CK11" i="3"/>
  <c r="CO11" i="3"/>
  <c r="CS11" i="3"/>
  <c r="CW11" i="3"/>
  <c r="DA11" i="3"/>
  <c r="DE11" i="3"/>
  <c r="DI11" i="3"/>
  <c r="DM11" i="3"/>
  <c r="DQ11" i="3"/>
  <c r="DU11" i="3"/>
  <c r="DY11" i="3"/>
  <c r="EC11" i="3"/>
  <c r="EG11" i="3"/>
  <c r="EK11" i="3"/>
  <c r="EO11" i="3"/>
  <c r="ES11" i="3"/>
  <c r="EW11" i="3"/>
  <c r="FA11" i="3"/>
  <c r="FE11" i="3"/>
  <c r="FI11" i="3"/>
  <c r="FM11" i="3"/>
  <c r="FQ11" i="3"/>
  <c r="FU11" i="3"/>
  <c r="W11" i="3"/>
  <c r="BC11" i="3"/>
  <c r="CI11" i="3"/>
  <c r="DO11" i="3"/>
  <c r="EU11" i="3"/>
  <c r="C11" i="1"/>
  <c r="C11" i="7"/>
  <c r="D11" i="3"/>
  <c r="L11" i="3"/>
  <c r="AB11" i="3"/>
  <c r="AJ11" i="3"/>
  <c r="AR11" i="3"/>
  <c r="BH11" i="3"/>
  <c r="BP11" i="3"/>
  <c r="BX11" i="3"/>
  <c r="CN11" i="3"/>
  <c r="CV11" i="3"/>
  <c r="DD11" i="3"/>
  <c r="DT11" i="3"/>
  <c r="EB11" i="3"/>
  <c r="EJ11" i="3"/>
  <c r="EZ11" i="3"/>
  <c r="FH11" i="3"/>
  <c r="FP11" i="3"/>
  <c r="BR36" i="3"/>
  <c r="BV36" i="3"/>
  <c r="BZ36" i="3"/>
  <c r="CD36" i="3"/>
  <c r="CH36" i="3"/>
  <c r="CL36" i="3"/>
  <c r="CP36" i="3"/>
  <c r="CT36" i="3"/>
  <c r="CX36" i="3"/>
  <c r="DB36" i="3"/>
  <c r="DF36" i="3"/>
  <c r="DJ36" i="3"/>
  <c r="DN36" i="3"/>
  <c r="DR36" i="3"/>
  <c r="DV36" i="3"/>
  <c r="DZ36" i="3"/>
  <c r="AH25" i="3"/>
  <c r="BN25" i="3"/>
  <c r="CT25" i="3"/>
  <c r="DZ25" i="3"/>
  <c r="F11" i="3"/>
  <c r="N11" i="3"/>
  <c r="AL11" i="3"/>
  <c r="AT11" i="3"/>
  <c r="BJ11" i="3"/>
  <c r="CD11" i="3"/>
  <c r="CT11" i="3"/>
  <c r="DJ11" i="3"/>
  <c r="DZ11" i="3"/>
  <c r="EP11" i="3"/>
  <c r="FF11" i="3"/>
  <c r="FV11" i="3"/>
  <c r="I25" i="3"/>
  <c r="Q25" i="3"/>
  <c r="Y25" i="3"/>
  <c r="AK25" i="3"/>
  <c r="BM25" i="3"/>
  <c r="CS25" i="3"/>
  <c r="DM25" i="3"/>
  <c r="EG25" i="3"/>
  <c r="CD25" i="3"/>
  <c r="DJ25" i="3"/>
  <c r="R11" i="3"/>
  <c r="AH11" i="3"/>
  <c r="AX11" i="3"/>
  <c r="BN11" i="3"/>
  <c r="BZ11" i="3"/>
  <c r="CP11" i="3"/>
  <c r="DF11" i="3"/>
  <c r="DV11" i="3"/>
  <c r="EL11" i="3"/>
  <c r="EX11" i="3"/>
  <c r="FN11" i="3"/>
  <c r="C11" i="3"/>
  <c r="O11" i="3"/>
  <c r="AA11" i="3"/>
  <c r="AY11" i="3"/>
  <c r="BK11" i="3"/>
  <c r="BW11" i="3"/>
  <c r="CU11" i="3"/>
  <c r="DC11" i="3"/>
  <c r="EA11" i="3"/>
  <c r="EM11" i="3"/>
  <c r="EY11" i="3"/>
  <c r="FW11" i="3"/>
  <c r="AX25" i="3"/>
  <c r="J11" i="3"/>
  <c r="V11" i="3"/>
  <c r="Z11" i="3"/>
  <c r="AD11" i="3"/>
  <c r="AP11" i="3"/>
  <c r="BB11" i="3"/>
  <c r="BF11" i="3"/>
  <c r="BR11" i="3"/>
  <c r="BV11" i="3"/>
  <c r="CH11" i="3"/>
  <c r="CL11" i="3"/>
  <c r="CX11" i="3"/>
  <c r="DB11" i="3"/>
  <c r="DN11" i="3"/>
  <c r="DR11" i="3"/>
  <c r="ED11" i="3"/>
  <c r="EH11" i="3"/>
  <c r="ET11" i="3"/>
  <c r="FB11" i="3"/>
  <c r="FJ11" i="3"/>
  <c r="FR11" i="3"/>
  <c r="K11" i="3"/>
  <c r="S11" i="3"/>
  <c r="AE11" i="3"/>
  <c r="AI11" i="3"/>
  <c r="AQ11" i="3"/>
  <c r="AU11" i="3"/>
  <c r="BG11" i="3"/>
  <c r="BO11" i="3"/>
  <c r="CA11" i="3"/>
  <c r="CE11" i="3"/>
  <c r="CM11" i="3"/>
  <c r="CQ11" i="3"/>
  <c r="DG11" i="3"/>
  <c r="DK11" i="3"/>
  <c r="DS11" i="3"/>
  <c r="DW11" i="3"/>
  <c r="EI11" i="3"/>
  <c r="EQ11" i="3"/>
  <c r="FC11" i="3"/>
  <c r="FG11" i="3"/>
  <c r="FO11" i="3"/>
  <c r="FS11" i="3"/>
  <c r="CI36" i="3"/>
  <c r="DO36" i="3"/>
  <c r="F25" i="3"/>
  <c r="N25" i="3"/>
  <c r="V25" i="3"/>
  <c r="AP25" i="3"/>
  <c r="AT25" i="3"/>
  <c r="BB25" i="3"/>
  <c r="BJ25" i="3"/>
  <c r="BV25" i="3"/>
  <c r="CH25" i="3"/>
  <c r="CP25" i="3"/>
  <c r="DB25" i="3"/>
  <c r="DR25" i="3"/>
  <c r="DV25" i="3"/>
  <c r="ED25" i="3"/>
  <c r="D32" i="6"/>
  <c r="BO25" i="3"/>
  <c r="CE25" i="3"/>
  <c r="EA25" i="3"/>
  <c r="BO36" i="3"/>
  <c r="BS36" i="3"/>
  <c r="BW36" i="3"/>
  <c r="CA36" i="3"/>
  <c r="CE36" i="3"/>
  <c r="CM36" i="3"/>
  <c r="CQ36" i="3"/>
  <c r="CU36" i="3"/>
  <c r="CY36" i="3"/>
  <c r="DC36" i="3"/>
  <c r="DG36" i="3"/>
  <c r="DK36" i="3"/>
  <c r="DS36" i="3"/>
  <c r="DW36" i="3"/>
  <c r="H11" i="3"/>
  <c r="P11" i="3"/>
  <c r="X11" i="3"/>
  <c r="AF11" i="3"/>
  <c r="AN11" i="3"/>
  <c r="AV11" i="3"/>
  <c r="BD11" i="3"/>
  <c r="BL11" i="3"/>
  <c r="BT11" i="3"/>
  <c r="CB11" i="3"/>
  <c r="CJ11" i="3"/>
  <c r="CR11" i="3"/>
  <c r="CZ11" i="3"/>
  <c r="DH11" i="3"/>
  <c r="DP11" i="3"/>
  <c r="DX11" i="3"/>
  <c r="EF11" i="3"/>
  <c r="EN11" i="3"/>
  <c r="EV11" i="3"/>
  <c r="FD11" i="3"/>
  <c r="FL11" i="3"/>
  <c r="FT11" i="3"/>
  <c r="AC25" i="3"/>
  <c r="AS25" i="3"/>
  <c r="BI25" i="3"/>
  <c r="BY25" i="3"/>
  <c r="CO25" i="3"/>
  <c r="DE25" i="3"/>
  <c r="DU25" i="3"/>
  <c r="EK25" i="3"/>
  <c r="AI25" i="3"/>
  <c r="CU25" i="3"/>
  <c r="BQ36" i="3"/>
  <c r="BU36" i="3"/>
  <c r="BY36" i="3"/>
  <c r="CC36" i="3"/>
  <c r="CG36" i="3"/>
  <c r="CK36" i="3"/>
  <c r="CO36" i="3"/>
  <c r="CS36" i="3"/>
  <c r="CW36" i="3"/>
  <c r="DA36" i="3"/>
  <c r="DE36" i="3"/>
  <c r="DI36" i="3"/>
  <c r="DM36" i="3"/>
  <c r="DQ36" i="3"/>
  <c r="DU36" i="3"/>
  <c r="DY36" i="3"/>
  <c r="C25" i="3"/>
  <c r="G25" i="3"/>
  <c r="K25" i="3"/>
  <c r="O25" i="3"/>
  <c r="S25" i="3"/>
  <c r="W25" i="3"/>
  <c r="AA25" i="3"/>
  <c r="AE25" i="3"/>
  <c r="AM25" i="3"/>
  <c r="AQ25" i="3"/>
  <c r="AU25" i="3"/>
  <c r="BC25" i="3"/>
  <c r="BG25" i="3"/>
  <c r="BK25" i="3"/>
  <c r="BS25" i="3"/>
  <c r="BW25" i="3"/>
  <c r="CA25" i="3"/>
  <c r="CI25" i="3"/>
  <c r="CM25" i="3"/>
  <c r="CQ25" i="3"/>
  <c r="CY25" i="3"/>
  <c r="DC25" i="3"/>
  <c r="DG25" i="3"/>
  <c r="DO25" i="3"/>
  <c r="DS25" i="3"/>
  <c r="DW25" i="3"/>
  <c r="EE25" i="3"/>
  <c r="EI25" i="3"/>
  <c r="EM25" i="3"/>
  <c r="D25" i="3"/>
  <c r="H25" i="3"/>
  <c r="L25" i="3"/>
  <c r="P25" i="3"/>
  <c r="T25" i="3"/>
  <c r="X25" i="3"/>
  <c r="FY11" i="3"/>
  <c r="AR25" i="3"/>
  <c r="BD25" i="3"/>
  <c r="BP25" i="3"/>
  <c r="CF25" i="3"/>
  <c r="CV25" i="3"/>
  <c r="DL25" i="3"/>
  <c r="EB25" i="3"/>
  <c r="AB25" i="3"/>
  <c r="AJ25" i="3"/>
  <c r="BH25" i="3"/>
  <c r="BX25" i="3"/>
  <c r="CJ25" i="3"/>
  <c r="CZ25" i="3"/>
  <c r="DP25" i="3"/>
  <c r="EF25" i="3"/>
  <c r="BP36" i="3"/>
  <c r="BT36" i="3"/>
  <c r="BX36" i="3"/>
  <c r="CB36" i="3"/>
  <c r="CF36" i="3"/>
  <c r="CJ36" i="3"/>
  <c r="CN36" i="3"/>
  <c r="CR36" i="3"/>
  <c r="CV36" i="3"/>
  <c r="CZ36" i="3"/>
  <c r="DD36" i="3"/>
  <c r="DH36" i="3"/>
  <c r="DL36" i="3"/>
  <c r="DP36" i="3"/>
  <c r="DT36" i="3"/>
  <c r="DX36" i="3"/>
  <c r="AF25" i="3"/>
  <c r="AN25" i="3"/>
  <c r="AV25" i="3"/>
  <c r="AZ25" i="3"/>
  <c r="BL25" i="3"/>
  <c r="BT25" i="3"/>
  <c r="CB25" i="3"/>
  <c r="CN25" i="3"/>
  <c r="CR25" i="3"/>
  <c r="DD25" i="3"/>
  <c r="DH25" i="3"/>
  <c r="DT25" i="3"/>
  <c r="DX25" i="3"/>
  <c r="EJ25" i="3"/>
  <c r="E63" i="4" l="1"/>
  <c r="E64" i="6"/>
  <c r="E38" i="4"/>
  <c r="E39" i="6"/>
  <c r="E13" i="4"/>
  <c r="E11" i="4" s="1"/>
  <c r="E14" i="6"/>
  <c r="D63" i="4"/>
  <c r="D64" i="6"/>
  <c r="D38" i="4"/>
  <c r="D39" i="6"/>
  <c r="D13" i="4"/>
  <c r="D11" i="4" s="1"/>
  <c r="D14" i="6"/>
  <c r="F15" i="6"/>
  <c r="F17" i="6"/>
  <c r="F19" i="6"/>
  <c r="F21" i="6"/>
  <c r="F23" i="6"/>
  <c r="F25" i="6"/>
  <c r="F27" i="6"/>
  <c r="F16" i="6"/>
  <c r="F18" i="6"/>
  <c r="F20" i="6"/>
  <c r="F22" i="6"/>
  <c r="F24" i="6"/>
  <c r="F26" i="6"/>
  <c r="F28" i="6"/>
  <c r="F29" i="6"/>
  <c r="F31" i="6"/>
  <c r="F34" i="6"/>
  <c r="F36" i="6"/>
  <c r="F40" i="6"/>
  <c r="F30" i="6"/>
  <c r="F35" i="6"/>
  <c r="F41" i="6"/>
  <c r="F43" i="6"/>
  <c r="F45" i="6"/>
  <c r="F47" i="6"/>
  <c r="F49" i="6"/>
  <c r="F51" i="6"/>
  <c r="F42" i="6"/>
  <c r="F44" i="6"/>
  <c r="F46" i="6"/>
  <c r="F48" i="6"/>
  <c r="F53" i="6"/>
  <c r="F50" i="6"/>
  <c r="F54" i="6"/>
  <c r="F52" i="6"/>
  <c r="F55" i="6"/>
  <c r="F56" i="6"/>
  <c r="F57" i="6"/>
  <c r="F59" i="6"/>
  <c r="F67" i="6"/>
  <c r="F61" i="6"/>
  <c r="F66" i="6"/>
  <c r="F65" i="6"/>
  <c r="G9" i="4"/>
  <c r="D13" i="1"/>
  <c r="D11" i="1" s="1"/>
  <c r="D63" i="1"/>
  <c r="D38" i="1"/>
  <c r="F9" i="1"/>
  <c r="W74" i="6"/>
  <c r="S74" i="6"/>
  <c r="D38" i="6"/>
  <c r="E32" i="6"/>
  <c r="C57" i="6"/>
  <c r="C38" i="4"/>
  <c r="C38" i="6" s="1"/>
  <c r="F32" i="6"/>
  <c r="E57" i="6"/>
  <c r="E38" i="6"/>
  <c r="C32" i="6"/>
  <c r="C13" i="4"/>
  <c r="F38" i="4" l="1"/>
  <c r="F38" i="6" s="1"/>
  <c r="F39" i="6"/>
  <c r="G15" i="6"/>
  <c r="G17" i="6"/>
  <c r="G19" i="6"/>
  <c r="G21" i="6"/>
  <c r="G23" i="6"/>
  <c r="G25" i="6"/>
  <c r="G27" i="6"/>
  <c r="G16" i="6"/>
  <c r="G18" i="6"/>
  <c r="G20" i="6"/>
  <c r="G24" i="6"/>
  <c r="G29" i="6"/>
  <c r="G31" i="6"/>
  <c r="G22" i="6"/>
  <c r="G26" i="6"/>
  <c r="G36" i="6"/>
  <c r="G30" i="6"/>
  <c r="G28" i="6"/>
  <c r="G35" i="6"/>
  <c r="G41" i="6"/>
  <c r="G43" i="6"/>
  <c r="G45" i="6"/>
  <c r="G47" i="6"/>
  <c r="G34" i="6"/>
  <c r="G40" i="6"/>
  <c r="G52" i="6"/>
  <c r="G55" i="6"/>
  <c r="G57" i="6"/>
  <c r="G61" i="6"/>
  <c r="G65" i="6"/>
  <c r="G67" i="6"/>
  <c r="G42" i="6"/>
  <c r="G53" i="6"/>
  <c r="G44" i="6"/>
  <c r="G48" i="6"/>
  <c r="G49" i="6"/>
  <c r="G54" i="6"/>
  <c r="G56" i="6"/>
  <c r="G59" i="6"/>
  <c r="G66" i="6"/>
  <c r="G32" i="6"/>
  <c r="G50" i="6"/>
  <c r="G51" i="6"/>
  <c r="G46" i="6"/>
  <c r="H9" i="4"/>
  <c r="F13" i="4"/>
  <c r="F11" i="4" s="1"/>
  <c r="F14" i="6"/>
  <c r="F63" i="4"/>
  <c r="F64" i="6"/>
  <c r="E13" i="1"/>
  <c r="E11" i="1" s="1"/>
  <c r="E63" i="1"/>
  <c r="E38" i="1"/>
  <c r="G9" i="1"/>
  <c r="C13" i="6"/>
  <c r="C11" i="6" s="1"/>
  <c r="C11" i="4"/>
  <c r="F13" i="6"/>
  <c r="F11" i="6" s="1"/>
  <c r="D13" i="6"/>
  <c r="D11" i="6" s="1"/>
  <c r="E13" i="6"/>
  <c r="E11" i="6" s="1"/>
  <c r="G63" i="4" l="1"/>
  <c r="G64" i="6"/>
  <c r="G38" i="4"/>
  <c r="G38" i="6" s="1"/>
  <c r="G39" i="6"/>
  <c r="H15" i="6"/>
  <c r="H17" i="6"/>
  <c r="H19" i="6"/>
  <c r="H21" i="6"/>
  <c r="H23" i="6"/>
  <c r="H25" i="6"/>
  <c r="H27" i="6"/>
  <c r="H16" i="6"/>
  <c r="H20" i="6"/>
  <c r="H24" i="6"/>
  <c r="H18" i="6"/>
  <c r="H28" i="6"/>
  <c r="H22" i="6"/>
  <c r="H26" i="6"/>
  <c r="H29" i="6"/>
  <c r="H36" i="6"/>
  <c r="H30" i="6"/>
  <c r="H31" i="6"/>
  <c r="H34" i="6"/>
  <c r="H40" i="6"/>
  <c r="H41" i="6"/>
  <c r="H52" i="6"/>
  <c r="H55" i="6"/>
  <c r="H57" i="6"/>
  <c r="H61" i="6"/>
  <c r="H65" i="6"/>
  <c r="H67" i="6"/>
  <c r="H42" i="6"/>
  <c r="H43" i="6"/>
  <c r="H53" i="6"/>
  <c r="H32" i="6"/>
  <c r="H35" i="6"/>
  <c r="H46" i="6"/>
  <c r="H47" i="6"/>
  <c r="H48" i="6"/>
  <c r="H49" i="6"/>
  <c r="H54" i="6"/>
  <c r="H56" i="6"/>
  <c r="H59" i="6"/>
  <c r="H66" i="6"/>
  <c r="H45" i="6"/>
  <c r="H50" i="6"/>
  <c r="H44" i="6"/>
  <c r="H51" i="6"/>
  <c r="I9" i="4"/>
  <c r="G13" i="4"/>
  <c r="G14" i="6"/>
  <c r="F38" i="1"/>
  <c r="F63" i="1"/>
  <c r="F13" i="1"/>
  <c r="F11" i="1" s="1"/>
  <c r="H9" i="1"/>
  <c r="AO81" i="6"/>
  <c r="S72" i="1"/>
  <c r="AD72" i="1"/>
  <c r="Y72" i="1"/>
  <c r="T72" i="1"/>
  <c r="AA72" i="1"/>
  <c r="AE72" i="1"/>
  <c r="AG72" i="1"/>
  <c r="Z72" i="1"/>
  <c r="AL81" i="6"/>
  <c r="AF72" i="1"/>
  <c r="X72" i="1"/>
  <c r="AM81" i="6"/>
  <c r="U72" i="1"/>
  <c r="AI81" i="6"/>
  <c r="AN81" i="6"/>
  <c r="AJ81" i="6"/>
  <c r="AK81" i="6"/>
  <c r="AH72" i="1"/>
  <c r="AB72" i="1"/>
  <c r="W72" i="1"/>
  <c r="AC72" i="1"/>
  <c r="V72" i="1"/>
  <c r="AP81" i="6"/>
  <c r="G11" i="4" l="1"/>
  <c r="G13" i="6"/>
  <c r="G11" i="6" s="1"/>
  <c r="H63" i="4"/>
  <c r="H64" i="6"/>
  <c r="H38" i="4"/>
  <c r="H38" i="6" s="1"/>
  <c r="H39" i="6"/>
  <c r="I30" i="6"/>
  <c r="I32" i="6"/>
  <c r="I35" i="6"/>
  <c r="I15" i="6"/>
  <c r="I27" i="6"/>
  <c r="I16" i="6"/>
  <c r="I17" i="6"/>
  <c r="I20" i="6"/>
  <c r="I24" i="6"/>
  <c r="I29" i="6"/>
  <c r="I31" i="6"/>
  <c r="I34" i="6"/>
  <c r="I36" i="6"/>
  <c r="I28" i="6"/>
  <c r="I40" i="6"/>
  <c r="I42" i="6"/>
  <c r="I44" i="6"/>
  <c r="I46" i="6"/>
  <c r="I48" i="6"/>
  <c r="I50" i="6"/>
  <c r="I52" i="6"/>
  <c r="I19" i="6"/>
  <c r="I41" i="6"/>
  <c r="I43" i="6"/>
  <c r="I45" i="6"/>
  <c r="I47" i="6"/>
  <c r="I21" i="6"/>
  <c r="I22" i="6"/>
  <c r="I23" i="6"/>
  <c r="I51" i="6"/>
  <c r="I18" i="6"/>
  <c r="I26" i="6"/>
  <c r="I55" i="6"/>
  <c r="I57" i="6"/>
  <c r="I61" i="6"/>
  <c r="I53" i="6"/>
  <c r="I54" i="6"/>
  <c r="I56" i="6"/>
  <c r="I25" i="6"/>
  <c r="I59" i="6"/>
  <c r="I67" i="6"/>
  <c r="I49" i="6"/>
  <c r="I66" i="6"/>
  <c r="I65" i="6"/>
  <c r="J9" i="4"/>
  <c r="H13" i="4"/>
  <c r="H14" i="6"/>
  <c r="G13" i="1"/>
  <c r="G11" i="1" s="1"/>
  <c r="G63" i="1"/>
  <c r="G38" i="1"/>
  <c r="I9" i="1"/>
  <c r="BZ34" i="3"/>
  <c r="BX34" i="3"/>
  <c r="CK34" i="3"/>
  <c r="DN34" i="3"/>
  <c r="BV34" i="3"/>
  <c r="BP34" i="3"/>
  <c r="CC34" i="3"/>
  <c r="DC34" i="3"/>
  <c r="DF34" i="3"/>
  <c r="CH34" i="3"/>
  <c r="CZ34" i="3"/>
  <c r="DA34" i="3"/>
  <c r="AC81" i="6"/>
  <c r="AC72" i="4"/>
  <c r="AC72" i="6" s="1"/>
  <c r="U72" i="4"/>
  <c r="U72" i="6" s="1"/>
  <c r="U81" i="6"/>
  <c r="AA81" i="6"/>
  <c r="AA72" i="4"/>
  <c r="AA72" i="6" s="1"/>
  <c r="Y72" i="4"/>
  <c r="Y72" i="6" s="1"/>
  <c r="Y81" i="6"/>
  <c r="DW34" i="3"/>
  <c r="DZ34" i="3"/>
  <c r="CJ34" i="3"/>
  <c r="DP34" i="3"/>
  <c r="CT34" i="3"/>
  <c r="AM78" i="6"/>
  <c r="DV34" i="3"/>
  <c r="DM34" i="3"/>
  <c r="CU34" i="3"/>
  <c r="CV34" i="3"/>
  <c r="BS34" i="3"/>
  <c r="BU34" i="3"/>
  <c r="CM34" i="3"/>
  <c r="CO34" i="3"/>
  <c r="DG34" i="3"/>
  <c r="BQ34" i="3"/>
  <c r="CB34" i="3"/>
  <c r="CG34" i="3"/>
  <c r="AB72" i="4"/>
  <c r="AB72" i="6" s="1"/>
  <c r="AB81" i="6"/>
  <c r="S72" i="4"/>
  <c r="S72" i="6" s="1"/>
  <c r="S81" i="6"/>
  <c r="AN78" i="6"/>
  <c r="DY34" i="3"/>
  <c r="DX34" i="3"/>
  <c r="BY34" i="3"/>
  <c r="CL34" i="3"/>
  <c r="DR34" i="3"/>
  <c r="CR34" i="3"/>
  <c r="AK78" i="6"/>
  <c r="DT34" i="3"/>
  <c r="DU34" i="3"/>
  <c r="DL34" i="3"/>
  <c r="CX34" i="3"/>
  <c r="DI34" i="3"/>
  <c r="DJ34" i="3"/>
  <c r="BO34" i="3"/>
  <c r="DE34" i="3"/>
  <c r="CF34" i="3"/>
  <c r="CY34" i="3"/>
  <c r="AH81" i="6"/>
  <c r="AH72" i="4"/>
  <c r="AH72" i="6" s="1"/>
  <c r="X72" i="4"/>
  <c r="X72" i="6" s="1"/>
  <c r="X81" i="6"/>
  <c r="Z72" i="4"/>
  <c r="Z72" i="6" s="1"/>
  <c r="Z81" i="6"/>
  <c r="AE81" i="6"/>
  <c r="AE72" i="4"/>
  <c r="AE72" i="6" s="1"/>
  <c r="T72" i="4"/>
  <c r="T72" i="6" s="1"/>
  <c r="T81" i="6"/>
  <c r="AO78" i="6"/>
  <c r="BW34" i="3"/>
  <c r="AP78" i="6"/>
  <c r="AI78" i="6"/>
  <c r="CI34" i="3"/>
  <c r="DO34" i="3"/>
  <c r="DQ34" i="3"/>
  <c r="CQ34" i="3"/>
  <c r="CS34" i="3"/>
  <c r="AJ78" i="6"/>
  <c r="DS34" i="3"/>
  <c r="DK34" i="3"/>
  <c r="CW34" i="3"/>
  <c r="BT34" i="3"/>
  <c r="CN34" i="3"/>
  <c r="CP34" i="3"/>
  <c r="DH34" i="3"/>
  <c r="BR34" i="3"/>
  <c r="AL78" i="6"/>
  <c r="CA34" i="3"/>
  <c r="CD34" i="3"/>
  <c r="DD34" i="3"/>
  <c r="CE34" i="3"/>
  <c r="DB34" i="3"/>
  <c r="V72" i="4"/>
  <c r="V72" i="6" s="1"/>
  <c r="V81" i="6"/>
  <c r="W81" i="6"/>
  <c r="W72" i="4"/>
  <c r="W72" i="6" s="1"/>
  <c r="AF81" i="6"/>
  <c r="AF72" i="4"/>
  <c r="AF72" i="6" s="1"/>
  <c r="AG72" i="4"/>
  <c r="AG72" i="6" s="1"/>
  <c r="AG81" i="6"/>
  <c r="AD72" i="4"/>
  <c r="AD72" i="6" s="1"/>
  <c r="AD81" i="6"/>
  <c r="H11" i="4" l="1"/>
  <c r="H13" i="6"/>
  <c r="H11" i="6" s="1"/>
  <c r="J16" i="6"/>
  <c r="J18" i="6"/>
  <c r="J20" i="6"/>
  <c r="J22" i="6"/>
  <c r="J24" i="6"/>
  <c r="J26" i="6"/>
  <c r="J28" i="6"/>
  <c r="J15" i="6"/>
  <c r="J17" i="6"/>
  <c r="J19" i="6"/>
  <c r="J21" i="6"/>
  <c r="J23" i="6"/>
  <c r="J25" i="6"/>
  <c r="J27" i="6"/>
  <c r="J30" i="6"/>
  <c r="J32" i="6"/>
  <c r="J35" i="6"/>
  <c r="J29" i="6"/>
  <c r="J31" i="6"/>
  <c r="J34" i="6"/>
  <c r="J36" i="6"/>
  <c r="J40" i="6"/>
  <c r="J42" i="6"/>
  <c r="J44" i="6"/>
  <c r="J46" i="6"/>
  <c r="J48" i="6"/>
  <c r="J50" i="6"/>
  <c r="J52" i="6"/>
  <c r="J41" i="6"/>
  <c r="J43" i="6"/>
  <c r="J45" i="6"/>
  <c r="J47" i="6"/>
  <c r="J51" i="6"/>
  <c r="J53" i="6"/>
  <c r="J65" i="6"/>
  <c r="J54" i="6"/>
  <c r="J55" i="6"/>
  <c r="J56" i="6"/>
  <c r="J57" i="6"/>
  <c r="J59" i="6"/>
  <c r="J61" i="6"/>
  <c r="J67" i="6"/>
  <c r="J49" i="6"/>
  <c r="J66" i="6"/>
  <c r="K9" i="4"/>
  <c r="I63" i="4"/>
  <c r="I64" i="6"/>
  <c r="I13" i="4"/>
  <c r="I14" i="6"/>
  <c r="I38" i="4"/>
  <c r="I38" i="6" s="1"/>
  <c r="I39" i="6"/>
  <c r="H13" i="1"/>
  <c r="H11" i="1" s="1"/>
  <c r="H63" i="1"/>
  <c r="H38" i="1"/>
  <c r="J9" i="1"/>
  <c r="AK73" i="6"/>
  <c r="AL73" i="6"/>
  <c r="AJ73" i="6"/>
  <c r="AN73" i="6"/>
  <c r="AI73" i="6"/>
  <c r="AO73" i="6"/>
  <c r="AP73" i="6"/>
  <c r="AM73" i="6"/>
  <c r="I11" i="4" l="1"/>
  <c r="I13" i="6"/>
  <c r="I11" i="6" s="1"/>
  <c r="J38" i="4"/>
  <c r="J38" i="6" s="1"/>
  <c r="J39" i="6"/>
  <c r="K16" i="6"/>
  <c r="K18" i="6"/>
  <c r="K20" i="6"/>
  <c r="K22" i="6"/>
  <c r="K24" i="6"/>
  <c r="K26" i="6"/>
  <c r="K28" i="6"/>
  <c r="K15" i="6"/>
  <c r="K17" i="6"/>
  <c r="K21" i="6"/>
  <c r="K25" i="6"/>
  <c r="K27" i="6"/>
  <c r="K30" i="6"/>
  <c r="K19" i="6"/>
  <c r="K23" i="6"/>
  <c r="K32" i="6"/>
  <c r="K29" i="6"/>
  <c r="K36" i="6"/>
  <c r="K40" i="6"/>
  <c r="K42" i="6"/>
  <c r="K44" i="6"/>
  <c r="K46" i="6"/>
  <c r="K48" i="6"/>
  <c r="K35" i="6"/>
  <c r="K49" i="6"/>
  <c r="K50" i="6"/>
  <c r="K54" i="6"/>
  <c r="K56" i="6"/>
  <c r="K59" i="6"/>
  <c r="K66" i="6"/>
  <c r="K41" i="6"/>
  <c r="K51" i="6"/>
  <c r="K52" i="6"/>
  <c r="K31" i="6"/>
  <c r="K34" i="6"/>
  <c r="K45" i="6"/>
  <c r="K55" i="6"/>
  <c r="K57" i="6"/>
  <c r="K61" i="6"/>
  <c r="K65" i="6"/>
  <c r="K67" i="6"/>
  <c r="K47" i="6"/>
  <c r="K53" i="6"/>
  <c r="K43" i="6"/>
  <c r="L9" i="4"/>
  <c r="J13" i="4"/>
  <c r="J14" i="6"/>
  <c r="J63" i="4"/>
  <c r="J64" i="6"/>
  <c r="I13" i="1"/>
  <c r="I11" i="1" s="1"/>
  <c r="I63" i="1"/>
  <c r="I38" i="1"/>
  <c r="K9" i="1"/>
  <c r="AK77" i="6"/>
  <c r="AJ77" i="6"/>
  <c r="AI77" i="6"/>
  <c r="AL77" i="6"/>
  <c r="AN77" i="6"/>
  <c r="AM77" i="6"/>
  <c r="AP77" i="6"/>
  <c r="AO77" i="6"/>
  <c r="K38" i="4" l="1"/>
  <c r="K38" i="6" s="1"/>
  <c r="K39" i="6"/>
  <c r="J11" i="4"/>
  <c r="J13" i="6"/>
  <c r="J11" i="6" s="1"/>
  <c r="L16" i="6"/>
  <c r="L18" i="6"/>
  <c r="L20" i="6"/>
  <c r="L22" i="6"/>
  <c r="L24" i="6"/>
  <c r="L21" i="6"/>
  <c r="L25" i="6"/>
  <c r="L15" i="6"/>
  <c r="L19" i="6"/>
  <c r="L23" i="6"/>
  <c r="L17" i="6"/>
  <c r="L27" i="6"/>
  <c r="L32" i="6"/>
  <c r="L31" i="6"/>
  <c r="L35" i="6"/>
  <c r="L29" i="6"/>
  <c r="L49" i="6"/>
  <c r="L50" i="6"/>
  <c r="L54" i="6"/>
  <c r="L56" i="6"/>
  <c r="L59" i="6"/>
  <c r="L66" i="6"/>
  <c r="L28" i="6"/>
  <c r="L40" i="6"/>
  <c r="L43" i="6"/>
  <c r="L44" i="6"/>
  <c r="L34" i="6"/>
  <c r="L36" i="6"/>
  <c r="L45" i="6"/>
  <c r="L46" i="6"/>
  <c r="L55" i="6"/>
  <c r="L57" i="6"/>
  <c r="L61" i="6"/>
  <c r="L65" i="6"/>
  <c r="L67" i="6"/>
  <c r="L41" i="6"/>
  <c r="L52" i="6"/>
  <c r="L53" i="6"/>
  <c r="L30" i="6"/>
  <c r="L48" i="6"/>
  <c r="L26" i="6"/>
  <c r="L47" i="6"/>
  <c r="L42" i="6"/>
  <c r="L51" i="6"/>
  <c r="M9" i="4"/>
  <c r="K13" i="4"/>
  <c r="K14" i="6"/>
  <c r="K63" i="4"/>
  <c r="K64" i="6"/>
  <c r="J38" i="1"/>
  <c r="J63" i="1"/>
  <c r="J13" i="1"/>
  <c r="J11" i="1" s="1"/>
  <c r="L9" i="1"/>
  <c r="EB36" i="3"/>
  <c r="EH36" i="3"/>
  <c r="EJ36" i="3"/>
  <c r="EM36" i="3"/>
  <c r="EN36" i="3"/>
  <c r="K11" i="4" l="1"/>
  <c r="K13" i="6"/>
  <c r="K11" i="6" s="1"/>
  <c r="M26" i="6"/>
  <c r="M29" i="6"/>
  <c r="M31" i="6"/>
  <c r="M34" i="6"/>
  <c r="M36" i="6"/>
  <c r="M21" i="6"/>
  <c r="M25" i="6"/>
  <c r="M17" i="6"/>
  <c r="M18" i="6"/>
  <c r="M27" i="6"/>
  <c r="M30" i="6"/>
  <c r="M32" i="6"/>
  <c r="M35" i="6"/>
  <c r="M41" i="6"/>
  <c r="M43" i="6"/>
  <c r="M45" i="6"/>
  <c r="M47" i="6"/>
  <c r="M49" i="6"/>
  <c r="M51" i="6"/>
  <c r="M16" i="6"/>
  <c r="M15" i="6"/>
  <c r="M28" i="6"/>
  <c r="M40" i="6"/>
  <c r="M42" i="6"/>
  <c r="M44" i="6"/>
  <c r="M46" i="6"/>
  <c r="M48" i="6"/>
  <c r="M19" i="6"/>
  <c r="M20" i="6"/>
  <c r="M23" i="6"/>
  <c r="M50" i="6"/>
  <c r="M54" i="6"/>
  <c r="M56" i="6"/>
  <c r="M59" i="6"/>
  <c r="M24" i="6"/>
  <c r="M52" i="6"/>
  <c r="M65" i="6"/>
  <c r="M53" i="6"/>
  <c r="M55" i="6"/>
  <c r="M57" i="6"/>
  <c r="M61" i="6"/>
  <c r="M67" i="6"/>
  <c r="M22" i="6"/>
  <c r="M66" i="6"/>
  <c r="N9" i="4"/>
  <c r="L13" i="4"/>
  <c r="L14" i="6"/>
  <c r="L63" i="4"/>
  <c r="L64" i="6"/>
  <c r="L38" i="4"/>
  <c r="L38" i="6" s="1"/>
  <c r="L39" i="6"/>
  <c r="K38" i="1"/>
  <c r="K63" i="1"/>
  <c r="K13" i="1"/>
  <c r="K11" i="1" s="1"/>
  <c r="M9" i="1"/>
  <c r="EO36" i="3"/>
  <c r="EG36" i="3"/>
  <c r="M13" i="4" l="1"/>
  <c r="M14" i="6"/>
  <c r="L11" i="4"/>
  <c r="L13" i="6"/>
  <c r="L11" i="6" s="1"/>
  <c r="M63" i="4"/>
  <c r="M64" i="6"/>
  <c r="N15" i="6"/>
  <c r="N17" i="6"/>
  <c r="N19" i="6"/>
  <c r="N21" i="6"/>
  <c r="N23" i="6"/>
  <c r="N25" i="6"/>
  <c r="N27" i="6"/>
  <c r="N16" i="6"/>
  <c r="N18" i="6"/>
  <c r="N20" i="6"/>
  <c r="N22" i="6"/>
  <c r="N24" i="6"/>
  <c r="N26" i="6"/>
  <c r="N28" i="6"/>
  <c r="N29" i="6"/>
  <c r="N31" i="6"/>
  <c r="N34" i="6"/>
  <c r="N36" i="6"/>
  <c r="N30" i="6"/>
  <c r="N32" i="6"/>
  <c r="N35" i="6"/>
  <c r="N41" i="6"/>
  <c r="N43" i="6"/>
  <c r="N45" i="6"/>
  <c r="N47" i="6"/>
  <c r="N49" i="6"/>
  <c r="N51" i="6"/>
  <c r="N40" i="6"/>
  <c r="N42" i="6"/>
  <c r="N44" i="6"/>
  <c r="N46" i="6"/>
  <c r="N48" i="6"/>
  <c r="N53" i="6"/>
  <c r="N52" i="6"/>
  <c r="N66" i="6"/>
  <c r="N50" i="6"/>
  <c r="N65" i="6"/>
  <c r="N54" i="6"/>
  <c r="N55" i="6"/>
  <c r="N56" i="6"/>
  <c r="N57" i="6"/>
  <c r="N59" i="6"/>
  <c r="N61" i="6"/>
  <c r="N67" i="6"/>
  <c r="O9" i="4"/>
  <c r="M38" i="4"/>
  <c r="M38" i="6" s="1"/>
  <c r="M39" i="6"/>
  <c r="L63" i="1"/>
  <c r="L13" i="1"/>
  <c r="L11" i="1" s="1"/>
  <c r="L38" i="1"/>
  <c r="N9" i="1"/>
  <c r="EC36" i="3"/>
  <c r="EE36" i="3"/>
  <c r="O15" i="6" l="1"/>
  <c r="O17" i="6"/>
  <c r="O19" i="6"/>
  <c r="O21" i="6"/>
  <c r="O23" i="6"/>
  <c r="O25" i="6"/>
  <c r="O27" i="6"/>
  <c r="O16" i="6"/>
  <c r="O18" i="6"/>
  <c r="O22" i="6"/>
  <c r="O28" i="6"/>
  <c r="O26" i="6"/>
  <c r="O29" i="6"/>
  <c r="O31" i="6"/>
  <c r="O20" i="6"/>
  <c r="O24" i="6"/>
  <c r="O34" i="6"/>
  <c r="O32" i="6"/>
  <c r="O41" i="6"/>
  <c r="O43" i="6"/>
  <c r="O45" i="6"/>
  <c r="O47" i="6"/>
  <c r="O30" i="6"/>
  <c r="O36" i="6"/>
  <c r="O55" i="6"/>
  <c r="O57" i="6"/>
  <c r="O61" i="6"/>
  <c r="O65" i="6"/>
  <c r="O67" i="6"/>
  <c r="O53" i="6"/>
  <c r="O49" i="6"/>
  <c r="O42" i="6"/>
  <c r="O50" i="6"/>
  <c r="O51" i="6"/>
  <c r="O54" i="6"/>
  <c r="O56" i="6"/>
  <c r="O59" i="6"/>
  <c r="O66" i="6"/>
  <c r="O35" i="6"/>
  <c r="O44" i="6"/>
  <c r="O40" i="6"/>
  <c r="O52" i="6"/>
  <c r="O48" i="6"/>
  <c r="O46" i="6"/>
  <c r="P9" i="4"/>
  <c r="N13" i="4"/>
  <c r="N14" i="6"/>
  <c r="N38" i="4"/>
  <c r="N38" i="6" s="1"/>
  <c r="N39" i="6"/>
  <c r="N63" i="4"/>
  <c r="N64" i="6"/>
  <c r="M11" i="4"/>
  <c r="M13" i="6"/>
  <c r="M11" i="6" s="1"/>
  <c r="M13" i="1"/>
  <c r="M11" i="1" s="1"/>
  <c r="M63" i="1"/>
  <c r="M38" i="1"/>
  <c r="O9" i="1"/>
  <c r="EP36" i="3"/>
  <c r="EL36" i="3"/>
  <c r="EF36" i="3"/>
  <c r="ED36" i="3"/>
  <c r="EA36" i="3"/>
  <c r="O63" i="4" l="1"/>
  <c r="O64" i="6"/>
  <c r="O13" i="4"/>
  <c r="O14" i="6"/>
  <c r="N11" i="4"/>
  <c r="N13" i="6"/>
  <c r="N11" i="6" s="1"/>
  <c r="O38" i="4"/>
  <c r="O38" i="6" s="1"/>
  <c r="O39" i="6"/>
  <c r="P15" i="6"/>
  <c r="P17" i="6"/>
  <c r="P19" i="6"/>
  <c r="P21" i="6"/>
  <c r="P23" i="6"/>
  <c r="P25" i="6"/>
  <c r="P22" i="6"/>
  <c r="P28" i="6"/>
  <c r="P26" i="6"/>
  <c r="P16" i="6"/>
  <c r="P18" i="6"/>
  <c r="P20" i="6"/>
  <c r="P24" i="6"/>
  <c r="P27" i="6"/>
  <c r="P34" i="6"/>
  <c r="P29" i="6"/>
  <c r="P30" i="6"/>
  <c r="P31" i="6"/>
  <c r="P36" i="6"/>
  <c r="P48" i="6"/>
  <c r="P55" i="6"/>
  <c r="P57" i="6"/>
  <c r="P61" i="6"/>
  <c r="P65" i="6"/>
  <c r="P67" i="6"/>
  <c r="P53" i="6"/>
  <c r="P40" i="6"/>
  <c r="P41" i="6"/>
  <c r="P32" i="6"/>
  <c r="P42" i="6"/>
  <c r="P43" i="6"/>
  <c r="P50" i="6"/>
  <c r="P51" i="6"/>
  <c r="P54" i="6"/>
  <c r="P56" i="6"/>
  <c r="P59" i="6"/>
  <c r="P66" i="6"/>
  <c r="P46" i="6"/>
  <c r="P45" i="6"/>
  <c r="P44" i="6"/>
  <c r="P52" i="6"/>
  <c r="P47" i="6"/>
  <c r="P49" i="6"/>
  <c r="P35" i="6"/>
  <c r="Q9" i="4"/>
  <c r="N38" i="1"/>
  <c r="N63" i="1"/>
  <c r="N13" i="1"/>
  <c r="N11" i="1" s="1"/>
  <c r="P9" i="1"/>
  <c r="EK36" i="3"/>
  <c r="EI36" i="3"/>
  <c r="EQ36" i="3"/>
  <c r="P63" i="4" l="1"/>
  <c r="P64" i="6"/>
  <c r="P38" i="4"/>
  <c r="P38" i="6" s="1"/>
  <c r="P39" i="6"/>
  <c r="P13" i="4"/>
  <c r="P14" i="6"/>
  <c r="O11" i="4"/>
  <c r="O13" i="6"/>
  <c r="O11" i="6" s="1"/>
  <c r="Q30" i="6"/>
  <c r="Q32" i="6"/>
  <c r="Q35" i="6"/>
  <c r="Q22" i="6"/>
  <c r="Q28" i="6"/>
  <c r="Q15" i="6"/>
  <c r="Q29" i="6"/>
  <c r="Q31" i="6"/>
  <c r="Q34" i="6"/>
  <c r="Q36" i="6"/>
  <c r="Q16" i="6"/>
  <c r="Q17" i="6"/>
  <c r="Q26" i="6"/>
  <c r="Q40" i="6"/>
  <c r="Q42" i="6"/>
  <c r="Q44" i="6"/>
  <c r="Q46" i="6"/>
  <c r="Q48" i="6"/>
  <c r="Q50" i="6"/>
  <c r="Q52" i="6"/>
  <c r="Q27" i="6"/>
  <c r="Q41" i="6"/>
  <c r="Q43" i="6"/>
  <c r="Q45" i="6"/>
  <c r="Q47" i="6"/>
  <c r="Q20" i="6"/>
  <c r="Q25" i="6"/>
  <c r="Q23" i="6"/>
  <c r="Q55" i="6"/>
  <c r="Q57" i="6"/>
  <c r="Q49" i="6"/>
  <c r="Q19" i="6"/>
  <c r="Q24" i="6"/>
  <c r="Q66" i="6"/>
  <c r="Q18" i="6"/>
  <c r="Q65" i="6"/>
  <c r="Q53" i="6"/>
  <c r="Q54" i="6"/>
  <c r="Q56" i="6"/>
  <c r="Q21" i="6"/>
  <c r="Q59" i="6"/>
  <c r="Q51" i="6"/>
  <c r="Q61" i="6"/>
  <c r="Q67" i="6"/>
  <c r="R9" i="4"/>
  <c r="O38" i="1"/>
  <c r="O13" i="1"/>
  <c r="O11" i="1" s="1"/>
  <c r="O63" i="1"/>
  <c r="Q9" i="1"/>
  <c r="ER36" i="3"/>
  <c r="Q13" i="4" l="1"/>
  <c r="Q14" i="6"/>
  <c r="P11" i="4"/>
  <c r="P13" i="6"/>
  <c r="P11" i="6" s="1"/>
  <c r="Q38" i="4"/>
  <c r="Q38" i="6" s="1"/>
  <c r="Q39" i="6"/>
  <c r="Q63" i="4"/>
  <c r="Q64" i="6"/>
  <c r="R16" i="6"/>
  <c r="R18" i="6"/>
  <c r="R20" i="6"/>
  <c r="R22" i="6"/>
  <c r="R24" i="6"/>
  <c r="R26" i="6"/>
  <c r="R28" i="6"/>
  <c r="R15" i="6"/>
  <c r="R17" i="6"/>
  <c r="R19" i="6"/>
  <c r="R21" i="6"/>
  <c r="R23" i="6"/>
  <c r="R25" i="6"/>
  <c r="R27" i="6"/>
  <c r="R30" i="6"/>
  <c r="R32" i="6"/>
  <c r="R35" i="6"/>
  <c r="R29" i="6"/>
  <c r="R31" i="6"/>
  <c r="R34" i="6"/>
  <c r="R36" i="6"/>
  <c r="R40" i="6"/>
  <c r="R42" i="6"/>
  <c r="R44" i="6"/>
  <c r="R46" i="6"/>
  <c r="R48" i="6"/>
  <c r="R50" i="6"/>
  <c r="R41" i="6"/>
  <c r="R43" i="6"/>
  <c r="R45" i="6"/>
  <c r="R47" i="6"/>
  <c r="R52" i="6"/>
  <c r="R53" i="6"/>
  <c r="R49" i="6"/>
  <c r="R51" i="6"/>
  <c r="R61" i="6"/>
  <c r="R67" i="6"/>
  <c r="R66" i="6"/>
  <c r="R65" i="6"/>
  <c r="R54" i="6"/>
  <c r="R55" i="6"/>
  <c r="R56" i="6"/>
  <c r="R57" i="6"/>
  <c r="R59" i="6"/>
  <c r="S9" i="4"/>
  <c r="P38" i="1"/>
  <c r="P13" i="1"/>
  <c r="P11" i="1" s="1"/>
  <c r="P63" i="1"/>
  <c r="R9" i="1"/>
  <c r="ES36" i="3"/>
  <c r="R63" i="4" l="1"/>
  <c r="R64" i="6"/>
  <c r="R38" i="4"/>
  <c r="R38" i="6" s="1"/>
  <c r="R39" i="6"/>
  <c r="S16" i="6"/>
  <c r="S18" i="6"/>
  <c r="S20" i="6"/>
  <c r="S22" i="6"/>
  <c r="S24" i="6"/>
  <c r="S26" i="6"/>
  <c r="S28" i="6"/>
  <c r="S15" i="6"/>
  <c r="S17" i="6"/>
  <c r="S19" i="6"/>
  <c r="S23" i="6"/>
  <c r="S30" i="6"/>
  <c r="S21" i="6"/>
  <c r="S25" i="6"/>
  <c r="S35" i="6"/>
  <c r="S34" i="6"/>
  <c r="S40" i="6"/>
  <c r="S42" i="6"/>
  <c r="S44" i="6"/>
  <c r="S46" i="6"/>
  <c r="S48" i="6"/>
  <c r="S32" i="6"/>
  <c r="S29" i="6"/>
  <c r="S47" i="6"/>
  <c r="S51" i="6"/>
  <c r="S54" i="6"/>
  <c r="S56" i="6"/>
  <c r="S59" i="6"/>
  <c r="S66" i="6"/>
  <c r="S52" i="6"/>
  <c r="S55" i="6"/>
  <c r="S57" i="6"/>
  <c r="S61" i="6"/>
  <c r="S65" i="6"/>
  <c r="S67" i="6"/>
  <c r="S31" i="6"/>
  <c r="S41" i="6"/>
  <c r="S53" i="6"/>
  <c r="S36" i="6"/>
  <c r="S45" i="6"/>
  <c r="S50" i="6"/>
  <c r="S43" i="6"/>
  <c r="S27" i="6"/>
  <c r="S49" i="6"/>
  <c r="T9" i="4"/>
  <c r="R13" i="4"/>
  <c r="R14" i="6"/>
  <c r="Q11" i="4"/>
  <c r="Q13" i="6"/>
  <c r="Q11" i="6" s="1"/>
  <c r="Q63" i="1"/>
  <c r="Q13" i="1"/>
  <c r="Q11" i="1" s="1"/>
  <c r="Q38" i="1"/>
  <c r="S9" i="1"/>
  <c r="ET36" i="3"/>
  <c r="R11" i="4" l="1"/>
  <c r="R13" i="6"/>
  <c r="R11" i="6" s="1"/>
  <c r="T16" i="6"/>
  <c r="T18" i="6"/>
  <c r="T20" i="6"/>
  <c r="T22" i="6"/>
  <c r="T24" i="6"/>
  <c r="T27" i="6"/>
  <c r="T19" i="6"/>
  <c r="T23" i="6"/>
  <c r="T26" i="6"/>
  <c r="T15" i="6"/>
  <c r="T21" i="6"/>
  <c r="T25" i="6"/>
  <c r="T17" i="6"/>
  <c r="T35" i="6"/>
  <c r="T28" i="6"/>
  <c r="T32" i="6"/>
  <c r="T45" i="6"/>
  <c r="T46" i="6"/>
  <c r="T29" i="6"/>
  <c r="T47" i="6"/>
  <c r="T48" i="6"/>
  <c r="T51" i="6"/>
  <c r="T54" i="6"/>
  <c r="T56" i="6"/>
  <c r="T59" i="6"/>
  <c r="T66" i="6"/>
  <c r="T52" i="6"/>
  <c r="T40" i="6"/>
  <c r="T55" i="6"/>
  <c r="T57" i="6"/>
  <c r="T61" i="6"/>
  <c r="T65" i="6"/>
  <c r="T67" i="6"/>
  <c r="T49" i="6"/>
  <c r="T41" i="6"/>
  <c r="T36" i="6"/>
  <c r="T30" i="6"/>
  <c r="T34" i="6"/>
  <c r="T44" i="6"/>
  <c r="T50" i="6"/>
  <c r="T53" i="6"/>
  <c r="T31" i="6"/>
  <c r="T43" i="6"/>
  <c r="T42" i="6"/>
  <c r="U9" i="4"/>
  <c r="S38" i="4"/>
  <c r="S38" i="6" s="1"/>
  <c r="S39" i="6"/>
  <c r="S13" i="4"/>
  <c r="S14" i="6"/>
  <c r="S63" i="4"/>
  <c r="S64" i="6"/>
  <c r="R63" i="1"/>
  <c r="R13" i="1"/>
  <c r="R11" i="1" s="1"/>
  <c r="R38" i="1"/>
  <c r="T9" i="1"/>
  <c r="EU36" i="3"/>
  <c r="T38" i="4" l="1"/>
  <c r="T38" i="6" s="1"/>
  <c r="T39" i="6"/>
  <c r="S11" i="4"/>
  <c r="S13" i="6"/>
  <c r="S11" i="6" s="1"/>
  <c r="T63" i="4"/>
  <c r="T64" i="6"/>
  <c r="U29" i="6"/>
  <c r="U31" i="6"/>
  <c r="U34" i="6"/>
  <c r="U36" i="6"/>
  <c r="U27" i="6"/>
  <c r="U19" i="6"/>
  <c r="U23" i="6"/>
  <c r="U28" i="6"/>
  <c r="U30" i="6"/>
  <c r="U32" i="6"/>
  <c r="U35" i="6"/>
  <c r="U26" i="6"/>
  <c r="U18" i="6"/>
  <c r="U24" i="6"/>
  <c r="U25" i="6"/>
  <c r="U41" i="6"/>
  <c r="U43" i="6"/>
  <c r="U45" i="6"/>
  <c r="U47" i="6"/>
  <c r="U49" i="6"/>
  <c r="U51" i="6"/>
  <c r="U17" i="6"/>
  <c r="U40" i="6"/>
  <c r="U42" i="6"/>
  <c r="U44" i="6"/>
  <c r="U46" i="6"/>
  <c r="U48" i="6"/>
  <c r="U15" i="6"/>
  <c r="U50" i="6"/>
  <c r="U20" i="6"/>
  <c r="U54" i="6"/>
  <c r="U56" i="6"/>
  <c r="U59" i="6"/>
  <c r="U21" i="6"/>
  <c r="U22" i="6"/>
  <c r="U16" i="6"/>
  <c r="U61" i="6"/>
  <c r="U67" i="6"/>
  <c r="U66" i="6"/>
  <c r="U52" i="6"/>
  <c r="U65" i="6"/>
  <c r="U53" i="6"/>
  <c r="U55" i="6"/>
  <c r="U57" i="6"/>
  <c r="V9" i="4"/>
  <c r="T13" i="4"/>
  <c r="T14" i="6"/>
  <c r="S13" i="1"/>
  <c r="S38" i="1"/>
  <c r="S63" i="1"/>
  <c r="U9" i="1"/>
  <c r="S11" i="1"/>
  <c r="EV36" i="3"/>
  <c r="T11" i="4" l="1"/>
  <c r="T13" i="6"/>
  <c r="T11" i="6" s="1"/>
  <c r="V15" i="6"/>
  <c r="V17" i="6"/>
  <c r="V19" i="6"/>
  <c r="V21" i="6"/>
  <c r="V23" i="6"/>
  <c r="V25" i="6"/>
  <c r="V27" i="6"/>
  <c r="V16" i="6"/>
  <c r="V18" i="6"/>
  <c r="V20" i="6"/>
  <c r="V22" i="6"/>
  <c r="V24" i="6"/>
  <c r="V26" i="6"/>
  <c r="V29" i="6"/>
  <c r="V31" i="6"/>
  <c r="V34" i="6"/>
  <c r="V36" i="6"/>
  <c r="V28" i="6"/>
  <c r="V30" i="6"/>
  <c r="V32" i="6"/>
  <c r="V35" i="6"/>
  <c r="V41" i="6"/>
  <c r="V43" i="6"/>
  <c r="V45" i="6"/>
  <c r="V47" i="6"/>
  <c r="V49" i="6"/>
  <c r="V51" i="6"/>
  <c r="V40" i="6"/>
  <c r="V42" i="6"/>
  <c r="V44" i="6"/>
  <c r="V46" i="6"/>
  <c r="V48" i="6"/>
  <c r="V53" i="6"/>
  <c r="V50" i="6"/>
  <c r="V52" i="6"/>
  <c r="V57" i="6"/>
  <c r="V59" i="6"/>
  <c r="V61" i="6"/>
  <c r="V67" i="6"/>
  <c r="V66" i="6"/>
  <c r="V54" i="6"/>
  <c r="V65" i="6"/>
  <c r="V55" i="6"/>
  <c r="V56" i="6"/>
  <c r="W9" i="4"/>
  <c r="U63" i="4"/>
  <c r="U64" i="6"/>
  <c r="U13" i="4"/>
  <c r="U14" i="6"/>
  <c r="U38" i="4"/>
  <c r="U38" i="6" s="1"/>
  <c r="U39" i="6"/>
  <c r="T13" i="1"/>
  <c r="T11" i="1" s="1"/>
  <c r="T63" i="1"/>
  <c r="T38" i="1"/>
  <c r="V9" i="1"/>
  <c r="EW36" i="3"/>
  <c r="U11" i="4" l="1"/>
  <c r="U13" i="6"/>
  <c r="U11" i="6" s="1"/>
  <c r="W15" i="6"/>
  <c r="W17" i="6"/>
  <c r="W19" i="6"/>
  <c r="W21" i="6"/>
  <c r="W23" i="6"/>
  <c r="W25" i="6"/>
  <c r="W27" i="6"/>
  <c r="W16" i="6"/>
  <c r="W18" i="6"/>
  <c r="W20" i="6"/>
  <c r="W24" i="6"/>
  <c r="W29" i="6"/>
  <c r="W22" i="6"/>
  <c r="W31" i="6"/>
  <c r="W36" i="6"/>
  <c r="W26" i="6"/>
  <c r="W35" i="6"/>
  <c r="W41" i="6"/>
  <c r="W43" i="6"/>
  <c r="W45" i="6"/>
  <c r="W47" i="6"/>
  <c r="W34" i="6"/>
  <c r="W30" i="6"/>
  <c r="W44" i="6"/>
  <c r="W49" i="6"/>
  <c r="W55" i="6"/>
  <c r="W57" i="6"/>
  <c r="W61" i="6"/>
  <c r="W65" i="6"/>
  <c r="W67" i="6"/>
  <c r="W46" i="6"/>
  <c r="W53" i="6"/>
  <c r="W48" i="6"/>
  <c r="W50" i="6"/>
  <c r="W51" i="6"/>
  <c r="W54" i="6"/>
  <c r="W56" i="6"/>
  <c r="W59" i="6"/>
  <c r="W66" i="6"/>
  <c r="W52" i="6"/>
  <c r="W42" i="6"/>
  <c r="W32" i="6"/>
  <c r="W40" i="6"/>
  <c r="W28" i="6"/>
  <c r="X9" i="4"/>
  <c r="V63" i="4"/>
  <c r="V64" i="6"/>
  <c r="V13" i="4"/>
  <c r="V14" i="6"/>
  <c r="V38" i="4"/>
  <c r="V38" i="6" s="1"/>
  <c r="V39" i="6"/>
  <c r="U63" i="1"/>
  <c r="U13" i="1"/>
  <c r="U11" i="1" s="1"/>
  <c r="U38" i="1"/>
  <c r="W9" i="1"/>
  <c r="EX36" i="3"/>
  <c r="V11" i="4" l="1"/>
  <c r="V13" i="6"/>
  <c r="V11" i="6" s="1"/>
  <c r="W38" i="4"/>
  <c r="W38" i="6" s="1"/>
  <c r="W39" i="6"/>
  <c r="X15" i="6"/>
  <c r="X17" i="6"/>
  <c r="X19" i="6"/>
  <c r="X21" i="6"/>
  <c r="X23" i="6"/>
  <c r="X25" i="6"/>
  <c r="X18" i="6"/>
  <c r="X20" i="6"/>
  <c r="X24" i="6"/>
  <c r="X27" i="6"/>
  <c r="X22" i="6"/>
  <c r="X30" i="6"/>
  <c r="X31" i="6"/>
  <c r="X36" i="6"/>
  <c r="X26" i="6"/>
  <c r="X16" i="6"/>
  <c r="X34" i="6"/>
  <c r="X42" i="6"/>
  <c r="X43" i="6"/>
  <c r="X44" i="6"/>
  <c r="X45" i="6"/>
  <c r="X49" i="6"/>
  <c r="X55" i="6"/>
  <c r="X57" i="6"/>
  <c r="X61" i="6"/>
  <c r="X65" i="6"/>
  <c r="X67" i="6"/>
  <c r="X29" i="6"/>
  <c r="X46" i="6"/>
  <c r="X47" i="6"/>
  <c r="X53" i="6"/>
  <c r="X28" i="6"/>
  <c r="X54" i="6"/>
  <c r="X56" i="6"/>
  <c r="X59" i="6"/>
  <c r="X66" i="6"/>
  <c r="X35" i="6"/>
  <c r="X51" i="6"/>
  <c r="X32" i="6"/>
  <c r="X41" i="6"/>
  <c r="X40" i="6"/>
  <c r="X48" i="6"/>
  <c r="X50" i="6"/>
  <c r="X52" i="6"/>
  <c r="Y9" i="4"/>
  <c r="W63" i="4"/>
  <c r="W64" i="6"/>
  <c r="W13" i="4"/>
  <c r="W14" i="6"/>
  <c r="V38" i="1"/>
  <c r="V63" i="1"/>
  <c r="V13" i="1"/>
  <c r="V11" i="1" s="1"/>
  <c r="X9" i="1"/>
  <c r="EY36" i="3"/>
  <c r="W11" i="4" l="1"/>
  <c r="W13" i="6"/>
  <c r="W11" i="6" s="1"/>
  <c r="Y16" i="6"/>
  <c r="Y17" i="6"/>
  <c r="Y26" i="6"/>
  <c r="Y28" i="6"/>
  <c r="Y30" i="6"/>
  <c r="Y32" i="6"/>
  <c r="Y35" i="6"/>
  <c r="Y18" i="6"/>
  <c r="Y20" i="6"/>
  <c r="Y24" i="6"/>
  <c r="Y29" i="6"/>
  <c r="Y31" i="6"/>
  <c r="Y34" i="6"/>
  <c r="Y36" i="6"/>
  <c r="Y21" i="6"/>
  <c r="Y22" i="6"/>
  <c r="Y23" i="6"/>
  <c r="Y40" i="6"/>
  <c r="Y42" i="6"/>
  <c r="Y44" i="6"/>
  <c r="Y46" i="6"/>
  <c r="Y48" i="6"/>
  <c r="Y50" i="6"/>
  <c r="Y25" i="6"/>
  <c r="Y27" i="6"/>
  <c r="Y41" i="6"/>
  <c r="Y43" i="6"/>
  <c r="Y45" i="6"/>
  <c r="Y47" i="6"/>
  <c r="Y49" i="6"/>
  <c r="Y55" i="6"/>
  <c r="Y57" i="6"/>
  <c r="Y15" i="6"/>
  <c r="Y51" i="6"/>
  <c r="Y56" i="6"/>
  <c r="Y59" i="6"/>
  <c r="Y61" i="6"/>
  <c r="Y67" i="6"/>
  <c r="Y19" i="6"/>
  <c r="Y66" i="6"/>
  <c r="Y52" i="6"/>
  <c r="Y53" i="6"/>
  <c r="Y54" i="6"/>
  <c r="Y65" i="6"/>
  <c r="Z9" i="4"/>
  <c r="X38" i="4"/>
  <c r="X38" i="6" s="1"/>
  <c r="X39" i="6"/>
  <c r="X63" i="4"/>
  <c r="X64" i="6"/>
  <c r="X13" i="4"/>
  <c r="X14" i="6"/>
  <c r="W38" i="1"/>
  <c r="W13" i="1"/>
  <c r="W11" i="1" s="1"/>
  <c r="W63" i="1"/>
  <c r="Y9" i="1"/>
  <c r="EZ36" i="3"/>
  <c r="X11" i="4" l="1"/>
  <c r="X13" i="6"/>
  <c r="X11" i="6" s="1"/>
  <c r="Z16" i="6"/>
  <c r="Z18" i="6"/>
  <c r="Z20" i="6"/>
  <c r="Z22" i="6"/>
  <c r="Z24" i="6"/>
  <c r="Z26" i="6"/>
  <c r="Z15" i="6"/>
  <c r="Z17" i="6"/>
  <c r="Z19" i="6"/>
  <c r="Z21" i="6"/>
  <c r="Z23" i="6"/>
  <c r="Z25" i="6"/>
  <c r="Z27" i="6"/>
  <c r="Z28" i="6"/>
  <c r="Z30" i="6"/>
  <c r="Z32" i="6"/>
  <c r="Z35" i="6"/>
  <c r="Z29" i="6"/>
  <c r="Z31" i="6"/>
  <c r="Z34" i="6"/>
  <c r="Z36" i="6"/>
  <c r="Z40" i="6"/>
  <c r="Z42" i="6"/>
  <c r="Z44" i="6"/>
  <c r="Z46" i="6"/>
  <c r="Z48" i="6"/>
  <c r="Z50" i="6"/>
  <c r="Z41" i="6"/>
  <c r="Z43" i="6"/>
  <c r="Z45" i="6"/>
  <c r="Z47" i="6"/>
  <c r="Z52" i="6"/>
  <c r="Z53" i="6"/>
  <c r="Z51" i="6"/>
  <c r="Z54" i="6"/>
  <c r="Z55" i="6"/>
  <c r="Z65" i="6"/>
  <c r="Z49" i="6"/>
  <c r="Z56" i="6"/>
  <c r="Z57" i="6"/>
  <c r="Z59" i="6"/>
  <c r="Z61" i="6"/>
  <c r="Z67" i="6"/>
  <c r="Z66" i="6"/>
  <c r="AA9" i="4"/>
  <c r="Y13" i="4"/>
  <c r="Y14" i="6"/>
  <c r="Y38" i="4"/>
  <c r="Y38" i="6" s="1"/>
  <c r="Y39" i="6"/>
  <c r="Y63" i="4"/>
  <c r="Y64" i="6"/>
  <c r="X13" i="1"/>
  <c r="X11" i="1" s="1"/>
  <c r="X63" i="1"/>
  <c r="X38" i="1"/>
  <c r="Z9" i="1"/>
  <c r="FA36" i="3"/>
  <c r="Z63" i="4" l="1"/>
  <c r="Z64" i="6"/>
  <c r="Z38" i="4"/>
  <c r="Z38" i="6" s="1"/>
  <c r="Z39" i="6"/>
  <c r="Y11" i="4"/>
  <c r="Y13" i="6"/>
  <c r="Y11" i="6" s="1"/>
  <c r="AA16" i="6"/>
  <c r="AA18" i="6"/>
  <c r="AA20" i="6"/>
  <c r="AA22" i="6"/>
  <c r="AA24" i="6"/>
  <c r="AA26" i="6"/>
  <c r="AA15" i="6"/>
  <c r="AA17" i="6"/>
  <c r="AA21" i="6"/>
  <c r="AA25" i="6"/>
  <c r="AA28" i="6"/>
  <c r="AA30" i="6"/>
  <c r="AA19" i="6"/>
  <c r="AA23" i="6"/>
  <c r="AA27" i="6"/>
  <c r="AA29" i="6"/>
  <c r="AA32" i="6"/>
  <c r="AA31" i="6"/>
  <c r="AA36" i="6"/>
  <c r="AA40" i="6"/>
  <c r="AA42" i="6"/>
  <c r="AA44" i="6"/>
  <c r="AA46" i="6"/>
  <c r="AA48" i="6"/>
  <c r="AA35" i="6"/>
  <c r="AA41" i="6"/>
  <c r="AA54" i="6"/>
  <c r="AA56" i="6"/>
  <c r="AA59" i="6"/>
  <c r="AA66" i="6"/>
  <c r="AA43" i="6"/>
  <c r="AA52" i="6"/>
  <c r="AA45" i="6"/>
  <c r="AA49" i="6"/>
  <c r="AA50" i="6"/>
  <c r="AA55" i="6"/>
  <c r="AA57" i="6"/>
  <c r="AA61" i="6"/>
  <c r="AA65" i="6"/>
  <c r="AA67" i="6"/>
  <c r="AA53" i="6"/>
  <c r="AA51" i="6"/>
  <c r="AA34" i="6"/>
  <c r="AA47" i="6"/>
  <c r="AB9" i="4"/>
  <c r="Z13" i="4"/>
  <c r="Z14" i="6"/>
  <c r="Y13" i="1"/>
  <c r="Y11" i="1" s="1"/>
  <c r="Y63" i="1"/>
  <c r="Y38" i="1"/>
  <c r="AA9" i="1"/>
  <c r="FC36" i="3"/>
  <c r="Z11" i="4" l="1"/>
  <c r="Z13" i="6"/>
  <c r="Z11" i="6" s="1"/>
  <c r="AB16" i="6"/>
  <c r="AB18" i="6"/>
  <c r="AB20" i="6"/>
  <c r="AB22" i="6"/>
  <c r="AB24" i="6"/>
  <c r="AB15" i="6"/>
  <c r="AB17" i="6"/>
  <c r="AB21" i="6"/>
  <c r="AB25" i="6"/>
  <c r="AB26" i="6"/>
  <c r="AB19" i="6"/>
  <c r="AB23" i="6"/>
  <c r="AB27" i="6"/>
  <c r="AB28" i="6"/>
  <c r="AB29" i="6"/>
  <c r="AB30" i="6"/>
  <c r="AB32" i="6"/>
  <c r="AB35" i="6"/>
  <c r="AB34" i="6"/>
  <c r="AB36" i="6"/>
  <c r="AB40" i="6"/>
  <c r="AB41" i="6"/>
  <c r="AB42" i="6"/>
  <c r="AB54" i="6"/>
  <c r="AB56" i="6"/>
  <c r="AB59" i="6"/>
  <c r="AB66" i="6"/>
  <c r="AB43" i="6"/>
  <c r="AB44" i="6"/>
  <c r="AB52" i="6"/>
  <c r="AB47" i="6"/>
  <c r="AB48" i="6"/>
  <c r="AB49" i="6"/>
  <c r="AB50" i="6"/>
  <c r="AB55" i="6"/>
  <c r="AB57" i="6"/>
  <c r="AB61" i="6"/>
  <c r="AB65" i="6"/>
  <c r="AB67" i="6"/>
  <c r="AB53" i="6"/>
  <c r="AB46" i="6"/>
  <c r="AB45" i="6"/>
  <c r="AB51" i="6"/>
  <c r="AB31" i="6"/>
  <c r="AC9" i="4"/>
  <c r="AA13" i="4"/>
  <c r="AA14" i="6"/>
  <c r="AA63" i="4"/>
  <c r="AA64" i="6"/>
  <c r="AA38" i="4"/>
  <c r="AA38" i="6" s="1"/>
  <c r="AA39" i="6"/>
  <c r="Z38" i="1"/>
  <c r="Z63" i="1"/>
  <c r="Z13" i="1"/>
  <c r="Z11" i="1" s="1"/>
  <c r="AB9" i="1"/>
  <c r="FD36" i="3"/>
  <c r="AB63" i="4" l="1"/>
  <c r="AB64" i="6"/>
  <c r="AB38" i="4"/>
  <c r="AB38" i="6" s="1"/>
  <c r="AB39" i="6"/>
  <c r="AA11" i="4"/>
  <c r="AA13" i="6"/>
  <c r="AA11" i="6" s="1"/>
  <c r="AC29" i="6"/>
  <c r="AC31" i="6"/>
  <c r="AC34" i="6"/>
  <c r="AC36" i="6"/>
  <c r="AC15" i="6"/>
  <c r="AC16" i="6"/>
  <c r="AC17" i="6"/>
  <c r="AC18" i="6"/>
  <c r="AC21" i="6"/>
  <c r="AC25" i="6"/>
  <c r="AC26" i="6"/>
  <c r="AC28" i="6"/>
  <c r="AC30" i="6"/>
  <c r="AC32" i="6"/>
  <c r="AC35" i="6"/>
  <c r="AC19" i="6"/>
  <c r="AC20" i="6"/>
  <c r="AC41" i="6"/>
  <c r="AC43" i="6"/>
  <c r="AC45" i="6"/>
  <c r="AC47" i="6"/>
  <c r="AC49" i="6"/>
  <c r="AC51" i="6"/>
  <c r="AC22" i="6"/>
  <c r="AC23" i="6"/>
  <c r="AC24" i="6"/>
  <c r="AC40" i="6"/>
  <c r="AC42" i="6"/>
  <c r="AC44" i="6"/>
  <c r="AC46" i="6"/>
  <c r="AC27" i="6"/>
  <c r="AC54" i="6"/>
  <c r="AC56" i="6"/>
  <c r="AC59" i="6"/>
  <c r="AC48" i="6"/>
  <c r="AC52" i="6"/>
  <c r="AC53" i="6"/>
  <c r="AC55" i="6"/>
  <c r="AC65" i="6"/>
  <c r="AC57" i="6"/>
  <c r="AC61" i="6"/>
  <c r="AC67" i="6"/>
  <c r="AC50" i="6"/>
  <c r="AC66" i="6"/>
  <c r="AD9" i="4"/>
  <c r="AB13" i="4"/>
  <c r="AB14" i="6"/>
  <c r="AA38" i="1"/>
  <c r="AA63" i="1"/>
  <c r="AA13" i="1"/>
  <c r="AA11" i="1" s="1"/>
  <c r="AC9" i="1"/>
  <c r="AO76" i="6"/>
  <c r="AP79" i="6"/>
  <c r="AM76" i="6"/>
  <c r="AN79" i="6"/>
  <c r="AJ76" i="6"/>
  <c r="AL76" i="6"/>
  <c r="AN76" i="6"/>
  <c r="AK79" i="6"/>
  <c r="AI79" i="6"/>
  <c r="AP76" i="6"/>
  <c r="AI76" i="6"/>
  <c r="AL79" i="6"/>
  <c r="AJ79" i="6"/>
  <c r="AO79" i="6"/>
  <c r="AK76" i="6"/>
  <c r="AM79" i="6"/>
  <c r="AB11" i="4" l="1"/>
  <c r="AB13" i="6"/>
  <c r="AB11" i="6" s="1"/>
  <c r="AD15" i="6"/>
  <c r="AD17" i="6"/>
  <c r="AD19" i="6"/>
  <c r="AD21" i="6"/>
  <c r="AD23" i="6"/>
  <c r="AD25" i="6"/>
  <c r="AD27" i="6"/>
  <c r="AD16" i="6"/>
  <c r="AD18" i="6"/>
  <c r="AD20" i="6"/>
  <c r="AD22" i="6"/>
  <c r="AD24" i="6"/>
  <c r="AD26" i="6"/>
  <c r="AD29" i="6"/>
  <c r="AD31" i="6"/>
  <c r="AD34" i="6"/>
  <c r="AD36" i="6"/>
  <c r="AD28" i="6"/>
  <c r="AD30" i="6"/>
  <c r="AD32" i="6"/>
  <c r="AD35" i="6"/>
  <c r="AD41" i="6"/>
  <c r="AD43" i="6"/>
  <c r="AD45" i="6"/>
  <c r="AD47" i="6"/>
  <c r="AD49" i="6"/>
  <c r="AD51" i="6"/>
  <c r="AD40" i="6"/>
  <c r="AD42" i="6"/>
  <c r="AD44" i="6"/>
  <c r="AD46" i="6"/>
  <c r="AD48" i="6"/>
  <c r="AD53" i="6"/>
  <c r="AD52" i="6"/>
  <c r="AD66" i="6"/>
  <c r="AD54" i="6"/>
  <c r="AD55" i="6"/>
  <c r="AD56" i="6"/>
  <c r="AD65" i="6"/>
  <c r="AD57" i="6"/>
  <c r="AD59" i="6"/>
  <c r="AD61" i="6"/>
  <c r="AD67" i="6"/>
  <c r="AD50" i="6"/>
  <c r="AE9" i="4"/>
  <c r="AC38" i="4"/>
  <c r="AC38" i="6" s="1"/>
  <c r="AC39" i="6"/>
  <c r="AC13" i="4"/>
  <c r="AC14" i="6"/>
  <c r="AC63" i="4"/>
  <c r="AC64" i="6"/>
  <c r="AB38" i="1"/>
  <c r="AB13" i="1"/>
  <c r="AB11" i="1" s="1"/>
  <c r="AB63" i="1"/>
  <c r="AD9" i="1"/>
  <c r="AN74" i="1"/>
  <c r="AN75" i="6"/>
  <c r="AI75" i="6"/>
  <c r="AP75" i="6"/>
  <c r="AJ74" i="1"/>
  <c r="AM75" i="6"/>
  <c r="AL74" i="1"/>
  <c r="AK74" i="1"/>
  <c r="AO75" i="6"/>
  <c r="AL75" i="6"/>
  <c r="AK75" i="6"/>
  <c r="AO74" i="1"/>
  <c r="AI74" i="1"/>
  <c r="AP74" i="1"/>
  <c r="AJ75" i="6"/>
  <c r="AM74" i="1"/>
  <c r="AC11" i="4" l="1"/>
  <c r="AC13" i="6"/>
  <c r="AC11" i="6" s="1"/>
  <c r="AD63" i="4"/>
  <c r="AD64" i="6"/>
  <c r="AD38" i="4"/>
  <c r="AD38" i="6" s="1"/>
  <c r="AD39" i="6"/>
  <c r="AE15" i="6"/>
  <c r="AE17" i="6"/>
  <c r="AE19" i="6"/>
  <c r="AE21" i="6"/>
  <c r="AE23" i="6"/>
  <c r="AE25" i="6"/>
  <c r="AE27" i="6"/>
  <c r="AE16" i="6"/>
  <c r="AE18" i="6"/>
  <c r="AE22" i="6"/>
  <c r="AE29" i="6"/>
  <c r="AE20" i="6"/>
  <c r="AE24" i="6"/>
  <c r="AE34" i="6"/>
  <c r="AE28" i="6"/>
  <c r="AE30" i="6"/>
  <c r="AE32" i="6"/>
  <c r="AE41" i="6"/>
  <c r="AE43" i="6"/>
  <c r="AE45" i="6"/>
  <c r="AE47" i="6"/>
  <c r="AE31" i="6"/>
  <c r="AE36" i="6"/>
  <c r="AE35" i="6"/>
  <c r="AE50" i="6"/>
  <c r="AE51" i="6"/>
  <c r="AE55" i="6"/>
  <c r="AE57" i="6"/>
  <c r="AE61" i="6"/>
  <c r="AE65" i="6"/>
  <c r="AE67" i="6"/>
  <c r="AE40" i="6"/>
  <c r="AE53" i="6"/>
  <c r="AE42" i="6"/>
  <c r="AE26" i="6"/>
  <c r="AE46" i="6"/>
  <c r="AE54" i="6"/>
  <c r="AE56" i="6"/>
  <c r="AE59" i="6"/>
  <c r="AE66" i="6"/>
  <c r="AE52" i="6"/>
  <c r="AE49" i="6"/>
  <c r="AE44" i="6"/>
  <c r="AE48" i="6"/>
  <c r="AF9" i="4"/>
  <c r="AD13" i="4"/>
  <c r="AD14" i="6"/>
  <c r="AC63" i="1"/>
  <c r="AC13" i="1"/>
  <c r="AC38" i="1"/>
  <c r="AE9" i="1"/>
  <c r="AC11" i="1"/>
  <c r="AP74" i="6"/>
  <c r="AN74" i="6"/>
  <c r="AL74" i="6"/>
  <c r="AM74" i="6"/>
  <c r="AJ74" i="6"/>
  <c r="AK74" i="6"/>
  <c r="AO74" i="6"/>
  <c r="AI74" i="6"/>
  <c r="AD11" i="4" l="1"/>
  <c r="AD13" i="6"/>
  <c r="AD11" i="6" s="1"/>
  <c r="AF15" i="6"/>
  <c r="AF17" i="6"/>
  <c r="AF19" i="6"/>
  <c r="AF21" i="6"/>
  <c r="AF23" i="6"/>
  <c r="AF25" i="6"/>
  <c r="AF22" i="6"/>
  <c r="AF16" i="6"/>
  <c r="AF26" i="6"/>
  <c r="AF20" i="6"/>
  <c r="AF24" i="6"/>
  <c r="AF18" i="6"/>
  <c r="AF34" i="6"/>
  <c r="AF28" i="6"/>
  <c r="AF29" i="6"/>
  <c r="AF31" i="6"/>
  <c r="AF36" i="6"/>
  <c r="AF27" i="6"/>
  <c r="AF32" i="6"/>
  <c r="AF30" i="6"/>
  <c r="AF35" i="6"/>
  <c r="AF50" i="6"/>
  <c r="AF51" i="6"/>
  <c r="AF55" i="6"/>
  <c r="AF57" i="6"/>
  <c r="AF61" i="6"/>
  <c r="AF65" i="6"/>
  <c r="AF67" i="6"/>
  <c r="AF40" i="6"/>
  <c r="AF41" i="6"/>
  <c r="AF53" i="6"/>
  <c r="AF44" i="6"/>
  <c r="AF45" i="6"/>
  <c r="AF46" i="6"/>
  <c r="AF47" i="6"/>
  <c r="AF54" i="6"/>
  <c r="AF56" i="6"/>
  <c r="AF59" i="6"/>
  <c r="AF66" i="6"/>
  <c r="AF42" i="6"/>
  <c r="AF52" i="6"/>
  <c r="AF49" i="6"/>
  <c r="AF43" i="6"/>
  <c r="AF48" i="6"/>
  <c r="AG9" i="4"/>
  <c r="AE63" i="4"/>
  <c r="AE64" i="6"/>
  <c r="AE38" i="4"/>
  <c r="AE38" i="6" s="1"/>
  <c r="AE39" i="6"/>
  <c r="AE13" i="4"/>
  <c r="AE14" i="6"/>
  <c r="AD38" i="1"/>
  <c r="AD63" i="1"/>
  <c r="AD13" i="1"/>
  <c r="AD11" i="1" s="1"/>
  <c r="AF9" i="1"/>
  <c r="EM34" i="3"/>
  <c r="AE11" i="4" l="1"/>
  <c r="AE13" i="6"/>
  <c r="AE11" i="6" s="1"/>
  <c r="AF38" i="4"/>
  <c r="AF38" i="6" s="1"/>
  <c r="AF39" i="6"/>
  <c r="AG27" i="6"/>
  <c r="AG28" i="6"/>
  <c r="AG30" i="6"/>
  <c r="AG32" i="6"/>
  <c r="AG35" i="6"/>
  <c r="AG15" i="6"/>
  <c r="AG22" i="6"/>
  <c r="AG18" i="6"/>
  <c r="AG29" i="6"/>
  <c r="AG31" i="6"/>
  <c r="AG34" i="6"/>
  <c r="AG36" i="6"/>
  <c r="AG26" i="6"/>
  <c r="AG40" i="6"/>
  <c r="AG42" i="6"/>
  <c r="AG44" i="6"/>
  <c r="AG46" i="6"/>
  <c r="AG48" i="6"/>
  <c r="AG50" i="6"/>
  <c r="AG19" i="6"/>
  <c r="AG20" i="6"/>
  <c r="AG21" i="6"/>
  <c r="AG23" i="6"/>
  <c r="AG24" i="6"/>
  <c r="AG25" i="6"/>
  <c r="AG41" i="6"/>
  <c r="AG43" i="6"/>
  <c r="AG45" i="6"/>
  <c r="AG47" i="6"/>
  <c r="AG16" i="6"/>
  <c r="AG49" i="6"/>
  <c r="AG17" i="6"/>
  <c r="AG51" i="6"/>
  <c r="AG55" i="6"/>
  <c r="AG57" i="6"/>
  <c r="AG66" i="6"/>
  <c r="AG52" i="6"/>
  <c r="AG53" i="6"/>
  <c r="AG54" i="6"/>
  <c r="AG56" i="6"/>
  <c r="AG65" i="6"/>
  <c r="AG59" i="6"/>
  <c r="AG61" i="6"/>
  <c r="AG67" i="6"/>
  <c r="AH9" i="4"/>
  <c r="AF63" i="4"/>
  <c r="AF64" i="6"/>
  <c r="AF13" i="4"/>
  <c r="AF14" i="6"/>
  <c r="AE63" i="1"/>
  <c r="AE38" i="1"/>
  <c r="AE13" i="1"/>
  <c r="AE11" i="1" s="1"/>
  <c r="AG9" i="1"/>
  <c r="EQ34" i="3"/>
  <c r="FD34" i="3"/>
  <c r="EY34" i="3"/>
  <c r="FC34" i="3"/>
  <c r="FB34" i="3"/>
  <c r="EW34" i="3"/>
  <c r="EU34" i="3"/>
  <c r="EP34" i="3"/>
  <c r="ER34" i="3"/>
  <c r="EO34" i="3"/>
  <c r="EV34" i="3"/>
  <c r="EN34" i="3"/>
  <c r="FA34" i="3"/>
  <c r="EX34" i="3"/>
  <c r="ET34" i="3"/>
  <c r="ES34" i="3"/>
  <c r="EZ34" i="3"/>
  <c r="AH16" i="6" l="1"/>
  <c r="AH18" i="6"/>
  <c r="AH20" i="6"/>
  <c r="AH22" i="6"/>
  <c r="AH24" i="6"/>
  <c r="AH26" i="6"/>
  <c r="AH15" i="6"/>
  <c r="AH17" i="6"/>
  <c r="AH19" i="6"/>
  <c r="AH21" i="6"/>
  <c r="AH23" i="6"/>
  <c r="AH25" i="6"/>
  <c r="AH27" i="6"/>
  <c r="AH28" i="6"/>
  <c r="AH30" i="6"/>
  <c r="AH32" i="6"/>
  <c r="AH35" i="6"/>
  <c r="AH29" i="6"/>
  <c r="AH31" i="6"/>
  <c r="AH34" i="6"/>
  <c r="AH36" i="6"/>
  <c r="AH40" i="6"/>
  <c r="AH42" i="6"/>
  <c r="AH44" i="6"/>
  <c r="AH46" i="6"/>
  <c r="AH48" i="6"/>
  <c r="AH50" i="6"/>
  <c r="AH41" i="6"/>
  <c r="AH43" i="6"/>
  <c r="AH45" i="6"/>
  <c r="AH47" i="6"/>
  <c r="AH52" i="6"/>
  <c r="AH49" i="6"/>
  <c r="AH53" i="6"/>
  <c r="AH61" i="6"/>
  <c r="AH67" i="6"/>
  <c r="AH66" i="6"/>
  <c r="AH54" i="6"/>
  <c r="AH55" i="6"/>
  <c r="AH51" i="6"/>
  <c r="AH56" i="6"/>
  <c r="AH57" i="6"/>
  <c r="AH65" i="6"/>
  <c r="AH59" i="6"/>
  <c r="AI9" i="4"/>
  <c r="AF11" i="4"/>
  <c r="AF13" i="6"/>
  <c r="AF11" i="6" s="1"/>
  <c r="AG13" i="4"/>
  <c r="AG14" i="6"/>
  <c r="AG38" i="4"/>
  <c r="AG38" i="6" s="1"/>
  <c r="AG39" i="6"/>
  <c r="AG63" i="4"/>
  <c r="AG64" i="6"/>
  <c r="AF38" i="1"/>
  <c r="AF13" i="1"/>
  <c r="AF11" i="1" s="1"/>
  <c r="AF63" i="1"/>
  <c r="AH9" i="1"/>
  <c r="EL34" i="3"/>
  <c r="AH63" i="4" l="1"/>
  <c r="AH64" i="6"/>
  <c r="AG11" i="4"/>
  <c r="AG13" i="6"/>
  <c r="AG11" i="6" s="1"/>
  <c r="AH38" i="4"/>
  <c r="AH38" i="6" s="1"/>
  <c r="AH39" i="6"/>
  <c r="AI16" i="6"/>
  <c r="AI18" i="6"/>
  <c r="AI20" i="6"/>
  <c r="AI22" i="6"/>
  <c r="AI24" i="6"/>
  <c r="AI26" i="6"/>
  <c r="AI15" i="6"/>
  <c r="AI17" i="6"/>
  <c r="AI19" i="6"/>
  <c r="AI23" i="6"/>
  <c r="AI27" i="6"/>
  <c r="AI28" i="6"/>
  <c r="AI30" i="6"/>
  <c r="AI21" i="6"/>
  <c r="AI25" i="6"/>
  <c r="AI35" i="6"/>
  <c r="AI34" i="6"/>
  <c r="AI40" i="6"/>
  <c r="AI42" i="6"/>
  <c r="AI44" i="6"/>
  <c r="AI46" i="6"/>
  <c r="AI32" i="6"/>
  <c r="AI31" i="6"/>
  <c r="AI48" i="6"/>
  <c r="AI54" i="6"/>
  <c r="AI56" i="6"/>
  <c r="AI59" i="6"/>
  <c r="AI66" i="6"/>
  <c r="AI36" i="6"/>
  <c r="AI52" i="6"/>
  <c r="AI49" i="6"/>
  <c r="AI50" i="6"/>
  <c r="AI43" i="6"/>
  <c r="AI51" i="6"/>
  <c r="AI55" i="6"/>
  <c r="AI57" i="6"/>
  <c r="AI61" i="6"/>
  <c r="AI65" i="6"/>
  <c r="AI67" i="6"/>
  <c r="AI45" i="6"/>
  <c r="AI53" i="6"/>
  <c r="AI47" i="6"/>
  <c r="AI29" i="6"/>
  <c r="AI41" i="6"/>
  <c r="AJ9" i="4"/>
  <c r="AH13" i="4"/>
  <c r="AH14" i="6"/>
  <c r="AG63" i="1"/>
  <c r="AG13" i="1"/>
  <c r="AG11" i="1" s="1"/>
  <c r="AG38" i="1"/>
  <c r="AI9" i="1"/>
  <c r="EH34" i="3"/>
  <c r="AN72" i="1"/>
  <c r="AJ72" i="1"/>
  <c r="AK72" i="1"/>
  <c r="AM72" i="1"/>
  <c r="EB34" i="3"/>
  <c r="EC34" i="3"/>
  <c r="EJ34" i="3"/>
  <c r="EF34" i="3"/>
  <c r="ED34" i="3"/>
  <c r="EI34" i="3"/>
  <c r="AO72" i="1"/>
  <c r="AL72" i="1"/>
  <c r="EG34" i="3"/>
  <c r="EK34" i="3"/>
  <c r="EE34" i="3"/>
  <c r="EA34" i="3"/>
  <c r="AI72" i="1"/>
  <c r="AH11" i="4" l="1"/>
  <c r="AH13" i="6"/>
  <c r="AH11" i="6" s="1"/>
  <c r="AI38" i="4"/>
  <c r="AI38" i="6" s="1"/>
  <c r="AI39" i="6"/>
  <c r="AJ16" i="6"/>
  <c r="AJ18" i="6"/>
  <c r="AJ20" i="6"/>
  <c r="AJ22" i="6"/>
  <c r="AJ24" i="6"/>
  <c r="AJ19" i="6"/>
  <c r="AJ23" i="6"/>
  <c r="AJ27" i="6"/>
  <c r="AJ17" i="6"/>
  <c r="AJ21" i="6"/>
  <c r="AJ25" i="6"/>
  <c r="AJ35" i="6"/>
  <c r="AJ26" i="6"/>
  <c r="AJ29" i="6"/>
  <c r="AJ30" i="6"/>
  <c r="AJ32" i="6"/>
  <c r="AJ31" i="6"/>
  <c r="AJ34" i="6"/>
  <c r="AJ48" i="6"/>
  <c r="AJ54" i="6"/>
  <c r="AJ56" i="6"/>
  <c r="AJ59" i="6"/>
  <c r="AJ66" i="6"/>
  <c r="AJ36" i="6"/>
  <c r="AJ52" i="6"/>
  <c r="AJ41" i="6"/>
  <c r="AJ42" i="6"/>
  <c r="AJ15" i="6"/>
  <c r="AJ28" i="6"/>
  <c r="AJ43" i="6"/>
  <c r="AJ44" i="6"/>
  <c r="AJ51" i="6"/>
  <c r="AJ55" i="6"/>
  <c r="AJ57" i="6"/>
  <c r="AJ61" i="6"/>
  <c r="AJ65" i="6"/>
  <c r="AJ67" i="6"/>
  <c r="AJ50" i="6"/>
  <c r="AJ47" i="6"/>
  <c r="AJ46" i="6"/>
  <c r="AJ53" i="6"/>
  <c r="AJ45" i="6"/>
  <c r="AJ49" i="6"/>
  <c r="AJ40" i="6"/>
  <c r="AK9" i="4"/>
  <c r="AI13" i="4"/>
  <c r="AI14" i="6"/>
  <c r="AI63" i="4"/>
  <c r="AI64" i="6"/>
  <c r="AH38" i="1"/>
  <c r="AH63" i="1"/>
  <c r="AH13" i="1"/>
  <c r="AH11" i="1" s="1"/>
  <c r="AJ9" i="1"/>
  <c r="AK80" i="6"/>
  <c r="AK72" i="4"/>
  <c r="AK72" i="6" s="1"/>
  <c r="AN80" i="6"/>
  <c r="AN72" i="4"/>
  <c r="AN72" i="6" s="1"/>
  <c r="AP72" i="1"/>
  <c r="AM80" i="6"/>
  <c r="AM72" i="4"/>
  <c r="AM72" i="6" s="1"/>
  <c r="AJ80" i="6"/>
  <c r="AJ72" i="4"/>
  <c r="AJ72" i="6" s="1"/>
  <c r="AI80" i="6"/>
  <c r="AI72" i="4"/>
  <c r="AI72" i="6" s="1"/>
  <c r="AL80" i="6"/>
  <c r="AL72" i="4"/>
  <c r="AL72" i="6" s="1"/>
  <c r="AO80" i="6"/>
  <c r="AO72" i="4"/>
  <c r="AO72" i="6" s="1"/>
  <c r="AI11" i="4" l="1"/>
  <c r="AI13" i="6"/>
  <c r="AI11" i="6" s="1"/>
  <c r="AK29" i="6"/>
  <c r="AK31" i="6"/>
  <c r="AK34" i="6"/>
  <c r="AK36" i="6"/>
  <c r="AK19" i="6"/>
  <c r="AK23" i="6"/>
  <c r="AK15" i="6"/>
  <c r="AK16" i="6"/>
  <c r="AK28" i="6"/>
  <c r="AK30" i="6"/>
  <c r="AK32" i="6"/>
  <c r="AK35" i="6"/>
  <c r="AK17" i="6"/>
  <c r="AK18" i="6"/>
  <c r="AK41" i="6"/>
  <c r="AK43" i="6"/>
  <c r="AK45" i="6"/>
  <c r="AK47" i="6"/>
  <c r="AK49" i="6"/>
  <c r="AK51" i="6"/>
  <c r="AK20" i="6"/>
  <c r="AK21" i="6"/>
  <c r="AK22" i="6"/>
  <c r="AK40" i="6"/>
  <c r="AK42" i="6"/>
  <c r="AK44" i="6"/>
  <c r="AK46" i="6"/>
  <c r="AK26" i="6"/>
  <c r="AK25" i="6"/>
  <c r="AK27" i="6"/>
  <c r="AK48" i="6"/>
  <c r="AK54" i="6"/>
  <c r="AK56" i="6"/>
  <c r="AK59" i="6"/>
  <c r="AK50" i="6"/>
  <c r="AK61" i="6"/>
  <c r="AK67" i="6"/>
  <c r="AK24" i="6"/>
  <c r="AK52" i="6"/>
  <c r="AK66" i="6"/>
  <c r="AK53" i="6"/>
  <c r="AK55" i="6"/>
  <c r="AK57" i="6"/>
  <c r="AK65" i="6"/>
  <c r="AL9" i="4"/>
  <c r="AJ63" i="4"/>
  <c r="AJ64" i="6"/>
  <c r="AJ13" i="4"/>
  <c r="AJ14" i="6"/>
  <c r="AJ38" i="4"/>
  <c r="AJ38" i="6" s="1"/>
  <c r="AJ39" i="6"/>
  <c r="AI38" i="1"/>
  <c r="AI13" i="1"/>
  <c r="AI11" i="1" s="1"/>
  <c r="AI63" i="1"/>
  <c r="AK9" i="1"/>
  <c r="AP80" i="6"/>
  <c r="AP72" i="6"/>
  <c r="AK13" i="4" l="1"/>
  <c r="AK14" i="6"/>
  <c r="AJ11" i="4"/>
  <c r="AJ13" i="6"/>
  <c r="AJ11" i="6" s="1"/>
  <c r="AK38" i="4"/>
  <c r="AK38" i="6" s="1"/>
  <c r="AK39" i="6"/>
  <c r="AL15" i="6"/>
  <c r="AL17" i="6"/>
  <c r="AL19" i="6"/>
  <c r="AL21" i="6"/>
  <c r="AL23" i="6"/>
  <c r="AL25" i="6"/>
  <c r="AL27" i="6"/>
  <c r="AL16" i="6"/>
  <c r="AL18" i="6"/>
  <c r="AL20" i="6"/>
  <c r="AL22" i="6"/>
  <c r="AL24" i="6"/>
  <c r="AL26" i="6"/>
  <c r="AL29" i="6"/>
  <c r="AL31" i="6"/>
  <c r="AL34" i="6"/>
  <c r="AL36" i="6"/>
  <c r="AL28" i="6"/>
  <c r="AL30" i="6"/>
  <c r="AL32" i="6"/>
  <c r="AL35" i="6"/>
  <c r="AL41" i="6"/>
  <c r="AL43" i="6"/>
  <c r="AL45" i="6"/>
  <c r="AL47" i="6"/>
  <c r="AL49" i="6"/>
  <c r="AL51" i="6"/>
  <c r="AL40" i="6"/>
  <c r="AL42" i="6"/>
  <c r="AL44" i="6"/>
  <c r="AL46" i="6"/>
  <c r="AL53" i="6"/>
  <c r="AL52" i="6"/>
  <c r="AL50" i="6"/>
  <c r="AL48" i="6"/>
  <c r="AL61" i="6"/>
  <c r="AL67" i="6"/>
  <c r="AL54" i="6"/>
  <c r="AL66" i="6"/>
  <c r="AL55" i="6"/>
  <c r="AL56" i="6"/>
  <c r="AL57" i="6"/>
  <c r="AL59" i="6"/>
  <c r="AL65" i="6"/>
  <c r="AM9" i="4"/>
  <c r="AK63" i="4"/>
  <c r="AK64" i="6"/>
  <c r="AJ38" i="1"/>
  <c r="AJ13" i="1"/>
  <c r="AJ11" i="1" s="1"/>
  <c r="AJ63" i="1"/>
  <c r="AL9" i="1"/>
  <c r="FG25" i="3"/>
  <c r="EN25" i="3"/>
  <c r="EO25" i="3"/>
  <c r="EW25" i="3"/>
  <c r="EP25" i="3"/>
  <c r="FO25" i="3"/>
  <c r="EX25" i="3"/>
  <c r="FZ25" i="3"/>
  <c r="FM25" i="3"/>
  <c r="EQ25" i="3"/>
  <c r="FB25" i="3"/>
  <c r="ES25" i="3"/>
  <c r="ER25" i="3"/>
  <c r="FY25" i="3"/>
  <c r="EY25" i="3"/>
  <c r="FW25" i="3"/>
  <c r="FX25" i="3"/>
  <c r="FU25" i="3"/>
  <c r="FE25" i="3"/>
  <c r="FS25" i="3"/>
  <c r="FV25" i="3"/>
  <c r="FA25" i="3"/>
  <c r="FN25" i="3"/>
  <c r="FH25" i="3"/>
  <c r="FC25" i="3"/>
  <c r="GB25" i="3"/>
  <c r="EV25" i="3"/>
  <c r="FQ25" i="3"/>
  <c r="FP25" i="3"/>
  <c r="EZ25" i="3"/>
  <c r="FJ25" i="3"/>
  <c r="FL25" i="3"/>
  <c r="ET25" i="3"/>
  <c r="FR25" i="3"/>
  <c r="FF25" i="3"/>
  <c r="EU25" i="3"/>
  <c r="FK25" i="3"/>
  <c r="FD25" i="3"/>
  <c r="FT25" i="3"/>
  <c r="FI25" i="3"/>
  <c r="C63" i="1"/>
  <c r="GA25" i="3"/>
  <c r="AM15" i="6" l="1"/>
  <c r="AM17" i="6"/>
  <c r="AM19" i="6"/>
  <c r="AM21" i="6"/>
  <c r="AM23" i="6"/>
  <c r="AM25" i="6"/>
  <c r="AM27" i="6"/>
  <c r="AM16" i="6"/>
  <c r="AM18" i="6"/>
  <c r="AM20" i="6"/>
  <c r="AM24" i="6"/>
  <c r="AM26" i="6"/>
  <c r="AM29" i="6"/>
  <c r="AM22" i="6"/>
  <c r="AM31" i="6"/>
  <c r="AM36" i="6"/>
  <c r="AM35" i="6"/>
  <c r="AM41" i="6"/>
  <c r="AM43" i="6"/>
  <c r="AM45" i="6"/>
  <c r="AM47" i="6"/>
  <c r="AM28" i="6"/>
  <c r="AM34" i="6"/>
  <c r="AM30" i="6"/>
  <c r="AM55" i="6"/>
  <c r="AM57" i="6"/>
  <c r="AM61" i="6"/>
  <c r="AM65" i="6"/>
  <c r="AM67" i="6"/>
  <c r="AM32" i="6"/>
  <c r="AM53" i="6"/>
  <c r="AM40" i="6"/>
  <c r="AM48" i="6"/>
  <c r="AM49" i="6"/>
  <c r="AM54" i="6"/>
  <c r="AM56" i="6"/>
  <c r="AM59" i="6"/>
  <c r="AM66" i="6"/>
  <c r="AM42" i="6"/>
  <c r="AM52" i="6"/>
  <c r="AM50" i="6"/>
  <c r="AM46" i="6"/>
  <c r="AM51" i="6"/>
  <c r="AM44" i="6"/>
  <c r="AN9" i="4"/>
  <c r="AL13" i="4"/>
  <c r="AL14" i="6"/>
  <c r="AL63" i="4"/>
  <c r="AL64" i="6"/>
  <c r="AL38" i="4"/>
  <c r="AL38" i="6" s="1"/>
  <c r="AL39" i="6"/>
  <c r="AK11" i="4"/>
  <c r="AK13" i="6"/>
  <c r="AK11" i="6" s="1"/>
  <c r="AK63" i="1"/>
  <c r="AK13" i="1"/>
  <c r="AK11" i="1" s="1"/>
  <c r="AK38" i="1"/>
  <c r="AM9" i="1"/>
  <c r="Z68" i="6"/>
  <c r="Z63" i="6"/>
  <c r="N68" i="6"/>
  <c r="N63" i="6"/>
  <c r="Y68" i="6"/>
  <c r="Y63" i="6"/>
  <c r="AD68" i="6"/>
  <c r="AD63" i="6"/>
  <c r="J68" i="6"/>
  <c r="J63" i="6"/>
  <c r="V68" i="6"/>
  <c r="V63" i="6"/>
  <c r="AC68" i="6"/>
  <c r="AC63" i="6"/>
  <c r="G68" i="6"/>
  <c r="G63" i="6"/>
  <c r="X68" i="6"/>
  <c r="X63" i="6"/>
  <c r="T68" i="6"/>
  <c r="T63" i="6"/>
  <c r="I68" i="6"/>
  <c r="I63" i="6"/>
  <c r="W68" i="6"/>
  <c r="W63" i="6"/>
  <c r="AK68" i="6"/>
  <c r="AK63" i="6"/>
  <c r="O68" i="6"/>
  <c r="O63" i="6"/>
  <c r="AJ68" i="6"/>
  <c r="AJ63" i="6"/>
  <c r="M68" i="6"/>
  <c r="M63" i="6"/>
  <c r="AE68" i="6"/>
  <c r="AE63" i="6"/>
  <c r="P68" i="6"/>
  <c r="P63" i="6"/>
  <c r="C68" i="6"/>
  <c r="C63" i="6"/>
  <c r="AM68" i="6"/>
  <c r="L68" i="6"/>
  <c r="L63" i="6"/>
  <c r="S68" i="6"/>
  <c r="S63" i="6"/>
  <c r="Q68" i="6"/>
  <c r="Q63" i="6"/>
  <c r="AG68" i="6"/>
  <c r="AG63" i="6"/>
  <c r="AA68" i="6"/>
  <c r="AA63" i="6"/>
  <c r="AH68" i="6"/>
  <c r="AH63" i="6"/>
  <c r="D68" i="6"/>
  <c r="D63" i="6"/>
  <c r="AI68" i="6"/>
  <c r="AI63" i="6"/>
  <c r="F68" i="6"/>
  <c r="F63" i="6"/>
  <c r="U68" i="6"/>
  <c r="U63" i="6"/>
  <c r="AL68" i="6"/>
  <c r="AL63" i="6"/>
  <c r="H68" i="6"/>
  <c r="H63" i="6"/>
  <c r="AB68" i="6"/>
  <c r="AB63" i="6"/>
  <c r="AF68" i="6"/>
  <c r="AF63" i="6"/>
  <c r="K68" i="6"/>
  <c r="K63" i="6"/>
  <c r="E68" i="6"/>
  <c r="E63" i="6"/>
  <c r="R68" i="6"/>
  <c r="R63" i="6"/>
  <c r="AM63" i="4" l="1"/>
  <c r="AM63" i="6" s="1"/>
  <c r="AM64" i="6"/>
  <c r="AM13" i="4"/>
  <c r="AM14" i="6"/>
  <c r="AL11" i="4"/>
  <c r="AL13" i="6"/>
  <c r="AL11" i="6" s="1"/>
  <c r="AM38" i="4"/>
  <c r="AM38" i="6" s="1"/>
  <c r="AM39" i="6"/>
  <c r="AN15" i="6"/>
  <c r="AN17" i="6"/>
  <c r="AN19" i="6"/>
  <c r="AN21" i="6"/>
  <c r="AN23" i="6"/>
  <c r="AN25" i="6"/>
  <c r="AN20" i="6"/>
  <c r="AN24" i="6"/>
  <c r="AN26" i="6"/>
  <c r="AN27" i="6"/>
  <c r="AN16" i="6"/>
  <c r="AN22" i="6"/>
  <c r="AN31" i="6"/>
  <c r="AN36" i="6"/>
  <c r="AN18" i="6"/>
  <c r="AN28" i="6"/>
  <c r="AN29" i="6"/>
  <c r="AN34" i="6"/>
  <c r="AN46" i="6"/>
  <c r="AN47" i="6"/>
  <c r="AN55" i="6"/>
  <c r="AN57" i="6"/>
  <c r="AN61" i="6"/>
  <c r="AN65" i="6"/>
  <c r="AN67" i="6"/>
  <c r="AN30" i="6"/>
  <c r="AN32" i="6"/>
  <c r="AN35" i="6"/>
  <c r="AN53" i="6"/>
  <c r="AN40" i="6"/>
  <c r="AN41" i="6"/>
  <c r="AN48" i="6"/>
  <c r="AN49" i="6"/>
  <c r="AN54" i="6"/>
  <c r="AN56" i="6"/>
  <c r="AN59" i="6"/>
  <c r="AN66" i="6"/>
  <c r="AN68" i="6"/>
  <c r="AN43" i="6"/>
  <c r="AN42" i="6"/>
  <c r="AN50" i="6"/>
  <c r="AN52" i="6"/>
  <c r="AN45" i="6"/>
  <c r="AN51" i="6"/>
  <c r="AN44" i="6"/>
  <c r="AO9" i="4"/>
  <c r="AL13" i="1"/>
  <c r="AL11" i="1" s="1"/>
  <c r="AL38" i="1"/>
  <c r="AL63" i="1"/>
  <c r="AN9" i="1"/>
  <c r="AN63" i="4" l="1"/>
  <c r="AN63" i="6" s="1"/>
  <c r="AN64" i="6"/>
  <c r="AN38" i="4"/>
  <c r="AN38" i="6" s="1"/>
  <c r="AN39" i="6"/>
  <c r="AM11" i="4"/>
  <c r="AM13" i="6"/>
  <c r="AM11" i="6" s="1"/>
  <c r="AN13" i="4"/>
  <c r="AN14" i="6"/>
  <c r="AO28" i="6"/>
  <c r="AO30" i="6"/>
  <c r="AO32" i="6"/>
  <c r="AO35" i="6"/>
  <c r="AO20" i="6"/>
  <c r="AO24" i="6"/>
  <c r="AO26" i="6"/>
  <c r="AO29" i="6"/>
  <c r="AO31" i="6"/>
  <c r="AO34" i="6"/>
  <c r="AO36" i="6"/>
  <c r="AO15" i="6"/>
  <c r="AO27" i="6"/>
  <c r="AO40" i="6"/>
  <c r="AO42" i="6"/>
  <c r="AO44" i="6"/>
  <c r="AO46" i="6"/>
  <c r="AO48" i="6"/>
  <c r="AO50" i="6"/>
  <c r="AO19" i="6"/>
  <c r="AO17" i="6"/>
  <c r="AO25" i="6"/>
  <c r="AO41" i="6"/>
  <c r="AO43" i="6"/>
  <c r="AO45" i="6"/>
  <c r="AO47" i="6"/>
  <c r="AO22" i="6"/>
  <c r="AO51" i="6"/>
  <c r="AO55" i="6"/>
  <c r="AO57" i="6"/>
  <c r="AO18" i="6"/>
  <c r="AO21" i="6"/>
  <c r="AO23" i="6"/>
  <c r="AO68" i="6"/>
  <c r="AO16" i="6"/>
  <c r="AO61" i="6"/>
  <c r="AO67" i="6"/>
  <c r="AO49" i="6"/>
  <c r="AO52" i="6"/>
  <c r="AO53" i="6"/>
  <c r="AO54" i="6"/>
  <c r="AO66" i="6"/>
  <c r="AO56" i="6"/>
  <c r="AO59" i="6"/>
  <c r="AO65" i="6"/>
  <c r="AP9" i="4"/>
  <c r="AM63" i="1"/>
  <c r="AM13" i="1"/>
  <c r="AM11" i="1" s="1"/>
  <c r="AM38" i="1"/>
  <c r="AO9" i="1"/>
  <c r="AN11" i="4" l="1"/>
  <c r="AN13" i="6"/>
  <c r="AN11" i="6" s="1"/>
  <c r="AO13" i="4"/>
  <c r="AO14" i="6"/>
  <c r="AO38" i="4"/>
  <c r="AO38" i="6" s="1"/>
  <c r="AO39" i="6"/>
  <c r="AO63" i="4"/>
  <c r="AO63" i="6" s="1"/>
  <c r="AO64" i="6"/>
  <c r="AP16" i="6"/>
  <c r="AP18" i="6"/>
  <c r="AP20" i="6"/>
  <c r="AP22" i="6"/>
  <c r="AP24" i="6"/>
  <c r="AP26" i="6"/>
  <c r="AP53" i="6"/>
  <c r="AP15" i="6"/>
  <c r="AP17" i="6"/>
  <c r="AP19" i="6"/>
  <c r="AP21" i="6"/>
  <c r="AP23" i="6"/>
  <c r="AP25" i="6"/>
  <c r="AP27" i="6"/>
  <c r="AP28" i="6"/>
  <c r="AP30" i="6"/>
  <c r="AP32" i="6"/>
  <c r="AP35" i="6"/>
  <c r="AP29" i="6"/>
  <c r="AP31" i="6"/>
  <c r="AP34" i="6"/>
  <c r="AP40" i="6"/>
  <c r="AP42" i="6"/>
  <c r="AP44" i="6"/>
  <c r="AP46" i="6"/>
  <c r="AP48" i="6"/>
  <c r="AP50" i="6"/>
  <c r="AP36" i="6"/>
  <c r="AP41" i="6"/>
  <c r="AP43" i="6"/>
  <c r="AP45" i="6"/>
  <c r="AP47" i="6"/>
  <c r="AP52" i="6"/>
  <c r="AP51" i="6"/>
  <c r="AP59" i="6"/>
  <c r="AP65" i="6"/>
  <c r="AP68" i="6"/>
  <c r="AP61" i="6"/>
  <c r="AP67" i="6"/>
  <c r="AP49" i="6"/>
  <c r="AP54" i="6"/>
  <c r="AP55" i="6"/>
  <c r="AP66" i="6"/>
  <c r="AP56" i="6"/>
  <c r="AP57" i="6"/>
  <c r="AQ9" i="4"/>
  <c r="AN13" i="1"/>
  <c r="AN11" i="1" s="1"/>
  <c r="AN38" i="1"/>
  <c r="AN63" i="1"/>
  <c r="AP9" i="1"/>
  <c r="AP63" i="4" l="1"/>
  <c r="AP63" i="6" s="1"/>
  <c r="AP64" i="6"/>
  <c r="AP38" i="4"/>
  <c r="AP38" i="6" s="1"/>
  <c r="AP39" i="6"/>
  <c r="AO11" i="4"/>
  <c r="AO13" i="6"/>
  <c r="AO11" i="6" s="1"/>
  <c r="AQ81" i="6"/>
  <c r="AQ80" i="6"/>
  <c r="AQ16" i="6"/>
  <c r="AQ18" i="6"/>
  <c r="AQ20" i="6"/>
  <c r="AQ22" i="6"/>
  <c r="AQ24" i="6"/>
  <c r="AQ26" i="6"/>
  <c r="AQ79" i="6"/>
  <c r="AQ77" i="6"/>
  <c r="AQ76" i="6"/>
  <c r="AQ15" i="6"/>
  <c r="AQ17" i="6"/>
  <c r="AQ21" i="6"/>
  <c r="AQ25" i="6"/>
  <c r="AQ28" i="6"/>
  <c r="AQ30" i="6"/>
  <c r="AQ78" i="6"/>
  <c r="AQ19" i="6"/>
  <c r="AQ23" i="6"/>
  <c r="AQ27" i="6"/>
  <c r="AQ32" i="6"/>
  <c r="AQ31" i="6"/>
  <c r="AQ40" i="6"/>
  <c r="AQ42" i="6"/>
  <c r="AQ44" i="6"/>
  <c r="AQ46" i="6"/>
  <c r="AQ70" i="6"/>
  <c r="AQ35" i="6"/>
  <c r="AQ45" i="6"/>
  <c r="AQ49" i="6"/>
  <c r="AQ50" i="6"/>
  <c r="AQ54" i="6"/>
  <c r="AQ56" i="6"/>
  <c r="AQ59" i="6"/>
  <c r="AQ66" i="6"/>
  <c r="AQ68" i="6"/>
  <c r="AQ47" i="6"/>
  <c r="AQ52" i="6"/>
  <c r="AQ34" i="6"/>
  <c r="AQ51" i="6"/>
  <c r="AQ29" i="6"/>
  <c r="AQ53" i="6"/>
  <c r="AQ55" i="6"/>
  <c r="AQ57" i="6"/>
  <c r="AQ61" i="6"/>
  <c r="AQ65" i="6"/>
  <c r="AQ67" i="6"/>
  <c r="AQ43" i="6"/>
  <c r="AQ48" i="6"/>
  <c r="AQ36" i="6"/>
  <c r="AQ41" i="6"/>
  <c r="AR9" i="4"/>
  <c r="AP13" i="4"/>
  <c r="AP14" i="6"/>
  <c r="AO13" i="1"/>
  <c r="AO11" i="1" s="1"/>
  <c r="AO63" i="1"/>
  <c r="AO38" i="1"/>
  <c r="AQ9" i="1"/>
  <c r="AR73" i="6" l="1"/>
  <c r="AR76" i="6"/>
  <c r="AR78" i="6"/>
  <c r="AR80" i="6"/>
  <c r="AR16" i="6"/>
  <c r="AR18" i="6"/>
  <c r="AR20" i="6"/>
  <c r="AR22" i="6"/>
  <c r="AR24" i="6"/>
  <c r="AR77" i="6"/>
  <c r="AR79" i="6"/>
  <c r="AR81" i="6"/>
  <c r="AR21" i="6"/>
  <c r="AR25" i="6"/>
  <c r="AR19" i="6"/>
  <c r="AR23" i="6"/>
  <c r="AR15" i="6"/>
  <c r="AR27" i="6"/>
  <c r="AR32" i="6"/>
  <c r="AR36" i="6"/>
  <c r="AR17" i="6"/>
  <c r="AR35" i="6"/>
  <c r="AR43" i="6"/>
  <c r="AR44" i="6"/>
  <c r="AR45" i="6"/>
  <c r="AR46" i="6"/>
  <c r="AR49" i="6"/>
  <c r="AR50" i="6"/>
  <c r="AR54" i="6"/>
  <c r="AR56" i="6"/>
  <c r="AR59" i="6"/>
  <c r="AR66" i="6"/>
  <c r="AR68" i="6"/>
  <c r="AR31" i="6"/>
  <c r="AR47" i="6"/>
  <c r="AR52" i="6"/>
  <c r="AR26" i="6"/>
  <c r="AR29" i="6"/>
  <c r="AR53" i="6"/>
  <c r="AR55" i="6"/>
  <c r="AR57" i="6"/>
  <c r="AR61" i="6"/>
  <c r="AR65" i="6"/>
  <c r="AR67" i="6"/>
  <c r="AR28" i="6"/>
  <c r="AR48" i="6"/>
  <c r="AR42" i="6"/>
  <c r="AR30" i="6"/>
  <c r="AR41" i="6"/>
  <c r="AR34" i="6"/>
  <c r="AR40" i="6"/>
  <c r="AR51" i="6"/>
  <c r="AR70" i="6"/>
  <c r="AS9" i="4"/>
  <c r="AQ73" i="6"/>
  <c r="AQ63" i="4"/>
  <c r="AQ63" i="6" s="1"/>
  <c r="AQ64" i="6"/>
  <c r="AQ74" i="4"/>
  <c r="AQ74" i="6" s="1"/>
  <c r="AQ75" i="6"/>
  <c r="AQ38" i="4"/>
  <c r="AQ38" i="6" s="1"/>
  <c r="AQ39" i="6"/>
  <c r="AQ13" i="4"/>
  <c r="AQ14" i="6"/>
  <c r="AP11" i="4"/>
  <c r="AP13" i="6"/>
  <c r="AP11" i="6" s="1"/>
  <c r="AP63" i="1"/>
  <c r="AP13" i="1"/>
  <c r="AP11" i="1" s="1"/>
  <c r="AP38" i="1"/>
  <c r="AR9" i="1"/>
  <c r="AR13" i="4" l="1"/>
  <c r="AR14" i="6"/>
  <c r="AQ72" i="4"/>
  <c r="AQ72" i="6" s="1"/>
  <c r="AR38" i="4"/>
  <c r="AR38" i="6" s="1"/>
  <c r="AR39" i="6"/>
  <c r="AQ11" i="4"/>
  <c r="AQ13" i="6"/>
  <c r="AQ11" i="6" s="1"/>
  <c r="AR63" i="4"/>
  <c r="AR63" i="6" s="1"/>
  <c r="AR64" i="6"/>
  <c r="AR74" i="4"/>
  <c r="AR75" i="6"/>
  <c r="AS73" i="6"/>
  <c r="AS76" i="6"/>
  <c r="AS78" i="6"/>
  <c r="AS80" i="6"/>
  <c r="AS77" i="6"/>
  <c r="AS79" i="6"/>
  <c r="AS81" i="6"/>
  <c r="AS17" i="6"/>
  <c r="AS18" i="6"/>
  <c r="AS27" i="6"/>
  <c r="AS29" i="6"/>
  <c r="AS31" i="6"/>
  <c r="AS34" i="6"/>
  <c r="AS36" i="6"/>
  <c r="AS21" i="6"/>
  <c r="AS25" i="6"/>
  <c r="AS26" i="6"/>
  <c r="AS28" i="6"/>
  <c r="AS30" i="6"/>
  <c r="AS32" i="6"/>
  <c r="AS35" i="6"/>
  <c r="AS41" i="6"/>
  <c r="AS43" i="6"/>
  <c r="AS45" i="6"/>
  <c r="AS47" i="6"/>
  <c r="AS49" i="6"/>
  <c r="AS51" i="6"/>
  <c r="AS15" i="6"/>
  <c r="AS22" i="6"/>
  <c r="AS23" i="6"/>
  <c r="AS24" i="6"/>
  <c r="AS40" i="6"/>
  <c r="AS42" i="6"/>
  <c r="AS44" i="6"/>
  <c r="AS46" i="6"/>
  <c r="AS16" i="6"/>
  <c r="AS48" i="6"/>
  <c r="AS20" i="6"/>
  <c r="AS50" i="6"/>
  <c r="AS54" i="6"/>
  <c r="AS56" i="6"/>
  <c r="AS59" i="6"/>
  <c r="AS57" i="6"/>
  <c r="AS65" i="6"/>
  <c r="AS68" i="6"/>
  <c r="AS19" i="6"/>
  <c r="AS61" i="6"/>
  <c r="AS67" i="6"/>
  <c r="AS52" i="6"/>
  <c r="AS53" i="6"/>
  <c r="AS55" i="6"/>
  <c r="AS66" i="6"/>
  <c r="AS70" i="6"/>
  <c r="AT9" i="4"/>
  <c r="AQ63" i="1"/>
  <c r="AQ38" i="1"/>
  <c r="AQ13" i="1"/>
  <c r="AQ11" i="1" s="1"/>
  <c r="AQ74" i="1"/>
  <c r="AQ72" i="1" s="1"/>
  <c r="AS9" i="1"/>
  <c r="AS74" i="4" l="1"/>
  <c r="AS75" i="6"/>
  <c r="AT15" i="6"/>
  <c r="AT17" i="6"/>
  <c r="AT19" i="6"/>
  <c r="AT21" i="6"/>
  <c r="AT23" i="6"/>
  <c r="AT25" i="6"/>
  <c r="AT27" i="6"/>
  <c r="AT73" i="6"/>
  <c r="AT76" i="6"/>
  <c r="AT78" i="6"/>
  <c r="AT80" i="6"/>
  <c r="AT16" i="6"/>
  <c r="AT18" i="6"/>
  <c r="AT20" i="6"/>
  <c r="AT22" i="6"/>
  <c r="AT24" i="6"/>
  <c r="AT26" i="6"/>
  <c r="AT29" i="6"/>
  <c r="AT31" i="6"/>
  <c r="AT34" i="6"/>
  <c r="AT36" i="6"/>
  <c r="AT81" i="6"/>
  <c r="AT77" i="6"/>
  <c r="AT28" i="6"/>
  <c r="AT30" i="6"/>
  <c r="AT32" i="6"/>
  <c r="AT35" i="6"/>
  <c r="AT41" i="6"/>
  <c r="AT43" i="6"/>
  <c r="AT45" i="6"/>
  <c r="AT47" i="6"/>
  <c r="AT49" i="6"/>
  <c r="AT51" i="6"/>
  <c r="AT79" i="6"/>
  <c r="AT40" i="6"/>
  <c r="AT42" i="6"/>
  <c r="AT44" i="6"/>
  <c r="AT46" i="6"/>
  <c r="AT48" i="6"/>
  <c r="AT52" i="6"/>
  <c r="AT55" i="6"/>
  <c r="AT56" i="6"/>
  <c r="AT66" i="6"/>
  <c r="AT57" i="6"/>
  <c r="AT59" i="6"/>
  <c r="AT65" i="6"/>
  <c r="AT50" i="6"/>
  <c r="AT68" i="6"/>
  <c r="AT61" i="6"/>
  <c r="AT67" i="6"/>
  <c r="AT53" i="6"/>
  <c r="AT54" i="6"/>
  <c r="AU9" i="4"/>
  <c r="AT70" i="6"/>
  <c r="AS63" i="4"/>
  <c r="AS63" i="6" s="1"/>
  <c r="AS64" i="6"/>
  <c r="AS13" i="4"/>
  <c r="AS14" i="6"/>
  <c r="AR72" i="4"/>
  <c r="AR72" i="6" s="1"/>
  <c r="AR74" i="6"/>
  <c r="AS38" i="4"/>
  <c r="AS38" i="6" s="1"/>
  <c r="AS39" i="6"/>
  <c r="AR11" i="4"/>
  <c r="AR13" i="6"/>
  <c r="AR11" i="6" s="1"/>
  <c r="AR63" i="1"/>
  <c r="AR74" i="1"/>
  <c r="AR72" i="1" s="1"/>
  <c r="AR13" i="1"/>
  <c r="AR11" i="1" s="1"/>
  <c r="AR38" i="1"/>
  <c r="AT9" i="1"/>
  <c r="AS11" i="4" l="1"/>
  <c r="AS13" i="6"/>
  <c r="AS11" i="6" s="1"/>
  <c r="AT38" i="4"/>
  <c r="AT38" i="6" s="1"/>
  <c r="AT39" i="6"/>
  <c r="AT13" i="4"/>
  <c r="AT14" i="6"/>
  <c r="AT63" i="4"/>
  <c r="AT63" i="6" s="1"/>
  <c r="AT64" i="6"/>
  <c r="AT74" i="4"/>
  <c r="AT75" i="6"/>
  <c r="AV9" i="4"/>
  <c r="AU15" i="6"/>
  <c r="AU17" i="6"/>
  <c r="AU19" i="6"/>
  <c r="AU21" i="6"/>
  <c r="AU23" i="6"/>
  <c r="AU25" i="6"/>
  <c r="AU27" i="6"/>
  <c r="AU16" i="6"/>
  <c r="AU18" i="6"/>
  <c r="AU73" i="6"/>
  <c r="AU79" i="6"/>
  <c r="AU22" i="6"/>
  <c r="AU80" i="6"/>
  <c r="AU29" i="6"/>
  <c r="AU20" i="6"/>
  <c r="AU24" i="6"/>
  <c r="AU77" i="6"/>
  <c r="AU26" i="6"/>
  <c r="AU76" i="6"/>
  <c r="AU30" i="6"/>
  <c r="AU34" i="6"/>
  <c r="AU78" i="6"/>
  <c r="AU32" i="6"/>
  <c r="AU41" i="6"/>
  <c r="AU43" i="6"/>
  <c r="AU45" i="6"/>
  <c r="AU47" i="6"/>
  <c r="AU31" i="6"/>
  <c r="AU36" i="6"/>
  <c r="AU81" i="6"/>
  <c r="AU42" i="6"/>
  <c r="AU53" i="6"/>
  <c r="AU55" i="6"/>
  <c r="AU57" i="6"/>
  <c r="AU61" i="6"/>
  <c r="AU65" i="6"/>
  <c r="AU67" i="6"/>
  <c r="AU44" i="6"/>
  <c r="AU46" i="6"/>
  <c r="AU48" i="6"/>
  <c r="AU49" i="6"/>
  <c r="AU50" i="6"/>
  <c r="AU51" i="6"/>
  <c r="AU54" i="6"/>
  <c r="AU56" i="6"/>
  <c r="AU59" i="6"/>
  <c r="AU66" i="6"/>
  <c r="AU68" i="6"/>
  <c r="AU52" i="6"/>
  <c r="AU28" i="6"/>
  <c r="AU35" i="6"/>
  <c r="AU40" i="6"/>
  <c r="AU70" i="6"/>
  <c r="AS72" i="4"/>
  <c r="AS72" i="6" s="1"/>
  <c r="AS74" i="6"/>
  <c r="AS38" i="1"/>
  <c r="AS74" i="1"/>
  <c r="AS72" i="1" s="1"/>
  <c r="AS13" i="1"/>
  <c r="AS63" i="1"/>
  <c r="AU9" i="1"/>
  <c r="AV9" i="1" s="1"/>
  <c r="AS11" i="1"/>
  <c r="AT11" i="4" l="1"/>
  <c r="AT13" i="6"/>
  <c r="AT11" i="6" s="1"/>
  <c r="AU63" i="4"/>
  <c r="AU63" i="6" s="1"/>
  <c r="AU64" i="6"/>
  <c r="B54" i="9"/>
  <c r="B53" i="9"/>
  <c r="B56" i="9"/>
  <c r="B55" i="9"/>
  <c r="AU13" i="4"/>
  <c r="AU14" i="6"/>
  <c r="AV81" i="6"/>
  <c r="AV44" i="6"/>
  <c r="AV40" i="6"/>
  <c r="AV35" i="6"/>
  <c r="AV30" i="6"/>
  <c r="AV26" i="6"/>
  <c r="AV22" i="6"/>
  <c r="AV18" i="6"/>
  <c r="AV41" i="6"/>
  <c r="AV24" i="6"/>
  <c r="AV65" i="6"/>
  <c r="AV27" i="6"/>
  <c r="AV34" i="6"/>
  <c r="AV76" i="6"/>
  <c r="AV49" i="6"/>
  <c r="AV28" i="6"/>
  <c r="AV70" i="6"/>
  <c r="AV36" i="6"/>
  <c r="AV80" i="6"/>
  <c r="AV53" i="6"/>
  <c r="AV32" i="6"/>
  <c r="AV45" i="6"/>
  <c r="AV43" i="6"/>
  <c r="AV52" i="6"/>
  <c r="AV68" i="6"/>
  <c r="AV46" i="6"/>
  <c r="AV48" i="6"/>
  <c r="AV17" i="6"/>
  <c r="AV51" i="6"/>
  <c r="AV67" i="6"/>
  <c r="AV42" i="6"/>
  <c r="AV79" i="6"/>
  <c r="AV57" i="6"/>
  <c r="AV47" i="6"/>
  <c r="AV56" i="6"/>
  <c r="AV59" i="6"/>
  <c r="AV66" i="6"/>
  <c r="AV15" i="6"/>
  <c r="AV78" i="6"/>
  <c r="AV50" i="6"/>
  <c r="AV21" i="6"/>
  <c r="AV55" i="6"/>
  <c r="AV23" i="6"/>
  <c r="AV16" i="6"/>
  <c r="AV54" i="6"/>
  <c r="AV77" i="6"/>
  <c r="AV25" i="6"/>
  <c r="AV61" i="6"/>
  <c r="AV31" i="6"/>
  <c r="AV20" i="6"/>
  <c r="AV19" i="6"/>
  <c r="AV29" i="6"/>
  <c r="AU38" i="4"/>
  <c r="AU38" i="6" s="1"/>
  <c r="AU39" i="6"/>
  <c r="AU74" i="4"/>
  <c r="AU75" i="6"/>
  <c r="AT72" i="4"/>
  <c r="AT72" i="6" s="1"/>
  <c r="AT74" i="6"/>
  <c r="AT13" i="1"/>
  <c r="AT11" i="1" s="1"/>
  <c r="AT38" i="1"/>
  <c r="AT74" i="1"/>
  <c r="AT72" i="1" s="1"/>
  <c r="AT63" i="1"/>
  <c r="B16" i="9" l="1"/>
  <c r="B15" i="9"/>
  <c r="B10" i="9"/>
  <c r="B22" i="9"/>
  <c r="B7" i="9"/>
  <c r="B14" i="9"/>
  <c r="B18" i="9"/>
  <c r="B21" i="9"/>
  <c r="B6" i="9"/>
  <c r="B57" i="9"/>
  <c r="B11" i="9"/>
  <c r="B19" i="9"/>
  <c r="B23" i="9"/>
  <c r="B9" i="9"/>
  <c r="B8" i="9"/>
  <c r="B13" i="9"/>
  <c r="B12" i="9"/>
  <c r="B17" i="9"/>
  <c r="B5" i="9"/>
  <c r="B20" i="9"/>
  <c r="AV14" i="6"/>
  <c r="AV13" i="4"/>
  <c r="AV75" i="6"/>
  <c r="AV74" i="4"/>
  <c r="AV74" i="6" s="1"/>
  <c r="AV38" i="1"/>
  <c r="AU11" i="4"/>
  <c r="AU13" i="6"/>
  <c r="AU11" i="6" s="1"/>
  <c r="AV63" i="1"/>
  <c r="AV73" i="6"/>
  <c r="AU72" i="4"/>
  <c r="AU72" i="6" s="1"/>
  <c r="AU74" i="6"/>
  <c r="AV39" i="6"/>
  <c r="AV38" i="4"/>
  <c r="AV38" i="6" s="1"/>
  <c r="AV13" i="1"/>
  <c r="AV64" i="6"/>
  <c r="AV63" i="4"/>
  <c r="AV63" i="6" s="1"/>
  <c r="AV74" i="1"/>
  <c r="AU63" i="1"/>
  <c r="AU74" i="1"/>
  <c r="AU38" i="1"/>
  <c r="AU13" i="1"/>
  <c r="AU11" i="1" l="1"/>
  <c r="AV11" i="1"/>
  <c r="AV72" i="1"/>
  <c r="B58" i="9"/>
  <c r="C55" i="9" s="1"/>
  <c r="AV72" i="4"/>
  <c r="AV72" i="6" s="1"/>
  <c r="AV11" i="4"/>
  <c r="AV13" i="6"/>
  <c r="AV11" i="6" s="1"/>
  <c r="AU72" i="1"/>
  <c r="C21" i="9"/>
  <c r="C18" i="9"/>
  <c r="C16" i="9"/>
  <c r="C12" i="9"/>
  <c r="C17" i="9"/>
  <c r="C19" i="9"/>
  <c r="C14" i="9"/>
  <c r="C7" i="9"/>
  <c r="C6" i="9"/>
  <c r="C9" i="9"/>
  <c r="C5" i="9"/>
  <c r="C8" i="9"/>
  <c r="C15" i="9"/>
  <c r="C23" i="9"/>
  <c r="C22" i="9"/>
  <c r="C13" i="9"/>
  <c r="C11" i="9"/>
  <c r="C20" i="9"/>
  <c r="C10" i="9"/>
  <c r="C53" i="9" l="1"/>
  <c r="C54" i="9"/>
  <c r="C57" i="9"/>
  <c r="C58" i="9"/>
  <c r="C56" i="9"/>
</calcChain>
</file>

<file path=xl/sharedStrings.xml><?xml version="1.0" encoding="utf-8"?>
<sst xmlns="http://schemas.openxmlformats.org/spreadsheetml/2006/main" count="370" uniqueCount="90">
  <si>
    <t>Residential</t>
  </si>
  <si>
    <t>Commercial</t>
  </si>
  <si>
    <t>Agriculture/ Forestry/ Fishing</t>
  </si>
  <si>
    <t>Industrial</t>
  </si>
  <si>
    <t>Electricity Generation</t>
  </si>
  <si>
    <t>Cogeneration</t>
  </si>
  <si>
    <t>Other Transformation</t>
  </si>
  <si>
    <t>Transport</t>
  </si>
  <si>
    <t>Stock Change</t>
  </si>
  <si>
    <t>Gas Reinjected</t>
  </si>
  <si>
    <t>Gas Flared</t>
  </si>
  <si>
    <t>Non-Energy Use</t>
  </si>
  <si>
    <t>Gross Production</t>
  </si>
  <si>
    <t>Maui</t>
  </si>
  <si>
    <t>Kapuni</t>
  </si>
  <si>
    <t>Pohokura</t>
  </si>
  <si>
    <t>McKee</t>
  </si>
  <si>
    <t>Kowhai</t>
  </si>
  <si>
    <t>Waihapa</t>
  </si>
  <si>
    <t>Ngatoro</t>
  </si>
  <si>
    <t>TarikiAhuroa</t>
  </si>
  <si>
    <t>Mangahewa</t>
  </si>
  <si>
    <t>Rimu</t>
  </si>
  <si>
    <t>Cheal</t>
  </si>
  <si>
    <t>Turangi</t>
  </si>
  <si>
    <t>Tui</t>
  </si>
  <si>
    <t>Maari</t>
  </si>
  <si>
    <t>Kupe</t>
  </si>
  <si>
    <t>Surrey</t>
  </si>
  <si>
    <t>Net Production</t>
  </si>
  <si>
    <t>Food Processing</t>
  </si>
  <si>
    <t>Wood,Pulp,Paper and Printing</t>
  </si>
  <si>
    <t>Chemicals</t>
  </si>
  <si>
    <t>Basic Metals</t>
  </si>
  <si>
    <t>Other</t>
  </si>
  <si>
    <t>LPG extracted</t>
  </si>
  <si>
    <t>Energy Transformation</t>
  </si>
  <si>
    <t>Consumption</t>
  </si>
  <si>
    <t>Manufactured Production</t>
  </si>
  <si>
    <t>Production losses &amp; own use</t>
  </si>
  <si>
    <t>Transmission and distribution losses</t>
  </si>
  <si>
    <t>Coppermoki</t>
  </si>
  <si>
    <t>Sidewinder</t>
  </si>
  <si>
    <t>Gross petajoules (PJ)</t>
  </si>
  <si>
    <t xml:space="preserve"> Calendar year</t>
  </si>
  <si>
    <t>Gas Production and Consumption</t>
  </si>
  <si>
    <t xml:space="preserve"> Calendar year quarters</t>
  </si>
  <si>
    <t>Billion cubic feet (Bcf)</t>
  </si>
  <si>
    <t xml:space="preserve">Tables are updated every year along with the latest </t>
  </si>
  <si>
    <t>Energy in New Zealand publication</t>
  </si>
  <si>
    <t>Annual_PJ</t>
  </si>
  <si>
    <t xml:space="preserve">Tables are updated every quarter along with the latest </t>
  </si>
  <si>
    <t>New Zealand Energy Quarterly publication</t>
  </si>
  <si>
    <t>Expand the lefthand toolbar to get lower disaggregations for these tables</t>
  </si>
  <si>
    <t>Quarterly_PJ</t>
  </si>
  <si>
    <t>Annual_Mm3</t>
  </si>
  <si>
    <t>Annual_Bcf</t>
  </si>
  <si>
    <t>Quarterly_Mm3</t>
  </si>
  <si>
    <t>Quarterly_Bcf</t>
  </si>
  <si>
    <t>Annual Natural Gas Updates</t>
  </si>
  <si>
    <t>Quarterly Natural Gas Updates</t>
  </si>
  <si>
    <t>Annual Production, Stocks, and Consumption data (Petajoules)</t>
  </si>
  <si>
    <t>Quarterly Production, Stocks, and Consumption data (Petajoules)</t>
  </si>
  <si>
    <t>Annual Production, Stocks, and Consumption data (Million Cubic Metres)</t>
  </si>
  <si>
    <t>Annual Production, Stocks, and Consumption data (Billion Cubic Feet)</t>
  </si>
  <si>
    <t>Quarterly Production, Stocks, and Consumption data (Million Cubic Metres)</t>
  </si>
  <si>
    <t>Quarterly Production, Stocks, and Consumption data (Billion Cubic Feet)</t>
  </si>
  <si>
    <t>Others</t>
  </si>
  <si>
    <t>Notes</t>
  </si>
  <si>
    <t>Gas Consumption and Non-Energy Use data are not available before 1990</t>
  </si>
  <si>
    <t>Chart tool</t>
  </si>
  <si>
    <t>A tool for producing a range of commonly requested charts</t>
  </si>
  <si>
    <t>&lt;- Select Year from dropdown menu</t>
  </si>
  <si>
    <t>Share of total</t>
  </si>
  <si>
    <t>Annual Gross Gas Production by Field</t>
  </si>
  <si>
    <t>Observed Gas Consumption by Sector</t>
  </si>
  <si>
    <t>Includes Gross Production by Field, Consumption by Sector</t>
  </si>
  <si>
    <t>Annual Consumption by Sector</t>
  </si>
  <si>
    <r>
      <t>Million cubic metres (Mm</t>
    </r>
    <r>
      <rPr>
        <b/>
        <vertAlign val="superscript"/>
        <sz val="11"/>
        <color theme="1"/>
        <rFont val="Calibri"/>
        <family val="2"/>
        <scheme val="minor"/>
      </rPr>
      <t>3</t>
    </r>
    <r>
      <rPr>
        <b/>
        <sz val="11"/>
        <color theme="1"/>
        <rFont val="Calibri"/>
        <family val="2"/>
        <scheme val="minor"/>
      </rPr>
      <t>)</t>
    </r>
  </si>
  <si>
    <t>energyinfo@mbie.govt.nz</t>
  </si>
  <si>
    <r>
      <rPr>
        <vertAlign val="superscript"/>
        <sz val="11"/>
        <color theme="1"/>
        <rFont val="Calibri"/>
        <family val="2"/>
        <scheme val="minor"/>
      </rPr>
      <t>1</t>
    </r>
    <r>
      <rPr>
        <sz val="11"/>
        <color theme="1"/>
        <rFont val="Calibri"/>
        <family val="2"/>
        <scheme val="minor"/>
      </rPr>
      <t>Gas Supply is calculated as the difference between the total amount of gas produced and the amount of gas flared, reinjected, extracted as LPG, and losses and own use during gas production.</t>
    </r>
  </si>
  <si>
    <t xml:space="preserve"> Quarters</t>
  </si>
  <si>
    <r>
      <t xml:space="preserve"> Supply</t>
    </r>
    <r>
      <rPr>
        <b/>
        <i/>
        <vertAlign val="superscript"/>
        <sz val="11"/>
        <rFont val="Calibri"/>
        <family val="2"/>
        <scheme val="minor"/>
      </rPr>
      <t>1</t>
    </r>
  </si>
  <si>
    <t>Natural Gas data tables</t>
  </si>
  <si>
    <t>Produced by
Markets Team
Ministry of Business, Innovation &amp; Employment</t>
  </si>
  <si>
    <t xml:space="preserve"> Supply</t>
  </si>
  <si>
    <t>Production losses and own use</t>
  </si>
  <si>
    <t>Wood, Pulp, Paper, and Printing</t>
  </si>
  <si>
    <r>
      <rPr>
        <vertAlign val="superscript"/>
        <sz val="11"/>
        <color theme="1"/>
        <rFont val="Calibri"/>
        <family val="2"/>
        <scheme val="minor"/>
      </rPr>
      <t>2</t>
    </r>
    <r>
      <rPr>
        <sz val="11"/>
        <color theme="1"/>
        <rFont val="Calibri"/>
        <family val="2"/>
        <scheme val="minor"/>
      </rPr>
      <t>Includes the Natural Gas Liquids condensed from Kapuni</t>
    </r>
  </si>
  <si>
    <r>
      <rPr>
        <vertAlign val="superscript"/>
        <sz val="11"/>
        <color theme="1"/>
        <rFont val="Calibri"/>
        <family val="2"/>
        <scheme val="minor"/>
      </rPr>
      <t>3</t>
    </r>
    <r>
      <rPr>
        <sz val="11"/>
        <color theme="1"/>
        <rFont val="Calibri"/>
        <family val="2"/>
        <scheme val="minor"/>
      </rPr>
      <t>Net Gas Production is calculated as the difference between the total amount of gas produced and the amount of gas flared, reinjected, extracted as LPG, and losses and own use during gas production.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</si>
</sst>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_-* #,##0.0_-;\-* #,##0.0_-;_-* &quot;-&quot;??_-;_-@_-"/>
    <numFmt numFmtId="165" formatCode="_-* #,##0_-;\-* #,##0_-;_-* &quot;-&quot;??_-;_-@_-"/>
    <numFmt numFmtId="166" formatCode="_(* #,##0.00_);_(* \(#,##0.00\);_(* &quot;-&quot;??_);_(@_)"/>
    <numFmt numFmtId="167" formatCode="0.0%"/>
  </numFmts>
  <fonts count="21" x14ac:knownFonts="1">
    <font>
      <sz val="11"/>
      <color theme="1"/>
      <name val="Arial"/>
      <family val="2"/>
    </font>
    <font>
      <sz val="11"/>
      <color theme="1"/>
      <name val="Calibri"/>
      <family val="2"/>
      <scheme val="minor"/>
    </font>
    <font>
      <sz val="11"/>
      <color theme="1"/>
      <name val="Arial"/>
      <family val="2"/>
    </font>
    <font>
      <b/>
      <sz val="16"/>
      <color theme="1"/>
      <name val="Calibri"/>
      <family val="2"/>
      <scheme val="minor"/>
    </font>
    <font>
      <sz val="11"/>
      <color theme="1"/>
      <name val="Calibri"/>
      <family val="2"/>
      <scheme val="minor"/>
    </font>
    <font>
      <b/>
      <sz val="11"/>
      <name val="Calibri"/>
      <family val="2"/>
      <scheme val="minor"/>
    </font>
    <font>
      <b/>
      <i/>
      <sz val="11"/>
      <name val="Calibri"/>
      <family val="2"/>
      <scheme val="minor"/>
    </font>
    <font>
      <b/>
      <i/>
      <sz val="11"/>
      <color theme="1"/>
      <name val="Calibri"/>
      <family val="2"/>
      <scheme val="minor"/>
    </font>
    <font>
      <b/>
      <sz val="11"/>
      <color theme="1"/>
      <name val="Calibri"/>
      <family val="2"/>
      <scheme val="minor"/>
    </font>
    <font>
      <sz val="11"/>
      <name val="Calibri"/>
      <family val="2"/>
      <scheme val="minor"/>
    </font>
    <font>
      <sz val="11"/>
      <color indexed="8"/>
      <name val="Calibri"/>
      <family val="2"/>
    </font>
    <font>
      <b/>
      <sz val="18"/>
      <color indexed="9"/>
      <name val="Arial"/>
      <family val="2"/>
    </font>
    <font>
      <b/>
      <i/>
      <sz val="10"/>
      <name val="Arial"/>
      <family val="2"/>
    </font>
    <font>
      <u/>
      <sz val="10"/>
      <color indexed="24"/>
      <name val="Arial"/>
      <family val="2"/>
    </font>
    <font>
      <i/>
      <sz val="11"/>
      <color theme="1"/>
      <name val="Arial"/>
      <family val="2"/>
    </font>
    <font>
      <b/>
      <sz val="12"/>
      <name val="Arial"/>
      <family val="2"/>
    </font>
    <font>
      <sz val="10"/>
      <color theme="1"/>
      <name val="Arial"/>
      <family val="2"/>
    </font>
    <font>
      <sz val="10"/>
      <name val="Arial"/>
      <family val="2"/>
    </font>
    <font>
      <b/>
      <vertAlign val="superscript"/>
      <sz val="11"/>
      <color theme="1"/>
      <name val="Calibri"/>
      <family val="2"/>
      <scheme val="minor"/>
    </font>
    <font>
      <b/>
      <i/>
      <vertAlign val="superscript"/>
      <sz val="11"/>
      <name val="Calibri"/>
      <family val="2"/>
      <scheme val="minor"/>
    </font>
    <font>
      <vertAlign val="superscript"/>
      <sz val="11"/>
      <color theme="1"/>
      <name val="Calibri"/>
      <family val="2"/>
      <scheme val="minor"/>
    </font>
  </fonts>
  <fills count="11">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indexed="9"/>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0000"/>
        <bgColor indexed="64"/>
      </patternFill>
    </fill>
    <fill>
      <patternFill patternType="solid">
        <fgColor theme="4" tint="0.39997558519241921"/>
        <bgColor indexed="64"/>
      </patternFill>
    </fill>
    <fill>
      <patternFill patternType="solid">
        <fgColor rgb="FF993300"/>
        <bgColor indexed="64"/>
      </patternFill>
    </fill>
    <fill>
      <patternFill patternType="solid">
        <fgColor theme="6" tint="0.59999389629810485"/>
        <bgColor indexed="64"/>
      </patternFill>
    </fill>
  </fills>
  <borders count="9">
    <border>
      <left/>
      <right/>
      <top/>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7">
    <xf numFmtId="0" fontId="0" fillId="0" borderId="0"/>
    <xf numFmtId="43" fontId="2" fillId="0" borderId="0" applyFont="0" applyFill="0" applyBorder="0" applyAlignment="0" applyProtection="0"/>
    <xf numFmtId="0" fontId="10" fillId="0" borderId="0"/>
    <xf numFmtId="0" fontId="13" fillId="0" borderId="0" applyNumberFormat="0" applyFill="0" applyBorder="0" applyAlignment="0" applyProtection="0">
      <alignment vertical="top"/>
      <protection locked="0"/>
    </xf>
    <xf numFmtId="0" fontId="17" fillId="0" borderId="0"/>
    <xf numFmtId="9" fontId="2" fillId="0" borderId="0" applyFont="0" applyFill="0" applyBorder="0" applyAlignment="0" applyProtection="0"/>
    <xf numFmtId="166" fontId="2" fillId="0" borderId="0" applyFont="0" applyFill="0" applyBorder="0" applyAlignment="0" applyProtection="0"/>
  </cellStyleXfs>
  <cellXfs count="98">
    <xf numFmtId="0" fontId="0" fillId="0" borderId="0" xfId="0"/>
    <xf numFmtId="43" fontId="3" fillId="2" borderId="0" xfId="0" applyNumberFormat="1" applyFont="1" applyFill="1" applyBorder="1" applyAlignment="1">
      <alignment horizontal="left"/>
    </xf>
    <xf numFmtId="43" fontId="4" fillId="2" borderId="0" xfId="0" applyNumberFormat="1" applyFont="1" applyFill="1" applyBorder="1"/>
    <xf numFmtId="43" fontId="4" fillId="2" borderId="0" xfId="0" applyNumberFormat="1" applyFont="1" applyFill="1" applyBorder="1" applyAlignment="1">
      <alignment horizontal="left"/>
    </xf>
    <xf numFmtId="43" fontId="5" fillId="2" borderId="0" xfId="0" applyNumberFormat="1" applyFont="1" applyFill="1" applyBorder="1" applyAlignment="1">
      <alignment horizontal="left" vertical="center" wrapText="1"/>
    </xf>
    <xf numFmtId="43" fontId="5" fillId="2" borderId="0" xfId="0" applyNumberFormat="1" applyFont="1" applyFill="1" applyBorder="1" applyAlignment="1">
      <alignment horizontal="right"/>
    </xf>
    <xf numFmtId="43" fontId="6" fillId="2" borderId="0" xfId="0" applyNumberFormat="1" applyFont="1" applyFill="1" applyBorder="1" applyAlignment="1">
      <alignment horizontal="left" vertical="center" wrapText="1"/>
    </xf>
    <xf numFmtId="43" fontId="4" fillId="2" borderId="0" xfId="0" applyNumberFormat="1" applyFont="1" applyFill="1"/>
    <xf numFmtId="43" fontId="4" fillId="2" borderId="0" xfId="0" applyNumberFormat="1" applyFont="1" applyFill="1" applyAlignment="1">
      <alignment horizontal="left" indent="1"/>
    </xf>
    <xf numFmtId="43" fontId="7" fillId="2" borderId="0" xfId="0" applyNumberFormat="1" applyFont="1" applyFill="1"/>
    <xf numFmtId="43" fontId="4" fillId="2" borderId="0" xfId="0" applyNumberFormat="1" applyFont="1" applyFill="1" applyAlignment="1"/>
    <xf numFmtId="43" fontId="4" fillId="2" borderId="0" xfId="0" applyNumberFormat="1" applyFont="1" applyFill="1" applyBorder="1" applyAlignment="1"/>
    <xf numFmtId="43" fontId="8" fillId="2" borderId="0" xfId="0" applyNumberFormat="1" applyFont="1" applyFill="1" applyBorder="1" applyAlignment="1"/>
    <xf numFmtId="0" fontId="5" fillId="2" borderId="0" xfId="1" applyNumberFormat="1" applyFont="1" applyFill="1" applyBorder="1" applyAlignment="1">
      <alignment horizontal="right" wrapText="1" indent="1"/>
    </xf>
    <xf numFmtId="17" fontId="8" fillId="2" borderId="0" xfId="0" applyNumberFormat="1" applyFont="1" applyFill="1" applyBorder="1"/>
    <xf numFmtId="43" fontId="9" fillId="2" borderId="0" xfId="0" applyNumberFormat="1" applyFont="1" applyFill="1" applyBorder="1" applyAlignment="1">
      <alignment horizontal="right"/>
    </xf>
    <xf numFmtId="43" fontId="9" fillId="2" borderId="0" xfId="0" applyNumberFormat="1" applyFont="1" applyFill="1" applyBorder="1" applyAlignment="1">
      <alignment horizontal="left" vertical="center" wrapText="1" indent="1"/>
    </xf>
    <xf numFmtId="43" fontId="4" fillId="2" borderId="0" xfId="0" applyNumberFormat="1" applyFont="1" applyFill="1" applyAlignment="1">
      <alignment horizontal="left" indent="2"/>
    </xf>
    <xf numFmtId="43" fontId="8" fillId="2" borderId="0" xfId="0" applyNumberFormat="1" applyFont="1" applyFill="1" applyAlignment="1">
      <alignment horizontal="left" indent="1"/>
    </xf>
    <xf numFmtId="165" fontId="4" fillId="2" borderId="0" xfId="0" applyNumberFormat="1" applyFont="1" applyFill="1" applyAlignment="1"/>
    <xf numFmtId="165" fontId="4" fillId="2" borderId="0" xfId="0" applyNumberFormat="1" applyFont="1" applyFill="1" applyBorder="1" applyAlignment="1"/>
    <xf numFmtId="43" fontId="8" fillId="2" borderId="0" xfId="0" applyNumberFormat="1" applyFont="1" applyFill="1" applyAlignment="1"/>
    <xf numFmtId="43" fontId="8" fillId="2" borderId="0" xfId="0" applyNumberFormat="1" applyFont="1" applyFill="1" applyBorder="1"/>
    <xf numFmtId="164" fontId="4" fillId="2" borderId="0" xfId="0" applyNumberFormat="1" applyFont="1" applyFill="1"/>
    <xf numFmtId="164" fontId="4" fillId="2" borderId="0" xfId="0" applyNumberFormat="1" applyFont="1" applyFill="1" applyBorder="1"/>
    <xf numFmtId="164" fontId="8" fillId="2" borderId="0" xfId="0" applyNumberFormat="1" applyFont="1" applyFill="1" applyBorder="1"/>
    <xf numFmtId="164" fontId="5" fillId="2" borderId="0" xfId="0" applyNumberFormat="1" applyFont="1" applyFill="1" applyBorder="1" applyAlignment="1">
      <alignment horizontal="right"/>
    </xf>
    <xf numFmtId="164" fontId="6" fillId="2" borderId="0" xfId="0" applyNumberFormat="1" applyFont="1" applyFill="1" applyBorder="1" applyAlignment="1">
      <alignment horizontal="left" vertical="center" wrapText="1"/>
    </xf>
    <xf numFmtId="164" fontId="4" fillId="2" borderId="0" xfId="0" applyNumberFormat="1" applyFont="1" applyFill="1" applyBorder="1" applyAlignment="1"/>
    <xf numFmtId="164" fontId="7" fillId="2" borderId="0" xfId="0" applyNumberFormat="1" applyFont="1" applyFill="1"/>
    <xf numFmtId="164" fontId="8" fillId="2" borderId="0" xfId="0" applyNumberFormat="1" applyFont="1" applyFill="1" applyBorder="1" applyAlignment="1"/>
    <xf numFmtId="164" fontId="4" fillId="2" borderId="0" xfId="0" applyNumberFormat="1" applyFont="1" applyFill="1" applyAlignment="1">
      <alignment horizontal="left" indent="1"/>
    </xf>
    <xf numFmtId="164" fontId="8" fillId="2" borderId="0" xfId="0" applyNumberFormat="1" applyFont="1" applyFill="1" applyAlignment="1">
      <alignment horizontal="left" indent="1"/>
    </xf>
    <xf numFmtId="164" fontId="4" fillId="2" borderId="0" xfId="0" applyNumberFormat="1" applyFont="1" applyFill="1" applyAlignment="1">
      <alignment horizontal="left" indent="2"/>
    </xf>
    <xf numFmtId="164" fontId="9" fillId="2" borderId="0" xfId="0" applyNumberFormat="1" applyFont="1" applyFill="1" applyBorder="1" applyAlignment="1">
      <alignment horizontal="left" vertical="center" wrapText="1" indent="1"/>
    </xf>
    <xf numFmtId="164" fontId="9" fillId="2" borderId="0" xfId="0" applyNumberFormat="1" applyFont="1" applyFill="1" applyBorder="1" applyAlignment="1">
      <alignment horizontal="right"/>
    </xf>
    <xf numFmtId="165" fontId="5" fillId="2" borderId="0" xfId="0" applyNumberFormat="1" applyFont="1" applyFill="1" applyBorder="1" applyAlignment="1">
      <alignment horizontal="right"/>
    </xf>
    <xf numFmtId="165" fontId="8" fillId="2" borderId="0" xfId="0" applyNumberFormat="1" applyFont="1" applyFill="1" applyBorder="1" applyAlignment="1"/>
    <xf numFmtId="43" fontId="8" fillId="2" borderId="0" xfId="0" applyNumberFormat="1" applyFont="1" applyFill="1" applyBorder="1" applyAlignment="1">
      <alignment horizontal="left"/>
    </xf>
    <xf numFmtId="43" fontId="7" fillId="2" borderId="0" xfId="0" applyNumberFormat="1" applyFont="1" applyFill="1" applyBorder="1" applyAlignment="1">
      <alignment horizontal="left"/>
    </xf>
    <xf numFmtId="0" fontId="10" fillId="3" borderId="0" xfId="2" applyFill="1"/>
    <xf numFmtId="0" fontId="11" fillId="3" borderId="0" xfId="2" applyFont="1" applyFill="1" applyAlignment="1">
      <alignment vertical="center"/>
    </xf>
    <xf numFmtId="0" fontId="10" fillId="2" borderId="0" xfId="2" applyFill="1"/>
    <xf numFmtId="0" fontId="12" fillId="4" borderId="0" xfId="2" applyFont="1" applyFill="1" applyAlignment="1">
      <alignment horizontal="left" wrapText="1"/>
    </xf>
    <xf numFmtId="0" fontId="13" fillId="2" borderId="0" xfId="3" applyFill="1" applyAlignment="1" applyProtection="1">
      <alignment horizontal="left"/>
    </xf>
    <xf numFmtId="0" fontId="14" fillId="2" borderId="0" xfId="3" applyFont="1" applyFill="1" applyAlignment="1" applyProtection="1">
      <alignment horizontal="left" indent="1"/>
    </xf>
    <xf numFmtId="0" fontId="15" fillId="0" borderId="0" xfId="2" applyFont="1" applyFill="1" applyAlignment="1">
      <alignment vertical="center"/>
    </xf>
    <xf numFmtId="1" fontId="16" fillId="2" borderId="0" xfId="2" applyNumberFormat="1" applyFont="1" applyFill="1" applyBorder="1" applyAlignment="1">
      <alignment horizontal="left" vertical="center"/>
    </xf>
    <xf numFmtId="0" fontId="13" fillId="2" borderId="0" xfId="3" applyFill="1" applyAlignment="1" applyProtection="1">
      <alignment horizontal="left" vertical="top"/>
    </xf>
    <xf numFmtId="1" fontId="13" fillId="2" borderId="0" xfId="3" applyNumberFormat="1" applyFill="1" applyBorder="1" applyAlignment="1" applyProtection="1">
      <alignment horizontal="left" vertical="center"/>
    </xf>
    <xf numFmtId="0" fontId="13" fillId="2" borderId="0" xfId="3" applyNumberFormat="1" applyFill="1" applyBorder="1" applyAlignment="1" applyProtection="1">
      <alignment horizontal="left" vertical="center" wrapText="1"/>
    </xf>
    <xf numFmtId="0" fontId="13" fillId="2" borderId="0" xfId="3" applyFill="1" applyAlignment="1" applyProtection="1">
      <alignment horizontal="left" indent="1"/>
    </xf>
    <xf numFmtId="0" fontId="17" fillId="2" borderId="0" xfId="4" applyFill="1"/>
    <xf numFmtId="43" fontId="4" fillId="2" borderId="0" xfId="0" applyNumberFormat="1" applyFont="1" applyFill="1" applyAlignment="1">
      <alignment horizontal="left"/>
    </xf>
    <xf numFmtId="0" fontId="4" fillId="5" borderId="0" xfId="0" applyFont="1" applyFill="1"/>
    <xf numFmtId="0" fontId="4" fillId="2" borderId="0" xfId="0" quotePrefix="1" applyFont="1" applyFill="1"/>
    <xf numFmtId="0" fontId="4" fillId="2" borderId="0" xfId="0" applyFont="1" applyFill="1"/>
    <xf numFmtId="0" fontId="8" fillId="2" borderId="0" xfId="0" applyFont="1" applyFill="1"/>
    <xf numFmtId="0" fontId="8" fillId="6" borderId="2" xfId="0" applyFont="1" applyFill="1" applyBorder="1"/>
    <xf numFmtId="0" fontId="8" fillId="6" borderId="3" xfId="0" applyFont="1" applyFill="1" applyBorder="1"/>
    <xf numFmtId="0" fontId="8" fillId="6" borderId="4" xfId="0" applyFont="1" applyFill="1" applyBorder="1"/>
    <xf numFmtId="0" fontId="4" fillId="6" borderId="1" xfId="0" applyFont="1" applyFill="1" applyBorder="1"/>
    <xf numFmtId="166" fontId="4" fillId="6" borderId="0" xfId="6" applyFont="1" applyFill="1" applyBorder="1"/>
    <xf numFmtId="167" fontId="4" fillId="6" borderId="5" xfId="5" applyNumberFormat="1" applyFont="1" applyFill="1" applyBorder="1"/>
    <xf numFmtId="0" fontId="4" fillId="6" borderId="6" xfId="0" applyFont="1" applyFill="1" applyBorder="1"/>
    <xf numFmtId="166" fontId="4" fillId="6" borderId="7" xfId="6" applyFont="1" applyFill="1" applyBorder="1"/>
    <xf numFmtId="167" fontId="4" fillId="6" borderId="8" xfId="5" applyNumberFormat="1" applyFont="1" applyFill="1" applyBorder="1"/>
    <xf numFmtId="49" fontId="8" fillId="2" borderId="0" xfId="0" applyNumberFormat="1" applyFont="1" applyFill="1" applyBorder="1" applyAlignment="1">
      <alignment horizontal="left"/>
    </xf>
    <xf numFmtId="0" fontId="10" fillId="7" borderId="0" xfId="2" applyFill="1"/>
    <xf numFmtId="0" fontId="10" fillId="8" borderId="0" xfId="2" applyFill="1"/>
    <xf numFmtId="0" fontId="10" fillId="9" borderId="0" xfId="2" applyFill="1"/>
    <xf numFmtId="0" fontId="10" fillId="10" borderId="0" xfId="2" applyFill="1"/>
    <xf numFmtId="49" fontId="4" fillId="2" borderId="0" xfId="0" applyNumberFormat="1" applyFont="1" applyFill="1"/>
    <xf numFmtId="49" fontId="6" fillId="2" borderId="0" xfId="0" applyNumberFormat="1" applyFont="1" applyFill="1" applyBorder="1" applyAlignment="1">
      <alignment horizontal="left" vertical="center" wrapText="1"/>
    </xf>
    <xf numFmtId="43" fontId="4" fillId="0" borderId="0" xfId="0" applyNumberFormat="1" applyFont="1" applyFill="1" applyBorder="1"/>
    <xf numFmtId="17" fontId="8" fillId="0" borderId="0" xfId="0" applyNumberFormat="1" applyFont="1" applyFill="1" applyBorder="1"/>
    <xf numFmtId="43" fontId="5" fillId="0" borderId="0" xfId="0" applyNumberFormat="1" applyFont="1" applyFill="1" applyBorder="1" applyAlignment="1">
      <alignment horizontal="right"/>
    </xf>
    <xf numFmtId="43" fontId="4" fillId="0" borderId="0" xfId="0" applyNumberFormat="1" applyFont="1" applyFill="1" applyBorder="1" applyAlignment="1"/>
    <xf numFmtId="43" fontId="8" fillId="0" borderId="0" xfId="0" applyNumberFormat="1" applyFont="1" applyFill="1" applyBorder="1" applyAlignment="1"/>
    <xf numFmtId="43" fontId="1" fillId="2" borderId="0" xfId="0" applyNumberFormat="1" applyFont="1" applyFill="1" applyAlignment="1">
      <alignment horizontal="left" indent="1"/>
    </xf>
    <xf numFmtId="43" fontId="4" fillId="2" borderId="0" xfId="0" applyNumberFormat="1" applyFont="1" applyFill="1" applyAlignment="1">
      <alignment horizontal="center"/>
    </xf>
    <xf numFmtId="43" fontId="4" fillId="2" borderId="0" xfId="0" applyNumberFormat="1" applyFont="1" applyFill="1" applyBorder="1" applyAlignment="1">
      <alignment horizontal="center"/>
    </xf>
    <xf numFmtId="43" fontId="3" fillId="2" borderId="0" xfId="0" applyNumberFormat="1" applyFont="1" applyFill="1" applyBorder="1" applyAlignment="1">
      <alignment horizontal="center"/>
    </xf>
    <xf numFmtId="43" fontId="7" fillId="2" borderId="0" xfId="0" applyNumberFormat="1" applyFont="1" applyFill="1" applyBorder="1" applyAlignment="1">
      <alignment horizontal="center"/>
    </xf>
    <xf numFmtId="43" fontId="5" fillId="2" borderId="0" xfId="0" applyNumberFormat="1" applyFont="1" applyFill="1" applyBorder="1" applyAlignment="1">
      <alignment horizontal="center" vertical="center" wrapText="1"/>
    </xf>
    <xf numFmtId="43" fontId="6" fillId="2" borderId="0" xfId="0" applyNumberFormat="1" applyFont="1" applyFill="1" applyBorder="1" applyAlignment="1">
      <alignment horizontal="center" vertical="center" wrapText="1"/>
    </xf>
    <xf numFmtId="43" fontId="7" fillId="2" borderId="0" xfId="0" applyNumberFormat="1" applyFont="1" applyFill="1" applyAlignment="1">
      <alignment horizontal="center"/>
    </xf>
    <xf numFmtId="43" fontId="1" fillId="2" borderId="0" xfId="0" applyNumberFormat="1" applyFont="1" applyFill="1" applyAlignment="1">
      <alignment horizontal="center"/>
    </xf>
    <xf numFmtId="43" fontId="8" fillId="2" borderId="0" xfId="0" applyNumberFormat="1" applyFont="1" applyFill="1" applyAlignment="1">
      <alignment horizontal="center"/>
    </xf>
    <xf numFmtId="49" fontId="4" fillId="2" borderId="0" xfId="0" applyNumberFormat="1" applyFont="1" applyFill="1" applyAlignment="1">
      <alignment horizontal="center"/>
    </xf>
    <xf numFmtId="0" fontId="6" fillId="2" borderId="0" xfId="0" applyNumberFormat="1" applyFont="1" applyFill="1" applyBorder="1" applyAlignment="1">
      <alignment horizontal="center" vertical="center" wrapText="1"/>
    </xf>
    <xf numFmtId="43" fontId="1" fillId="2" borderId="0" xfId="0" applyNumberFormat="1" applyFont="1" applyFill="1" applyAlignment="1">
      <alignment horizontal="left" indent="2"/>
    </xf>
    <xf numFmtId="43" fontId="9" fillId="2" borderId="0" xfId="0" applyNumberFormat="1" applyFont="1" applyFill="1" applyBorder="1" applyAlignment="1">
      <alignment horizontal="center" vertical="center" wrapText="1"/>
    </xf>
    <xf numFmtId="49" fontId="1" fillId="2" borderId="0" xfId="0" applyNumberFormat="1" applyFont="1" applyFill="1"/>
    <xf numFmtId="43" fontId="1" fillId="2" borderId="0" xfId="0" applyNumberFormat="1" applyFont="1" applyFill="1" applyBorder="1" applyAlignment="1"/>
    <xf numFmtId="43" fontId="1" fillId="2" borderId="0" xfId="0" applyNumberFormat="1" applyFont="1" applyFill="1" applyBorder="1"/>
    <xf numFmtId="164" fontId="1" fillId="2" borderId="0" xfId="0" applyNumberFormat="1" applyFont="1" applyFill="1" applyBorder="1" applyAlignment="1"/>
    <xf numFmtId="9" fontId="4" fillId="2" borderId="0" xfId="5" applyFont="1" applyFill="1" applyBorder="1"/>
  </cellXfs>
  <cellStyles count="7">
    <cellStyle name="Comma" xfId="1" builtinId="3"/>
    <cellStyle name="Comma 2" xfId="6"/>
    <cellStyle name="Hyperlink" xfId="3" builtinId="8"/>
    <cellStyle name="Normal" xfId="0" builtinId="0"/>
    <cellStyle name="Normal 2" xfId="4"/>
    <cellStyle name="Normal 3" xfId="2"/>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29519220674338786"/>
          <c:y val="0"/>
        </c:manualLayout>
      </c:layout>
      <c:overlay val="0"/>
      <c:txPr>
        <a:bodyPr/>
        <a:lstStyle/>
        <a:p>
          <a:pPr>
            <a:defRPr sz="1100"/>
          </a:pPr>
          <a:endParaRPr lang="en-US"/>
        </a:p>
      </c:txPr>
    </c:title>
    <c:autoTitleDeleted val="0"/>
    <c:plotArea>
      <c:layout>
        <c:manualLayout>
          <c:layoutTarget val="inner"/>
          <c:xMode val="edge"/>
          <c:yMode val="edge"/>
          <c:x val="0.17642413884310973"/>
          <c:y val="0.11115544472152951"/>
          <c:w val="0.78205131335327271"/>
          <c:h val="0.71508996537527569"/>
        </c:manualLayout>
      </c:layout>
      <c:barChart>
        <c:barDir val="bar"/>
        <c:grouping val="clustered"/>
        <c:varyColors val="0"/>
        <c:ser>
          <c:idx val="0"/>
          <c:order val="0"/>
          <c:tx>
            <c:strRef>
              <c:f>Charts!$B$4</c:f>
              <c:strCache>
                <c:ptCount val="1"/>
                <c:pt idx="0">
                  <c:v>Gross Gas production by Field in 2019 (PJ)</c:v>
                </c:pt>
              </c:strCache>
            </c:strRef>
          </c:tx>
          <c:invertIfNegative val="0"/>
          <c:dLbls>
            <c:dLbl>
              <c:idx val="0"/>
              <c:layout/>
              <c:tx>
                <c:strRef>
                  <c:f>Charts!$C$5</c:f>
                  <c:strCache>
                    <c:ptCount val="1"/>
                    <c:pt idx="0">
                      <c:v>34.8%</c:v>
                    </c:pt>
                  </c:strCache>
                </c:strRef>
              </c:tx>
              <c:dLblPos val="outEnd"/>
              <c:showLegendKey val="0"/>
              <c:showVal val="1"/>
              <c:showCatName val="0"/>
              <c:showSerName val="0"/>
              <c:showPercent val="0"/>
              <c:showBubbleSize val="0"/>
              <c:extLst>
                <c:ext xmlns:c15="http://schemas.microsoft.com/office/drawing/2012/chart" uri="{CE6537A1-D6FC-4f65-9D91-7224C49458BB}">
                  <c15:layout/>
                  <c15:dlblFieldTable>
                    <c15:dlblFTEntry>
                      <c15:txfldGUID>{5F41D8CA-259A-45C2-9FA5-9188FF9531BB}</c15:txfldGUID>
                      <c15:f>Charts!$C$5</c15:f>
                      <c15:dlblFieldTableCache>
                        <c:ptCount val="1"/>
                        <c:pt idx="0">
                          <c:v>34.8%</c:v>
                        </c:pt>
                      </c15:dlblFieldTableCache>
                    </c15:dlblFTEntry>
                  </c15:dlblFieldTable>
                  <c15:showDataLabelsRange val="0"/>
                </c:ext>
                <c:ext xmlns:c16="http://schemas.microsoft.com/office/drawing/2014/chart" uri="{C3380CC4-5D6E-409C-BE32-E72D297353CC}">
                  <c16:uniqueId val="{00000000-FEA1-4122-A22B-9371E55BC500}"/>
                </c:ext>
              </c:extLst>
            </c:dLbl>
            <c:dLbl>
              <c:idx val="1"/>
              <c:layout/>
              <c:tx>
                <c:strRef>
                  <c:f>Charts!$C$6</c:f>
                  <c:strCache>
                    <c:ptCount val="1"/>
                    <c:pt idx="0">
                      <c:v>12.4%</c:v>
                    </c:pt>
                  </c:strCache>
                </c:strRef>
              </c:tx>
              <c:dLblPos val="outEnd"/>
              <c:showLegendKey val="0"/>
              <c:showVal val="1"/>
              <c:showCatName val="0"/>
              <c:showSerName val="0"/>
              <c:showPercent val="0"/>
              <c:showBubbleSize val="0"/>
              <c:extLst>
                <c:ext xmlns:c15="http://schemas.microsoft.com/office/drawing/2012/chart" uri="{CE6537A1-D6FC-4f65-9D91-7224C49458BB}">
                  <c15:layout/>
                  <c15:dlblFieldTable>
                    <c15:dlblFTEntry>
                      <c15:txfldGUID>{9B962BB6-DDD5-4AF6-921F-B4E915A4546E}</c15:txfldGUID>
                      <c15:f>Charts!$C$6</c15:f>
                      <c15:dlblFieldTableCache>
                        <c:ptCount val="1"/>
                        <c:pt idx="0">
                          <c:v>12.4%</c:v>
                        </c:pt>
                      </c15:dlblFieldTableCache>
                    </c15:dlblFTEntry>
                  </c15:dlblFieldTable>
                  <c15:showDataLabelsRange val="0"/>
                </c:ext>
                <c:ext xmlns:c16="http://schemas.microsoft.com/office/drawing/2014/chart" uri="{C3380CC4-5D6E-409C-BE32-E72D297353CC}">
                  <c16:uniqueId val="{00000001-FEA1-4122-A22B-9371E55BC500}"/>
                </c:ext>
              </c:extLst>
            </c:dLbl>
            <c:dLbl>
              <c:idx val="2"/>
              <c:layout/>
              <c:tx>
                <c:strRef>
                  <c:f>Charts!$C$7</c:f>
                  <c:strCache>
                    <c:ptCount val="1"/>
                    <c:pt idx="0">
                      <c:v>15.6%</c:v>
                    </c:pt>
                  </c:strCache>
                </c:strRef>
              </c:tx>
              <c:dLblPos val="outEnd"/>
              <c:showLegendKey val="0"/>
              <c:showVal val="1"/>
              <c:showCatName val="0"/>
              <c:showSerName val="0"/>
              <c:showPercent val="0"/>
              <c:showBubbleSize val="0"/>
              <c:extLst>
                <c:ext xmlns:c15="http://schemas.microsoft.com/office/drawing/2012/chart" uri="{CE6537A1-D6FC-4f65-9D91-7224C49458BB}">
                  <c15:layout/>
                  <c15:dlblFieldTable>
                    <c15:dlblFTEntry>
                      <c15:txfldGUID>{C1857906-F870-4694-9A72-80D81AB578BF}</c15:txfldGUID>
                      <c15:f>Charts!$C$7</c15:f>
                      <c15:dlblFieldTableCache>
                        <c:ptCount val="1"/>
                        <c:pt idx="0">
                          <c:v>15.6%</c:v>
                        </c:pt>
                      </c15:dlblFieldTableCache>
                    </c15:dlblFTEntry>
                  </c15:dlblFieldTable>
                  <c15:showDataLabelsRange val="0"/>
                </c:ext>
                <c:ext xmlns:c16="http://schemas.microsoft.com/office/drawing/2014/chart" uri="{C3380CC4-5D6E-409C-BE32-E72D297353CC}">
                  <c16:uniqueId val="{00000002-FEA1-4122-A22B-9371E55BC500}"/>
                </c:ext>
              </c:extLst>
            </c:dLbl>
            <c:dLbl>
              <c:idx val="3"/>
              <c:layout/>
              <c:tx>
                <c:strRef>
                  <c:f>Charts!$C$8</c:f>
                  <c:strCache>
                    <c:ptCount val="1"/>
                    <c:pt idx="0">
                      <c:v>19.2%</c:v>
                    </c:pt>
                  </c:strCache>
                </c:strRef>
              </c:tx>
              <c:dLblPos val="outEnd"/>
              <c:showLegendKey val="0"/>
              <c:showVal val="1"/>
              <c:showCatName val="0"/>
              <c:showSerName val="0"/>
              <c:showPercent val="0"/>
              <c:showBubbleSize val="0"/>
              <c:extLst>
                <c:ext xmlns:c15="http://schemas.microsoft.com/office/drawing/2012/chart" uri="{CE6537A1-D6FC-4f65-9D91-7224C49458BB}">
                  <c15:layout/>
                  <c15:dlblFieldTable>
                    <c15:dlblFTEntry>
                      <c15:txfldGUID>{7EF82FC2-2C0F-4138-AED6-8B731741C079}</c15:txfldGUID>
                      <c15:f>Charts!$C$8</c15:f>
                      <c15:dlblFieldTableCache>
                        <c:ptCount val="1"/>
                        <c:pt idx="0">
                          <c:v>19.2%</c:v>
                        </c:pt>
                      </c15:dlblFieldTableCache>
                    </c15:dlblFTEntry>
                  </c15:dlblFieldTable>
                  <c15:showDataLabelsRange val="0"/>
                </c:ext>
                <c:ext xmlns:c16="http://schemas.microsoft.com/office/drawing/2014/chart" uri="{C3380CC4-5D6E-409C-BE32-E72D297353CC}">
                  <c16:uniqueId val="{00000003-FEA1-4122-A22B-9371E55BC500}"/>
                </c:ext>
              </c:extLst>
            </c:dLbl>
            <c:dLbl>
              <c:idx val="4"/>
              <c:layout/>
              <c:tx>
                <c:strRef>
                  <c:f>Charts!$C$9</c:f>
                  <c:strCache>
                    <c:ptCount val="1"/>
                    <c:pt idx="0">
                      <c:v>5.1%</c:v>
                    </c:pt>
                  </c:strCache>
                </c:strRef>
              </c:tx>
              <c:dLblPos val="outEnd"/>
              <c:showLegendKey val="0"/>
              <c:showVal val="1"/>
              <c:showCatName val="0"/>
              <c:showSerName val="0"/>
              <c:showPercent val="0"/>
              <c:showBubbleSize val="0"/>
              <c:extLst>
                <c:ext xmlns:c15="http://schemas.microsoft.com/office/drawing/2012/chart" uri="{CE6537A1-D6FC-4f65-9D91-7224C49458BB}">
                  <c15:layout/>
                  <c15:dlblFieldTable>
                    <c15:dlblFTEntry>
                      <c15:txfldGUID>{AB940EAD-29B2-4538-A770-FE747FFE6C87}</c15:txfldGUID>
                      <c15:f>Charts!$C$9</c15:f>
                      <c15:dlblFieldTableCache>
                        <c:ptCount val="1"/>
                        <c:pt idx="0">
                          <c:v>5.1%</c:v>
                        </c:pt>
                      </c15:dlblFieldTableCache>
                    </c15:dlblFTEntry>
                  </c15:dlblFieldTable>
                  <c15:showDataLabelsRange val="0"/>
                </c:ext>
                <c:ext xmlns:c16="http://schemas.microsoft.com/office/drawing/2014/chart" uri="{C3380CC4-5D6E-409C-BE32-E72D297353CC}">
                  <c16:uniqueId val="{00000004-FEA1-4122-A22B-9371E55BC500}"/>
                </c:ext>
              </c:extLst>
            </c:dLbl>
            <c:dLbl>
              <c:idx val="5"/>
              <c:layout/>
              <c:tx>
                <c:strRef>
                  <c:f>Charts!$C$10</c:f>
                  <c:strCache>
                    <c:ptCount val="1"/>
                    <c:pt idx="0">
                      <c:v>5.0%</c:v>
                    </c:pt>
                  </c:strCache>
                </c:strRef>
              </c:tx>
              <c:dLblPos val="outEnd"/>
              <c:showLegendKey val="0"/>
              <c:showVal val="1"/>
              <c:showCatName val="0"/>
              <c:showSerName val="0"/>
              <c:showPercent val="0"/>
              <c:showBubbleSize val="0"/>
              <c:extLst>
                <c:ext xmlns:c15="http://schemas.microsoft.com/office/drawing/2012/chart" uri="{CE6537A1-D6FC-4f65-9D91-7224C49458BB}">
                  <c15:layout/>
                  <c15:dlblFieldTable>
                    <c15:dlblFTEntry>
                      <c15:txfldGUID>{3FDC0F7C-FC0F-4C22-A362-A9B0C43F9AA4}</c15:txfldGUID>
                      <c15:f>Charts!$C$10</c15:f>
                      <c15:dlblFieldTableCache>
                        <c:ptCount val="1"/>
                        <c:pt idx="0">
                          <c:v>5.0%</c:v>
                        </c:pt>
                      </c15:dlblFieldTableCache>
                    </c15:dlblFTEntry>
                  </c15:dlblFieldTable>
                  <c15:showDataLabelsRange val="0"/>
                </c:ext>
                <c:ext xmlns:c16="http://schemas.microsoft.com/office/drawing/2014/chart" uri="{C3380CC4-5D6E-409C-BE32-E72D297353CC}">
                  <c16:uniqueId val="{00000005-FEA1-4122-A22B-9371E55BC500}"/>
                </c:ext>
              </c:extLst>
            </c:dLbl>
            <c:dLbl>
              <c:idx val="6"/>
              <c:layout/>
              <c:tx>
                <c:strRef>
                  <c:f>Charts!$C$11</c:f>
                  <c:strCache>
                    <c:ptCount val="1"/>
                    <c:pt idx="0">
                      <c:v>2.3%</c:v>
                    </c:pt>
                  </c:strCache>
                </c:strRef>
              </c:tx>
              <c:dLblPos val="outEnd"/>
              <c:showLegendKey val="0"/>
              <c:showVal val="1"/>
              <c:showCatName val="0"/>
              <c:showSerName val="0"/>
              <c:showPercent val="0"/>
              <c:showBubbleSize val="0"/>
              <c:extLst>
                <c:ext xmlns:c15="http://schemas.microsoft.com/office/drawing/2012/chart" uri="{CE6537A1-D6FC-4f65-9D91-7224C49458BB}">
                  <c15:layout/>
                  <c15:dlblFieldTable>
                    <c15:dlblFTEntry>
                      <c15:txfldGUID>{DCB0C27E-C96F-47D7-988C-8B9DE17C2823}</c15:txfldGUID>
                      <c15:f>Charts!$C$11</c15:f>
                      <c15:dlblFieldTableCache>
                        <c:ptCount val="1"/>
                        <c:pt idx="0">
                          <c:v>2.3%</c:v>
                        </c:pt>
                      </c15:dlblFieldTableCache>
                    </c15:dlblFTEntry>
                  </c15:dlblFieldTable>
                  <c15:showDataLabelsRange val="0"/>
                </c:ext>
                <c:ext xmlns:c16="http://schemas.microsoft.com/office/drawing/2014/chart" uri="{C3380CC4-5D6E-409C-BE32-E72D297353CC}">
                  <c16:uniqueId val="{00000006-FEA1-4122-A22B-9371E55BC500}"/>
                </c:ext>
              </c:extLst>
            </c:dLbl>
            <c:dLbl>
              <c:idx val="7"/>
              <c:layout/>
              <c:tx>
                <c:strRef>
                  <c:f>Charts!$C$12</c:f>
                  <c:strCache>
                    <c:ptCount val="1"/>
                    <c:pt idx="0">
                      <c:v>2.1%</c:v>
                    </c:pt>
                  </c:strCache>
                </c:strRef>
              </c:tx>
              <c:dLblPos val="outEnd"/>
              <c:showLegendKey val="0"/>
              <c:showVal val="1"/>
              <c:showCatName val="0"/>
              <c:showSerName val="0"/>
              <c:showPercent val="0"/>
              <c:showBubbleSize val="0"/>
              <c:extLst>
                <c:ext xmlns:c15="http://schemas.microsoft.com/office/drawing/2012/chart" uri="{CE6537A1-D6FC-4f65-9D91-7224C49458BB}">
                  <c15:layout/>
                  <c15:dlblFieldTable>
                    <c15:dlblFTEntry>
                      <c15:txfldGUID>{76C5302D-EF05-46EF-ABFA-E7FC02B58031}</c15:txfldGUID>
                      <c15:f>Charts!$C$12</c15:f>
                      <c15:dlblFieldTableCache>
                        <c:ptCount val="1"/>
                        <c:pt idx="0">
                          <c:v>2.1%</c:v>
                        </c:pt>
                      </c15:dlblFieldTableCache>
                    </c15:dlblFTEntry>
                  </c15:dlblFieldTable>
                  <c15:showDataLabelsRange val="0"/>
                </c:ext>
                <c:ext xmlns:c16="http://schemas.microsoft.com/office/drawing/2014/chart" uri="{C3380CC4-5D6E-409C-BE32-E72D297353CC}">
                  <c16:uniqueId val="{00000007-FEA1-4122-A22B-9371E55BC500}"/>
                </c:ext>
              </c:extLst>
            </c:dLbl>
            <c:dLbl>
              <c:idx val="8"/>
              <c:layout/>
              <c:tx>
                <c:strRef>
                  <c:f>Charts!$C$13</c:f>
                  <c:strCache>
                    <c:ptCount val="1"/>
                    <c:pt idx="0">
                      <c:v>1.9%</c:v>
                    </c:pt>
                  </c:strCache>
                </c:strRef>
              </c:tx>
              <c:dLblPos val="outEnd"/>
              <c:showLegendKey val="0"/>
              <c:showVal val="1"/>
              <c:showCatName val="0"/>
              <c:showSerName val="0"/>
              <c:showPercent val="0"/>
              <c:showBubbleSize val="0"/>
              <c:extLst>
                <c:ext xmlns:c15="http://schemas.microsoft.com/office/drawing/2012/chart" uri="{CE6537A1-D6FC-4f65-9D91-7224C49458BB}">
                  <c15:layout/>
                  <c15:dlblFieldTable>
                    <c15:dlblFTEntry>
                      <c15:txfldGUID>{DF127CE5-CC80-460F-8507-2D61833664E6}</c15:txfldGUID>
                      <c15:f>Charts!$C$13</c15:f>
                      <c15:dlblFieldTableCache>
                        <c:ptCount val="1"/>
                        <c:pt idx="0">
                          <c:v>1.9%</c:v>
                        </c:pt>
                      </c15:dlblFieldTableCache>
                    </c15:dlblFTEntry>
                  </c15:dlblFieldTable>
                  <c15:showDataLabelsRange val="0"/>
                </c:ext>
                <c:ext xmlns:c16="http://schemas.microsoft.com/office/drawing/2014/chart" uri="{C3380CC4-5D6E-409C-BE32-E72D297353CC}">
                  <c16:uniqueId val="{00000008-FEA1-4122-A22B-9371E55BC500}"/>
                </c:ext>
              </c:extLst>
            </c:dLbl>
            <c:dLbl>
              <c:idx val="9"/>
              <c:layout/>
              <c:tx>
                <c:strRef>
                  <c:f>Charts!$C$14</c:f>
                  <c:strCache>
                    <c:ptCount val="1"/>
                    <c:pt idx="0">
                      <c:v>0.8%</c:v>
                    </c:pt>
                  </c:strCache>
                </c:strRef>
              </c:tx>
              <c:dLblPos val="outEnd"/>
              <c:showLegendKey val="0"/>
              <c:showVal val="1"/>
              <c:showCatName val="0"/>
              <c:showSerName val="0"/>
              <c:showPercent val="0"/>
              <c:showBubbleSize val="0"/>
              <c:extLst>
                <c:ext xmlns:c15="http://schemas.microsoft.com/office/drawing/2012/chart" uri="{CE6537A1-D6FC-4f65-9D91-7224C49458BB}">
                  <c15:layout/>
                  <c15:dlblFieldTable>
                    <c15:dlblFTEntry>
                      <c15:txfldGUID>{BFFCB2AA-88C7-437B-9CCE-99FB6091518B}</c15:txfldGUID>
                      <c15:f>Charts!$C$14</c15:f>
                      <c15:dlblFieldTableCache>
                        <c:ptCount val="1"/>
                        <c:pt idx="0">
                          <c:v>0.8%</c:v>
                        </c:pt>
                      </c15:dlblFieldTableCache>
                    </c15:dlblFTEntry>
                  </c15:dlblFieldTable>
                  <c15:showDataLabelsRange val="0"/>
                </c:ext>
                <c:ext xmlns:c16="http://schemas.microsoft.com/office/drawing/2014/chart" uri="{C3380CC4-5D6E-409C-BE32-E72D297353CC}">
                  <c16:uniqueId val="{00000009-FEA1-4122-A22B-9371E55BC500}"/>
                </c:ext>
              </c:extLst>
            </c:dLbl>
            <c:dLbl>
              <c:idx val="10"/>
              <c:layout/>
              <c:tx>
                <c:strRef>
                  <c:f>Charts!$C$15</c:f>
                  <c:strCache>
                    <c:ptCount val="1"/>
                    <c:pt idx="0">
                      <c:v>0.1%</c:v>
                    </c:pt>
                  </c:strCache>
                </c:strRef>
              </c:tx>
              <c:dLblPos val="outEnd"/>
              <c:showLegendKey val="0"/>
              <c:showVal val="1"/>
              <c:showCatName val="0"/>
              <c:showSerName val="0"/>
              <c:showPercent val="0"/>
              <c:showBubbleSize val="0"/>
              <c:extLst>
                <c:ext xmlns:c15="http://schemas.microsoft.com/office/drawing/2012/chart" uri="{CE6537A1-D6FC-4f65-9D91-7224C49458BB}">
                  <c15:layout/>
                  <c15:dlblFieldTable>
                    <c15:dlblFTEntry>
                      <c15:txfldGUID>{E49565D8-A28C-4251-B71D-81B37894C697}</c15:txfldGUID>
                      <c15:f>Charts!$C$15</c15:f>
                      <c15:dlblFieldTableCache>
                        <c:ptCount val="1"/>
                        <c:pt idx="0">
                          <c:v>0.1%</c:v>
                        </c:pt>
                      </c15:dlblFieldTableCache>
                    </c15:dlblFTEntry>
                  </c15:dlblFieldTable>
                  <c15:showDataLabelsRange val="0"/>
                </c:ext>
                <c:ext xmlns:c16="http://schemas.microsoft.com/office/drawing/2014/chart" uri="{C3380CC4-5D6E-409C-BE32-E72D297353CC}">
                  <c16:uniqueId val="{0000000A-FEA1-4122-A22B-9371E55BC500}"/>
                </c:ext>
              </c:extLst>
            </c:dLbl>
            <c:dLbl>
              <c:idx val="11"/>
              <c:layout/>
              <c:tx>
                <c:strRef>
                  <c:f>Charts!$C$16</c:f>
                  <c:strCache>
                    <c:ptCount val="1"/>
                    <c:pt idx="0">
                      <c:v>0.2%</c:v>
                    </c:pt>
                  </c:strCache>
                </c:strRef>
              </c:tx>
              <c:dLblPos val="outEnd"/>
              <c:showLegendKey val="0"/>
              <c:showVal val="1"/>
              <c:showCatName val="0"/>
              <c:showSerName val="0"/>
              <c:showPercent val="0"/>
              <c:showBubbleSize val="0"/>
              <c:extLst>
                <c:ext xmlns:c15="http://schemas.microsoft.com/office/drawing/2012/chart" uri="{CE6537A1-D6FC-4f65-9D91-7224C49458BB}">
                  <c15:layout/>
                  <c15:dlblFieldTable>
                    <c15:dlblFTEntry>
                      <c15:txfldGUID>{85691435-4071-4E12-9AC3-8AB57518E0AF}</c15:txfldGUID>
                      <c15:f>Charts!$C$16</c15:f>
                      <c15:dlblFieldTableCache>
                        <c:ptCount val="1"/>
                        <c:pt idx="0">
                          <c:v>0.2%</c:v>
                        </c:pt>
                      </c15:dlblFieldTableCache>
                    </c15:dlblFTEntry>
                  </c15:dlblFieldTable>
                  <c15:showDataLabelsRange val="0"/>
                </c:ext>
                <c:ext xmlns:c16="http://schemas.microsoft.com/office/drawing/2014/chart" uri="{C3380CC4-5D6E-409C-BE32-E72D297353CC}">
                  <c16:uniqueId val="{0000000B-FEA1-4122-A22B-9371E55BC500}"/>
                </c:ext>
              </c:extLst>
            </c:dLbl>
            <c:dLbl>
              <c:idx val="12"/>
              <c:layout/>
              <c:tx>
                <c:strRef>
                  <c:f>Charts!$C$17</c:f>
                  <c:strCache>
                    <c:ptCount val="1"/>
                    <c:pt idx="0">
                      <c:v>0.3%</c:v>
                    </c:pt>
                  </c:strCache>
                </c:strRef>
              </c:tx>
              <c:dLblPos val="outEnd"/>
              <c:showLegendKey val="0"/>
              <c:showVal val="1"/>
              <c:showCatName val="0"/>
              <c:showSerName val="0"/>
              <c:showPercent val="0"/>
              <c:showBubbleSize val="0"/>
              <c:extLst>
                <c:ext xmlns:c15="http://schemas.microsoft.com/office/drawing/2012/chart" uri="{CE6537A1-D6FC-4f65-9D91-7224C49458BB}">
                  <c15:layout/>
                  <c15:dlblFieldTable>
                    <c15:dlblFTEntry>
                      <c15:txfldGUID>{61B82A9D-6FFD-499B-B623-D676D14EC861}</c15:txfldGUID>
                      <c15:f>Charts!$C$17</c15:f>
                      <c15:dlblFieldTableCache>
                        <c:ptCount val="1"/>
                        <c:pt idx="0">
                          <c:v>0.3%</c:v>
                        </c:pt>
                      </c15:dlblFieldTableCache>
                    </c15:dlblFTEntry>
                  </c15:dlblFieldTable>
                  <c15:showDataLabelsRange val="0"/>
                </c:ext>
                <c:ext xmlns:c16="http://schemas.microsoft.com/office/drawing/2014/chart" uri="{C3380CC4-5D6E-409C-BE32-E72D297353CC}">
                  <c16:uniqueId val="{0000000C-FEA1-4122-A22B-9371E55BC500}"/>
                </c:ext>
              </c:extLst>
            </c:dLbl>
            <c:dLbl>
              <c:idx val="13"/>
              <c:layout/>
              <c:tx>
                <c:strRef>
                  <c:f>Charts!$C$18</c:f>
                  <c:strCache>
                    <c:ptCount val="1"/>
                    <c:pt idx="0">
                      <c:v>0.3%</c:v>
                    </c:pt>
                  </c:strCache>
                </c:strRef>
              </c:tx>
              <c:dLblPos val="outEnd"/>
              <c:showLegendKey val="0"/>
              <c:showVal val="1"/>
              <c:showCatName val="0"/>
              <c:showSerName val="0"/>
              <c:showPercent val="0"/>
              <c:showBubbleSize val="0"/>
              <c:extLst>
                <c:ext xmlns:c15="http://schemas.microsoft.com/office/drawing/2012/chart" uri="{CE6537A1-D6FC-4f65-9D91-7224C49458BB}">
                  <c15:layout/>
                  <c15:dlblFieldTable>
                    <c15:dlblFTEntry>
                      <c15:txfldGUID>{D19F97E8-DDA8-4864-999F-82817A2B6D8E}</c15:txfldGUID>
                      <c15:f>Charts!$C$18</c15:f>
                      <c15:dlblFieldTableCache>
                        <c:ptCount val="1"/>
                        <c:pt idx="0">
                          <c:v>0.3%</c:v>
                        </c:pt>
                      </c15:dlblFieldTableCache>
                    </c15:dlblFTEntry>
                  </c15:dlblFieldTable>
                  <c15:showDataLabelsRange val="0"/>
                </c:ext>
                <c:ext xmlns:c16="http://schemas.microsoft.com/office/drawing/2014/chart" uri="{C3380CC4-5D6E-409C-BE32-E72D297353CC}">
                  <c16:uniqueId val="{0000000D-FEA1-4122-A22B-9371E55BC500}"/>
                </c:ext>
              </c:extLst>
            </c:dLbl>
            <c:dLbl>
              <c:idx val="14"/>
              <c:layout/>
              <c:tx>
                <c:strRef>
                  <c:f>Charts!$C$19</c:f>
                  <c:strCache>
                    <c:ptCount val="1"/>
                    <c:pt idx="0">
                      <c:v>0.1%</c:v>
                    </c:pt>
                  </c:strCache>
                </c:strRef>
              </c:tx>
              <c:dLblPos val="outEnd"/>
              <c:showLegendKey val="0"/>
              <c:showVal val="1"/>
              <c:showCatName val="0"/>
              <c:showSerName val="0"/>
              <c:showPercent val="0"/>
              <c:showBubbleSize val="0"/>
              <c:extLst>
                <c:ext xmlns:c15="http://schemas.microsoft.com/office/drawing/2012/chart" uri="{CE6537A1-D6FC-4f65-9D91-7224C49458BB}">
                  <c15:layout/>
                  <c15:dlblFieldTable>
                    <c15:dlblFTEntry>
                      <c15:txfldGUID>{CCE981CB-14D2-4716-905F-870E85A86785}</c15:txfldGUID>
                      <c15:f>Charts!$C$19</c15:f>
                      <c15:dlblFieldTableCache>
                        <c:ptCount val="1"/>
                        <c:pt idx="0">
                          <c:v>0.1%</c:v>
                        </c:pt>
                      </c15:dlblFieldTableCache>
                    </c15:dlblFTEntry>
                  </c15:dlblFieldTable>
                  <c15:showDataLabelsRange val="0"/>
                </c:ext>
                <c:ext xmlns:c16="http://schemas.microsoft.com/office/drawing/2014/chart" uri="{C3380CC4-5D6E-409C-BE32-E72D297353CC}">
                  <c16:uniqueId val="{0000000E-FEA1-4122-A22B-9371E55BC500}"/>
                </c:ext>
              </c:extLst>
            </c:dLbl>
            <c:dLbl>
              <c:idx val="15"/>
              <c:layout/>
              <c:tx>
                <c:strRef>
                  <c:f>Charts!$C$20</c:f>
                  <c:strCache>
                    <c:ptCount val="1"/>
                    <c:pt idx="0">
                      <c:v>0.1%</c:v>
                    </c:pt>
                  </c:strCache>
                </c:strRef>
              </c:tx>
              <c:dLblPos val="outEnd"/>
              <c:showLegendKey val="0"/>
              <c:showVal val="1"/>
              <c:showCatName val="0"/>
              <c:showSerName val="0"/>
              <c:showPercent val="0"/>
              <c:showBubbleSize val="0"/>
              <c:extLst>
                <c:ext xmlns:c15="http://schemas.microsoft.com/office/drawing/2012/chart" uri="{CE6537A1-D6FC-4f65-9D91-7224C49458BB}">
                  <c15:layout/>
                  <c15:dlblFieldTable>
                    <c15:dlblFTEntry>
                      <c15:txfldGUID>{702E2F5F-0B11-4D43-87B0-4EC0DF2667CD}</c15:txfldGUID>
                      <c15:f>Charts!$C$20</c15:f>
                      <c15:dlblFieldTableCache>
                        <c:ptCount val="1"/>
                        <c:pt idx="0">
                          <c:v>0.1%</c:v>
                        </c:pt>
                      </c15:dlblFieldTableCache>
                    </c15:dlblFTEntry>
                  </c15:dlblFieldTable>
                  <c15:showDataLabelsRange val="0"/>
                </c:ext>
                <c:ext xmlns:c16="http://schemas.microsoft.com/office/drawing/2014/chart" uri="{C3380CC4-5D6E-409C-BE32-E72D297353CC}">
                  <c16:uniqueId val="{0000000F-FEA1-4122-A22B-9371E55BC500}"/>
                </c:ext>
              </c:extLst>
            </c:dLbl>
            <c:dLbl>
              <c:idx val="16"/>
              <c:layout/>
              <c:tx>
                <c:strRef>
                  <c:f>Charts!$C$21</c:f>
                  <c:strCache>
                    <c:ptCount val="1"/>
                    <c:pt idx="0">
                      <c:v>0.0%</c:v>
                    </c:pt>
                  </c:strCache>
                </c:strRef>
              </c:tx>
              <c:dLblPos val="outEnd"/>
              <c:showLegendKey val="0"/>
              <c:showVal val="1"/>
              <c:showCatName val="0"/>
              <c:showSerName val="0"/>
              <c:showPercent val="0"/>
              <c:showBubbleSize val="0"/>
              <c:extLst>
                <c:ext xmlns:c15="http://schemas.microsoft.com/office/drawing/2012/chart" uri="{CE6537A1-D6FC-4f65-9D91-7224C49458BB}">
                  <c15:layout/>
                  <c15:dlblFieldTable>
                    <c15:dlblFTEntry>
                      <c15:txfldGUID>{CE4AAFFF-E735-42D8-A3D7-64D4F45BF4F8}</c15:txfldGUID>
                      <c15:f>Charts!$C$21</c15:f>
                      <c15:dlblFieldTableCache>
                        <c:ptCount val="1"/>
                        <c:pt idx="0">
                          <c:v>0.0%</c:v>
                        </c:pt>
                      </c15:dlblFieldTableCache>
                    </c15:dlblFTEntry>
                  </c15:dlblFieldTable>
                  <c15:showDataLabelsRange val="0"/>
                </c:ext>
                <c:ext xmlns:c16="http://schemas.microsoft.com/office/drawing/2014/chart" uri="{C3380CC4-5D6E-409C-BE32-E72D297353CC}">
                  <c16:uniqueId val="{00000010-FEA1-4122-A22B-9371E55BC500}"/>
                </c:ext>
              </c:extLst>
            </c:dLbl>
            <c:dLbl>
              <c:idx val="17"/>
              <c:layout/>
              <c:tx>
                <c:strRef>
                  <c:f>Charts!$C$22</c:f>
                  <c:strCache>
                    <c:ptCount val="1"/>
                    <c:pt idx="0">
                      <c:v>0.0%</c:v>
                    </c:pt>
                  </c:strCache>
                </c:strRef>
              </c:tx>
              <c:dLblPos val="outEnd"/>
              <c:showLegendKey val="0"/>
              <c:showVal val="1"/>
              <c:showCatName val="0"/>
              <c:showSerName val="0"/>
              <c:showPercent val="0"/>
              <c:showBubbleSize val="0"/>
              <c:extLst>
                <c:ext xmlns:c15="http://schemas.microsoft.com/office/drawing/2012/chart" uri="{CE6537A1-D6FC-4f65-9D91-7224C49458BB}">
                  <c15:layout/>
                  <c15:dlblFieldTable>
                    <c15:dlblFTEntry>
                      <c15:txfldGUID>{BF1B6DE9-AF2C-4F6F-B3E7-95E77393B575}</c15:txfldGUID>
                      <c15:f>Charts!$C$22</c15:f>
                      <c15:dlblFieldTableCache>
                        <c:ptCount val="1"/>
                        <c:pt idx="0">
                          <c:v>0.0%</c:v>
                        </c:pt>
                      </c15:dlblFieldTableCache>
                    </c15:dlblFTEntry>
                  </c15:dlblFieldTable>
                  <c15:showDataLabelsRange val="0"/>
                </c:ext>
                <c:ext xmlns:c16="http://schemas.microsoft.com/office/drawing/2014/chart" uri="{C3380CC4-5D6E-409C-BE32-E72D297353CC}">
                  <c16:uniqueId val="{00000011-FEA1-4122-A22B-9371E55BC500}"/>
                </c:ext>
              </c:extLst>
            </c:dLbl>
            <c:dLbl>
              <c:idx val="18"/>
              <c:layout/>
              <c:tx>
                <c:strRef>
                  <c:f>Charts!$C$23</c:f>
                  <c:strCache>
                    <c:ptCount val="1"/>
                    <c:pt idx="0">
                      <c:v>0.0%</c:v>
                    </c:pt>
                  </c:strCache>
                </c:strRef>
              </c:tx>
              <c:dLblPos val="outEnd"/>
              <c:showLegendKey val="0"/>
              <c:showVal val="1"/>
              <c:showCatName val="0"/>
              <c:showSerName val="0"/>
              <c:showPercent val="0"/>
              <c:showBubbleSize val="0"/>
              <c:extLst>
                <c:ext xmlns:c15="http://schemas.microsoft.com/office/drawing/2012/chart" uri="{CE6537A1-D6FC-4f65-9D91-7224C49458BB}">
                  <c15:layout/>
                  <c15:dlblFieldTable>
                    <c15:dlblFTEntry>
                      <c15:txfldGUID>{3CB84F19-51FF-4A8E-B77E-50E3A15BFBB6}</c15:txfldGUID>
                      <c15:f>Charts!$C$23</c15:f>
                      <c15:dlblFieldTableCache>
                        <c:ptCount val="1"/>
                        <c:pt idx="0">
                          <c:v>0.0%</c:v>
                        </c:pt>
                      </c15:dlblFieldTableCache>
                    </c15:dlblFTEntry>
                  </c15:dlblFieldTable>
                  <c15:showDataLabelsRange val="0"/>
                </c:ext>
                <c:ext xmlns:c16="http://schemas.microsoft.com/office/drawing/2014/chart" uri="{C3380CC4-5D6E-409C-BE32-E72D297353CC}">
                  <c16:uniqueId val="{00000012-FEA1-4122-A22B-9371E55BC500}"/>
                </c:ext>
              </c:extLst>
            </c:dLbl>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Charts!$A$5:$A$23</c:f>
              <c:strCache>
                <c:ptCount val="19"/>
                <c:pt idx="0">
                  <c:v>Pohokura</c:v>
                </c:pt>
                <c:pt idx="1">
                  <c:v>Maui</c:v>
                </c:pt>
                <c:pt idx="2">
                  <c:v>Kupe</c:v>
                </c:pt>
                <c:pt idx="3">
                  <c:v>Mangahewa</c:v>
                </c:pt>
                <c:pt idx="4">
                  <c:v>Kapuni</c:v>
                </c:pt>
                <c:pt idx="5">
                  <c:v>Turangi</c:v>
                </c:pt>
                <c:pt idx="6">
                  <c:v>Maari</c:v>
                </c:pt>
                <c:pt idx="7">
                  <c:v>Kowhai</c:v>
                </c:pt>
                <c:pt idx="8">
                  <c:v>McKee</c:v>
                </c:pt>
                <c:pt idx="9">
                  <c:v>Ngatoro</c:v>
                </c:pt>
                <c:pt idx="10">
                  <c:v>Others</c:v>
                </c:pt>
                <c:pt idx="11">
                  <c:v>Rimu</c:v>
                </c:pt>
                <c:pt idx="12">
                  <c:v>Tui</c:v>
                </c:pt>
                <c:pt idx="13">
                  <c:v>Cheal</c:v>
                </c:pt>
                <c:pt idx="14">
                  <c:v>Sidewinder</c:v>
                </c:pt>
                <c:pt idx="15">
                  <c:v>Waihapa</c:v>
                </c:pt>
                <c:pt idx="16">
                  <c:v>Coppermoki</c:v>
                </c:pt>
                <c:pt idx="17">
                  <c:v>TarikiAhuroa</c:v>
                </c:pt>
                <c:pt idx="18">
                  <c:v>Surrey</c:v>
                </c:pt>
              </c:strCache>
            </c:strRef>
          </c:cat>
          <c:val>
            <c:numRef>
              <c:f>Charts!$B$5:$B$23</c:f>
              <c:numCache>
                <c:formatCode>_(* #,##0.00_);_(* \(#,##0.00\);_(* "-"??_);_(@_)</c:formatCode>
                <c:ptCount val="19"/>
                <c:pt idx="0">
                  <c:v>67.771850360000002</c:v>
                </c:pt>
                <c:pt idx="1">
                  <c:v>24.104721000000001</c:v>
                </c:pt>
                <c:pt idx="2">
                  <c:v>30.323774539999999</c:v>
                </c:pt>
                <c:pt idx="3">
                  <c:v>37.302749460000001</c:v>
                </c:pt>
                <c:pt idx="4">
                  <c:v>9.8582347400000003</c:v>
                </c:pt>
                <c:pt idx="5">
                  <c:v>9.7506822839999998</c:v>
                </c:pt>
                <c:pt idx="6">
                  <c:v>4.3946098200000003</c:v>
                </c:pt>
                <c:pt idx="7">
                  <c:v>4.0156792509999999</c:v>
                </c:pt>
                <c:pt idx="8">
                  <c:v>3.6927237700000002</c:v>
                </c:pt>
                <c:pt idx="9">
                  <c:v>1.4928039340000001</c:v>
                </c:pt>
                <c:pt idx="10">
                  <c:v>0.106636753</c:v>
                </c:pt>
                <c:pt idx="11">
                  <c:v>0.34819950999999999</c:v>
                </c:pt>
                <c:pt idx="12">
                  <c:v>0.49245094700000003</c:v>
                </c:pt>
                <c:pt idx="13">
                  <c:v>0.54500300000000002</c:v>
                </c:pt>
                <c:pt idx="14">
                  <c:v>0.18435199999999999</c:v>
                </c:pt>
                <c:pt idx="15">
                  <c:v>0.14177799999999999</c:v>
                </c:pt>
                <c:pt idx="16">
                  <c:v>8.4415000000000004E-2</c:v>
                </c:pt>
                <c:pt idx="17">
                  <c:v>0</c:v>
                </c:pt>
                <c:pt idx="18">
                  <c:v>2.1383249999999999E-3</c:v>
                </c:pt>
              </c:numCache>
            </c:numRef>
          </c:val>
          <c:extLst>
            <c:ext xmlns:c16="http://schemas.microsoft.com/office/drawing/2014/chart" uri="{C3380CC4-5D6E-409C-BE32-E72D297353CC}">
              <c16:uniqueId val="{00000013-FEA1-4122-A22B-9371E55BC500}"/>
            </c:ext>
          </c:extLst>
        </c:ser>
        <c:dLbls>
          <c:showLegendKey val="0"/>
          <c:showVal val="0"/>
          <c:showCatName val="0"/>
          <c:showSerName val="0"/>
          <c:showPercent val="0"/>
          <c:showBubbleSize val="0"/>
        </c:dLbls>
        <c:gapWidth val="150"/>
        <c:axId val="119040640"/>
        <c:axId val="119071104"/>
      </c:barChart>
      <c:catAx>
        <c:axId val="119040640"/>
        <c:scaling>
          <c:orientation val="maxMin"/>
        </c:scaling>
        <c:delete val="0"/>
        <c:axPos val="l"/>
        <c:numFmt formatCode="General" sourceLinked="0"/>
        <c:majorTickMark val="out"/>
        <c:minorTickMark val="none"/>
        <c:tickLblPos val="nextTo"/>
        <c:crossAx val="119071104"/>
        <c:crosses val="autoZero"/>
        <c:auto val="1"/>
        <c:lblAlgn val="ctr"/>
        <c:lblOffset val="100"/>
        <c:tickLblSkip val="1"/>
        <c:noMultiLvlLbl val="0"/>
      </c:catAx>
      <c:valAx>
        <c:axId val="119071104"/>
        <c:scaling>
          <c:orientation val="minMax"/>
        </c:scaling>
        <c:delete val="0"/>
        <c:axPos val="t"/>
        <c:majorGridlines>
          <c:spPr>
            <a:ln>
              <a:solidFill>
                <a:schemeClr val="bg1">
                  <a:lumMod val="75000"/>
                </a:schemeClr>
              </a:solidFill>
            </a:ln>
          </c:spPr>
        </c:majorGridlines>
        <c:numFmt formatCode="#,##0" sourceLinked="0"/>
        <c:majorTickMark val="out"/>
        <c:minorTickMark val="none"/>
        <c:tickLblPos val="nextTo"/>
        <c:crossAx val="119040640"/>
        <c:crosses val="autoZero"/>
        <c:crossBetween val="between"/>
      </c:valAx>
    </c:plotArea>
    <c:plotVisOnly val="1"/>
    <c:dispBlanksAs val="gap"/>
    <c:showDLblsOverMax val="0"/>
  </c:chart>
  <c:spPr>
    <a:solidFill>
      <a:schemeClr val="bg1">
        <a:lumMod val="85000"/>
      </a:schemeClr>
    </a:solidFill>
    <a:ln>
      <a:noFill/>
    </a:ln>
  </c:sp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Charts!$A$25</c:f>
          <c:strCache>
            <c:ptCount val="1"/>
            <c:pt idx="0">
              <c:v>Annual Gross Gas Production by Field</c:v>
            </c:pt>
          </c:strCache>
        </c:strRef>
      </c:tx>
      <c:layout>
        <c:manualLayout>
          <c:xMode val="edge"/>
          <c:yMode val="edge"/>
          <c:x val="5.0884436293099078E-2"/>
          <c:y val="1.9950124688279301E-2"/>
        </c:manualLayout>
      </c:layout>
      <c:overlay val="0"/>
      <c:txPr>
        <a:bodyPr/>
        <a:lstStyle/>
        <a:p>
          <a:pPr>
            <a:defRPr sz="1100"/>
          </a:pPr>
          <a:endParaRPr lang="en-US"/>
        </a:p>
      </c:txPr>
    </c:title>
    <c:autoTitleDeleted val="0"/>
    <c:plotArea>
      <c:layout>
        <c:manualLayout>
          <c:layoutTarget val="inner"/>
          <c:xMode val="edge"/>
          <c:yMode val="edge"/>
          <c:x val="5.011689213104055E-2"/>
          <c:y val="0.11115544472152951"/>
          <c:w val="0.68599280168788002"/>
          <c:h val="0.71508996537527569"/>
        </c:manualLayout>
      </c:layout>
      <c:areaChart>
        <c:grouping val="stacked"/>
        <c:varyColors val="0"/>
        <c:ser>
          <c:idx val="0"/>
          <c:order val="0"/>
          <c:tx>
            <c:strRef>
              <c:f>Annual_PJ!$A$14</c:f>
              <c:strCache>
                <c:ptCount val="1"/>
                <c:pt idx="0">
                  <c:v>Kapuni</c:v>
                </c:pt>
              </c:strCache>
            </c:strRef>
          </c:tx>
          <c:cat>
            <c:numRef>
              <c:f>Annual_PJ!$C$9:$AV$9</c:f>
              <c:numCache>
                <c:formatCode>General</c:formatCode>
                <c:ptCount val="46"/>
                <c:pt idx="0">
                  <c:v>1974</c:v>
                </c:pt>
                <c:pt idx="1">
                  <c:v>1975</c:v>
                </c:pt>
                <c:pt idx="2">
                  <c:v>1976</c:v>
                </c:pt>
                <c:pt idx="3">
                  <c:v>1977</c:v>
                </c:pt>
                <c:pt idx="4">
                  <c:v>1978</c:v>
                </c:pt>
                <c:pt idx="5">
                  <c:v>1979</c:v>
                </c:pt>
                <c:pt idx="6">
                  <c:v>1980</c:v>
                </c:pt>
                <c:pt idx="7">
                  <c:v>1981</c:v>
                </c:pt>
                <c:pt idx="8">
                  <c:v>1982</c:v>
                </c:pt>
                <c:pt idx="9">
                  <c:v>1983</c:v>
                </c:pt>
                <c:pt idx="10">
                  <c:v>1984</c:v>
                </c:pt>
                <c:pt idx="11">
                  <c:v>1985</c:v>
                </c:pt>
                <c:pt idx="12">
                  <c:v>1986</c:v>
                </c:pt>
                <c:pt idx="13">
                  <c:v>1987</c:v>
                </c:pt>
                <c:pt idx="14">
                  <c:v>1988</c:v>
                </c:pt>
                <c:pt idx="15">
                  <c:v>1989</c:v>
                </c:pt>
                <c:pt idx="16">
                  <c:v>1990</c:v>
                </c:pt>
                <c:pt idx="17">
                  <c:v>1991</c:v>
                </c:pt>
                <c:pt idx="18">
                  <c:v>1992</c:v>
                </c:pt>
                <c:pt idx="19">
                  <c:v>1993</c:v>
                </c:pt>
                <c:pt idx="20">
                  <c:v>1994</c:v>
                </c:pt>
                <c:pt idx="21">
                  <c:v>1995</c:v>
                </c:pt>
                <c:pt idx="22">
                  <c:v>1996</c:v>
                </c:pt>
                <c:pt idx="23">
                  <c:v>1997</c:v>
                </c:pt>
                <c:pt idx="24">
                  <c:v>1998</c:v>
                </c:pt>
                <c:pt idx="25">
                  <c:v>1999</c:v>
                </c:pt>
                <c:pt idx="26">
                  <c:v>2000</c:v>
                </c:pt>
                <c:pt idx="27">
                  <c:v>2001</c:v>
                </c:pt>
                <c:pt idx="28">
                  <c:v>2002</c:v>
                </c:pt>
                <c:pt idx="29">
                  <c:v>2003</c:v>
                </c:pt>
                <c:pt idx="30">
                  <c:v>2004</c:v>
                </c:pt>
                <c:pt idx="31">
                  <c:v>2005</c:v>
                </c:pt>
                <c:pt idx="32">
                  <c:v>2006</c:v>
                </c:pt>
                <c:pt idx="33">
                  <c:v>2007</c:v>
                </c:pt>
                <c:pt idx="34">
                  <c:v>2008</c:v>
                </c:pt>
                <c:pt idx="35">
                  <c:v>2009</c:v>
                </c:pt>
                <c:pt idx="36">
                  <c:v>2010</c:v>
                </c:pt>
                <c:pt idx="37">
                  <c:v>2011</c:v>
                </c:pt>
                <c:pt idx="38">
                  <c:v>2012</c:v>
                </c:pt>
                <c:pt idx="39">
                  <c:v>2013</c:v>
                </c:pt>
                <c:pt idx="40">
                  <c:v>2014</c:v>
                </c:pt>
                <c:pt idx="41">
                  <c:v>2015</c:v>
                </c:pt>
                <c:pt idx="42">
                  <c:v>2016</c:v>
                </c:pt>
                <c:pt idx="43">
                  <c:v>2017</c:v>
                </c:pt>
                <c:pt idx="44">
                  <c:v>2018</c:v>
                </c:pt>
                <c:pt idx="45">
                  <c:v>2019</c:v>
                </c:pt>
              </c:numCache>
            </c:numRef>
          </c:cat>
          <c:val>
            <c:numRef>
              <c:f>Annual_PJ!$C$14:$AV$14</c:f>
              <c:numCache>
                <c:formatCode>_(* #,##0.00_);_(* \(#,##0.00\);_(* "-"??_);_(@_)</c:formatCode>
                <c:ptCount val="46"/>
                <c:pt idx="0">
                  <c:v>14.056284829999999</c:v>
                </c:pt>
                <c:pt idx="1">
                  <c:v>15.35987126</c:v>
                </c:pt>
                <c:pt idx="2">
                  <c:v>40.221964329999999</c:v>
                </c:pt>
                <c:pt idx="3">
                  <c:v>64.352290859999997</c:v>
                </c:pt>
                <c:pt idx="4">
                  <c:v>59.487610859999997</c:v>
                </c:pt>
                <c:pt idx="5">
                  <c:v>29.2702235</c:v>
                </c:pt>
                <c:pt idx="6">
                  <c:v>19.116836259999999</c:v>
                </c:pt>
                <c:pt idx="7">
                  <c:v>23.74708219</c:v>
                </c:pt>
                <c:pt idx="8">
                  <c:v>30.277176999999998</c:v>
                </c:pt>
                <c:pt idx="9">
                  <c:v>34.736806000000001</c:v>
                </c:pt>
                <c:pt idx="10">
                  <c:v>35.889026000000001</c:v>
                </c:pt>
                <c:pt idx="11">
                  <c:v>40.083910000000003</c:v>
                </c:pt>
                <c:pt idx="12">
                  <c:v>38.603397999999999</c:v>
                </c:pt>
                <c:pt idx="13">
                  <c:v>36.050877999999997</c:v>
                </c:pt>
                <c:pt idx="14">
                  <c:v>42.549545999999999</c:v>
                </c:pt>
                <c:pt idx="15">
                  <c:v>45.978444000000003</c:v>
                </c:pt>
                <c:pt idx="16">
                  <c:v>44.585500000000003</c:v>
                </c:pt>
                <c:pt idx="17">
                  <c:v>46.249757000000002</c:v>
                </c:pt>
                <c:pt idx="18">
                  <c:v>49.037373000000002</c:v>
                </c:pt>
                <c:pt idx="19">
                  <c:v>48.427740999999997</c:v>
                </c:pt>
                <c:pt idx="20">
                  <c:v>51.499389999999998</c:v>
                </c:pt>
                <c:pt idx="21">
                  <c:v>42.844025999999999</c:v>
                </c:pt>
                <c:pt idx="22">
                  <c:v>52.715040000000002</c:v>
                </c:pt>
                <c:pt idx="23">
                  <c:v>46.116906</c:v>
                </c:pt>
                <c:pt idx="24">
                  <c:v>45.429648999999998</c:v>
                </c:pt>
                <c:pt idx="25">
                  <c:v>42.944698000000002</c:v>
                </c:pt>
                <c:pt idx="26">
                  <c:v>34.875061000000002</c:v>
                </c:pt>
                <c:pt idx="27">
                  <c:v>31.9863</c:v>
                </c:pt>
                <c:pt idx="28">
                  <c:v>28.811081000000001</c:v>
                </c:pt>
                <c:pt idx="29">
                  <c:v>27.210397</c:v>
                </c:pt>
                <c:pt idx="30">
                  <c:v>27.788439</c:v>
                </c:pt>
                <c:pt idx="31">
                  <c:v>28.604776000000001</c:v>
                </c:pt>
                <c:pt idx="32">
                  <c:v>28.13072</c:v>
                </c:pt>
                <c:pt idx="33">
                  <c:v>24.838863</c:v>
                </c:pt>
                <c:pt idx="34">
                  <c:v>21.134315999999998</c:v>
                </c:pt>
                <c:pt idx="35">
                  <c:v>17.531108</c:v>
                </c:pt>
                <c:pt idx="36">
                  <c:v>17.699715999999999</c:v>
                </c:pt>
                <c:pt idx="37">
                  <c:v>17.834429</c:v>
                </c:pt>
                <c:pt idx="38">
                  <c:v>15.367343249999999</c:v>
                </c:pt>
                <c:pt idx="39">
                  <c:v>12.888227369999999</c:v>
                </c:pt>
                <c:pt idx="40">
                  <c:v>16.47051458</c:v>
                </c:pt>
                <c:pt idx="41">
                  <c:v>12.50130066</c:v>
                </c:pt>
                <c:pt idx="42">
                  <c:v>9.8634911370000005</c:v>
                </c:pt>
                <c:pt idx="43">
                  <c:v>9.2320622419999996</c:v>
                </c:pt>
                <c:pt idx="44">
                  <c:v>10.363645399999999</c:v>
                </c:pt>
                <c:pt idx="45">
                  <c:v>9.8582347400000003</c:v>
                </c:pt>
              </c:numCache>
            </c:numRef>
          </c:val>
          <c:extLst>
            <c:ext xmlns:c16="http://schemas.microsoft.com/office/drawing/2014/chart" uri="{C3380CC4-5D6E-409C-BE32-E72D297353CC}">
              <c16:uniqueId val="{00000000-34B4-420B-8AD6-A41150243BF4}"/>
            </c:ext>
          </c:extLst>
        </c:ser>
        <c:ser>
          <c:idx val="1"/>
          <c:order val="1"/>
          <c:tx>
            <c:strRef>
              <c:f>Annual_PJ!$A$15</c:f>
              <c:strCache>
                <c:ptCount val="1"/>
                <c:pt idx="0">
                  <c:v>Cheal</c:v>
                </c:pt>
              </c:strCache>
            </c:strRef>
          </c:tx>
          <c:spPr>
            <a:ln w="25400">
              <a:noFill/>
            </a:ln>
          </c:spPr>
          <c:cat>
            <c:numRef>
              <c:f>Annual_PJ!$C$9:$AV$9</c:f>
              <c:numCache>
                <c:formatCode>General</c:formatCode>
                <c:ptCount val="46"/>
                <c:pt idx="0">
                  <c:v>1974</c:v>
                </c:pt>
                <c:pt idx="1">
                  <c:v>1975</c:v>
                </c:pt>
                <c:pt idx="2">
                  <c:v>1976</c:v>
                </c:pt>
                <c:pt idx="3">
                  <c:v>1977</c:v>
                </c:pt>
                <c:pt idx="4">
                  <c:v>1978</c:v>
                </c:pt>
                <c:pt idx="5">
                  <c:v>1979</c:v>
                </c:pt>
                <c:pt idx="6">
                  <c:v>1980</c:v>
                </c:pt>
                <c:pt idx="7">
                  <c:v>1981</c:v>
                </c:pt>
                <c:pt idx="8">
                  <c:v>1982</c:v>
                </c:pt>
                <c:pt idx="9">
                  <c:v>1983</c:v>
                </c:pt>
                <c:pt idx="10">
                  <c:v>1984</c:v>
                </c:pt>
                <c:pt idx="11">
                  <c:v>1985</c:v>
                </c:pt>
                <c:pt idx="12">
                  <c:v>1986</c:v>
                </c:pt>
                <c:pt idx="13">
                  <c:v>1987</c:v>
                </c:pt>
                <c:pt idx="14">
                  <c:v>1988</c:v>
                </c:pt>
                <c:pt idx="15">
                  <c:v>1989</c:v>
                </c:pt>
                <c:pt idx="16">
                  <c:v>1990</c:v>
                </c:pt>
                <c:pt idx="17">
                  <c:v>1991</c:v>
                </c:pt>
                <c:pt idx="18">
                  <c:v>1992</c:v>
                </c:pt>
                <c:pt idx="19">
                  <c:v>1993</c:v>
                </c:pt>
                <c:pt idx="20">
                  <c:v>1994</c:v>
                </c:pt>
                <c:pt idx="21">
                  <c:v>1995</c:v>
                </c:pt>
                <c:pt idx="22">
                  <c:v>1996</c:v>
                </c:pt>
                <c:pt idx="23">
                  <c:v>1997</c:v>
                </c:pt>
                <c:pt idx="24">
                  <c:v>1998</c:v>
                </c:pt>
                <c:pt idx="25">
                  <c:v>1999</c:v>
                </c:pt>
                <c:pt idx="26">
                  <c:v>2000</c:v>
                </c:pt>
                <c:pt idx="27">
                  <c:v>2001</c:v>
                </c:pt>
                <c:pt idx="28">
                  <c:v>2002</c:v>
                </c:pt>
                <c:pt idx="29">
                  <c:v>2003</c:v>
                </c:pt>
                <c:pt idx="30">
                  <c:v>2004</c:v>
                </c:pt>
                <c:pt idx="31">
                  <c:v>2005</c:v>
                </c:pt>
                <c:pt idx="32">
                  <c:v>2006</c:v>
                </c:pt>
                <c:pt idx="33">
                  <c:v>2007</c:v>
                </c:pt>
                <c:pt idx="34">
                  <c:v>2008</c:v>
                </c:pt>
                <c:pt idx="35">
                  <c:v>2009</c:v>
                </c:pt>
                <c:pt idx="36">
                  <c:v>2010</c:v>
                </c:pt>
                <c:pt idx="37">
                  <c:v>2011</c:v>
                </c:pt>
                <c:pt idx="38">
                  <c:v>2012</c:v>
                </c:pt>
                <c:pt idx="39">
                  <c:v>2013</c:v>
                </c:pt>
                <c:pt idx="40">
                  <c:v>2014</c:v>
                </c:pt>
                <c:pt idx="41">
                  <c:v>2015</c:v>
                </c:pt>
                <c:pt idx="42">
                  <c:v>2016</c:v>
                </c:pt>
                <c:pt idx="43">
                  <c:v>2017</c:v>
                </c:pt>
                <c:pt idx="44">
                  <c:v>2018</c:v>
                </c:pt>
                <c:pt idx="45">
                  <c:v>2019</c:v>
                </c:pt>
              </c:numCache>
            </c:numRef>
          </c:cat>
          <c:val>
            <c:numRef>
              <c:f>Annual_PJ!$C$15:$AV$15</c:f>
              <c:numCache>
                <c:formatCode>_(* #,##0.00_);_(* \(#,##0.00\);_(* "-"??_);_(@_)</c:formatCode>
                <c:ptCount val="4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2.0466000000000002E-2</c:v>
                </c:pt>
                <c:pt idx="33">
                  <c:v>0.15723999999999999</c:v>
                </c:pt>
                <c:pt idx="34">
                  <c:v>0.222632</c:v>
                </c:pt>
                <c:pt idx="35">
                  <c:v>0.14161000000000001</c:v>
                </c:pt>
                <c:pt idx="36">
                  <c:v>0.185559</c:v>
                </c:pt>
                <c:pt idx="37">
                  <c:v>0.35820600000000002</c:v>
                </c:pt>
                <c:pt idx="38">
                  <c:v>0.53732500000000005</c:v>
                </c:pt>
                <c:pt idx="39">
                  <c:v>0.84446399999999999</c:v>
                </c:pt>
                <c:pt idx="40">
                  <c:v>1.056719</c:v>
                </c:pt>
                <c:pt idx="41">
                  <c:v>0.83513700000000002</c:v>
                </c:pt>
                <c:pt idx="42">
                  <c:v>0.41526299999999999</c:v>
                </c:pt>
                <c:pt idx="43">
                  <c:v>0.20311799999999999</c:v>
                </c:pt>
                <c:pt idx="44">
                  <c:v>0.18995899999999999</c:v>
                </c:pt>
                <c:pt idx="45">
                  <c:v>0.54500300000000002</c:v>
                </c:pt>
              </c:numCache>
            </c:numRef>
          </c:val>
          <c:extLst>
            <c:ext xmlns:c16="http://schemas.microsoft.com/office/drawing/2014/chart" uri="{C3380CC4-5D6E-409C-BE32-E72D297353CC}">
              <c16:uniqueId val="{00000001-34B4-420B-8AD6-A41150243BF4}"/>
            </c:ext>
          </c:extLst>
        </c:ser>
        <c:ser>
          <c:idx val="2"/>
          <c:order val="2"/>
          <c:tx>
            <c:strRef>
              <c:f>Annual_PJ!$A$16</c:f>
              <c:strCache>
                <c:ptCount val="1"/>
                <c:pt idx="0">
                  <c:v>Coppermoki</c:v>
                </c:pt>
              </c:strCache>
            </c:strRef>
          </c:tx>
          <c:spPr>
            <a:ln w="25400">
              <a:noFill/>
            </a:ln>
          </c:spPr>
          <c:cat>
            <c:numRef>
              <c:f>Annual_PJ!$C$9:$AV$9</c:f>
              <c:numCache>
                <c:formatCode>General</c:formatCode>
                <c:ptCount val="46"/>
                <c:pt idx="0">
                  <c:v>1974</c:v>
                </c:pt>
                <c:pt idx="1">
                  <c:v>1975</c:v>
                </c:pt>
                <c:pt idx="2">
                  <c:v>1976</c:v>
                </c:pt>
                <c:pt idx="3">
                  <c:v>1977</c:v>
                </c:pt>
                <c:pt idx="4">
                  <c:v>1978</c:v>
                </c:pt>
                <c:pt idx="5">
                  <c:v>1979</c:v>
                </c:pt>
                <c:pt idx="6">
                  <c:v>1980</c:v>
                </c:pt>
                <c:pt idx="7">
                  <c:v>1981</c:v>
                </c:pt>
                <c:pt idx="8">
                  <c:v>1982</c:v>
                </c:pt>
                <c:pt idx="9">
                  <c:v>1983</c:v>
                </c:pt>
                <c:pt idx="10">
                  <c:v>1984</c:v>
                </c:pt>
                <c:pt idx="11">
                  <c:v>1985</c:v>
                </c:pt>
                <c:pt idx="12">
                  <c:v>1986</c:v>
                </c:pt>
                <c:pt idx="13">
                  <c:v>1987</c:v>
                </c:pt>
                <c:pt idx="14">
                  <c:v>1988</c:v>
                </c:pt>
                <c:pt idx="15">
                  <c:v>1989</c:v>
                </c:pt>
                <c:pt idx="16">
                  <c:v>1990</c:v>
                </c:pt>
                <c:pt idx="17">
                  <c:v>1991</c:v>
                </c:pt>
                <c:pt idx="18">
                  <c:v>1992</c:v>
                </c:pt>
                <c:pt idx="19">
                  <c:v>1993</c:v>
                </c:pt>
                <c:pt idx="20">
                  <c:v>1994</c:v>
                </c:pt>
                <c:pt idx="21">
                  <c:v>1995</c:v>
                </c:pt>
                <c:pt idx="22">
                  <c:v>1996</c:v>
                </c:pt>
                <c:pt idx="23">
                  <c:v>1997</c:v>
                </c:pt>
                <c:pt idx="24">
                  <c:v>1998</c:v>
                </c:pt>
                <c:pt idx="25">
                  <c:v>1999</c:v>
                </c:pt>
                <c:pt idx="26">
                  <c:v>2000</c:v>
                </c:pt>
                <c:pt idx="27">
                  <c:v>2001</c:v>
                </c:pt>
                <c:pt idx="28">
                  <c:v>2002</c:v>
                </c:pt>
                <c:pt idx="29">
                  <c:v>2003</c:v>
                </c:pt>
                <c:pt idx="30">
                  <c:v>2004</c:v>
                </c:pt>
                <c:pt idx="31">
                  <c:v>2005</c:v>
                </c:pt>
                <c:pt idx="32">
                  <c:v>2006</c:v>
                </c:pt>
                <c:pt idx="33">
                  <c:v>2007</c:v>
                </c:pt>
                <c:pt idx="34">
                  <c:v>2008</c:v>
                </c:pt>
                <c:pt idx="35">
                  <c:v>2009</c:v>
                </c:pt>
                <c:pt idx="36">
                  <c:v>2010</c:v>
                </c:pt>
                <c:pt idx="37">
                  <c:v>2011</c:v>
                </c:pt>
                <c:pt idx="38">
                  <c:v>2012</c:v>
                </c:pt>
                <c:pt idx="39">
                  <c:v>2013</c:v>
                </c:pt>
                <c:pt idx="40">
                  <c:v>2014</c:v>
                </c:pt>
                <c:pt idx="41">
                  <c:v>2015</c:v>
                </c:pt>
                <c:pt idx="42">
                  <c:v>2016</c:v>
                </c:pt>
                <c:pt idx="43">
                  <c:v>2017</c:v>
                </c:pt>
                <c:pt idx="44">
                  <c:v>2018</c:v>
                </c:pt>
                <c:pt idx="45">
                  <c:v>2019</c:v>
                </c:pt>
              </c:numCache>
            </c:numRef>
          </c:cat>
          <c:val>
            <c:numRef>
              <c:f>Annual_PJ!$C$16:$AV$16</c:f>
              <c:numCache>
                <c:formatCode>_(* #,##0.00_);_(* \(#,##0.00\);_(* "-"??_);_(@_)</c:formatCode>
                <c:ptCount val="4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1.9862999999999999E-2</c:v>
                </c:pt>
                <c:pt idx="38">
                  <c:v>0.76896147000000004</c:v>
                </c:pt>
                <c:pt idx="39">
                  <c:v>0.33278460999999998</c:v>
                </c:pt>
                <c:pt idx="40">
                  <c:v>0.23698802999999999</c:v>
                </c:pt>
                <c:pt idx="41">
                  <c:v>9.1034000000000004E-2</c:v>
                </c:pt>
                <c:pt idx="42">
                  <c:v>0.150925</c:v>
                </c:pt>
                <c:pt idx="43">
                  <c:v>3.2384999999999997E-2</c:v>
                </c:pt>
                <c:pt idx="44">
                  <c:v>6.6451999999999997E-2</c:v>
                </c:pt>
                <c:pt idx="45">
                  <c:v>8.4415000000000004E-2</c:v>
                </c:pt>
              </c:numCache>
            </c:numRef>
          </c:val>
          <c:extLst>
            <c:ext xmlns:c16="http://schemas.microsoft.com/office/drawing/2014/chart" uri="{C3380CC4-5D6E-409C-BE32-E72D297353CC}">
              <c16:uniqueId val="{00000002-34B4-420B-8AD6-A41150243BF4}"/>
            </c:ext>
          </c:extLst>
        </c:ser>
        <c:ser>
          <c:idx val="3"/>
          <c:order val="3"/>
          <c:tx>
            <c:strRef>
              <c:f>Annual_PJ!$A$17</c:f>
              <c:strCache>
                <c:ptCount val="1"/>
                <c:pt idx="0">
                  <c:v>Rimu</c:v>
                </c:pt>
              </c:strCache>
            </c:strRef>
          </c:tx>
          <c:spPr>
            <a:ln w="25400">
              <a:noFill/>
            </a:ln>
          </c:spPr>
          <c:cat>
            <c:numRef>
              <c:f>Annual_PJ!$C$9:$AV$9</c:f>
              <c:numCache>
                <c:formatCode>General</c:formatCode>
                <c:ptCount val="46"/>
                <c:pt idx="0">
                  <c:v>1974</c:v>
                </c:pt>
                <c:pt idx="1">
                  <c:v>1975</c:v>
                </c:pt>
                <c:pt idx="2">
                  <c:v>1976</c:v>
                </c:pt>
                <c:pt idx="3">
                  <c:v>1977</c:v>
                </c:pt>
                <c:pt idx="4">
                  <c:v>1978</c:v>
                </c:pt>
                <c:pt idx="5">
                  <c:v>1979</c:v>
                </c:pt>
                <c:pt idx="6">
                  <c:v>1980</c:v>
                </c:pt>
                <c:pt idx="7">
                  <c:v>1981</c:v>
                </c:pt>
                <c:pt idx="8">
                  <c:v>1982</c:v>
                </c:pt>
                <c:pt idx="9">
                  <c:v>1983</c:v>
                </c:pt>
                <c:pt idx="10">
                  <c:v>1984</c:v>
                </c:pt>
                <c:pt idx="11">
                  <c:v>1985</c:v>
                </c:pt>
                <c:pt idx="12">
                  <c:v>1986</c:v>
                </c:pt>
                <c:pt idx="13">
                  <c:v>1987</c:v>
                </c:pt>
                <c:pt idx="14">
                  <c:v>1988</c:v>
                </c:pt>
                <c:pt idx="15">
                  <c:v>1989</c:v>
                </c:pt>
                <c:pt idx="16">
                  <c:v>1990</c:v>
                </c:pt>
                <c:pt idx="17">
                  <c:v>1991</c:v>
                </c:pt>
                <c:pt idx="18">
                  <c:v>1992</c:v>
                </c:pt>
                <c:pt idx="19">
                  <c:v>1993</c:v>
                </c:pt>
                <c:pt idx="20">
                  <c:v>1994</c:v>
                </c:pt>
                <c:pt idx="21">
                  <c:v>1995</c:v>
                </c:pt>
                <c:pt idx="22">
                  <c:v>1996</c:v>
                </c:pt>
                <c:pt idx="23">
                  <c:v>1997</c:v>
                </c:pt>
                <c:pt idx="24">
                  <c:v>1998</c:v>
                </c:pt>
                <c:pt idx="25">
                  <c:v>1999</c:v>
                </c:pt>
                <c:pt idx="26">
                  <c:v>2000</c:v>
                </c:pt>
                <c:pt idx="27">
                  <c:v>2001</c:v>
                </c:pt>
                <c:pt idx="28">
                  <c:v>2002</c:v>
                </c:pt>
                <c:pt idx="29">
                  <c:v>2003</c:v>
                </c:pt>
                <c:pt idx="30">
                  <c:v>2004</c:v>
                </c:pt>
                <c:pt idx="31">
                  <c:v>2005</c:v>
                </c:pt>
                <c:pt idx="32">
                  <c:v>2006</c:v>
                </c:pt>
                <c:pt idx="33">
                  <c:v>2007</c:v>
                </c:pt>
                <c:pt idx="34">
                  <c:v>2008</c:v>
                </c:pt>
                <c:pt idx="35">
                  <c:v>2009</c:v>
                </c:pt>
                <c:pt idx="36">
                  <c:v>2010</c:v>
                </c:pt>
                <c:pt idx="37">
                  <c:v>2011</c:v>
                </c:pt>
                <c:pt idx="38">
                  <c:v>2012</c:v>
                </c:pt>
                <c:pt idx="39">
                  <c:v>2013</c:v>
                </c:pt>
                <c:pt idx="40">
                  <c:v>2014</c:v>
                </c:pt>
                <c:pt idx="41">
                  <c:v>2015</c:v>
                </c:pt>
                <c:pt idx="42">
                  <c:v>2016</c:v>
                </c:pt>
                <c:pt idx="43">
                  <c:v>2017</c:v>
                </c:pt>
                <c:pt idx="44">
                  <c:v>2018</c:v>
                </c:pt>
                <c:pt idx="45">
                  <c:v>2019</c:v>
                </c:pt>
              </c:numCache>
            </c:numRef>
          </c:cat>
          <c:val>
            <c:numRef>
              <c:f>Annual_PJ!$C$17:$AV$17</c:f>
              <c:numCache>
                <c:formatCode>_(* #,##0.00_);_(* \(#,##0.00\);_(* "-"??_);_(@_)</c:formatCode>
                <c:ptCount val="4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1.4886999999999999E-2</c:v>
                </c:pt>
                <c:pt idx="26">
                  <c:v>1.2168E-2</c:v>
                </c:pt>
                <c:pt idx="27">
                  <c:v>0.60135499999999997</c:v>
                </c:pt>
                <c:pt idx="28">
                  <c:v>0.73166600000000004</c:v>
                </c:pt>
                <c:pt idx="29">
                  <c:v>1.8301620000000001</c:v>
                </c:pt>
                <c:pt idx="30">
                  <c:v>3.619103</c:v>
                </c:pt>
                <c:pt idx="31">
                  <c:v>6.9084580000000004</c:v>
                </c:pt>
                <c:pt idx="32">
                  <c:v>4.8178039999999998</c:v>
                </c:pt>
                <c:pt idx="33">
                  <c:v>2.9915590000000001</c:v>
                </c:pt>
                <c:pt idx="34">
                  <c:v>2.1288170000000002</c:v>
                </c:pt>
                <c:pt idx="35">
                  <c:v>1.6202554</c:v>
                </c:pt>
                <c:pt idx="36">
                  <c:v>0.92501999999999995</c:v>
                </c:pt>
                <c:pt idx="37">
                  <c:v>0.79284582000000003</c:v>
                </c:pt>
                <c:pt idx="38">
                  <c:v>0.70482661999999996</c:v>
                </c:pt>
                <c:pt idx="39">
                  <c:v>0.55889912500000005</c:v>
                </c:pt>
                <c:pt idx="40">
                  <c:v>0.50974883800000004</c:v>
                </c:pt>
                <c:pt idx="41">
                  <c:v>1.1105035400000001</c:v>
                </c:pt>
                <c:pt idx="42">
                  <c:v>0.85208974999999998</c:v>
                </c:pt>
                <c:pt idx="43">
                  <c:v>0.58423239000000005</c:v>
                </c:pt>
                <c:pt idx="44">
                  <c:v>0.43222859000000002</c:v>
                </c:pt>
                <c:pt idx="45">
                  <c:v>0.34819950999999999</c:v>
                </c:pt>
              </c:numCache>
            </c:numRef>
          </c:val>
          <c:extLst>
            <c:ext xmlns:c16="http://schemas.microsoft.com/office/drawing/2014/chart" uri="{C3380CC4-5D6E-409C-BE32-E72D297353CC}">
              <c16:uniqueId val="{00000003-34B4-420B-8AD6-A41150243BF4}"/>
            </c:ext>
          </c:extLst>
        </c:ser>
        <c:ser>
          <c:idx val="4"/>
          <c:order val="4"/>
          <c:tx>
            <c:strRef>
              <c:f>Annual_PJ!$A$18</c:f>
              <c:strCache>
                <c:ptCount val="1"/>
                <c:pt idx="0">
                  <c:v>Sidewinder</c:v>
                </c:pt>
              </c:strCache>
            </c:strRef>
          </c:tx>
          <c:spPr>
            <a:ln w="25400">
              <a:noFill/>
            </a:ln>
          </c:spPr>
          <c:cat>
            <c:numRef>
              <c:f>Annual_PJ!$C$9:$AV$9</c:f>
              <c:numCache>
                <c:formatCode>General</c:formatCode>
                <c:ptCount val="46"/>
                <c:pt idx="0">
                  <c:v>1974</c:v>
                </c:pt>
                <c:pt idx="1">
                  <c:v>1975</c:v>
                </c:pt>
                <c:pt idx="2">
                  <c:v>1976</c:v>
                </c:pt>
                <c:pt idx="3">
                  <c:v>1977</c:v>
                </c:pt>
                <c:pt idx="4">
                  <c:v>1978</c:v>
                </c:pt>
                <c:pt idx="5">
                  <c:v>1979</c:v>
                </c:pt>
                <c:pt idx="6">
                  <c:v>1980</c:v>
                </c:pt>
                <c:pt idx="7">
                  <c:v>1981</c:v>
                </c:pt>
                <c:pt idx="8">
                  <c:v>1982</c:v>
                </c:pt>
                <c:pt idx="9">
                  <c:v>1983</c:v>
                </c:pt>
                <c:pt idx="10">
                  <c:v>1984</c:v>
                </c:pt>
                <c:pt idx="11">
                  <c:v>1985</c:v>
                </c:pt>
                <c:pt idx="12">
                  <c:v>1986</c:v>
                </c:pt>
                <c:pt idx="13">
                  <c:v>1987</c:v>
                </c:pt>
                <c:pt idx="14">
                  <c:v>1988</c:v>
                </c:pt>
                <c:pt idx="15">
                  <c:v>1989</c:v>
                </c:pt>
                <c:pt idx="16">
                  <c:v>1990</c:v>
                </c:pt>
                <c:pt idx="17">
                  <c:v>1991</c:v>
                </c:pt>
                <c:pt idx="18">
                  <c:v>1992</c:v>
                </c:pt>
                <c:pt idx="19">
                  <c:v>1993</c:v>
                </c:pt>
                <c:pt idx="20">
                  <c:v>1994</c:v>
                </c:pt>
                <c:pt idx="21">
                  <c:v>1995</c:v>
                </c:pt>
                <c:pt idx="22">
                  <c:v>1996</c:v>
                </c:pt>
                <c:pt idx="23">
                  <c:v>1997</c:v>
                </c:pt>
                <c:pt idx="24">
                  <c:v>1998</c:v>
                </c:pt>
                <c:pt idx="25">
                  <c:v>1999</c:v>
                </c:pt>
                <c:pt idx="26">
                  <c:v>2000</c:v>
                </c:pt>
                <c:pt idx="27">
                  <c:v>2001</c:v>
                </c:pt>
                <c:pt idx="28">
                  <c:v>2002</c:v>
                </c:pt>
                <c:pt idx="29">
                  <c:v>2003</c:v>
                </c:pt>
                <c:pt idx="30">
                  <c:v>2004</c:v>
                </c:pt>
                <c:pt idx="31">
                  <c:v>2005</c:v>
                </c:pt>
                <c:pt idx="32">
                  <c:v>2006</c:v>
                </c:pt>
                <c:pt idx="33">
                  <c:v>2007</c:v>
                </c:pt>
                <c:pt idx="34">
                  <c:v>2008</c:v>
                </c:pt>
                <c:pt idx="35">
                  <c:v>2009</c:v>
                </c:pt>
                <c:pt idx="36">
                  <c:v>2010</c:v>
                </c:pt>
                <c:pt idx="37">
                  <c:v>2011</c:v>
                </c:pt>
                <c:pt idx="38">
                  <c:v>2012</c:v>
                </c:pt>
                <c:pt idx="39">
                  <c:v>2013</c:v>
                </c:pt>
                <c:pt idx="40">
                  <c:v>2014</c:v>
                </c:pt>
                <c:pt idx="41">
                  <c:v>2015</c:v>
                </c:pt>
                <c:pt idx="42">
                  <c:v>2016</c:v>
                </c:pt>
                <c:pt idx="43">
                  <c:v>2017</c:v>
                </c:pt>
                <c:pt idx="44">
                  <c:v>2018</c:v>
                </c:pt>
                <c:pt idx="45">
                  <c:v>2019</c:v>
                </c:pt>
              </c:numCache>
            </c:numRef>
          </c:cat>
          <c:val>
            <c:numRef>
              <c:f>Annual_PJ!$C$18:$AV$18</c:f>
              <c:numCache>
                <c:formatCode>_(* #,##0.00_);_(* \(#,##0.00\);_(* "-"??_);_(@_)</c:formatCode>
                <c:ptCount val="4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0.65948600000000002</c:v>
                </c:pt>
                <c:pt idx="38">
                  <c:v>1.573636</c:v>
                </c:pt>
                <c:pt idx="39">
                  <c:v>1.389432</c:v>
                </c:pt>
                <c:pt idx="40">
                  <c:v>0.30649399999999999</c:v>
                </c:pt>
                <c:pt idx="41">
                  <c:v>0.17618400000000001</c:v>
                </c:pt>
                <c:pt idx="42">
                  <c:v>7.9419000000000003E-2</c:v>
                </c:pt>
                <c:pt idx="43">
                  <c:v>0.14271900000000001</c:v>
                </c:pt>
                <c:pt idx="44">
                  <c:v>0.194158</c:v>
                </c:pt>
                <c:pt idx="45">
                  <c:v>0.18435199999999999</c:v>
                </c:pt>
              </c:numCache>
            </c:numRef>
          </c:val>
          <c:extLst>
            <c:ext xmlns:c16="http://schemas.microsoft.com/office/drawing/2014/chart" uri="{C3380CC4-5D6E-409C-BE32-E72D297353CC}">
              <c16:uniqueId val="{00000004-34B4-420B-8AD6-A41150243BF4}"/>
            </c:ext>
          </c:extLst>
        </c:ser>
        <c:ser>
          <c:idx val="5"/>
          <c:order val="5"/>
          <c:tx>
            <c:strRef>
              <c:f>Annual_PJ!$A$19</c:f>
              <c:strCache>
                <c:ptCount val="1"/>
                <c:pt idx="0">
                  <c:v>Surrey</c:v>
                </c:pt>
              </c:strCache>
            </c:strRef>
          </c:tx>
          <c:spPr>
            <a:ln w="25400">
              <a:noFill/>
            </a:ln>
          </c:spPr>
          <c:cat>
            <c:numRef>
              <c:f>Annual_PJ!$C$9:$AV$9</c:f>
              <c:numCache>
                <c:formatCode>General</c:formatCode>
                <c:ptCount val="46"/>
                <c:pt idx="0">
                  <c:v>1974</c:v>
                </c:pt>
                <c:pt idx="1">
                  <c:v>1975</c:v>
                </c:pt>
                <c:pt idx="2">
                  <c:v>1976</c:v>
                </c:pt>
                <c:pt idx="3">
                  <c:v>1977</c:v>
                </c:pt>
                <c:pt idx="4">
                  <c:v>1978</c:v>
                </c:pt>
                <c:pt idx="5">
                  <c:v>1979</c:v>
                </c:pt>
                <c:pt idx="6">
                  <c:v>1980</c:v>
                </c:pt>
                <c:pt idx="7">
                  <c:v>1981</c:v>
                </c:pt>
                <c:pt idx="8">
                  <c:v>1982</c:v>
                </c:pt>
                <c:pt idx="9">
                  <c:v>1983</c:v>
                </c:pt>
                <c:pt idx="10">
                  <c:v>1984</c:v>
                </c:pt>
                <c:pt idx="11">
                  <c:v>1985</c:v>
                </c:pt>
                <c:pt idx="12">
                  <c:v>1986</c:v>
                </c:pt>
                <c:pt idx="13">
                  <c:v>1987</c:v>
                </c:pt>
                <c:pt idx="14">
                  <c:v>1988</c:v>
                </c:pt>
                <c:pt idx="15">
                  <c:v>1989</c:v>
                </c:pt>
                <c:pt idx="16">
                  <c:v>1990</c:v>
                </c:pt>
                <c:pt idx="17">
                  <c:v>1991</c:v>
                </c:pt>
                <c:pt idx="18">
                  <c:v>1992</c:v>
                </c:pt>
                <c:pt idx="19">
                  <c:v>1993</c:v>
                </c:pt>
                <c:pt idx="20">
                  <c:v>1994</c:v>
                </c:pt>
                <c:pt idx="21">
                  <c:v>1995</c:v>
                </c:pt>
                <c:pt idx="22">
                  <c:v>1996</c:v>
                </c:pt>
                <c:pt idx="23">
                  <c:v>1997</c:v>
                </c:pt>
                <c:pt idx="24">
                  <c:v>1998</c:v>
                </c:pt>
                <c:pt idx="25">
                  <c:v>1999</c:v>
                </c:pt>
                <c:pt idx="26">
                  <c:v>2000</c:v>
                </c:pt>
                <c:pt idx="27">
                  <c:v>2001</c:v>
                </c:pt>
                <c:pt idx="28">
                  <c:v>2002</c:v>
                </c:pt>
                <c:pt idx="29">
                  <c:v>2003</c:v>
                </c:pt>
                <c:pt idx="30">
                  <c:v>2004</c:v>
                </c:pt>
                <c:pt idx="31">
                  <c:v>2005</c:v>
                </c:pt>
                <c:pt idx="32">
                  <c:v>2006</c:v>
                </c:pt>
                <c:pt idx="33">
                  <c:v>2007</c:v>
                </c:pt>
                <c:pt idx="34">
                  <c:v>2008</c:v>
                </c:pt>
                <c:pt idx="35">
                  <c:v>2009</c:v>
                </c:pt>
                <c:pt idx="36">
                  <c:v>2010</c:v>
                </c:pt>
                <c:pt idx="37">
                  <c:v>2011</c:v>
                </c:pt>
                <c:pt idx="38">
                  <c:v>2012</c:v>
                </c:pt>
                <c:pt idx="39">
                  <c:v>2013</c:v>
                </c:pt>
                <c:pt idx="40">
                  <c:v>2014</c:v>
                </c:pt>
                <c:pt idx="41">
                  <c:v>2015</c:v>
                </c:pt>
                <c:pt idx="42">
                  <c:v>2016</c:v>
                </c:pt>
                <c:pt idx="43">
                  <c:v>2017</c:v>
                </c:pt>
                <c:pt idx="44">
                  <c:v>2018</c:v>
                </c:pt>
                <c:pt idx="45">
                  <c:v>2019</c:v>
                </c:pt>
              </c:numCache>
            </c:numRef>
          </c:cat>
          <c:val>
            <c:numRef>
              <c:f>Annual_PJ!$C$19:$AV$19</c:f>
              <c:numCache>
                <c:formatCode>_(* #,##0.00_);_(* \(#,##0.00\);_(* "-"??_);_(@_)</c:formatCode>
                <c:ptCount val="4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8.4533999999999998E-2</c:v>
                </c:pt>
                <c:pt idx="32">
                  <c:v>3.4078999999999998E-2</c:v>
                </c:pt>
                <c:pt idx="33">
                  <c:v>1.9236E-2</c:v>
                </c:pt>
                <c:pt idx="34">
                  <c:v>1.6317000000000002E-2</c:v>
                </c:pt>
                <c:pt idx="35">
                  <c:v>2.0726000000000001E-2</c:v>
                </c:pt>
                <c:pt idx="36">
                  <c:v>1.9684E-2</c:v>
                </c:pt>
                <c:pt idx="37">
                  <c:v>9.7040000000000008E-3</c:v>
                </c:pt>
                <c:pt idx="38">
                  <c:v>9.6036999999999997E-3</c:v>
                </c:pt>
                <c:pt idx="39">
                  <c:v>9.2458460000000003E-3</c:v>
                </c:pt>
                <c:pt idx="40">
                  <c:v>5.4489289999999999E-3</c:v>
                </c:pt>
                <c:pt idx="41">
                  <c:v>0</c:v>
                </c:pt>
                <c:pt idx="42">
                  <c:v>0</c:v>
                </c:pt>
                <c:pt idx="43">
                  <c:v>4.2524959999999997E-3</c:v>
                </c:pt>
                <c:pt idx="44">
                  <c:v>5.4835170000000003E-3</c:v>
                </c:pt>
                <c:pt idx="45">
                  <c:v>2.1383249999999999E-3</c:v>
                </c:pt>
              </c:numCache>
            </c:numRef>
          </c:val>
          <c:extLst>
            <c:ext xmlns:c16="http://schemas.microsoft.com/office/drawing/2014/chart" uri="{C3380CC4-5D6E-409C-BE32-E72D297353CC}">
              <c16:uniqueId val="{00000005-34B4-420B-8AD6-A41150243BF4}"/>
            </c:ext>
          </c:extLst>
        </c:ser>
        <c:ser>
          <c:idx val="6"/>
          <c:order val="6"/>
          <c:tx>
            <c:strRef>
              <c:f>Annual_PJ!$A$20</c:f>
              <c:strCache>
                <c:ptCount val="1"/>
                <c:pt idx="0">
                  <c:v>TarikiAhuroa</c:v>
                </c:pt>
              </c:strCache>
            </c:strRef>
          </c:tx>
          <c:spPr>
            <a:ln w="25400">
              <a:noFill/>
            </a:ln>
          </c:spPr>
          <c:cat>
            <c:numRef>
              <c:f>Annual_PJ!$C$9:$AV$9</c:f>
              <c:numCache>
                <c:formatCode>General</c:formatCode>
                <c:ptCount val="46"/>
                <c:pt idx="0">
                  <c:v>1974</c:v>
                </c:pt>
                <c:pt idx="1">
                  <c:v>1975</c:v>
                </c:pt>
                <c:pt idx="2">
                  <c:v>1976</c:v>
                </c:pt>
                <c:pt idx="3">
                  <c:v>1977</c:v>
                </c:pt>
                <c:pt idx="4">
                  <c:v>1978</c:v>
                </c:pt>
                <c:pt idx="5">
                  <c:v>1979</c:v>
                </c:pt>
                <c:pt idx="6">
                  <c:v>1980</c:v>
                </c:pt>
                <c:pt idx="7">
                  <c:v>1981</c:v>
                </c:pt>
                <c:pt idx="8">
                  <c:v>1982</c:v>
                </c:pt>
                <c:pt idx="9">
                  <c:v>1983</c:v>
                </c:pt>
                <c:pt idx="10">
                  <c:v>1984</c:v>
                </c:pt>
                <c:pt idx="11">
                  <c:v>1985</c:v>
                </c:pt>
                <c:pt idx="12">
                  <c:v>1986</c:v>
                </c:pt>
                <c:pt idx="13">
                  <c:v>1987</c:v>
                </c:pt>
                <c:pt idx="14">
                  <c:v>1988</c:v>
                </c:pt>
                <c:pt idx="15">
                  <c:v>1989</c:v>
                </c:pt>
                <c:pt idx="16">
                  <c:v>1990</c:v>
                </c:pt>
                <c:pt idx="17">
                  <c:v>1991</c:v>
                </c:pt>
                <c:pt idx="18">
                  <c:v>1992</c:v>
                </c:pt>
                <c:pt idx="19">
                  <c:v>1993</c:v>
                </c:pt>
                <c:pt idx="20">
                  <c:v>1994</c:v>
                </c:pt>
                <c:pt idx="21">
                  <c:v>1995</c:v>
                </c:pt>
                <c:pt idx="22">
                  <c:v>1996</c:v>
                </c:pt>
                <c:pt idx="23">
                  <c:v>1997</c:v>
                </c:pt>
                <c:pt idx="24">
                  <c:v>1998</c:v>
                </c:pt>
                <c:pt idx="25">
                  <c:v>1999</c:v>
                </c:pt>
                <c:pt idx="26">
                  <c:v>2000</c:v>
                </c:pt>
                <c:pt idx="27">
                  <c:v>2001</c:v>
                </c:pt>
                <c:pt idx="28">
                  <c:v>2002</c:v>
                </c:pt>
                <c:pt idx="29">
                  <c:v>2003</c:v>
                </c:pt>
                <c:pt idx="30">
                  <c:v>2004</c:v>
                </c:pt>
                <c:pt idx="31">
                  <c:v>2005</c:v>
                </c:pt>
                <c:pt idx="32">
                  <c:v>2006</c:v>
                </c:pt>
                <c:pt idx="33">
                  <c:v>2007</c:v>
                </c:pt>
                <c:pt idx="34">
                  <c:v>2008</c:v>
                </c:pt>
                <c:pt idx="35">
                  <c:v>2009</c:v>
                </c:pt>
                <c:pt idx="36">
                  <c:v>2010</c:v>
                </c:pt>
                <c:pt idx="37">
                  <c:v>2011</c:v>
                </c:pt>
                <c:pt idx="38">
                  <c:v>2012</c:v>
                </c:pt>
                <c:pt idx="39">
                  <c:v>2013</c:v>
                </c:pt>
                <c:pt idx="40">
                  <c:v>2014</c:v>
                </c:pt>
                <c:pt idx="41">
                  <c:v>2015</c:v>
                </c:pt>
                <c:pt idx="42">
                  <c:v>2016</c:v>
                </c:pt>
                <c:pt idx="43">
                  <c:v>2017</c:v>
                </c:pt>
                <c:pt idx="44">
                  <c:v>2018</c:v>
                </c:pt>
                <c:pt idx="45">
                  <c:v>2019</c:v>
                </c:pt>
              </c:numCache>
            </c:numRef>
          </c:cat>
          <c:val>
            <c:numRef>
              <c:f>Annual_PJ!$C$20:$AV$20</c:f>
              <c:numCache>
                <c:formatCode>_(* #,##0.00_);_(* \(#,##0.00\);_(* "-"??_);_(@_)</c:formatCode>
                <c:ptCount val="4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4.912077</c:v>
                </c:pt>
                <c:pt idx="23">
                  <c:v>8.9952249999999996</c:v>
                </c:pt>
                <c:pt idx="24">
                  <c:v>8.8626170000000002</c:v>
                </c:pt>
                <c:pt idx="25">
                  <c:v>9.6860330000000001</c:v>
                </c:pt>
                <c:pt idx="26">
                  <c:v>10.450144999999999</c:v>
                </c:pt>
                <c:pt idx="27">
                  <c:v>12.691604999999999</c:v>
                </c:pt>
                <c:pt idx="28">
                  <c:v>13.353978</c:v>
                </c:pt>
                <c:pt idx="29">
                  <c:v>15.288681</c:v>
                </c:pt>
                <c:pt idx="30">
                  <c:v>9.5711929999999992</c:v>
                </c:pt>
                <c:pt idx="31">
                  <c:v>6.6759490000000001</c:v>
                </c:pt>
                <c:pt idx="32">
                  <c:v>5.3378389999999998</c:v>
                </c:pt>
                <c:pt idx="33">
                  <c:v>3.476229</c:v>
                </c:pt>
                <c:pt idx="34">
                  <c:v>1.090911</c:v>
                </c:pt>
                <c:pt idx="35">
                  <c:v>6.3000000000000003E-4</c:v>
                </c:pt>
                <c:pt idx="36">
                  <c:v>0</c:v>
                </c:pt>
                <c:pt idx="37">
                  <c:v>0</c:v>
                </c:pt>
                <c:pt idx="38">
                  <c:v>0</c:v>
                </c:pt>
                <c:pt idx="39">
                  <c:v>0</c:v>
                </c:pt>
                <c:pt idx="40">
                  <c:v>0</c:v>
                </c:pt>
                <c:pt idx="41">
                  <c:v>0</c:v>
                </c:pt>
                <c:pt idx="42">
                  <c:v>0</c:v>
                </c:pt>
                <c:pt idx="43">
                  <c:v>0</c:v>
                </c:pt>
                <c:pt idx="44">
                  <c:v>0</c:v>
                </c:pt>
                <c:pt idx="45">
                  <c:v>0</c:v>
                </c:pt>
              </c:numCache>
            </c:numRef>
          </c:val>
          <c:extLst>
            <c:ext xmlns:c16="http://schemas.microsoft.com/office/drawing/2014/chart" uri="{C3380CC4-5D6E-409C-BE32-E72D297353CC}">
              <c16:uniqueId val="{00000006-34B4-420B-8AD6-A41150243BF4}"/>
            </c:ext>
          </c:extLst>
        </c:ser>
        <c:ser>
          <c:idx val="7"/>
          <c:order val="7"/>
          <c:tx>
            <c:strRef>
              <c:f>Annual_PJ!$A$21</c:f>
              <c:strCache>
                <c:ptCount val="1"/>
                <c:pt idx="0">
                  <c:v>Waihapa</c:v>
                </c:pt>
              </c:strCache>
            </c:strRef>
          </c:tx>
          <c:spPr>
            <a:ln w="25400">
              <a:noFill/>
            </a:ln>
          </c:spPr>
          <c:cat>
            <c:numRef>
              <c:f>Annual_PJ!$C$9:$AV$9</c:f>
              <c:numCache>
                <c:formatCode>General</c:formatCode>
                <c:ptCount val="46"/>
                <c:pt idx="0">
                  <c:v>1974</c:v>
                </c:pt>
                <c:pt idx="1">
                  <c:v>1975</c:v>
                </c:pt>
                <c:pt idx="2">
                  <c:v>1976</c:v>
                </c:pt>
                <c:pt idx="3">
                  <c:v>1977</c:v>
                </c:pt>
                <c:pt idx="4">
                  <c:v>1978</c:v>
                </c:pt>
                <c:pt idx="5">
                  <c:v>1979</c:v>
                </c:pt>
                <c:pt idx="6">
                  <c:v>1980</c:v>
                </c:pt>
                <c:pt idx="7">
                  <c:v>1981</c:v>
                </c:pt>
                <c:pt idx="8">
                  <c:v>1982</c:v>
                </c:pt>
                <c:pt idx="9">
                  <c:v>1983</c:v>
                </c:pt>
                <c:pt idx="10">
                  <c:v>1984</c:v>
                </c:pt>
                <c:pt idx="11">
                  <c:v>1985</c:v>
                </c:pt>
                <c:pt idx="12">
                  <c:v>1986</c:v>
                </c:pt>
                <c:pt idx="13">
                  <c:v>1987</c:v>
                </c:pt>
                <c:pt idx="14">
                  <c:v>1988</c:v>
                </c:pt>
                <c:pt idx="15">
                  <c:v>1989</c:v>
                </c:pt>
                <c:pt idx="16">
                  <c:v>1990</c:v>
                </c:pt>
                <c:pt idx="17">
                  <c:v>1991</c:v>
                </c:pt>
                <c:pt idx="18">
                  <c:v>1992</c:v>
                </c:pt>
                <c:pt idx="19">
                  <c:v>1993</c:v>
                </c:pt>
                <c:pt idx="20">
                  <c:v>1994</c:v>
                </c:pt>
                <c:pt idx="21">
                  <c:v>1995</c:v>
                </c:pt>
                <c:pt idx="22">
                  <c:v>1996</c:v>
                </c:pt>
                <c:pt idx="23">
                  <c:v>1997</c:v>
                </c:pt>
                <c:pt idx="24">
                  <c:v>1998</c:v>
                </c:pt>
                <c:pt idx="25">
                  <c:v>1999</c:v>
                </c:pt>
                <c:pt idx="26">
                  <c:v>2000</c:v>
                </c:pt>
                <c:pt idx="27">
                  <c:v>2001</c:v>
                </c:pt>
                <c:pt idx="28">
                  <c:v>2002</c:v>
                </c:pt>
                <c:pt idx="29">
                  <c:v>2003</c:v>
                </c:pt>
                <c:pt idx="30">
                  <c:v>2004</c:v>
                </c:pt>
                <c:pt idx="31">
                  <c:v>2005</c:v>
                </c:pt>
                <c:pt idx="32">
                  <c:v>2006</c:v>
                </c:pt>
                <c:pt idx="33">
                  <c:v>2007</c:v>
                </c:pt>
                <c:pt idx="34">
                  <c:v>2008</c:v>
                </c:pt>
                <c:pt idx="35">
                  <c:v>2009</c:v>
                </c:pt>
                <c:pt idx="36">
                  <c:v>2010</c:v>
                </c:pt>
                <c:pt idx="37">
                  <c:v>2011</c:v>
                </c:pt>
                <c:pt idx="38">
                  <c:v>2012</c:v>
                </c:pt>
                <c:pt idx="39">
                  <c:v>2013</c:v>
                </c:pt>
                <c:pt idx="40">
                  <c:v>2014</c:v>
                </c:pt>
                <c:pt idx="41">
                  <c:v>2015</c:v>
                </c:pt>
                <c:pt idx="42">
                  <c:v>2016</c:v>
                </c:pt>
                <c:pt idx="43">
                  <c:v>2017</c:v>
                </c:pt>
                <c:pt idx="44">
                  <c:v>2018</c:v>
                </c:pt>
                <c:pt idx="45">
                  <c:v>2019</c:v>
                </c:pt>
              </c:numCache>
            </c:numRef>
          </c:cat>
          <c:val>
            <c:numRef>
              <c:f>Annual_PJ!$C$21:$AV$21</c:f>
              <c:numCache>
                <c:formatCode>_(* #,##0.00_);_(* \(#,##0.00\);_(* "-"??_);_(@_)</c:formatCode>
                <c:ptCount val="4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1.3119700000000001</c:v>
                </c:pt>
                <c:pt idx="17">
                  <c:v>5.0483029999999998</c:v>
                </c:pt>
                <c:pt idx="18">
                  <c:v>3.9518650000000002</c:v>
                </c:pt>
                <c:pt idx="19">
                  <c:v>5.6284650000000003</c:v>
                </c:pt>
                <c:pt idx="20">
                  <c:v>5.1527810000000001</c:v>
                </c:pt>
                <c:pt idx="21">
                  <c:v>1.9673240000000001</c:v>
                </c:pt>
                <c:pt idx="22">
                  <c:v>1.217857</c:v>
                </c:pt>
                <c:pt idx="23">
                  <c:v>0.77290199999999998</c:v>
                </c:pt>
                <c:pt idx="24">
                  <c:v>0.60312299999999996</c:v>
                </c:pt>
                <c:pt idx="25">
                  <c:v>0.61932699999999996</c:v>
                </c:pt>
                <c:pt idx="26">
                  <c:v>0.28239799999999998</c:v>
                </c:pt>
                <c:pt idx="27">
                  <c:v>0.29665399999999997</c:v>
                </c:pt>
                <c:pt idx="28">
                  <c:v>0.28253899999999998</c:v>
                </c:pt>
                <c:pt idx="29">
                  <c:v>0.23047599999999999</c:v>
                </c:pt>
                <c:pt idx="30">
                  <c:v>0.26395000000000002</c:v>
                </c:pt>
                <c:pt idx="31">
                  <c:v>0.12861700000000001</c:v>
                </c:pt>
                <c:pt idx="32">
                  <c:v>0.25972299999999998</c:v>
                </c:pt>
                <c:pt idx="33">
                  <c:v>0.20868800000000001</c:v>
                </c:pt>
                <c:pt idx="34">
                  <c:v>8.1054000000000001E-2</c:v>
                </c:pt>
                <c:pt idx="35">
                  <c:v>2.257E-2</c:v>
                </c:pt>
                <c:pt idx="36">
                  <c:v>2.8804E-2</c:v>
                </c:pt>
                <c:pt idx="37">
                  <c:v>1.011044E-2</c:v>
                </c:pt>
                <c:pt idx="38">
                  <c:v>3.6600000000000001E-4</c:v>
                </c:pt>
                <c:pt idx="39">
                  <c:v>1.3804E-2</c:v>
                </c:pt>
                <c:pt idx="40">
                  <c:v>0.11877799999999999</c:v>
                </c:pt>
                <c:pt idx="41">
                  <c:v>9.0348899999999996E-2</c:v>
                </c:pt>
                <c:pt idx="42">
                  <c:v>0.14958199999999999</c:v>
                </c:pt>
                <c:pt idx="43">
                  <c:v>0.247199</c:v>
                </c:pt>
                <c:pt idx="44">
                  <c:v>0.21093100000000001</c:v>
                </c:pt>
                <c:pt idx="45">
                  <c:v>0.14177799999999999</c:v>
                </c:pt>
              </c:numCache>
            </c:numRef>
          </c:val>
          <c:extLst>
            <c:ext xmlns:c16="http://schemas.microsoft.com/office/drawing/2014/chart" uri="{C3380CC4-5D6E-409C-BE32-E72D297353CC}">
              <c16:uniqueId val="{00000007-34B4-420B-8AD6-A41150243BF4}"/>
            </c:ext>
          </c:extLst>
        </c:ser>
        <c:ser>
          <c:idx val="8"/>
          <c:order val="8"/>
          <c:tx>
            <c:strRef>
              <c:f>Annual_PJ!$A$22</c:f>
              <c:strCache>
                <c:ptCount val="1"/>
                <c:pt idx="0">
                  <c:v>Mangahewa</c:v>
                </c:pt>
              </c:strCache>
            </c:strRef>
          </c:tx>
          <c:spPr>
            <a:ln w="25400">
              <a:noFill/>
            </a:ln>
          </c:spPr>
          <c:cat>
            <c:numRef>
              <c:f>Annual_PJ!$C$9:$AV$9</c:f>
              <c:numCache>
                <c:formatCode>General</c:formatCode>
                <c:ptCount val="46"/>
                <c:pt idx="0">
                  <c:v>1974</c:v>
                </c:pt>
                <c:pt idx="1">
                  <c:v>1975</c:v>
                </c:pt>
                <c:pt idx="2">
                  <c:v>1976</c:v>
                </c:pt>
                <c:pt idx="3">
                  <c:v>1977</c:v>
                </c:pt>
                <c:pt idx="4">
                  <c:v>1978</c:v>
                </c:pt>
                <c:pt idx="5">
                  <c:v>1979</c:v>
                </c:pt>
                <c:pt idx="6">
                  <c:v>1980</c:v>
                </c:pt>
                <c:pt idx="7">
                  <c:v>1981</c:v>
                </c:pt>
                <c:pt idx="8">
                  <c:v>1982</c:v>
                </c:pt>
                <c:pt idx="9">
                  <c:v>1983</c:v>
                </c:pt>
                <c:pt idx="10">
                  <c:v>1984</c:v>
                </c:pt>
                <c:pt idx="11">
                  <c:v>1985</c:v>
                </c:pt>
                <c:pt idx="12">
                  <c:v>1986</c:v>
                </c:pt>
                <c:pt idx="13">
                  <c:v>1987</c:v>
                </c:pt>
                <c:pt idx="14">
                  <c:v>1988</c:v>
                </c:pt>
                <c:pt idx="15">
                  <c:v>1989</c:v>
                </c:pt>
                <c:pt idx="16">
                  <c:v>1990</c:v>
                </c:pt>
                <c:pt idx="17">
                  <c:v>1991</c:v>
                </c:pt>
                <c:pt idx="18">
                  <c:v>1992</c:v>
                </c:pt>
                <c:pt idx="19">
                  <c:v>1993</c:v>
                </c:pt>
                <c:pt idx="20">
                  <c:v>1994</c:v>
                </c:pt>
                <c:pt idx="21">
                  <c:v>1995</c:v>
                </c:pt>
                <c:pt idx="22">
                  <c:v>1996</c:v>
                </c:pt>
                <c:pt idx="23">
                  <c:v>1997</c:v>
                </c:pt>
                <c:pt idx="24">
                  <c:v>1998</c:v>
                </c:pt>
                <c:pt idx="25">
                  <c:v>1999</c:v>
                </c:pt>
                <c:pt idx="26">
                  <c:v>2000</c:v>
                </c:pt>
                <c:pt idx="27">
                  <c:v>2001</c:v>
                </c:pt>
                <c:pt idx="28">
                  <c:v>2002</c:v>
                </c:pt>
                <c:pt idx="29">
                  <c:v>2003</c:v>
                </c:pt>
                <c:pt idx="30">
                  <c:v>2004</c:v>
                </c:pt>
                <c:pt idx="31">
                  <c:v>2005</c:v>
                </c:pt>
                <c:pt idx="32">
                  <c:v>2006</c:v>
                </c:pt>
                <c:pt idx="33">
                  <c:v>2007</c:v>
                </c:pt>
                <c:pt idx="34">
                  <c:v>2008</c:v>
                </c:pt>
                <c:pt idx="35">
                  <c:v>2009</c:v>
                </c:pt>
                <c:pt idx="36">
                  <c:v>2010</c:v>
                </c:pt>
                <c:pt idx="37">
                  <c:v>2011</c:v>
                </c:pt>
                <c:pt idx="38">
                  <c:v>2012</c:v>
                </c:pt>
                <c:pt idx="39">
                  <c:v>2013</c:v>
                </c:pt>
                <c:pt idx="40">
                  <c:v>2014</c:v>
                </c:pt>
                <c:pt idx="41">
                  <c:v>2015</c:v>
                </c:pt>
                <c:pt idx="42">
                  <c:v>2016</c:v>
                </c:pt>
                <c:pt idx="43">
                  <c:v>2017</c:v>
                </c:pt>
                <c:pt idx="44">
                  <c:v>2018</c:v>
                </c:pt>
                <c:pt idx="45">
                  <c:v>2019</c:v>
                </c:pt>
              </c:numCache>
            </c:numRef>
          </c:cat>
          <c:val>
            <c:numRef>
              <c:f>Annual_PJ!$C$22:$AV$22</c:f>
              <c:numCache>
                <c:formatCode>_(* #,##0.00_);_(* \(#,##0.00\);_(* "-"??_);_(@_)</c:formatCode>
                <c:ptCount val="4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3.2211660000000002</c:v>
                </c:pt>
                <c:pt idx="28">
                  <c:v>9.8882890000000003</c:v>
                </c:pt>
                <c:pt idx="29">
                  <c:v>8.4111930000000008</c:v>
                </c:pt>
                <c:pt idx="30">
                  <c:v>7.9761699999999998</c:v>
                </c:pt>
                <c:pt idx="31">
                  <c:v>6.3551209999999996</c:v>
                </c:pt>
                <c:pt idx="32">
                  <c:v>5.4929509999999997</c:v>
                </c:pt>
                <c:pt idx="33">
                  <c:v>5.719786</c:v>
                </c:pt>
                <c:pt idx="34">
                  <c:v>5.1311470000000003</c:v>
                </c:pt>
                <c:pt idx="35">
                  <c:v>5.8490970000000004</c:v>
                </c:pt>
                <c:pt idx="36">
                  <c:v>5.400703</c:v>
                </c:pt>
                <c:pt idx="37">
                  <c:v>5.8488889999999998</c:v>
                </c:pt>
                <c:pt idx="38">
                  <c:v>10.578104</c:v>
                </c:pt>
                <c:pt idx="39">
                  <c:v>16.10772</c:v>
                </c:pt>
                <c:pt idx="40">
                  <c:v>22.277149000000001</c:v>
                </c:pt>
                <c:pt idx="41">
                  <c:v>25.179677999999999</c:v>
                </c:pt>
                <c:pt idx="42">
                  <c:v>33.651921000000002</c:v>
                </c:pt>
                <c:pt idx="43">
                  <c:v>35.444590259999998</c:v>
                </c:pt>
                <c:pt idx="44">
                  <c:v>32.800096089999997</c:v>
                </c:pt>
                <c:pt idx="45">
                  <c:v>37.302749460000001</c:v>
                </c:pt>
              </c:numCache>
            </c:numRef>
          </c:val>
          <c:extLst>
            <c:ext xmlns:c16="http://schemas.microsoft.com/office/drawing/2014/chart" uri="{C3380CC4-5D6E-409C-BE32-E72D297353CC}">
              <c16:uniqueId val="{00000008-34B4-420B-8AD6-A41150243BF4}"/>
            </c:ext>
          </c:extLst>
        </c:ser>
        <c:ser>
          <c:idx val="9"/>
          <c:order val="9"/>
          <c:tx>
            <c:strRef>
              <c:f>Annual_PJ!$A$23</c:f>
              <c:strCache>
                <c:ptCount val="1"/>
                <c:pt idx="0">
                  <c:v>Ngatoro</c:v>
                </c:pt>
              </c:strCache>
            </c:strRef>
          </c:tx>
          <c:spPr>
            <a:ln w="25400">
              <a:noFill/>
            </a:ln>
          </c:spPr>
          <c:cat>
            <c:numRef>
              <c:f>Annual_PJ!$C$9:$AV$9</c:f>
              <c:numCache>
                <c:formatCode>General</c:formatCode>
                <c:ptCount val="46"/>
                <c:pt idx="0">
                  <c:v>1974</c:v>
                </c:pt>
                <c:pt idx="1">
                  <c:v>1975</c:v>
                </c:pt>
                <c:pt idx="2">
                  <c:v>1976</c:v>
                </c:pt>
                <c:pt idx="3">
                  <c:v>1977</c:v>
                </c:pt>
                <c:pt idx="4">
                  <c:v>1978</c:v>
                </c:pt>
                <c:pt idx="5">
                  <c:v>1979</c:v>
                </c:pt>
                <c:pt idx="6">
                  <c:v>1980</c:v>
                </c:pt>
                <c:pt idx="7">
                  <c:v>1981</c:v>
                </c:pt>
                <c:pt idx="8">
                  <c:v>1982</c:v>
                </c:pt>
                <c:pt idx="9">
                  <c:v>1983</c:v>
                </c:pt>
                <c:pt idx="10">
                  <c:v>1984</c:v>
                </c:pt>
                <c:pt idx="11">
                  <c:v>1985</c:v>
                </c:pt>
                <c:pt idx="12">
                  <c:v>1986</c:v>
                </c:pt>
                <c:pt idx="13">
                  <c:v>1987</c:v>
                </c:pt>
                <c:pt idx="14">
                  <c:v>1988</c:v>
                </c:pt>
                <c:pt idx="15">
                  <c:v>1989</c:v>
                </c:pt>
                <c:pt idx="16">
                  <c:v>1990</c:v>
                </c:pt>
                <c:pt idx="17">
                  <c:v>1991</c:v>
                </c:pt>
                <c:pt idx="18">
                  <c:v>1992</c:v>
                </c:pt>
                <c:pt idx="19">
                  <c:v>1993</c:v>
                </c:pt>
                <c:pt idx="20">
                  <c:v>1994</c:v>
                </c:pt>
                <c:pt idx="21">
                  <c:v>1995</c:v>
                </c:pt>
                <c:pt idx="22">
                  <c:v>1996</c:v>
                </c:pt>
                <c:pt idx="23">
                  <c:v>1997</c:v>
                </c:pt>
                <c:pt idx="24">
                  <c:v>1998</c:v>
                </c:pt>
                <c:pt idx="25">
                  <c:v>1999</c:v>
                </c:pt>
                <c:pt idx="26">
                  <c:v>2000</c:v>
                </c:pt>
                <c:pt idx="27">
                  <c:v>2001</c:v>
                </c:pt>
                <c:pt idx="28">
                  <c:v>2002</c:v>
                </c:pt>
                <c:pt idx="29">
                  <c:v>2003</c:v>
                </c:pt>
                <c:pt idx="30">
                  <c:v>2004</c:v>
                </c:pt>
                <c:pt idx="31">
                  <c:v>2005</c:v>
                </c:pt>
                <c:pt idx="32">
                  <c:v>2006</c:v>
                </c:pt>
                <c:pt idx="33">
                  <c:v>2007</c:v>
                </c:pt>
                <c:pt idx="34">
                  <c:v>2008</c:v>
                </c:pt>
                <c:pt idx="35">
                  <c:v>2009</c:v>
                </c:pt>
                <c:pt idx="36">
                  <c:v>2010</c:v>
                </c:pt>
                <c:pt idx="37">
                  <c:v>2011</c:v>
                </c:pt>
                <c:pt idx="38">
                  <c:v>2012</c:v>
                </c:pt>
                <c:pt idx="39">
                  <c:v>2013</c:v>
                </c:pt>
                <c:pt idx="40">
                  <c:v>2014</c:v>
                </c:pt>
                <c:pt idx="41">
                  <c:v>2015</c:v>
                </c:pt>
                <c:pt idx="42">
                  <c:v>2016</c:v>
                </c:pt>
                <c:pt idx="43">
                  <c:v>2017</c:v>
                </c:pt>
                <c:pt idx="44">
                  <c:v>2018</c:v>
                </c:pt>
                <c:pt idx="45">
                  <c:v>2019</c:v>
                </c:pt>
              </c:numCache>
            </c:numRef>
          </c:cat>
          <c:val>
            <c:numRef>
              <c:f>Annual_PJ!$C$23:$AV$23</c:f>
              <c:numCache>
                <c:formatCode>_(* #,##0.00_);_(* \(#,##0.00\);_(* "-"??_);_(@_)</c:formatCode>
                <c:ptCount val="4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0.114147</c:v>
                </c:pt>
                <c:pt idx="19">
                  <c:v>0.32530100000000001</c:v>
                </c:pt>
                <c:pt idx="20">
                  <c:v>0.41914600000000002</c:v>
                </c:pt>
                <c:pt idx="21">
                  <c:v>0.38475199999999998</c:v>
                </c:pt>
                <c:pt idx="22">
                  <c:v>0.58895600000000004</c:v>
                </c:pt>
                <c:pt idx="23">
                  <c:v>1.2864450000000001</c:v>
                </c:pt>
                <c:pt idx="24">
                  <c:v>1.820009</c:v>
                </c:pt>
                <c:pt idx="25">
                  <c:v>1.526359</c:v>
                </c:pt>
                <c:pt idx="26">
                  <c:v>2.013531</c:v>
                </c:pt>
                <c:pt idx="27">
                  <c:v>1.940358</c:v>
                </c:pt>
                <c:pt idx="28">
                  <c:v>1.4594720000000001</c:v>
                </c:pt>
                <c:pt idx="29">
                  <c:v>0.82435099999999994</c:v>
                </c:pt>
                <c:pt idx="30">
                  <c:v>0.79754599999999998</c:v>
                </c:pt>
                <c:pt idx="31">
                  <c:v>1.4443969999999999</c:v>
                </c:pt>
                <c:pt idx="32">
                  <c:v>1.5064329999999999</c:v>
                </c:pt>
                <c:pt idx="33">
                  <c:v>1.603105</c:v>
                </c:pt>
                <c:pt idx="34">
                  <c:v>1.7873079999999999</c:v>
                </c:pt>
                <c:pt idx="35">
                  <c:v>1.7290970000000001</c:v>
                </c:pt>
                <c:pt idx="36">
                  <c:v>2.2089750000000001</c:v>
                </c:pt>
                <c:pt idx="37">
                  <c:v>2.410139</c:v>
                </c:pt>
                <c:pt idx="38">
                  <c:v>3.2498554999999998</c:v>
                </c:pt>
                <c:pt idx="39">
                  <c:v>2.117027502</c:v>
                </c:pt>
                <c:pt idx="40">
                  <c:v>1.775189589</c:v>
                </c:pt>
                <c:pt idx="41">
                  <c:v>2.0784300830000002</c:v>
                </c:pt>
                <c:pt idx="42">
                  <c:v>1.369696671</c:v>
                </c:pt>
                <c:pt idx="43">
                  <c:v>1.072525854</c:v>
                </c:pt>
                <c:pt idx="44">
                  <c:v>0.71968998299999998</c:v>
                </c:pt>
                <c:pt idx="45">
                  <c:v>1.4928039340000001</c:v>
                </c:pt>
              </c:numCache>
            </c:numRef>
          </c:val>
          <c:extLst>
            <c:ext xmlns:c16="http://schemas.microsoft.com/office/drawing/2014/chart" uri="{C3380CC4-5D6E-409C-BE32-E72D297353CC}">
              <c16:uniqueId val="{00000009-34B4-420B-8AD6-A41150243BF4}"/>
            </c:ext>
          </c:extLst>
        </c:ser>
        <c:ser>
          <c:idx val="10"/>
          <c:order val="10"/>
          <c:tx>
            <c:strRef>
              <c:f>Annual_PJ!$A$24</c:f>
              <c:strCache>
                <c:ptCount val="1"/>
                <c:pt idx="0">
                  <c:v>Turangi</c:v>
                </c:pt>
              </c:strCache>
            </c:strRef>
          </c:tx>
          <c:spPr>
            <a:ln w="25400">
              <a:noFill/>
            </a:ln>
          </c:spPr>
          <c:cat>
            <c:numRef>
              <c:f>Annual_PJ!$C$9:$AV$9</c:f>
              <c:numCache>
                <c:formatCode>General</c:formatCode>
                <c:ptCount val="46"/>
                <c:pt idx="0">
                  <c:v>1974</c:v>
                </c:pt>
                <c:pt idx="1">
                  <c:v>1975</c:v>
                </c:pt>
                <c:pt idx="2">
                  <c:v>1976</c:v>
                </c:pt>
                <c:pt idx="3">
                  <c:v>1977</c:v>
                </c:pt>
                <c:pt idx="4">
                  <c:v>1978</c:v>
                </c:pt>
                <c:pt idx="5">
                  <c:v>1979</c:v>
                </c:pt>
                <c:pt idx="6">
                  <c:v>1980</c:v>
                </c:pt>
                <c:pt idx="7">
                  <c:v>1981</c:v>
                </c:pt>
                <c:pt idx="8">
                  <c:v>1982</c:v>
                </c:pt>
                <c:pt idx="9">
                  <c:v>1983</c:v>
                </c:pt>
                <c:pt idx="10">
                  <c:v>1984</c:v>
                </c:pt>
                <c:pt idx="11">
                  <c:v>1985</c:v>
                </c:pt>
                <c:pt idx="12">
                  <c:v>1986</c:v>
                </c:pt>
                <c:pt idx="13">
                  <c:v>1987</c:v>
                </c:pt>
                <c:pt idx="14">
                  <c:v>1988</c:v>
                </c:pt>
                <c:pt idx="15">
                  <c:v>1989</c:v>
                </c:pt>
                <c:pt idx="16">
                  <c:v>1990</c:v>
                </c:pt>
                <c:pt idx="17">
                  <c:v>1991</c:v>
                </c:pt>
                <c:pt idx="18">
                  <c:v>1992</c:v>
                </c:pt>
                <c:pt idx="19">
                  <c:v>1993</c:v>
                </c:pt>
                <c:pt idx="20">
                  <c:v>1994</c:v>
                </c:pt>
                <c:pt idx="21">
                  <c:v>1995</c:v>
                </c:pt>
                <c:pt idx="22">
                  <c:v>1996</c:v>
                </c:pt>
                <c:pt idx="23">
                  <c:v>1997</c:v>
                </c:pt>
                <c:pt idx="24">
                  <c:v>1998</c:v>
                </c:pt>
                <c:pt idx="25">
                  <c:v>1999</c:v>
                </c:pt>
                <c:pt idx="26">
                  <c:v>2000</c:v>
                </c:pt>
                <c:pt idx="27">
                  <c:v>2001</c:v>
                </c:pt>
                <c:pt idx="28">
                  <c:v>2002</c:v>
                </c:pt>
                <c:pt idx="29">
                  <c:v>2003</c:v>
                </c:pt>
                <c:pt idx="30">
                  <c:v>2004</c:v>
                </c:pt>
                <c:pt idx="31">
                  <c:v>2005</c:v>
                </c:pt>
                <c:pt idx="32">
                  <c:v>2006</c:v>
                </c:pt>
                <c:pt idx="33">
                  <c:v>2007</c:v>
                </c:pt>
                <c:pt idx="34">
                  <c:v>2008</c:v>
                </c:pt>
                <c:pt idx="35">
                  <c:v>2009</c:v>
                </c:pt>
                <c:pt idx="36">
                  <c:v>2010</c:v>
                </c:pt>
                <c:pt idx="37">
                  <c:v>2011</c:v>
                </c:pt>
                <c:pt idx="38">
                  <c:v>2012</c:v>
                </c:pt>
                <c:pt idx="39">
                  <c:v>2013</c:v>
                </c:pt>
                <c:pt idx="40">
                  <c:v>2014</c:v>
                </c:pt>
                <c:pt idx="41">
                  <c:v>2015</c:v>
                </c:pt>
                <c:pt idx="42">
                  <c:v>2016</c:v>
                </c:pt>
                <c:pt idx="43">
                  <c:v>2017</c:v>
                </c:pt>
                <c:pt idx="44">
                  <c:v>2018</c:v>
                </c:pt>
                <c:pt idx="45">
                  <c:v>2019</c:v>
                </c:pt>
              </c:numCache>
            </c:numRef>
          </c:cat>
          <c:val>
            <c:numRef>
              <c:f>Annual_PJ!$C$24:$AV$24</c:f>
              <c:numCache>
                <c:formatCode>_(* #,##0.00_);_(* \(#,##0.00\);_(* "-"??_);_(@_)</c:formatCode>
                <c:ptCount val="4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1.5827999999999998E-2</c:v>
                </c:pt>
                <c:pt idx="32">
                  <c:v>1.4548080000000001</c:v>
                </c:pt>
                <c:pt idx="33">
                  <c:v>5.1009070000000003</c:v>
                </c:pt>
                <c:pt idx="34">
                  <c:v>4.7813569999999999</c:v>
                </c:pt>
                <c:pt idx="35">
                  <c:v>7.7042409999999997</c:v>
                </c:pt>
                <c:pt idx="36">
                  <c:v>6.1171480000000003</c:v>
                </c:pt>
                <c:pt idx="37">
                  <c:v>5.0870990000000003</c:v>
                </c:pt>
                <c:pt idx="38">
                  <c:v>6.8610642999999998</c:v>
                </c:pt>
                <c:pt idx="39">
                  <c:v>7.2059080030000002</c:v>
                </c:pt>
                <c:pt idx="40">
                  <c:v>7.0543733299999998</c:v>
                </c:pt>
                <c:pt idx="41">
                  <c:v>9.0048596399999994</c:v>
                </c:pt>
                <c:pt idx="42">
                  <c:v>10.28517828</c:v>
                </c:pt>
                <c:pt idx="43">
                  <c:v>10.90546258</c:v>
                </c:pt>
                <c:pt idx="44">
                  <c:v>11.044131220000001</c:v>
                </c:pt>
                <c:pt idx="45">
                  <c:v>9.7506822839999998</c:v>
                </c:pt>
              </c:numCache>
            </c:numRef>
          </c:val>
          <c:extLst>
            <c:ext xmlns:c16="http://schemas.microsoft.com/office/drawing/2014/chart" uri="{C3380CC4-5D6E-409C-BE32-E72D297353CC}">
              <c16:uniqueId val="{0000000A-34B4-420B-8AD6-A41150243BF4}"/>
            </c:ext>
          </c:extLst>
        </c:ser>
        <c:ser>
          <c:idx val="11"/>
          <c:order val="11"/>
          <c:tx>
            <c:strRef>
              <c:f>Annual_PJ!$A$25</c:f>
              <c:strCache>
                <c:ptCount val="1"/>
                <c:pt idx="0">
                  <c:v>Kowhai</c:v>
                </c:pt>
              </c:strCache>
            </c:strRef>
          </c:tx>
          <c:spPr>
            <a:ln w="25400">
              <a:noFill/>
            </a:ln>
          </c:spPr>
          <c:cat>
            <c:numRef>
              <c:f>Annual_PJ!$C$9:$AV$9</c:f>
              <c:numCache>
                <c:formatCode>General</c:formatCode>
                <c:ptCount val="46"/>
                <c:pt idx="0">
                  <c:v>1974</c:v>
                </c:pt>
                <c:pt idx="1">
                  <c:v>1975</c:v>
                </c:pt>
                <c:pt idx="2">
                  <c:v>1976</c:v>
                </c:pt>
                <c:pt idx="3">
                  <c:v>1977</c:v>
                </c:pt>
                <c:pt idx="4">
                  <c:v>1978</c:v>
                </c:pt>
                <c:pt idx="5">
                  <c:v>1979</c:v>
                </c:pt>
                <c:pt idx="6">
                  <c:v>1980</c:v>
                </c:pt>
                <c:pt idx="7">
                  <c:v>1981</c:v>
                </c:pt>
                <c:pt idx="8">
                  <c:v>1982</c:v>
                </c:pt>
                <c:pt idx="9">
                  <c:v>1983</c:v>
                </c:pt>
                <c:pt idx="10">
                  <c:v>1984</c:v>
                </c:pt>
                <c:pt idx="11">
                  <c:v>1985</c:v>
                </c:pt>
                <c:pt idx="12">
                  <c:v>1986</c:v>
                </c:pt>
                <c:pt idx="13">
                  <c:v>1987</c:v>
                </c:pt>
                <c:pt idx="14">
                  <c:v>1988</c:v>
                </c:pt>
                <c:pt idx="15">
                  <c:v>1989</c:v>
                </c:pt>
                <c:pt idx="16">
                  <c:v>1990</c:v>
                </c:pt>
                <c:pt idx="17">
                  <c:v>1991</c:v>
                </c:pt>
                <c:pt idx="18">
                  <c:v>1992</c:v>
                </c:pt>
                <c:pt idx="19">
                  <c:v>1993</c:v>
                </c:pt>
                <c:pt idx="20">
                  <c:v>1994</c:v>
                </c:pt>
                <c:pt idx="21">
                  <c:v>1995</c:v>
                </c:pt>
                <c:pt idx="22">
                  <c:v>1996</c:v>
                </c:pt>
                <c:pt idx="23">
                  <c:v>1997</c:v>
                </c:pt>
                <c:pt idx="24">
                  <c:v>1998</c:v>
                </c:pt>
                <c:pt idx="25">
                  <c:v>1999</c:v>
                </c:pt>
                <c:pt idx="26">
                  <c:v>2000</c:v>
                </c:pt>
                <c:pt idx="27">
                  <c:v>2001</c:v>
                </c:pt>
                <c:pt idx="28">
                  <c:v>2002</c:v>
                </c:pt>
                <c:pt idx="29">
                  <c:v>2003</c:v>
                </c:pt>
                <c:pt idx="30">
                  <c:v>2004</c:v>
                </c:pt>
                <c:pt idx="31">
                  <c:v>2005</c:v>
                </c:pt>
                <c:pt idx="32">
                  <c:v>2006</c:v>
                </c:pt>
                <c:pt idx="33">
                  <c:v>2007</c:v>
                </c:pt>
                <c:pt idx="34">
                  <c:v>2008</c:v>
                </c:pt>
                <c:pt idx="35">
                  <c:v>2009</c:v>
                </c:pt>
                <c:pt idx="36">
                  <c:v>2010</c:v>
                </c:pt>
                <c:pt idx="37">
                  <c:v>2011</c:v>
                </c:pt>
                <c:pt idx="38">
                  <c:v>2012</c:v>
                </c:pt>
                <c:pt idx="39">
                  <c:v>2013</c:v>
                </c:pt>
                <c:pt idx="40">
                  <c:v>2014</c:v>
                </c:pt>
                <c:pt idx="41">
                  <c:v>2015</c:v>
                </c:pt>
                <c:pt idx="42">
                  <c:v>2016</c:v>
                </c:pt>
                <c:pt idx="43">
                  <c:v>2017</c:v>
                </c:pt>
                <c:pt idx="44">
                  <c:v>2018</c:v>
                </c:pt>
                <c:pt idx="45">
                  <c:v>2019</c:v>
                </c:pt>
              </c:numCache>
            </c:numRef>
          </c:cat>
          <c:val>
            <c:numRef>
              <c:f>Annual_PJ!$C$25:$AV$25</c:f>
              <c:numCache>
                <c:formatCode>_(* #,##0.00_);_(* \(#,##0.00\);_(* "-"??_);_(@_)</c:formatCode>
                <c:ptCount val="4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2.1762600000000001</c:v>
                </c:pt>
                <c:pt idx="36">
                  <c:v>7.2603439999999999</c:v>
                </c:pt>
                <c:pt idx="37">
                  <c:v>4.5536890000000003</c:v>
                </c:pt>
                <c:pt idx="38">
                  <c:v>3.3791055999999999</c:v>
                </c:pt>
                <c:pt idx="39">
                  <c:v>3.8667814740000002</c:v>
                </c:pt>
                <c:pt idx="40">
                  <c:v>5.789817373</c:v>
                </c:pt>
                <c:pt idx="41">
                  <c:v>5.6379832690000002</c:v>
                </c:pt>
                <c:pt idx="42">
                  <c:v>3.9910092239999999</c:v>
                </c:pt>
                <c:pt idx="43">
                  <c:v>3.483787714</c:v>
                </c:pt>
                <c:pt idx="44">
                  <c:v>5.5598835080000004</c:v>
                </c:pt>
                <c:pt idx="45">
                  <c:v>4.0156792509999999</c:v>
                </c:pt>
              </c:numCache>
            </c:numRef>
          </c:val>
          <c:extLst>
            <c:ext xmlns:c16="http://schemas.microsoft.com/office/drawing/2014/chart" uri="{C3380CC4-5D6E-409C-BE32-E72D297353CC}">
              <c16:uniqueId val="{0000000B-34B4-420B-8AD6-A41150243BF4}"/>
            </c:ext>
          </c:extLst>
        </c:ser>
        <c:ser>
          <c:idx val="12"/>
          <c:order val="12"/>
          <c:tx>
            <c:strRef>
              <c:f>Annual_PJ!$A$26</c:f>
              <c:strCache>
                <c:ptCount val="1"/>
                <c:pt idx="0">
                  <c:v>Tui</c:v>
                </c:pt>
              </c:strCache>
            </c:strRef>
          </c:tx>
          <c:spPr>
            <a:ln w="25400">
              <a:noFill/>
            </a:ln>
          </c:spPr>
          <c:cat>
            <c:numRef>
              <c:f>Annual_PJ!$C$9:$AV$9</c:f>
              <c:numCache>
                <c:formatCode>General</c:formatCode>
                <c:ptCount val="46"/>
                <c:pt idx="0">
                  <c:v>1974</c:v>
                </c:pt>
                <c:pt idx="1">
                  <c:v>1975</c:v>
                </c:pt>
                <c:pt idx="2">
                  <c:v>1976</c:v>
                </c:pt>
                <c:pt idx="3">
                  <c:v>1977</c:v>
                </c:pt>
                <c:pt idx="4">
                  <c:v>1978</c:v>
                </c:pt>
                <c:pt idx="5">
                  <c:v>1979</c:v>
                </c:pt>
                <c:pt idx="6">
                  <c:v>1980</c:v>
                </c:pt>
                <c:pt idx="7">
                  <c:v>1981</c:v>
                </c:pt>
                <c:pt idx="8">
                  <c:v>1982</c:v>
                </c:pt>
                <c:pt idx="9">
                  <c:v>1983</c:v>
                </c:pt>
                <c:pt idx="10">
                  <c:v>1984</c:v>
                </c:pt>
                <c:pt idx="11">
                  <c:v>1985</c:v>
                </c:pt>
                <c:pt idx="12">
                  <c:v>1986</c:v>
                </c:pt>
                <c:pt idx="13">
                  <c:v>1987</c:v>
                </c:pt>
                <c:pt idx="14">
                  <c:v>1988</c:v>
                </c:pt>
                <c:pt idx="15">
                  <c:v>1989</c:v>
                </c:pt>
                <c:pt idx="16">
                  <c:v>1990</c:v>
                </c:pt>
                <c:pt idx="17">
                  <c:v>1991</c:v>
                </c:pt>
                <c:pt idx="18">
                  <c:v>1992</c:v>
                </c:pt>
                <c:pt idx="19">
                  <c:v>1993</c:v>
                </c:pt>
                <c:pt idx="20">
                  <c:v>1994</c:v>
                </c:pt>
                <c:pt idx="21">
                  <c:v>1995</c:v>
                </c:pt>
                <c:pt idx="22">
                  <c:v>1996</c:v>
                </c:pt>
                <c:pt idx="23">
                  <c:v>1997</c:v>
                </c:pt>
                <c:pt idx="24">
                  <c:v>1998</c:v>
                </c:pt>
                <c:pt idx="25">
                  <c:v>1999</c:v>
                </c:pt>
                <c:pt idx="26">
                  <c:v>2000</c:v>
                </c:pt>
                <c:pt idx="27">
                  <c:v>2001</c:v>
                </c:pt>
                <c:pt idx="28">
                  <c:v>2002</c:v>
                </c:pt>
                <c:pt idx="29">
                  <c:v>2003</c:v>
                </c:pt>
                <c:pt idx="30">
                  <c:v>2004</c:v>
                </c:pt>
                <c:pt idx="31">
                  <c:v>2005</c:v>
                </c:pt>
                <c:pt idx="32">
                  <c:v>2006</c:v>
                </c:pt>
                <c:pt idx="33">
                  <c:v>2007</c:v>
                </c:pt>
                <c:pt idx="34">
                  <c:v>2008</c:v>
                </c:pt>
                <c:pt idx="35">
                  <c:v>2009</c:v>
                </c:pt>
                <c:pt idx="36">
                  <c:v>2010</c:v>
                </c:pt>
                <c:pt idx="37">
                  <c:v>2011</c:v>
                </c:pt>
                <c:pt idx="38">
                  <c:v>2012</c:v>
                </c:pt>
                <c:pt idx="39">
                  <c:v>2013</c:v>
                </c:pt>
                <c:pt idx="40">
                  <c:v>2014</c:v>
                </c:pt>
                <c:pt idx="41">
                  <c:v>2015</c:v>
                </c:pt>
                <c:pt idx="42">
                  <c:v>2016</c:v>
                </c:pt>
                <c:pt idx="43">
                  <c:v>2017</c:v>
                </c:pt>
                <c:pt idx="44">
                  <c:v>2018</c:v>
                </c:pt>
                <c:pt idx="45">
                  <c:v>2019</c:v>
                </c:pt>
              </c:numCache>
            </c:numRef>
          </c:cat>
          <c:val>
            <c:numRef>
              <c:f>Annual_PJ!$C$26:$AV$26</c:f>
              <c:numCache>
                <c:formatCode>_(* #,##0.00_);_(* \(#,##0.00\);_(* "-"??_);_(@_)</c:formatCode>
                <c:ptCount val="4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2.95783</c:v>
                </c:pt>
                <c:pt idx="34">
                  <c:v>7.5934559999999998</c:v>
                </c:pt>
                <c:pt idx="35">
                  <c:v>3.6168429999999998</c:v>
                </c:pt>
                <c:pt idx="36">
                  <c:v>2.095472</c:v>
                </c:pt>
                <c:pt idx="37">
                  <c:v>1.626584</c:v>
                </c:pt>
                <c:pt idx="38">
                  <c:v>1.3105654600000001</c:v>
                </c:pt>
                <c:pt idx="39">
                  <c:v>0.998167099</c:v>
                </c:pt>
                <c:pt idx="40">
                  <c:v>1.007580047</c:v>
                </c:pt>
                <c:pt idx="41">
                  <c:v>1.0991295560000001</c:v>
                </c:pt>
                <c:pt idx="42">
                  <c:v>0.96684097599999996</c:v>
                </c:pt>
                <c:pt idx="43">
                  <c:v>0.82254816799999997</c:v>
                </c:pt>
                <c:pt idx="44">
                  <c:v>0.74959706500000001</c:v>
                </c:pt>
                <c:pt idx="45">
                  <c:v>0.49245094700000003</c:v>
                </c:pt>
              </c:numCache>
            </c:numRef>
          </c:val>
          <c:extLst>
            <c:ext xmlns:c16="http://schemas.microsoft.com/office/drawing/2014/chart" uri="{C3380CC4-5D6E-409C-BE32-E72D297353CC}">
              <c16:uniqueId val="{0000000C-34B4-420B-8AD6-A41150243BF4}"/>
            </c:ext>
          </c:extLst>
        </c:ser>
        <c:ser>
          <c:idx val="13"/>
          <c:order val="13"/>
          <c:tx>
            <c:strRef>
              <c:f>Annual_PJ!$A$27</c:f>
              <c:strCache>
                <c:ptCount val="1"/>
                <c:pt idx="0">
                  <c:v>McKee</c:v>
                </c:pt>
              </c:strCache>
            </c:strRef>
          </c:tx>
          <c:spPr>
            <a:ln w="25400">
              <a:noFill/>
            </a:ln>
          </c:spPr>
          <c:cat>
            <c:numRef>
              <c:f>Annual_PJ!$C$9:$AV$9</c:f>
              <c:numCache>
                <c:formatCode>General</c:formatCode>
                <c:ptCount val="46"/>
                <c:pt idx="0">
                  <c:v>1974</c:v>
                </c:pt>
                <c:pt idx="1">
                  <c:v>1975</c:v>
                </c:pt>
                <c:pt idx="2">
                  <c:v>1976</c:v>
                </c:pt>
                <c:pt idx="3">
                  <c:v>1977</c:v>
                </c:pt>
                <c:pt idx="4">
                  <c:v>1978</c:v>
                </c:pt>
                <c:pt idx="5">
                  <c:v>1979</c:v>
                </c:pt>
                <c:pt idx="6">
                  <c:v>1980</c:v>
                </c:pt>
                <c:pt idx="7">
                  <c:v>1981</c:v>
                </c:pt>
                <c:pt idx="8">
                  <c:v>1982</c:v>
                </c:pt>
                <c:pt idx="9">
                  <c:v>1983</c:v>
                </c:pt>
                <c:pt idx="10">
                  <c:v>1984</c:v>
                </c:pt>
                <c:pt idx="11">
                  <c:v>1985</c:v>
                </c:pt>
                <c:pt idx="12">
                  <c:v>1986</c:v>
                </c:pt>
                <c:pt idx="13">
                  <c:v>1987</c:v>
                </c:pt>
                <c:pt idx="14">
                  <c:v>1988</c:v>
                </c:pt>
                <c:pt idx="15">
                  <c:v>1989</c:v>
                </c:pt>
                <c:pt idx="16">
                  <c:v>1990</c:v>
                </c:pt>
                <c:pt idx="17">
                  <c:v>1991</c:v>
                </c:pt>
                <c:pt idx="18">
                  <c:v>1992</c:v>
                </c:pt>
                <c:pt idx="19">
                  <c:v>1993</c:v>
                </c:pt>
                <c:pt idx="20">
                  <c:v>1994</c:v>
                </c:pt>
                <c:pt idx="21">
                  <c:v>1995</c:v>
                </c:pt>
                <c:pt idx="22">
                  <c:v>1996</c:v>
                </c:pt>
                <c:pt idx="23">
                  <c:v>1997</c:v>
                </c:pt>
                <c:pt idx="24">
                  <c:v>1998</c:v>
                </c:pt>
                <c:pt idx="25">
                  <c:v>1999</c:v>
                </c:pt>
                <c:pt idx="26">
                  <c:v>2000</c:v>
                </c:pt>
                <c:pt idx="27">
                  <c:v>2001</c:v>
                </c:pt>
                <c:pt idx="28">
                  <c:v>2002</c:v>
                </c:pt>
                <c:pt idx="29">
                  <c:v>2003</c:v>
                </c:pt>
                <c:pt idx="30">
                  <c:v>2004</c:v>
                </c:pt>
                <c:pt idx="31">
                  <c:v>2005</c:v>
                </c:pt>
                <c:pt idx="32">
                  <c:v>2006</c:v>
                </c:pt>
                <c:pt idx="33">
                  <c:v>2007</c:v>
                </c:pt>
                <c:pt idx="34">
                  <c:v>2008</c:v>
                </c:pt>
                <c:pt idx="35">
                  <c:v>2009</c:v>
                </c:pt>
                <c:pt idx="36">
                  <c:v>2010</c:v>
                </c:pt>
                <c:pt idx="37">
                  <c:v>2011</c:v>
                </c:pt>
                <c:pt idx="38">
                  <c:v>2012</c:v>
                </c:pt>
                <c:pt idx="39">
                  <c:v>2013</c:v>
                </c:pt>
                <c:pt idx="40">
                  <c:v>2014</c:v>
                </c:pt>
                <c:pt idx="41">
                  <c:v>2015</c:v>
                </c:pt>
                <c:pt idx="42">
                  <c:v>2016</c:v>
                </c:pt>
                <c:pt idx="43">
                  <c:v>2017</c:v>
                </c:pt>
                <c:pt idx="44">
                  <c:v>2018</c:v>
                </c:pt>
                <c:pt idx="45">
                  <c:v>2019</c:v>
                </c:pt>
              </c:numCache>
            </c:numRef>
          </c:cat>
          <c:val>
            <c:numRef>
              <c:f>Annual_PJ!$C$27:$AV$27</c:f>
              <c:numCache>
                <c:formatCode>_(* #,##0.00_);_(* \(#,##0.00\);_(* "-"??_);_(@_)</c:formatCode>
                <c:ptCount val="46"/>
                <c:pt idx="0">
                  <c:v>0</c:v>
                </c:pt>
                <c:pt idx="1">
                  <c:v>0</c:v>
                </c:pt>
                <c:pt idx="2">
                  <c:v>0</c:v>
                </c:pt>
                <c:pt idx="3">
                  <c:v>0</c:v>
                </c:pt>
                <c:pt idx="4">
                  <c:v>0</c:v>
                </c:pt>
                <c:pt idx="5">
                  <c:v>0</c:v>
                </c:pt>
                <c:pt idx="6">
                  <c:v>7.6900000000000004E-4</c:v>
                </c:pt>
                <c:pt idx="7">
                  <c:v>3.8641000000000002E-2</c:v>
                </c:pt>
                <c:pt idx="8">
                  <c:v>1.6899999999999998E-2</c:v>
                </c:pt>
                <c:pt idx="9">
                  <c:v>2.4740999999999999E-2</c:v>
                </c:pt>
                <c:pt idx="10">
                  <c:v>0.63552799999999998</c:v>
                </c:pt>
                <c:pt idx="11">
                  <c:v>1.5187489999999999</c:v>
                </c:pt>
                <c:pt idx="12">
                  <c:v>1.8928970000000001</c:v>
                </c:pt>
                <c:pt idx="13">
                  <c:v>3.024321</c:v>
                </c:pt>
                <c:pt idx="14">
                  <c:v>3.575236844</c:v>
                </c:pt>
                <c:pt idx="15">
                  <c:v>3.9923636</c:v>
                </c:pt>
                <c:pt idx="16">
                  <c:v>3.9658229999999999</c:v>
                </c:pt>
                <c:pt idx="17">
                  <c:v>4.8447452999999996</c:v>
                </c:pt>
                <c:pt idx="18">
                  <c:v>5.6133740000000003</c:v>
                </c:pt>
                <c:pt idx="19">
                  <c:v>5.1577758999999999</c:v>
                </c:pt>
                <c:pt idx="20">
                  <c:v>7.317304</c:v>
                </c:pt>
                <c:pt idx="21">
                  <c:v>8.0200449999999996</c:v>
                </c:pt>
                <c:pt idx="22">
                  <c:v>8.2445963800000008</c:v>
                </c:pt>
                <c:pt idx="23">
                  <c:v>8.9410183950000004</c:v>
                </c:pt>
                <c:pt idx="24">
                  <c:v>9.0656203259999995</c:v>
                </c:pt>
                <c:pt idx="25">
                  <c:v>10.023307000000001</c:v>
                </c:pt>
                <c:pt idx="26">
                  <c:v>9.3611430000000002</c:v>
                </c:pt>
                <c:pt idx="27">
                  <c:v>9.3754760000000008</c:v>
                </c:pt>
                <c:pt idx="28">
                  <c:v>5.9516830000000001</c:v>
                </c:pt>
                <c:pt idx="29">
                  <c:v>6.825291</c:v>
                </c:pt>
                <c:pt idx="30">
                  <c:v>8.1792820000000006</c:v>
                </c:pt>
                <c:pt idx="31">
                  <c:v>9.7859770000000008</c:v>
                </c:pt>
                <c:pt idx="32">
                  <c:v>9.1429279999999995</c:v>
                </c:pt>
                <c:pt idx="33">
                  <c:v>7.6946099999999999</c:v>
                </c:pt>
                <c:pt idx="34">
                  <c:v>6.9154450000000001</c:v>
                </c:pt>
                <c:pt idx="35">
                  <c:v>10.639071</c:v>
                </c:pt>
                <c:pt idx="36">
                  <c:v>7.6426569999999998</c:v>
                </c:pt>
                <c:pt idx="37">
                  <c:v>4.5151729999999999</c:v>
                </c:pt>
                <c:pt idx="38">
                  <c:v>4.9394809999999998</c:v>
                </c:pt>
                <c:pt idx="39">
                  <c:v>3.389856</c:v>
                </c:pt>
                <c:pt idx="40">
                  <c:v>2.6641170000000001</c:v>
                </c:pt>
                <c:pt idx="41">
                  <c:v>2.2689409999999999</c:v>
                </c:pt>
                <c:pt idx="42">
                  <c:v>1.1804939999999999</c:v>
                </c:pt>
                <c:pt idx="43">
                  <c:v>0.71748112399999997</c:v>
                </c:pt>
                <c:pt idx="44">
                  <c:v>0.98921555400000005</c:v>
                </c:pt>
                <c:pt idx="45">
                  <c:v>3.6927237700000002</c:v>
                </c:pt>
              </c:numCache>
            </c:numRef>
          </c:val>
          <c:extLst>
            <c:ext xmlns:c16="http://schemas.microsoft.com/office/drawing/2014/chart" uri="{C3380CC4-5D6E-409C-BE32-E72D297353CC}">
              <c16:uniqueId val="{0000000D-34B4-420B-8AD6-A41150243BF4}"/>
            </c:ext>
          </c:extLst>
        </c:ser>
        <c:ser>
          <c:idx val="14"/>
          <c:order val="14"/>
          <c:tx>
            <c:strRef>
              <c:f>Annual_PJ!$A$28</c:f>
              <c:strCache>
                <c:ptCount val="1"/>
                <c:pt idx="0">
                  <c:v>Maari</c:v>
                </c:pt>
              </c:strCache>
            </c:strRef>
          </c:tx>
          <c:spPr>
            <a:ln w="25400">
              <a:noFill/>
            </a:ln>
          </c:spPr>
          <c:cat>
            <c:numRef>
              <c:f>Annual_PJ!$C$9:$AV$9</c:f>
              <c:numCache>
                <c:formatCode>General</c:formatCode>
                <c:ptCount val="46"/>
                <c:pt idx="0">
                  <c:v>1974</c:v>
                </c:pt>
                <c:pt idx="1">
                  <c:v>1975</c:v>
                </c:pt>
                <c:pt idx="2">
                  <c:v>1976</c:v>
                </c:pt>
                <c:pt idx="3">
                  <c:v>1977</c:v>
                </c:pt>
                <c:pt idx="4">
                  <c:v>1978</c:v>
                </c:pt>
                <c:pt idx="5">
                  <c:v>1979</c:v>
                </c:pt>
                <c:pt idx="6">
                  <c:v>1980</c:v>
                </c:pt>
                <c:pt idx="7">
                  <c:v>1981</c:v>
                </c:pt>
                <c:pt idx="8">
                  <c:v>1982</c:v>
                </c:pt>
                <c:pt idx="9">
                  <c:v>1983</c:v>
                </c:pt>
                <c:pt idx="10">
                  <c:v>1984</c:v>
                </c:pt>
                <c:pt idx="11">
                  <c:v>1985</c:v>
                </c:pt>
                <c:pt idx="12">
                  <c:v>1986</c:v>
                </c:pt>
                <c:pt idx="13">
                  <c:v>1987</c:v>
                </c:pt>
                <c:pt idx="14">
                  <c:v>1988</c:v>
                </c:pt>
                <c:pt idx="15">
                  <c:v>1989</c:v>
                </c:pt>
                <c:pt idx="16">
                  <c:v>1990</c:v>
                </c:pt>
                <c:pt idx="17">
                  <c:v>1991</c:v>
                </c:pt>
                <c:pt idx="18">
                  <c:v>1992</c:v>
                </c:pt>
                <c:pt idx="19">
                  <c:v>1993</c:v>
                </c:pt>
                <c:pt idx="20">
                  <c:v>1994</c:v>
                </c:pt>
                <c:pt idx="21">
                  <c:v>1995</c:v>
                </c:pt>
                <c:pt idx="22">
                  <c:v>1996</c:v>
                </c:pt>
                <c:pt idx="23">
                  <c:v>1997</c:v>
                </c:pt>
                <c:pt idx="24">
                  <c:v>1998</c:v>
                </c:pt>
                <c:pt idx="25">
                  <c:v>1999</c:v>
                </c:pt>
                <c:pt idx="26">
                  <c:v>2000</c:v>
                </c:pt>
                <c:pt idx="27">
                  <c:v>2001</c:v>
                </c:pt>
                <c:pt idx="28">
                  <c:v>2002</c:v>
                </c:pt>
                <c:pt idx="29">
                  <c:v>2003</c:v>
                </c:pt>
                <c:pt idx="30">
                  <c:v>2004</c:v>
                </c:pt>
                <c:pt idx="31">
                  <c:v>2005</c:v>
                </c:pt>
                <c:pt idx="32">
                  <c:v>2006</c:v>
                </c:pt>
                <c:pt idx="33">
                  <c:v>2007</c:v>
                </c:pt>
                <c:pt idx="34">
                  <c:v>2008</c:v>
                </c:pt>
                <c:pt idx="35">
                  <c:v>2009</c:v>
                </c:pt>
                <c:pt idx="36">
                  <c:v>2010</c:v>
                </c:pt>
                <c:pt idx="37">
                  <c:v>2011</c:v>
                </c:pt>
                <c:pt idx="38">
                  <c:v>2012</c:v>
                </c:pt>
                <c:pt idx="39">
                  <c:v>2013</c:v>
                </c:pt>
                <c:pt idx="40">
                  <c:v>2014</c:v>
                </c:pt>
                <c:pt idx="41">
                  <c:v>2015</c:v>
                </c:pt>
                <c:pt idx="42">
                  <c:v>2016</c:v>
                </c:pt>
                <c:pt idx="43">
                  <c:v>2017</c:v>
                </c:pt>
                <c:pt idx="44">
                  <c:v>2018</c:v>
                </c:pt>
                <c:pt idx="45">
                  <c:v>2019</c:v>
                </c:pt>
              </c:numCache>
            </c:numRef>
          </c:cat>
          <c:val>
            <c:numRef>
              <c:f>Annual_PJ!$C$28:$AV$28</c:f>
              <c:numCache>
                <c:formatCode>_(* #,##0.00_);_(* \(#,##0.00\);_(* "-"??_);_(@_)</c:formatCode>
                <c:ptCount val="4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5.3629429999999996</c:v>
                </c:pt>
                <c:pt idx="36">
                  <c:v>7.7259270000000004</c:v>
                </c:pt>
                <c:pt idx="37">
                  <c:v>7.1912070000000003</c:v>
                </c:pt>
                <c:pt idx="38">
                  <c:v>4.7555914000000001</c:v>
                </c:pt>
                <c:pt idx="39">
                  <c:v>2.1876961009999998</c:v>
                </c:pt>
                <c:pt idx="40">
                  <c:v>2.9375243119999999</c:v>
                </c:pt>
                <c:pt idx="41">
                  <c:v>7.4826847020000002</c:v>
                </c:pt>
                <c:pt idx="42">
                  <c:v>6.2032257389999996</c:v>
                </c:pt>
                <c:pt idx="43">
                  <c:v>6.474187422</c:v>
                </c:pt>
                <c:pt idx="44">
                  <c:v>4.7858061279999999</c:v>
                </c:pt>
                <c:pt idx="45">
                  <c:v>4.3946098200000003</c:v>
                </c:pt>
              </c:numCache>
            </c:numRef>
          </c:val>
          <c:extLst>
            <c:ext xmlns:c16="http://schemas.microsoft.com/office/drawing/2014/chart" uri="{C3380CC4-5D6E-409C-BE32-E72D297353CC}">
              <c16:uniqueId val="{0000000E-34B4-420B-8AD6-A41150243BF4}"/>
            </c:ext>
          </c:extLst>
        </c:ser>
        <c:ser>
          <c:idx val="15"/>
          <c:order val="15"/>
          <c:tx>
            <c:strRef>
              <c:f>Annual_PJ!$A$29</c:f>
              <c:strCache>
                <c:ptCount val="1"/>
                <c:pt idx="0">
                  <c:v>Kupe</c:v>
                </c:pt>
              </c:strCache>
            </c:strRef>
          </c:tx>
          <c:spPr>
            <a:ln w="25400">
              <a:noFill/>
            </a:ln>
          </c:spPr>
          <c:cat>
            <c:numRef>
              <c:f>Annual_PJ!$C$9:$AV$9</c:f>
              <c:numCache>
                <c:formatCode>General</c:formatCode>
                <c:ptCount val="46"/>
                <c:pt idx="0">
                  <c:v>1974</c:v>
                </c:pt>
                <c:pt idx="1">
                  <c:v>1975</c:v>
                </c:pt>
                <c:pt idx="2">
                  <c:v>1976</c:v>
                </c:pt>
                <c:pt idx="3">
                  <c:v>1977</c:v>
                </c:pt>
                <c:pt idx="4">
                  <c:v>1978</c:v>
                </c:pt>
                <c:pt idx="5">
                  <c:v>1979</c:v>
                </c:pt>
                <c:pt idx="6">
                  <c:v>1980</c:v>
                </c:pt>
                <c:pt idx="7">
                  <c:v>1981</c:v>
                </c:pt>
                <c:pt idx="8">
                  <c:v>1982</c:v>
                </c:pt>
                <c:pt idx="9">
                  <c:v>1983</c:v>
                </c:pt>
                <c:pt idx="10">
                  <c:v>1984</c:v>
                </c:pt>
                <c:pt idx="11">
                  <c:v>1985</c:v>
                </c:pt>
                <c:pt idx="12">
                  <c:v>1986</c:v>
                </c:pt>
                <c:pt idx="13">
                  <c:v>1987</c:v>
                </c:pt>
                <c:pt idx="14">
                  <c:v>1988</c:v>
                </c:pt>
                <c:pt idx="15">
                  <c:v>1989</c:v>
                </c:pt>
                <c:pt idx="16">
                  <c:v>1990</c:v>
                </c:pt>
                <c:pt idx="17">
                  <c:v>1991</c:v>
                </c:pt>
                <c:pt idx="18">
                  <c:v>1992</c:v>
                </c:pt>
                <c:pt idx="19">
                  <c:v>1993</c:v>
                </c:pt>
                <c:pt idx="20">
                  <c:v>1994</c:v>
                </c:pt>
                <c:pt idx="21">
                  <c:v>1995</c:v>
                </c:pt>
                <c:pt idx="22">
                  <c:v>1996</c:v>
                </c:pt>
                <c:pt idx="23">
                  <c:v>1997</c:v>
                </c:pt>
                <c:pt idx="24">
                  <c:v>1998</c:v>
                </c:pt>
                <c:pt idx="25">
                  <c:v>1999</c:v>
                </c:pt>
                <c:pt idx="26">
                  <c:v>2000</c:v>
                </c:pt>
                <c:pt idx="27">
                  <c:v>2001</c:v>
                </c:pt>
                <c:pt idx="28">
                  <c:v>2002</c:v>
                </c:pt>
                <c:pt idx="29">
                  <c:v>2003</c:v>
                </c:pt>
                <c:pt idx="30">
                  <c:v>2004</c:v>
                </c:pt>
                <c:pt idx="31">
                  <c:v>2005</c:v>
                </c:pt>
                <c:pt idx="32">
                  <c:v>2006</c:v>
                </c:pt>
                <c:pt idx="33">
                  <c:v>2007</c:v>
                </c:pt>
                <c:pt idx="34">
                  <c:v>2008</c:v>
                </c:pt>
                <c:pt idx="35">
                  <c:v>2009</c:v>
                </c:pt>
                <c:pt idx="36">
                  <c:v>2010</c:v>
                </c:pt>
                <c:pt idx="37">
                  <c:v>2011</c:v>
                </c:pt>
                <c:pt idx="38">
                  <c:v>2012</c:v>
                </c:pt>
                <c:pt idx="39">
                  <c:v>2013</c:v>
                </c:pt>
                <c:pt idx="40">
                  <c:v>2014</c:v>
                </c:pt>
                <c:pt idx="41">
                  <c:v>2015</c:v>
                </c:pt>
                <c:pt idx="42">
                  <c:v>2016</c:v>
                </c:pt>
                <c:pt idx="43">
                  <c:v>2017</c:v>
                </c:pt>
                <c:pt idx="44">
                  <c:v>2018</c:v>
                </c:pt>
                <c:pt idx="45">
                  <c:v>2019</c:v>
                </c:pt>
              </c:numCache>
            </c:numRef>
          </c:cat>
          <c:val>
            <c:numRef>
              <c:f>Annual_PJ!$C$29:$AV$29</c:f>
              <c:numCache>
                <c:formatCode>_(* #,##0.00_);_(* \(#,##0.00\);_(* "-"??_);_(@_)</c:formatCode>
                <c:ptCount val="4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0.73552799999999996</c:v>
                </c:pt>
                <c:pt idx="36">
                  <c:v>18.576329000000001</c:v>
                </c:pt>
                <c:pt idx="37">
                  <c:v>20.955085</c:v>
                </c:pt>
                <c:pt idx="38">
                  <c:v>23.065325999999999</c:v>
                </c:pt>
                <c:pt idx="39">
                  <c:v>26.770288069999999</c:v>
                </c:pt>
                <c:pt idx="40">
                  <c:v>28.605580289999999</c:v>
                </c:pt>
                <c:pt idx="41">
                  <c:v>30.26691649</c:v>
                </c:pt>
                <c:pt idx="42">
                  <c:v>30.165328389999999</c:v>
                </c:pt>
                <c:pt idx="43">
                  <c:v>31.3211312</c:v>
                </c:pt>
                <c:pt idx="44">
                  <c:v>33.682958550000002</c:v>
                </c:pt>
                <c:pt idx="45">
                  <c:v>30.323774539999999</c:v>
                </c:pt>
              </c:numCache>
            </c:numRef>
          </c:val>
          <c:extLst>
            <c:ext xmlns:c16="http://schemas.microsoft.com/office/drawing/2014/chart" uri="{C3380CC4-5D6E-409C-BE32-E72D297353CC}">
              <c16:uniqueId val="{0000000F-34B4-420B-8AD6-A41150243BF4}"/>
            </c:ext>
          </c:extLst>
        </c:ser>
        <c:ser>
          <c:idx val="16"/>
          <c:order val="16"/>
          <c:tx>
            <c:strRef>
              <c:f>Annual_PJ!$A$30</c:f>
              <c:strCache>
                <c:ptCount val="1"/>
                <c:pt idx="0">
                  <c:v>Pohokura</c:v>
                </c:pt>
              </c:strCache>
            </c:strRef>
          </c:tx>
          <c:spPr>
            <a:ln w="25400">
              <a:noFill/>
            </a:ln>
          </c:spPr>
          <c:cat>
            <c:numRef>
              <c:f>Annual_PJ!$C$9:$AV$9</c:f>
              <c:numCache>
                <c:formatCode>General</c:formatCode>
                <c:ptCount val="46"/>
                <c:pt idx="0">
                  <c:v>1974</c:v>
                </c:pt>
                <c:pt idx="1">
                  <c:v>1975</c:v>
                </c:pt>
                <c:pt idx="2">
                  <c:v>1976</c:v>
                </c:pt>
                <c:pt idx="3">
                  <c:v>1977</c:v>
                </c:pt>
                <c:pt idx="4">
                  <c:v>1978</c:v>
                </c:pt>
                <c:pt idx="5">
                  <c:v>1979</c:v>
                </c:pt>
                <c:pt idx="6">
                  <c:v>1980</c:v>
                </c:pt>
                <c:pt idx="7">
                  <c:v>1981</c:v>
                </c:pt>
                <c:pt idx="8">
                  <c:v>1982</c:v>
                </c:pt>
                <c:pt idx="9">
                  <c:v>1983</c:v>
                </c:pt>
                <c:pt idx="10">
                  <c:v>1984</c:v>
                </c:pt>
                <c:pt idx="11">
                  <c:v>1985</c:v>
                </c:pt>
                <c:pt idx="12">
                  <c:v>1986</c:v>
                </c:pt>
                <c:pt idx="13">
                  <c:v>1987</c:v>
                </c:pt>
                <c:pt idx="14">
                  <c:v>1988</c:v>
                </c:pt>
                <c:pt idx="15">
                  <c:v>1989</c:v>
                </c:pt>
                <c:pt idx="16">
                  <c:v>1990</c:v>
                </c:pt>
                <c:pt idx="17">
                  <c:v>1991</c:v>
                </c:pt>
                <c:pt idx="18">
                  <c:v>1992</c:v>
                </c:pt>
                <c:pt idx="19">
                  <c:v>1993</c:v>
                </c:pt>
                <c:pt idx="20">
                  <c:v>1994</c:v>
                </c:pt>
                <c:pt idx="21">
                  <c:v>1995</c:v>
                </c:pt>
                <c:pt idx="22">
                  <c:v>1996</c:v>
                </c:pt>
                <c:pt idx="23">
                  <c:v>1997</c:v>
                </c:pt>
                <c:pt idx="24">
                  <c:v>1998</c:v>
                </c:pt>
                <c:pt idx="25">
                  <c:v>1999</c:v>
                </c:pt>
                <c:pt idx="26">
                  <c:v>2000</c:v>
                </c:pt>
                <c:pt idx="27">
                  <c:v>2001</c:v>
                </c:pt>
                <c:pt idx="28">
                  <c:v>2002</c:v>
                </c:pt>
                <c:pt idx="29">
                  <c:v>2003</c:v>
                </c:pt>
                <c:pt idx="30">
                  <c:v>2004</c:v>
                </c:pt>
                <c:pt idx="31">
                  <c:v>2005</c:v>
                </c:pt>
                <c:pt idx="32">
                  <c:v>2006</c:v>
                </c:pt>
                <c:pt idx="33">
                  <c:v>2007</c:v>
                </c:pt>
                <c:pt idx="34">
                  <c:v>2008</c:v>
                </c:pt>
                <c:pt idx="35">
                  <c:v>2009</c:v>
                </c:pt>
                <c:pt idx="36">
                  <c:v>2010</c:v>
                </c:pt>
                <c:pt idx="37">
                  <c:v>2011</c:v>
                </c:pt>
                <c:pt idx="38">
                  <c:v>2012</c:v>
                </c:pt>
                <c:pt idx="39">
                  <c:v>2013</c:v>
                </c:pt>
                <c:pt idx="40">
                  <c:v>2014</c:v>
                </c:pt>
                <c:pt idx="41">
                  <c:v>2015</c:v>
                </c:pt>
                <c:pt idx="42">
                  <c:v>2016</c:v>
                </c:pt>
                <c:pt idx="43">
                  <c:v>2017</c:v>
                </c:pt>
                <c:pt idx="44">
                  <c:v>2018</c:v>
                </c:pt>
                <c:pt idx="45">
                  <c:v>2019</c:v>
                </c:pt>
              </c:numCache>
            </c:numRef>
          </c:cat>
          <c:val>
            <c:numRef>
              <c:f>Annual_PJ!$C$30:$AV$30</c:f>
              <c:numCache>
                <c:formatCode>_(* #,##0.00_);_(* \(#,##0.00\);_(* "-"??_);_(@_)</c:formatCode>
                <c:ptCount val="4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14.040414</c:v>
                </c:pt>
                <c:pt idx="33">
                  <c:v>69.836158999999995</c:v>
                </c:pt>
                <c:pt idx="34">
                  <c:v>70.589752000000004</c:v>
                </c:pt>
                <c:pt idx="35">
                  <c:v>69.016109999999998</c:v>
                </c:pt>
                <c:pt idx="36">
                  <c:v>70.614705000000001</c:v>
                </c:pt>
                <c:pt idx="37">
                  <c:v>68.924633999999998</c:v>
                </c:pt>
                <c:pt idx="38">
                  <c:v>73.751435999999998</c:v>
                </c:pt>
                <c:pt idx="39">
                  <c:v>82.435648490000005</c:v>
                </c:pt>
                <c:pt idx="40">
                  <c:v>88.450950680000005</c:v>
                </c:pt>
                <c:pt idx="41">
                  <c:v>79.482154100000002</c:v>
                </c:pt>
                <c:pt idx="42">
                  <c:v>84.376420190000005</c:v>
                </c:pt>
                <c:pt idx="43">
                  <c:v>79.915917390000004</c:v>
                </c:pt>
                <c:pt idx="44">
                  <c:v>53.101325449999997</c:v>
                </c:pt>
                <c:pt idx="45">
                  <c:v>67.771850360000002</c:v>
                </c:pt>
              </c:numCache>
            </c:numRef>
          </c:val>
          <c:extLst>
            <c:ext xmlns:c16="http://schemas.microsoft.com/office/drawing/2014/chart" uri="{C3380CC4-5D6E-409C-BE32-E72D297353CC}">
              <c16:uniqueId val="{00000010-34B4-420B-8AD6-A41150243BF4}"/>
            </c:ext>
          </c:extLst>
        </c:ser>
        <c:ser>
          <c:idx val="17"/>
          <c:order val="17"/>
          <c:tx>
            <c:strRef>
              <c:f>Annual_PJ!$A$31</c:f>
              <c:strCache>
                <c:ptCount val="1"/>
                <c:pt idx="0">
                  <c:v>Maui</c:v>
                </c:pt>
              </c:strCache>
            </c:strRef>
          </c:tx>
          <c:spPr>
            <a:ln w="25400">
              <a:noFill/>
            </a:ln>
          </c:spPr>
          <c:cat>
            <c:numRef>
              <c:f>Annual_PJ!$C$9:$AV$9</c:f>
              <c:numCache>
                <c:formatCode>General</c:formatCode>
                <c:ptCount val="46"/>
                <c:pt idx="0">
                  <c:v>1974</c:v>
                </c:pt>
                <c:pt idx="1">
                  <c:v>1975</c:v>
                </c:pt>
                <c:pt idx="2">
                  <c:v>1976</c:v>
                </c:pt>
                <c:pt idx="3">
                  <c:v>1977</c:v>
                </c:pt>
                <c:pt idx="4">
                  <c:v>1978</c:v>
                </c:pt>
                <c:pt idx="5">
                  <c:v>1979</c:v>
                </c:pt>
                <c:pt idx="6">
                  <c:v>1980</c:v>
                </c:pt>
                <c:pt idx="7">
                  <c:v>1981</c:v>
                </c:pt>
                <c:pt idx="8">
                  <c:v>1982</c:v>
                </c:pt>
                <c:pt idx="9">
                  <c:v>1983</c:v>
                </c:pt>
                <c:pt idx="10">
                  <c:v>1984</c:v>
                </c:pt>
                <c:pt idx="11">
                  <c:v>1985</c:v>
                </c:pt>
                <c:pt idx="12">
                  <c:v>1986</c:v>
                </c:pt>
                <c:pt idx="13">
                  <c:v>1987</c:v>
                </c:pt>
                <c:pt idx="14">
                  <c:v>1988</c:v>
                </c:pt>
                <c:pt idx="15">
                  <c:v>1989</c:v>
                </c:pt>
                <c:pt idx="16">
                  <c:v>1990</c:v>
                </c:pt>
                <c:pt idx="17">
                  <c:v>1991</c:v>
                </c:pt>
                <c:pt idx="18">
                  <c:v>1992</c:v>
                </c:pt>
                <c:pt idx="19">
                  <c:v>1993</c:v>
                </c:pt>
                <c:pt idx="20">
                  <c:v>1994</c:v>
                </c:pt>
                <c:pt idx="21">
                  <c:v>1995</c:v>
                </c:pt>
                <c:pt idx="22">
                  <c:v>1996</c:v>
                </c:pt>
                <c:pt idx="23">
                  <c:v>1997</c:v>
                </c:pt>
                <c:pt idx="24">
                  <c:v>1998</c:v>
                </c:pt>
                <c:pt idx="25">
                  <c:v>1999</c:v>
                </c:pt>
                <c:pt idx="26">
                  <c:v>2000</c:v>
                </c:pt>
                <c:pt idx="27">
                  <c:v>2001</c:v>
                </c:pt>
                <c:pt idx="28">
                  <c:v>2002</c:v>
                </c:pt>
                <c:pt idx="29">
                  <c:v>2003</c:v>
                </c:pt>
                <c:pt idx="30">
                  <c:v>2004</c:v>
                </c:pt>
                <c:pt idx="31">
                  <c:v>2005</c:v>
                </c:pt>
                <c:pt idx="32">
                  <c:v>2006</c:v>
                </c:pt>
                <c:pt idx="33">
                  <c:v>2007</c:v>
                </c:pt>
                <c:pt idx="34">
                  <c:v>2008</c:v>
                </c:pt>
                <c:pt idx="35">
                  <c:v>2009</c:v>
                </c:pt>
                <c:pt idx="36">
                  <c:v>2010</c:v>
                </c:pt>
                <c:pt idx="37">
                  <c:v>2011</c:v>
                </c:pt>
                <c:pt idx="38">
                  <c:v>2012</c:v>
                </c:pt>
                <c:pt idx="39">
                  <c:v>2013</c:v>
                </c:pt>
                <c:pt idx="40">
                  <c:v>2014</c:v>
                </c:pt>
                <c:pt idx="41">
                  <c:v>2015</c:v>
                </c:pt>
                <c:pt idx="42">
                  <c:v>2016</c:v>
                </c:pt>
                <c:pt idx="43">
                  <c:v>2017</c:v>
                </c:pt>
                <c:pt idx="44">
                  <c:v>2018</c:v>
                </c:pt>
                <c:pt idx="45">
                  <c:v>2019</c:v>
                </c:pt>
              </c:numCache>
            </c:numRef>
          </c:cat>
          <c:val>
            <c:numRef>
              <c:f>Annual_PJ!$C$31:$AV$31</c:f>
              <c:numCache>
                <c:formatCode>_(* #,##0.00_);_(* \(#,##0.00\);_(* "-"??_);_(@_)</c:formatCode>
                <c:ptCount val="46"/>
                <c:pt idx="0">
                  <c:v>0</c:v>
                </c:pt>
                <c:pt idx="1">
                  <c:v>0</c:v>
                </c:pt>
                <c:pt idx="2">
                  <c:v>0</c:v>
                </c:pt>
                <c:pt idx="3">
                  <c:v>0</c:v>
                </c:pt>
                <c:pt idx="4">
                  <c:v>0</c:v>
                </c:pt>
                <c:pt idx="5">
                  <c:v>17.865097240000001</c:v>
                </c:pt>
                <c:pt idx="6">
                  <c:v>23.40301921</c:v>
                </c:pt>
                <c:pt idx="7">
                  <c:v>32.83099627</c:v>
                </c:pt>
                <c:pt idx="8">
                  <c:v>66.485848000000004</c:v>
                </c:pt>
                <c:pt idx="9">
                  <c:v>71.397237000000004</c:v>
                </c:pt>
                <c:pt idx="10">
                  <c:v>96.475593000000003</c:v>
                </c:pt>
                <c:pt idx="11">
                  <c:v>125.789649</c:v>
                </c:pt>
                <c:pt idx="12">
                  <c:v>153.262823</c:v>
                </c:pt>
                <c:pt idx="13">
                  <c:v>148.91026500000001</c:v>
                </c:pt>
                <c:pt idx="14">
                  <c:v>162.407466</c:v>
                </c:pt>
                <c:pt idx="15">
                  <c:v>167.88381100000001</c:v>
                </c:pt>
                <c:pt idx="16">
                  <c:v>165.97966199999999</c:v>
                </c:pt>
                <c:pt idx="17">
                  <c:v>170.98353299999999</c:v>
                </c:pt>
                <c:pt idx="18">
                  <c:v>183.54948200000001</c:v>
                </c:pt>
                <c:pt idx="19">
                  <c:v>176.64415099999999</c:v>
                </c:pt>
                <c:pt idx="20">
                  <c:v>162.31019499999999</c:v>
                </c:pt>
                <c:pt idx="21">
                  <c:v>152.92191600000001</c:v>
                </c:pt>
                <c:pt idx="22">
                  <c:v>173.52753799999999</c:v>
                </c:pt>
                <c:pt idx="23">
                  <c:v>183.75706199999999</c:v>
                </c:pt>
                <c:pt idx="24">
                  <c:v>156.71018599999999</c:v>
                </c:pt>
                <c:pt idx="25">
                  <c:v>186.75990300000001</c:v>
                </c:pt>
                <c:pt idx="26">
                  <c:v>195.667687</c:v>
                </c:pt>
                <c:pt idx="27">
                  <c:v>203.56076100000001</c:v>
                </c:pt>
                <c:pt idx="28">
                  <c:v>186.62900999999999</c:v>
                </c:pt>
                <c:pt idx="29">
                  <c:v>127.351293</c:v>
                </c:pt>
                <c:pt idx="30">
                  <c:v>111.288443</c:v>
                </c:pt>
                <c:pt idx="31">
                  <c:v>98.466515999999999</c:v>
                </c:pt>
                <c:pt idx="32">
                  <c:v>92.874917999999994</c:v>
                </c:pt>
                <c:pt idx="33">
                  <c:v>55.411439000000001</c:v>
                </c:pt>
                <c:pt idx="34">
                  <c:v>51.869548999999999</c:v>
                </c:pt>
                <c:pt idx="35">
                  <c:v>56.105119000000002</c:v>
                </c:pt>
                <c:pt idx="36">
                  <c:v>48.067169999999997</c:v>
                </c:pt>
                <c:pt idx="37">
                  <c:v>35.358842000000003</c:v>
                </c:pt>
                <c:pt idx="38">
                  <c:v>37.414355749999999</c:v>
                </c:pt>
                <c:pt idx="39">
                  <c:v>42.041828410000001</c:v>
                </c:pt>
                <c:pt idx="40">
                  <c:v>51.521544570000003</c:v>
                </c:pt>
                <c:pt idx="41">
                  <c:v>37.75768772</c:v>
                </c:pt>
                <c:pt idx="42">
                  <c:v>36.734629339999998</c:v>
                </c:pt>
                <c:pt idx="43">
                  <c:v>35.515059899999997</c:v>
                </c:pt>
                <c:pt idx="44">
                  <c:v>31.814342499999999</c:v>
                </c:pt>
                <c:pt idx="45">
                  <c:v>24.104721000000001</c:v>
                </c:pt>
              </c:numCache>
            </c:numRef>
          </c:val>
          <c:extLst>
            <c:ext xmlns:c16="http://schemas.microsoft.com/office/drawing/2014/chart" uri="{C3380CC4-5D6E-409C-BE32-E72D297353CC}">
              <c16:uniqueId val="{00000011-34B4-420B-8AD6-A41150243BF4}"/>
            </c:ext>
          </c:extLst>
        </c:ser>
        <c:ser>
          <c:idx val="18"/>
          <c:order val="18"/>
          <c:tx>
            <c:strRef>
              <c:f>Annual_PJ!$A$32</c:f>
              <c:strCache>
                <c:ptCount val="1"/>
                <c:pt idx="0">
                  <c:v>Others</c:v>
                </c:pt>
              </c:strCache>
            </c:strRef>
          </c:tx>
          <c:spPr>
            <a:ln w="25400">
              <a:noFill/>
            </a:ln>
          </c:spPr>
          <c:cat>
            <c:numRef>
              <c:f>Annual_PJ!$C$9:$AV$9</c:f>
              <c:numCache>
                <c:formatCode>General</c:formatCode>
                <c:ptCount val="46"/>
                <c:pt idx="0">
                  <c:v>1974</c:v>
                </c:pt>
                <c:pt idx="1">
                  <c:v>1975</c:v>
                </c:pt>
                <c:pt idx="2">
                  <c:v>1976</c:v>
                </c:pt>
                <c:pt idx="3">
                  <c:v>1977</c:v>
                </c:pt>
                <c:pt idx="4">
                  <c:v>1978</c:v>
                </c:pt>
                <c:pt idx="5">
                  <c:v>1979</c:v>
                </c:pt>
                <c:pt idx="6">
                  <c:v>1980</c:v>
                </c:pt>
                <c:pt idx="7">
                  <c:v>1981</c:v>
                </c:pt>
                <c:pt idx="8">
                  <c:v>1982</c:v>
                </c:pt>
                <c:pt idx="9">
                  <c:v>1983</c:v>
                </c:pt>
                <c:pt idx="10">
                  <c:v>1984</c:v>
                </c:pt>
                <c:pt idx="11">
                  <c:v>1985</c:v>
                </c:pt>
                <c:pt idx="12">
                  <c:v>1986</c:v>
                </c:pt>
                <c:pt idx="13">
                  <c:v>1987</c:v>
                </c:pt>
                <c:pt idx="14">
                  <c:v>1988</c:v>
                </c:pt>
                <c:pt idx="15">
                  <c:v>1989</c:v>
                </c:pt>
                <c:pt idx="16">
                  <c:v>1990</c:v>
                </c:pt>
                <c:pt idx="17">
                  <c:v>1991</c:v>
                </c:pt>
                <c:pt idx="18">
                  <c:v>1992</c:v>
                </c:pt>
                <c:pt idx="19">
                  <c:v>1993</c:v>
                </c:pt>
                <c:pt idx="20">
                  <c:v>1994</c:v>
                </c:pt>
                <c:pt idx="21">
                  <c:v>1995</c:v>
                </c:pt>
                <c:pt idx="22">
                  <c:v>1996</c:v>
                </c:pt>
                <c:pt idx="23">
                  <c:v>1997</c:v>
                </c:pt>
                <c:pt idx="24">
                  <c:v>1998</c:v>
                </c:pt>
                <c:pt idx="25">
                  <c:v>1999</c:v>
                </c:pt>
                <c:pt idx="26">
                  <c:v>2000</c:v>
                </c:pt>
                <c:pt idx="27">
                  <c:v>2001</c:v>
                </c:pt>
                <c:pt idx="28">
                  <c:v>2002</c:v>
                </c:pt>
                <c:pt idx="29">
                  <c:v>2003</c:v>
                </c:pt>
                <c:pt idx="30">
                  <c:v>2004</c:v>
                </c:pt>
                <c:pt idx="31">
                  <c:v>2005</c:v>
                </c:pt>
                <c:pt idx="32">
                  <c:v>2006</c:v>
                </c:pt>
                <c:pt idx="33">
                  <c:v>2007</c:v>
                </c:pt>
                <c:pt idx="34">
                  <c:v>2008</c:v>
                </c:pt>
                <c:pt idx="35">
                  <c:v>2009</c:v>
                </c:pt>
                <c:pt idx="36">
                  <c:v>2010</c:v>
                </c:pt>
                <c:pt idx="37">
                  <c:v>2011</c:v>
                </c:pt>
                <c:pt idx="38">
                  <c:v>2012</c:v>
                </c:pt>
                <c:pt idx="39">
                  <c:v>2013</c:v>
                </c:pt>
                <c:pt idx="40">
                  <c:v>2014</c:v>
                </c:pt>
                <c:pt idx="41">
                  <c:v>2015</c:v>
                </c:pt>
                <c:pt idx="42">
                  <c:v>2016</c:v>
                </c:pt>
                <c:pt idx="43">
                  <c:v>2017</c:v>
                </c:pt>
                <c:pt idx="44">
                  <c:v>2018</c:v>
                </c:pt>
                <c:pt idx="45">
                  <c:v>2019</c:v>
                </c:pt>
              </c:numCache>
            </c:numRef>
          </c:cat>
          <c:val>
            <c:numRef>
              <c:f>Annual_PJ!$C$32:$AR$32</c:f>
              <c:numCache>
                <c:formatCode>_(* #,##0.00_);_(* \(#,##0.00\);_(* "-"??_);_(@_)</c:formatCode>
                <c:ptCount val="42"/>
                <c:pt idx="0">
                  <c:v>0</c:v>
                </c:pt>
                <c:pt idx="1">
                  <c:v>0</c:v>
                </c:pt>
                <c:pt idx="2">
                  <c:v>0</c:v>
                </c:pt>
                <c:pt idx="3">
                  <c:v>0</c:v>
                </c:pt>
                <c:pt idx="4">
                  <c:v>0</c:v>
                </c:pt>
                <c:pt idx="5">
                  <c:v>0</c:v>
                </c:pt>
                <c:pt idx="6">
                  <c:v>0</c:v>
                </c:pt>
                <c:pt idx="7">
                  <c:v>0</c:v>
                </c:pt>
                <c:pt idx="8">
                  <c:v>0</c:v>
                </c:pt>
                <c:pt idx="9">
                  <c:v>0</c:v>
                </c:pt>
                <c:pt idx="10">
                  <c:v>7.0928019999999994E-2</c:v>
                </c:pt>
                <c:pt idx="11">
                  <c:v>0.68020599999999998</c:v>
                </c:pt>
                <c:pt idx="12">
                  <c:v>0.76980300000000002</c:v>
                </c:pt>
                <c:pt idx="13">
                  <c:v>0.61198200000000003</c:v>
                </c:pt>
                <c:pt idx="14">
                  <c:v>0.62271465599999998</c:v>
                </c:pt>
                <c:pt idx="15">
                  <c:v>0.467968</c:v>
                </c:pt>
                <c:pt idx="16">
                  <c:v>0.39253670000000002</c:v>
                </c:pt>
                <c:pt idx="17">
                  <c:v>0.34203919999999999</c:v>
                </c:pt>
                <c:pt idx="18">
                  <c:v>0.27426099999999998</c:v>
                </c:pt>
                <c:pt idx="19">
                  <c:v>0.229495</c:v>
                </c:pt>
                <c:pt idx="20">
                  <c:v>0.43948399999999999</c:v>
                </c:pt>
                <c:pt idx="21">
                  <c:v>0.143266</c:v>
                </c:pt>
                <c:pt idx="22">
                  <c:v>0.82164899999999996</c:v>
                </c:pt>
                <c:pt idx="23">
                  <c:v>1.3589340000000001</c:v>
                </c:pt>
                <c:pt idx="24">
                  <c:v>1.3898360000000001</c:v>
                </c:pt>
                <c:pt idx="25">
                  <c:v>1.035541</c:v>
                </c:pt>
                <c:pt idx="26">
                  <c:v>0.61405200000000004</c:v>
                </c:pt>
                <c:pt idx="27">
                  <c:v>0.64518103999999998</c:v>
                </c:pt>
                <c:pt idx="28">
                  <c:v>0.69791800000000004</c:v>
                </c:pt>
                <c:pt idx="29">
                  <c:v>0.46514699999999998</c:v>
                </c:pt>
                <c:pt idx="30">
                  <c:v>0.33698699999999998</c:v>
                </c:pt>
                <c:pt idx="31">
                  <c:v>0.346493</c:v>
                </c:pt>
                <c:pt idx="32">
                  <c:v>0.12604499999999999</c:v>
                </c:pt>
                <c:pt idx="33">
                  <c:v>0.104098</c:v>
                </c:pt>
                <c:pt idx="34">
                  <c:v>0.15996099999999999</c:v>
                </c:pt>
                <c:pt idx="35">
                  <c:v>0.107765</c:v>
                </c:pt>
                <c:pt idx="36">
                  <c:v>0.11213099999999999</c:v>
                </c:pt>
                <c:pt idx="37">
                  <c:v>4.0270000000000002E-3</c:v>
                </c:pt>
                <c:pt idx="38">
                  <c:v>0.1322892</c:v>
                </c:pt>
                <c:pt idx="39">
                  <c:v>1.38578</c:v>
                </c:pt>
                <c:pt idx="40">
                  <c:v>2.974235846</c:v>
                </c:pt>
                <c:pt idx="41">
                  <c:v>1.80935563</c:v>
                </c:pt>
              </c:numCache>
            </c:numRef>
          </c:val>
          <c:extLst>
            <c:ext xmlns:c16="http://schemas.microsoft.com/office/drawing/2014/chart" uri="{C3380CC4-5D6E-409C-BE32-E72D297353CC}">
              <c16:uniqueId val="{00000012-34B4-420B-8AD6-A41150243BF4}"/>
            </c:ext>
          </c:extLst>
        </c:ser>
        <c:dLbls>
          <c:showLegendKey val="0"/>
          <c:showVal val="0"/>
          <c:showCatName val="0"/>
          <c:showSerName val="0"/>
          <c:showPercent val="0"/>
          <c:showBubbleSize val="0"/>
        </c:dLbls>
        <c:axId val="124057856"/>
        <c:axId val="123744256"/>
      </c:areaChart>
      <c:catAx>
        <c:axId val="124057856"/>
        <c:scaling>
          <c:orientation val="minMax"/>
        </c:scaling>
        <c:delete val="0"/>
        <c:axPos val="b"/>
        <c:numFmt formatCode="General" sourceLinked="1"/>
        <c:majorTickMark val="out"/>
        <c:minorTickMark val="none"/>
        <c:tickLblPos val="nextTo"/>
        <c:crossAx val="123744256"/>
        <c:crosses val="autoZero"/>
        <c:auto val="1"/>
        <c:lblAlgn val="ctr"/>
        <c:lblOffset val="100"/>
        <c:noMultiLvlLbl val="0"/>
      </c:catAx>
      <c:valAx>
        <c:axId val="123744256"/>
        <c:scaling>
          <c:orientation val="minMax"/>
        </c:scaling>
        <c:delete val="0"/>
        <c:axPos val="l"/>
        <c:majorGridlines/>
        <c:title>
          <c:tx>
            <c:rich>
              <a:bodyPr/>
              <a:lstStyle/>
              <a:p>
                <a:pPr>
                  <a:defRPr/>
                </a:pPr>
                <a:r>
                  <a:rPr lang="en-US"/>
                  <a:t>Gross PJ</a:t>
                </a:r>
              </a:p>
            </c:rich>
          </c:tx>
          <c:layout/>
          <c:overlay val="0"/>
        </c:title>
        <c:numFmt formatCode="#,##0" sourceLinked="0"/>
        <c:majorTickMark val="out"/>
        <c:minorTickMark val="none"/>
        <c:tickLblPos val="nextTo"/>
        <c:crossAx val="124057856"/>
        <c:crosses val="autoZero"/>
        <c:crossBetween val="midCat"/>
      </c:valAx>
    </c:plotArea>
    <c:legend>
      <c:legendPos val="r"/>
      <c:layout>
        <c:manualLayout>
          <c:xMode val="edge"/>
          <c:yMode val="edge"/>
          <c:x val="0.75656705783931122"/>
          <c:y val="0.115554944659349"/>
          <c:w val="8.0412893414501196E-2"/>
          <c:h val="0.84176487914073084"/>
        </c:manualLayout>
      </c:layout>
      <c:overlay val="0"/>
    </c:legend>
    <c:plotVisOnly val="1"/>
    <c:dispBlanksAs val="gap"/>
    <c:showDLblsOverMax val="0"/>
  </c:chart>
  <c:spPr>
    <a:solidFill>
      <a:schemeClr val="bg1">
        <a:lumMod val="85000"/>
      </a:schemeClr>
    </a:solidFill>
    <a:ln>
      <a:noFill/>
    </a:ln>
  </c:sp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a:t>Observed Gas Consumption by Sector</a:t>
            </a:r>
          </a:p>
        </c:rich>
      </c:tx>
      <c:layout/>
      <c:overlay val="0"/>
    </c:title>
    <c:autoTitleDeleted val="0"/>
    <c:plotArea>
      <c:layout>
        <c:manualLayout>
          <c:layoutTarget val="inner"/>
          <c:xMode val="edge"/>
          <c:yMode val="edge"/>
          <c:x val="0.22770623864324652"/>
          <c:y val="0.11115544472152951"/>
          <c:w val="0.73076923076923073"/>
          <c:h val="0.57916774966236018"/>
        </c:manualLayout>
      </c:layout>
      <c:barChart>
        <c:barDir val="bar"/>
        <c:grouping val="clustered"/>
        <c:varyColors val="0"/>
        <c:ser>
          <c:idx val="0"/>
          <c:order val="0"/>
          <c:tx>
            <c:strRef>
              <c:f>Charts!$B$52</c:f>
              <c:strCache>
                <c:ptCount val="1"/>
                <c:pt idx="0">
                  <c:v>Observed Gas Consumption by Sector in 2019</c:v>
                </c:pt>
              </c:strCache>
            </c:strRef>
          </c:tx>
          <c:invertIfNegative val="0"/>
          <c:dLbls>
            <c:dLbl>
              <c:idx val="0"/>
              <c:layout/>
              <c:tx>
                <c:strRef>
                  <c:f>Charts!$C$53</c:f>
                  <c:strCache>
                    <c:ptCount val="1"/>
                    <c:pt idx="0">
                      <c:v>0.9%</c:v>
                    </c:pt>
                  </c:strCache>
                </c:strRef>
              </c:tx>
              <c:dLblPos val="outEnd"/>
              <c:showLegendKey val="0"/>
              <c:showVal val="1"/>
              <c:showCatName val="0"/>
              <c:showSerName val="0"/>
              <c:showPercent val="0"/>
              <c:showBubbleSize val="0"/>
              <c:extLst>
                <c:ext xmlns:c15="http://schemas.microsoft.com/office/drawing/2012/chart" uri="{CE6537A1-D6FC-4f65-9D91-7224C49458BB}">
                  <c15:layout/>
                  <c15:dlblFieldTable>
                    <c15:dlblFTEntry>
                      <c15:txfldGUID>{7773E9CD-2A10-4B41-8DA3-D54AF8D71E63}</c15:txfldGUID>
                      <c15:f>Charts!$C$53</c15:f>
                      <c15:dlblFieldTableCache>
                        <c:ptCount val="1"/>
                        <c:pt idx="0">
                          <c:v>0.9%</c:v>
                        </c:pt>
                      </c15:dlblFieldTableCache>
                    </c15:dlblFTEntry>
                  </c15:dlblFieldTable>
                  <c15:showDataLabelsRange val="0"/>
                </c:ext>
                <c:ext xmlns:c16="http://schemas.microsoft.com/office/drawing/2014/chart" uri="{C3380CC4-5D6E-409C-BE32-E72D297353CC}">
                  <c16:uniqueId val="{00000000-8207-456B-9159-5A66D9601797}"/>
                </c:ext>
              </c:extLst>
            </c:dLbl>
            <c:dLbl>
              <c:idx val="1"/>
              <c:layout/>
              <c:tx>
                <c:strRef>
                  <c:f>Charts!$C$54</c:f>
                  <c:strCache>
                    <c:ptCount val="1"/>
                    <c:pt idx="0">
                      <c:v>4.3%</c:v>
                    </c:pt>
                  </c:strCache>
                </c:strRef>
              </c:tx>
              <c:dLblPos val="outEnd"/>
              <c:showLegendKey val="0"/>
              <c:showVal val="1"/>
              <c:showCatName val="0"/>
              <c:showSerName val="0"/>
              <c:showPercent val="0"/>
              <c:showBubbleSize val="0"/>
              <c:extLst>
                <c:ext xmlns:c15="http://schemas.microsoft.com/office/drawing/2012/chart" uri="{CE6537A1-D6FC-4f65-9D91-7224C49458BB}">
                  <c15:layout/>
                  <c15:dlblFieldTable>
                    <c15:dlblFTEntry>
                      <c15:txfldGUID>{D82022F3-C195-41FD-9F8B-84194422765D}</c15:txfldGUID>
                      <c15:f>Charts!$C$54</c15:f>
                      <c15:dlblFieldTableCache>
                        <c:ptCount val="1"/>
                        <c:pt idx="0">
                          <c:v>4.3%</c:v>
                        </c:pt>
                      </c15:dlblFieldTableCache>
                    </c15:dlblFTEntry>
                  </c15:dlblFieldTable>
                  <c15:showDataLabelsRange val="0"/>
                </c:ext>
                <c:ext xmlns:c16="http://schemas.microsoft.com/office/drawing/2014/chart" uri="{C3380CC4-5D6E-409C-BE32-E72D297353CC}">
                  <c16:uniqueId val="{00000001-8207-456B-9159-5A66D9601797}"/>
                </c:ext>
              </c:extLst>
            </c:dLbl>
            <c:dLbl>
              <c:idx val="2"/>
              <c:layout/>
              <c:tx>
                <c:strRef>
                  <c:f>Charts!$C$55</c:f>
                  <c:strCache>
                    <c:ptCount val="1"/>
                    <c:pt idx="0">
                      <c:v>8.6%</c:v>
                    </c:pt>
                  </c:strCache>
                </c:strRef>
              </c:tx>
              <c:dLblPos val="outEnd"/>
              <c:showLegendKey val="0"/>
              <c:showVal val="1"/>
              <c:showCatName val="0"/>
              <c:showSerName val="0"/>
              <c:showPercent val="0"/>
              <c:showBubbleSize val="0"/>
              <c:extLst>
                <c:ext xmlns:c15="http://schemas.microsoft.com/office/drawing/2012/chart" uri="{CE6537A1-D6FC-4f65-9D91-7224C49458BB}">
                  <c15:layout/>
                  <c15:dlblFieldTable>
                    <c15:dlblFTEntry>
                      <c15:txfldGUID>{35656BC4-83FF-4649-BB78-9AAC657EB4D6}</c15:txfldGUID>
                      <c15:f>Charts!$C$55</c15:f>
                      <c15:dlblFieldTableCache>
                        <c:ptCount val="1"/>
                        <c:pt idx="0">
                          <c:v>8.6%</c:v>
                        </c:pt>
                      </c15:dlblFieldTableCache>
                    </c15:dlblFTEntry>
                  </c15:dlblFieldTable>
                  <c15:showDataLabelsRange val="0"/>
                </c:ext>
                <c:ext xmlns:c16="http://schemas.microsoft.com/office/drawing/2014/chart" uri="{C3380CC4-5D6E-409C-BE32-E72D297353CC}">
                  <c16:uniqueId val="{00000002-8207-456B-9159-5A66D9601797}"/>
                </c:ext>
              </c:extLst>
            </c:dLbl>
            <c:dLbl>
              <c:idx val="3"/>
              <c:layout/>
              <c:tx>
                <c:strRef>
                  <c:f>Charts!$C$56</c:f>
                  <c:strCache>
                    <c:ptCount val="1"/>
                    <c:pt idx="0">
                      <c:v>15.3%</c:v>
                    </c:pt>
                  </c:strCache>
                </c:strRef>
              </c:tx>
              <c:dLblPos val="outEnd"/>
              <c:showLegendKey val="0"/>
              <c:showVal val="1"/>
              <c:showCatName val="0"/>
              <c:showSerName val="0"/>
              <c:showPercent val="0"/>
              <c:showBubbleSize val="0"/>
              <c:extLst>
                <c:ext xmlns:c15="http://schemas.microsoft.com/office/drawing/2012/chart" uri="{CE6537A1-D6FC-4f65-9D91-7224C49458BB}">
                  <c15:layout/>
                  <c15:dlblFieldTable>
                    <c15:dlblFTEntry>
                      <c15:txfldGUID>{C2B8D8A3-B600-406D-B126-D7E8FEB3F95B}</c15:txfldGUID>
                      <c15:f>Charts!$C$56</c15:f>
                      <c15:dlblFieldTableCache>
                        <c:ptCount val="1"/>
                        <c:pt idx="0">
                          <c:v>15.3%</c:v>
                        </c:pt>
                      </c15:dlblFieldTableCache>
                    </c15:dlblFTEntry>
                  </c15:dlblFieldTable>
                  <c15:showDataLabelsRange val="0"/>
                </c:ext>
                <c:ext xmlns:c16="http://schemas.microsoft.com/office/drawing/2014/chart" uri="{C3380CC4-5D6E-409C-BE32-E72D297353CC}">
                  <c16:uniqueId val="{00000003-8207-456B-9159-5A66D9601797}"/>
                </c:ext>
              </c:extLst>
            </c:dLbl>
            <c:dLbl>
              <c:idx val="4"/>
              <c:layout/>
              <c:tx>
                <c:strRef>
                  <c:f>Charts!$C$57</c:f>
                  <c:strCache>
                    <c:ptCount val="1"/>
                    <c:pt idx="0">
                      <c:v>31.1%</c:v>
                    </c:pt>
                  </c:strCache>
                </c:strRef>
              </c:tx>
              <c:dLblPos val="outEnd"/>
              <c:showLegendKey val="0"/>
              <c:showVal val="1"/>
              <c:showCatName val="0"/>
              <c:showSerName val="0"/>
              <c:showPercent val="0"/>
              <c:showBubbleSize val="0"/>
              <c:extLst>
                <c:ext xmlns:c15="http://schemas.microsoft.com/office/drawing/2012/chart" uri="{CE6537A1-D6FC-4f65-9D91-7224C49458BB}">
                  <c15:layout/>
                  <c15:dlblFieldTable>
                    <c15:dlblFTEntry>
                      <c15:txfldGUID>{64287AFF-2B77-4941-8305-F45BC991F76A}</c15:txfldGUID>
                      <c15:f>Charts!$C$57</c15:f>
                      <c15:dlblFieldTableCache>
                        <c:ptCount val="1"/>
                        <c:pt idx="0">
                          <c:v>31.1%</c:v>
                        </c:pt>
                      </c15:dlblFieldTableCache>
                    </c15:dlblFTEntry>
                  </c15:dlblFieldTable>
                  <c15:showDataLabelsRange val="0"/>
                </c:ext>
                <c:ext xmlns:c16="http://schemas.microsoft.com/office/drawing/2014/chart" uri="{C3380CC4-5D6E-409C-BE32-E72D297353CC}">
                  <c16:uniqueId val="{00000004-8207-456B-9159-5A66D9601797}"/>
                </c:ext>
              </c:extLst>
            </c:dLbl>
            <c:dLbl>
              <c:idx val="5"/>
              <c:layout/>
              <c:tx>
                <c:strRef>
                  <c:f>Charts!$C$58</c:f>
                  <c:strCache>
                    <c:ptCount val="1"/>
                    <c:pt idx="0">
                      <c:v>39.8%</c:v>
                    </c:pt>
                  </c:strCache>
                </c:strRef>
              </c:tx>
              <c:dLblPos val="outEnd"/>
              <c:showLegendKey val="0"/>
              <c:showVal val="1"/>
              <c:showCatName val="0"/>
              <c:showSerName val="0"/>
              <c:showPercent val="0"/>
              <c:showBubbleSize val="0"/>
              <c:extLst>
                <c:ext xmlns:c15="http://schemas.microsoft.com/office/drawing/2012/chart" uri="{CE6537A1-D6FC-4f65-9D91-7224C49458BB}">
                  <c15:layout/>
                  <c15:dlblFieldTable>
                    <c15:dlblFTEntry>
                      <c15:txfldGUID>{B7ECB01F-D8D3-4E18-9A05-FC8B35132079}</c15:txfldGUID>
                      <c15:f>Charts!$C$58</c15:f>
                      <c15:dlblFieldTableCache>
                        <c:ptCount val="1"/>
                        <c:pt idx="0">
                          <c:v>39.8%</c:v>
                        </c:pt>
                      </c15:dlblFieldTableCache>
                    </c15:dlblFTEntry>
                  </c15:dlblFieldTable>
                  <c15:showDataLabelsRange val="0"/>
                </c:ext>
                <c:ext xmlns:c16="http://schemas.microsoft.com/office/drawing/2014/chart" uri="{C3380CC4-5D6E-409C-BE32-E72D297353CC}">
                  <c16:uniqueId val="{00000005-8207-456B-9159-5A66D9601797}"/>
                </c:ext>
              </c:extLst>
            </c:dLbl>
            <c:dLbl>
              <c:idx val="6"/>
              <c:tx>
                <c:strRef>
                  <c:f>Charts!$C$11</c:f>
                  <c:strCache>
                    <c:ptCount val="1"/>
                    <c:pt idx="0">
                      <c:v>2.3%</c:v>
                    </c:pt>
                  </c:strCache>
                </c:strRef>
              </c:tx>
              <c:dLblPos val="outEnd"/>
              <c:showLegendKey val="0"/>
              <c:showVal val="1"/>
              <c:showCatName val="0"/>
              <c:showSerName val="0"/>
              <c:showPercent val="0"/>
              <c:showBubbleSize val="0"/>
              <c:extLst>
                <c:ext xmlns:c15="http://schemas.microsoft.com/office/drawing/2012/chart" uri="{CE6537A1-D6FC-4f65-9D91-7224C49458BB}">
                  <c15:dlblFieldTable>
                    <c15:dlblFTEntry>
                      <c15:txfldGUID>{BDF55613-C4FF-4F95-8C33-70B4F022BEDF}</c15:txfldGUID>
                      <c15:f>Charts!$C$11</c15:f>
                      <c15:dlblFieldTableCache>
                        <c:ptCount val="1"/>
                        <c:pt idx="0">
                          <c:v>2.3%</c:v>
                        </c:pt>
                      </c15:dlblFieldTableCache>
                    </c15:dlblFTEntry>
                  </c15:dlblFieldTable>
                  <c15:showDataLabelsRange val="0"/>
                </c:ext>
                <c:ext xmlns:c16="http://schemas.microsoft.com/office/drawing/2014/chart" uri="{C3380CC4-5D6E-409C-BE32-E72D297353CC}">
                  <c16:uniqueId val="{00000006-8207-456B-9159-5A66D9601797}"/>
                </c:ext>
              </c:extLst>
            </c:dLbl>
            <c:dLbl>
              <c:idx val="7"/>
              <c:tx>
                <c:strRef>
                  <c:f>Charts!$C$12</c:f>
                  <c:strCache>
                    <c:ptCount val="1"/>
                    <c:pt idx="0">
                      <c:v>2.1%</c:v>
                    </c:pt>
                  </c:strCache>
                </c:strRef>
              </c:tx>
              <c:dLblPos val="outEnd"/>
              <c:showLegendKey val="0"/>
              <c:showVal val="1"/>
              <c:showCatName val="0"/>
              <c:showSerName val="0"/>
              <c:showPercent val="0"/>
              <c:showBubbleSize val="0"/>
              <c:extLst>
                <c:ext xmlns:c15="http://schemas.microsoft.com/office/drawing/2012/chart" uri="{CE6537A1-D6FC-4f65-9D91-7224C49458BB}">
                  <c15:dlblFieldTable>
                    <c15:dlblFTEntry>
                      <c15:txfldGUID>{A343E030-35BA-4C6D-949D-728895BFF2E9}</c15:txfldGUID>
                      <c15:f>Charts!$C$12</c15:f>
                      <c15:dlblFieldTableCache>
                        <c:ptCount val="1"/>
                        <c:pt idx="0">
                          <c:v>2.1%</c:v>
                        </c:pt>
                      </c15:dlblFieldTableCache>
                    </c15:dlblFTEntry>
                  </c15:dlblFieldTable>
                  <c15:showDataLabelsRange val="0"/>
                </c:ext>
                <c:ext xmlns:c16="http://schemas.microsoft.com/office/drawing/2014/chart" uri="{C3380CC4-5D6E-409C-BE32-E72D297353CC}">
                  <c16:uniqueId val="{00000007-8207-456B-9159-5A66D9601797}"/>
                </c:ext>
              </c:extLst>
            </c:dLbl>
            <c:dLbl>
              <c:idx val="8"/>
              <c:tx>
                <c:strRef>
                  <c:f>Charts!$C$13</c:f>
                  <c:strCache>
                    <c:ptCount val="1"/>
                    <c:pt idx="0">
                      <c:v>1.9%</c:v>
                    </c:pt>
                  </c:strCache>
                </c:strRef>
              </c:tx>
              <c:dLblPos val="outEnd"/>
              <c:showLegendKey val="0"/>
              <c:showVal val="1"/>
              <c:showCatName val="0"/>
              <c:showSerName val="0"/>
              <c:showPercent val="0"/>
              <c:showBubbleSize val="0"/>
              <c:extLst>
                <c:ext xmlns:c15="http://schemas.microsoft.com/office/drawing/2012/chart" uri="{CE6537A1-D6FC-4f65-9D91-7224C49458BB}">
                  <c15:dlblFieldTable>
                    <c15:dlblFTEntry>
                      <c15:txfldGUID>{4A08813D-2575-4C37-876F-63EF8B4B5F68}</c15:txfldGUID>
                      <c15:f>Charts!$C$13</c15:f>
                      <c15:dlblFieldTableCache>
                        <c:ptCount val="1"/>
                        <c:pt idx="0">
                          <c:v>1.9%</c:v>
                        </c:pt>
                      </c15:dlblFieldTableCache>
                    </c15:dlblFTEntry>
                  </c15:dlblFieldTable>
                  <c15:showDataLabelsRange val="0"/>
                </c:ext>
                <c:ext xmlns:c16="http://schemas.microsoft.com/office/drawing/2014/chart" uri="{C3380CC4-5D6E-409C-BE32-E72D297353CC}">
                  <c16:uniqueId val="{00000008-8207-456B-9159-5A66D9601797}"/>
                </c:ext>
              </c:extLst>
            </c:dLbl>
            <c:dLbl>
              <c:idx val="9"/>
              <c:tx>
                <c:strRef>
                  <c:f>Charts!$C$14</c:f>
                  <c:strCache>
                    <c:ptCount val="1"/>
                    <c:pt idx="0">
                      <c:v>0.8%</c:v>
                    </c:pt>
                  </c:strCache>
                </c:strRef>
              </c:tx>
              <c:dLblPos val="outEnd"/>
              <c:showLegendKey val="0"/>
              <c:showVal val="1"/>
              <c:showCatName val="0"/>
              <c:showSerName val="0"/>
              <c:showPercent val="0"/>
              <c:showBubbleSize val="0"/>
              <c:extLst>
                <c:ext xmlns:c15="http://schemas.microsoft.com/office/drawing/2012/chart" uri="{CE6537A1-D6FC-4f65-9D91-7224C49458BB}">
                  <c15:dlblFieldTable>
                    <c15:dlblFTEntry>
                      <c15:txfldGUID>{7CFE637F-6FCF-4A38-87F7-E530B85BC6DA}</c15:txfldGUID>
                      <c15:f>Charts!$C$14</c15:f>
                      <c15:dlblFieldTableCache>
                        <c:ptCount val="1"/>
                        <c:pt idx="0">
                          <c:v>0.8%</c:v>
                        </c:pt>
                      </c15:dlblFieldTableCache>
                    </c15:dlblFTEntry>
                  </c15:dlblFieldTable>
                  <c15:showDataLabelsRange val="0"/>
                </c:ext>
                <c:ext xmlns:c16="http://schemas.microsoft.com/office/drawing/2014/chart" uri="{C3380CC4-5D6E-409C-BE32-E72D297353CC}">
                  <c16:uniqueId val="{00000009-8207-456B-9159-5A66D9601797}"/>
                </c:ext>
              </c:extLst>
            </c:dLbl>
            <c:dLbl>
              <c:idx val="10"/>
              <c:tx>
                <c:strRef>
                  <c:f>Charts!$C$15</c:f>
                  <c:strCache>
                    <c:ptCount val="1"/>
                    <c:pt idx="0">
                      <c:v>0.1%</c:v>
                    </c:pt>
                  </c:strCache>
                </c:strRef>
              </c:tx>
              <c:dLblPos val="outEnd"/>
              <c:showLegendKey val="0"/>
              <c:showVal val="1"/>
              <c:showCatName val="0"/>
              <c:showSerName val="0"/>
              <c:showPercent val="0"/>
              <c:showBubbleSize val="0"/>
              <c:extLst>
                <c:ext xmlns:c15="http://schemas.microsoft.com/office/drawing/2012/chart" uri="{CE6537A1-D6FC-4f65-9D91-7224C49458BB}">
                  <c15:dlblFieldTable>
                    <c15:dlblFTEntry>
                      <c15:txfldGUID>{8A8781C8-EC2A-4A83-9B70-51CA5DB8B9C4}</c15:txfldGUID>
                      <c15:f>Charts!$C$15</c15:f>
                      <c15:dlblFieldTableCache>
                        <c:ptCount val="1"/>
                        <c:pt idx="0">
                          <c:v>0.1%</c:v>
                        </c:pt>
                      </c15:dlblFieldTableCache>
                    </c15:dlblFTEntry>
                  </c15:dlblFieldTable>
                  <c15:showDataLabelsRange val="0"/>
                </c:ext>
                <c:ext xmlns:c16="http://schemas.microsoft.com/office/drawing/2014/chart" uri="{C3380CC4-5D6E-409C-BE32-E72D297353CC}">
                  <c16:uniqueId val="{0000000A-8207-456B-9159-5A66D9601797}"/>
                </c:ext>
              </c:extLst>
            </c:dLbl>
            <c:dLbl>
              <c:idx val="11"/>
              <c:tx>
                <c:strRef>
                  <c:f>Charts!$C$16</c:f>
                  <c:strCache>
                    <c:ptCount val="1"/>
                    <c:pt idx="0">
                      <c:v>0.2%</c:v>
                    </c:pt>
                  </c:strCache>
                </c:strRef>
              </c:tx>
              <c:dLblPos val="outEnd"/>
              <c:showLegendKey val="0"/>
              <c:showVal val="1"/>
              <c:showCatName val="0"/>
              <c:showSerName val="0"/>
              <c:showPercent val="0"/>
              <c:showBubbleSize val="0"/>
              <c:extLst>
                <c:ext xmlns:c15="http://schemas.microsoft.com/office/drawing/2012/chart" uri="{CE6537A1-D6FC-4f65-9D91-7224C49458BB}">
                  <c15:dlblFieldTable>
                    <c15:dlblFTEntry>
                      <c15:txfldGUID>{6361DF2A-AE04-4390-84A5-2155E611DAE5}</c15:txfldGUID>
                      <c15:f>Charts!$C$16</c15:f>
                      <c15:dlblFieldTableCache>
                        <c:ptCount val="1"/>
                        <c:pt idx="0">
                          <c:v>0.2%</c:v>
                        </c:pt>
                      </c15:dlblFieldTableCache>
                    </c15:dlblFTEntry>
                  </c15:dlblFieldTable>
                  <c15:showDataLabelsRange val="0"/>
                </c:ext>
                <c:ext xmlns:c16="http://schemas.microsoft.com/office/drawing/2014/chart" uri="{C3380CC4-5D6E-409C-BE32-E72D297353CC}">
                  <c16:uniqueId val="{0000000B-8207-456B-9159-5A66D9601797}"/>
                </c:ext>
              </c:extLst>
            </c:dLbl>
            <c:dLbl>
              <c:idx val="12"/>
              <c:tx>
                <c:strRef>
                  <c:f>Charts!$C$17</c:f>
                  <c:strCache>
                    <c:ptCount val="1"/>
                    <c:pt idx="0">
                      <c:v>0.3%</c:v>
                    </c:pt>
                  </c:strCache>
                </c:strRef>
              </c:tx>
              <c:dLblPos val="outEnd"/>
              <c:showLegendKey val="0"/>
              <c:showVal val="1"/>
              <c:showCatName val="0"/>
              <c:showSerName val="0"/>
              <c:showPercent val="0"/>
              <c:showBubbleSize val="0"/>
              <c:extLst>
                <c:ext xmlns:c15="http://schemas.microsoft.com/office/drawing/2012/chart" uri="{CE6537A1-D6FC-4f65-9D91-7224C49458BB}">
                  <c15:dlblFieldTable>
                    <c15:dlblFTEntry>
                      <c15:txfldGUID>{C1333E58-EA30-4C47-8289-1E589F98D9D4}</c15:txfldGUID>
                      <c15:f>Charts!$C$17</c15:f>
                      <c15:dlblFieldTableCache>
                        <c:ptCount val="1"/>
                        <c:pt idx="0">
                          <c:v>0.3%</c:v>
                        </c:pt>
                      </c15:dlblFieldTableCache>
                    </c15:dlblFTEntry>
                  </c15:dlblFieldTable>
                  <c15:showDataLabelsRange val="0"/>
                </c:ext>
                <c:ext xmlns:c16="http://schemas.microsoft.com/office/drawing/2014/chart" uri="{C3380CC4-5D6E-409C-BE32-E72D297353CC}">
                  <c16:uniqueId val="{0000000C-8207-456B-9159-5A66D9601797}"/>
                </c:ext>
              </c:extLst>
            </c:dLbl>
            <c:dLbl>
              <c:idx val="13"/>
              <c:tx>
                <c:strRef>
                  <c:f>Charts!$C$18</c:f>
                  <c:strCache>
                    <c:ptCount val="1"/>
                    <c:pt idx="0">
                      <c:v>0.3%</c:v>
                    </c:pt>
                  </c:strCache>
                </c:strRef>
              </c:tx>
              <c:dLblPos val="outEnd"/>
              <c:showLegendKey val="0"/>
              <c:showVal val="1"/>
              <c:showCatName val="0"/>
              <c:showSerName val="0"/>
              <c:showPercent val="0"/>
              <c:showBubbleSize val="0"/>
              <c:extLst>
                <c:ext xmlns:c15="http://schemas.microsoft.com/office/drawing/2012/chart" uri="{CE6537A1-D6FC-4f65-9D91-7224C49458BB}">
                  <c15:dlblFieldTable>
                    <c15:dlblFTEntry>
                      <c15:txfldGUID>{89846081-2767-4026-BDF6-3006F0D17D15}</c15:txfldGUID>
                      <c15:f>Charts!$C$18</c15:f>
                      <c15:dlblFieldTableCache>
                        <c:ptCount val="1"/>
                        <c:pt idx="0">
                          <c:v>0.3%</c:v>
                        </c:pt>
                      </c15:dlblFieldTableCache>
                    </c15:dlblFTEntry>
                  </c15:dlblFieldTable>
                  <c15:showDataLabelsRange val="0"/>
                </c:ext>
                <c:ext xmlns:c16="http://schemas.microsoft.com/office/drawing/2014/chart" uri="{C3380CC4-5D6E-409C-BE32-E72D297353CC}">
                  <c16:uniqueId val="{0000000D-8207-456B-9159-5A66D9601797}"/>
                </c:ext>
              </c:extLst>
            </c:dLbl>
            <c:dLbl>
              <c:idx val="14"/>
              <c:tx>
                <c:strRef>
                  <c:f>Charts!$C$19</c:f>
                  <c:strCache>
                    <c:ptCount val="1"/>
                    <c:pt idx="0">
                      <c:v>0.1%</c:v>
                    </c:pt>
                  </c:strCache>
                </c:strRef>
              </c:tx>
              <c:dLblPos val="outEnd"/>
              <c:showLegendKey val="0"/>
              <c:showVal val="1"/>
              <c:showCatName val="0"/>
              <c:showSerName val="0"/>
              <c:showPercent val="0"/>
              <c:showBubbleSize val="0"/>
              <c:extLst>
                <c:ext xmlns:c15="http://schemas.microsoft.com/office/drawing/2012/chart" uri="{CE6537A1-D6FC-4f65-9D91-7224C49458BB}">
                  <c15:dlblFieldTable>
                    <c15:dlblFTEntry>
                      <c15:txfldGUID>{A3241463-EFD6-4F8F-94AE-023C9CADCCBF}</c15:txfldGUID>
                      <c15:f>Charts!$C$19</c15:f>
                      <c15:dlblFieldTableCache>
                        <c:ptCount val="1"/>
                        <c:pt idx="0">
                          <c:v>0.1%</c:v>
                        </c:pt>
                      </c15:dlblFieldTableCache>
                    </c15:dlblFTEntry>
                  </c15:dlblFieldTable>
                  <c15:showDataLabelsRange val="0"/>
                </c:ext>
                <c:ext xmlns:c16="http://schemas.microsoft.com/office/drawing/2014/chart" uri="{C3380CC4-5D6E-409C-BE32-E72D297353CC}">
                  <c16:uniqueId val="{0000000E-8207-456B-9159-5A66D9601797}"/>
                </c:ext>
              </c:extLst>
            </c:dLbl>
            <c:dLbl>
              <c:idx val="15"/>
              <c:tx>
                <c:strRef>
                  <c:f>Charts!$C$20</c:f>
                  <c:strCache>
                    <c:ptCount val="1"/>
                    <c:pt idx="0">
                      <c:v>0.1%</c:v>
                    </c:pt>
                  </c:strCache>
                </c:strRef>
              </c:tx>
              <c:dLblPos val="outEnd"/>
              <c:showLegendKey val="0"/>
              <c:showVal val="1"/>
              <c:showCatName val="0"/>
              <c:showSerName val="0"/>
              <c:showPercent val="0"/>
              <c:showBubbleSize val="0"/>
              <c:extLst>
                <c:ext xmlns:c15="http://schemas.microsoft.com/office/drawing/2012/chart" uri="{CE6537A1-D6FC-4f65-9D91-7224C49458BB}">
                  <c15:dlblFieldTable>
                    <c15:dlblFTEntry>
                      <c15:txfldGUID>{2E13AD8D-7F72-4F82-AEEA-2A65E413CA6B}</c15:txfldGUID>
                      <c15:f>Charts!$C$20</c15:f>
                      <c15:dlblFieldTableCache>
                        <c:ptCount val="1"/>
                        <c:pt idx="0">
                          <c:v>0.1%</c:v>
                        </c:pt>
                      </c15:dlblFieldTableCache>
                    </c15:dlblFTEntry>
                  </c15:dlblFieldTable>
                  <c15:showDataLabelsRange val="0"/>
                </c:ext>
                <c:ext xmlns:c16="http://schemas.microsoft.com/office/drawing/2014/chart" uri="{C3380CC4-5D6E-409C-BE32-E72D297353CC}">
                  <c16:uniqueId val="{0000000F-8207-456B-9159-5A66D9601797}"/>
                </c:ext>
              </c:extLst>
            </c:dLbl>
            <c:dLbl>
              <c:idx val="16"/>
              <c:tx>
                <c:strRef>
                  <c:f>Charts!$C$21</c:f>
                  <c:strCache>
                    <c:ptCount val="1"/>
                    <c:pt idx="0">
                      <c:v>0.0%</c:v>
                    </c:pt>
                  </c:strCache>
                </c:strRef>
              </c:tx>
              <c:dLblPos val="outEnd"/>
              <c:showLegendKey val="0"/>
              <c:showVal val="1"/>
              <c:showCatName val="0"/>
              <c:showSerName val="0"/>
              <c:showPercent val="0"/>
              <c:showBubbleSize val="0"/>
              <c:extLst>
                <c:ext xmlns:c15="http://schemas.microsoft.com/office/drawing/2012/chart" uri="{CE6537A1-D6FC-4f65-9D91-7224C49458BB}">
                  <c15:dlblFieldTable>
                    <c15:dlblFTEntry>
                      <c15:txfldGUID>{A9EFC4DB-D14B-4B42-993D-04D4497A7D48}</c15:txfldGUID>
                      <c15:f>Charts!$C$21</c15:f>
                      <c15:dlblFieldTableCache>
                        <c:ptCount val="1"/>
                        <c:pt idx="0">
                          <c:v>0.0%</c:v>
                        </c:pt>
                      </c15:dlblFieldTableCache>
                    </c15:dlblFTEntry>
                  </c15:dlblFieldTable>
                  <c15:showDataLabelsRange val="0"/>
                </c:ext>
                <c:ext xmlns:c16="http://schemas.microsoft.com/office/drawing/2014/chart" uri="{C3380CC4-5D6E-409C-BE32-E72D297353CC}">
                  <c16:uniqueId val="{00000010-8207-456B-9159-5A66D9601797}"/>
                </c:ext>
              </c:extLst>
            </c:dLbl>
            <c:dLbl>
              <c:idx val="17"/>
              <c:tx>
                <c:strRef>
                  <c:f>Charts!$C$22</c:f>
                  <c:strCache>
                    <c:ptCount val="1"/>
                    <c:pt idx="0">
                      <c:v>0.0%</c:v>
                    </c:pt>
                  </c:strCache>
                </c:strRef>
              </c:tx>
              <c:dLblPos val="outEnd"/>
              <c:showLegendKey val="0"/>
              <c:showVal val="1"/>
              <c:showCatName val="0"/>
              <c:showSerName val="0"/>
              <c:showPercent val="0"/>
              <c:showBubbleSize val="0"/>
              <c:extLst>
                <c:ext xmlns:c15="http://schemas.microsoft.com/office/drawing/2012/chart" uri="{CE6537A1-D6FC-4f65-9D91-7224C49458BB}">
                  <c15:dlblFieldTable>
                    <c15:dlblFTEntry>
                      <c15:txfldGUID>{25B203E7-F629-4C75-8225-3B98493B5769}</c15:txfldGUID>
                      <c15:f>Charts!$C$22</c15:f>
                      <c15:dlblFieldTableCache>
                        <c:ptCount val="1"/>
                        <c:pt idx="0">
                          <c:v>0.0%</c:v>
                        </c:pt>
                      </c15:dlblFieldTableCache>
                    </c15:dlblFTEntry>
                  </c15:dlblFieldTable>
                  <c15:showDataLabelsRange val="0"/>
                </c:ext>
                <c:ext xmlns:c16="http://schemas.microsoft.com/office/drawing/2014/chart" uri="{C3380CC4-5D6E-409C-BE32-E72D297353CC}">
                  <c16:uniqueId val="{00000011-8207-456B-9159-5A66D9601797}"/>
                </c:ext>
              </c:extLst>
            </c:dLbl>
            <c:dLbl>
              <c:idx val="18"/>
              <c:tx>
                <c:strRef>
                  <c:f>Charts!$C$23</c:f>
                  <c:strCache>
                    <c:ptCount val="1"/>
                    <c:pt idx="0">
                      <c:v>0.0%</c:v>
                    </c:pt>
                  </c:strCache>
                </c:strRef>
              </c:tx>
              <c:dLblPos val="outEnd"/>
              <c:showLegendKey val="0"/>
              <c:showVal val="1"/>
              <c:showCatName val="0"/>
              <c:showSerName val="0"/>
              <c:showPercent val="0"/>
              <c:showBubbleSize val="0"/>
              <c:extLst>
                <c:ext xmlns:c15="http://schemas.microsoft.com/office/drawing/2012/chart" uri="{CE6537A1-D6FC-4f65-9D91-7224C49458BB}">
                  <c15:dlblFieldTable>
                    <c15:dlblFTEntry>
                      <c15:txfldGUID>{9CBDF739-E6F2-4D38-82BA-01D4643F3727}</c15:txfldGUID>
                      <c15:f>Charts!$C$23</c15:f>
                      <c15:dlblFieldTableCache>
                        <c:ptCount val="1"/>
                        <c:pt idx="0">
                          <c:v>0.0%</c:v>
                        </c:pt>
                      </c15:dlblFieldTableCache>
                    </c15:dlblFTEntry>
                  </c15:dlblFieldTable>
                  <c15:showDataLabelsRange val="0"/>
                </c:ext>
                <c:ext xmlns:c16="http://schemas.microsoft.com/office/drawing/2014/chart" uri="{C3380CC4-5D6E-409C-BE32-E72D297353CC}">
                  <c16:uniqueId val="{00000012-8207-456B-9159-5A66D9601797}"/>
                </c:ext>
              </c:extLst>
            </c:dLbl>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Charts!$A$53:$A$58</c:f>
              <c:strCache>
                <c:ptCount val="6"/>
                <c:pt idx="0">
                  <c:v>Agriculture/ Forestry/ Fishingº</c:v>
                </c:pt>
                <c:pt idx="1">
                  <c:v>Residential</c:v>
                </c:pt>
                <c:pt idx="2">
                  <c:v>Commercial</c:v>
                </c:pt>
                <c:pt idx="3">
                  <c:v>Non-Energy Use</c:v>
                </c:pt>
                <c:pt idx="4">
                  <c:v>Electricity Generation¹</c:v>
                </c:pt>
                <c:pt idx="5">
                  <c:v>Industrial</c:v>
                </c:pt>
              </c:strCache>
            </c:strRef>
          </c:cat>
          <c:val>
            <c:numRef>
              <c:f>Charts!$B$53:$B$58</c:f>
              <c:numCache>
                <c:formatCode>_(* #,##0.00_);_(* \(#,##0.00\);_(* "-"??_);_(@_)</c:formatCode>
                <c:ptCount val="6"/>
                <c:pt idx="0">
                  <c:v>1.349816685</c:v>
                </c:pt>
                <c:pt idx="1">
                  <c:v>6.834111214</c:v>
                </c:pt>
                <c:pt idx="2">
                  <c:v>13.558224043000001</c:v>
                </c:pt>
                <c:pt idx="3">
                  <c:v>24.149594295863338</c:v>
                </c:pt>
                <c:pt idx="4">
                  <c:v>49.218824149</c:v>
                </c:pt>
                <c:pt idx="5">
                  <c:v>62.901627889999993</c:v>
                </c:pt>
              </c:numCache>
            </c:numRef>
          </c:val>
          <c:extLst>
            <c:ext xmlns:c16="http://schemas.microsoft.com/office/drawing/2014/chart" uri="{C3380CC4-5D6E-409C-BE32-E72D297353CC}">
              <c16:uniqueId val="{00000013-8207-456B-9159-5A66D9601797}"/>
            </c:ext>
          </c:extLst>
        </c:ser>
        <c:dLbls>
          <c:showLegendKey val="0"/>
          <c:showVal val="0"/>
          <c:showCatName val="0"/>
          <c:showSerName val="0"/>
          <c:showPercent val="0"/>
          <c:showBubbleSize val="0"/>
        </c:dLbls>
        <c:gapWidth val="150"/>
        <c:axId val="123770752"/>
        <c:axId val="123772288"/>
      </c:barChart>
      <c:catAx>
        <c:axId val="123770752"/>
        <c:scaling>
          <c:orientation val="minMax"/>
        </c:scaling>
        <c:delete val="0"/>
        <c:axPos val="l"/>
        <c:numFmt formatCode="General" sourceLinked="0"/>
        <c:majorTickMark val="out"/>
        <c:minorTickMark val="none"/>
        <c:tickLblPos val="nextTo"/>
        <c:crossAx val="123772288"/>
        <c:crosses val="autoZero"/>
        <c:auto val="1"/>
        <c:lblAlgn val="ctr"/>
        <c:lblOffset val="100"/>
        <c:tickLblSkip val="1"/>
        <c:noMultiLvlLbl val="0"/>
      </c:catAx>
      <c:valAx>
        <c:axId val="123772288"/>
        <c:scaling>
          <c:orientation val="minMax"/>
        </c:scaling>
        <c:delete val="0"/>
        <c:axPos val="b"/>
        <c:majorGridlines>
          <c:spPr>
            <a:ln>
              <a:solidFill>
                <a:schemeClr val="bg1">
                  <a:lumMod val="75000"/>
                </a:schemeClr>
              </a:solidFill>
            </a:ln>
          </c:spPr>
        </c:majorGridlines>
        <c:title>
          <c:tx>
            <c:rich>
              <a:bodyPr/>
              <a:lstStyle/>
              <a:p>
                <a:pPr>
                  <a:defRPr/>
                </a:pPr>
                <a:r>
                  <a:rPr lang="en-US"/>
                  <a:t>Gross PJ</a:t>
                </a:r>
              </a:p>
            </c:rich>
          </c:tx>
          <c:layout/>
          <c:overlay val="0"/>
        </c:title>
        <c:numFmt formatCode="#,##0" sourceLinked="0"/>
        <c:majorTickMark val="out"/>
        <c:minorTickMark val="none"/>
        <c:tickLblPos val="nextTo"/>
        <c:crossAx val="123770752"/>
        <c:crosses val="autoZero"/>
        <c:crossBetween val="between"/>
      </c:valAx>
    </c:plotArea>
    <c:plotVisOnly val="1"/>
    <c:dispBlanksAs val="gap"/>
    <c:showDLblsOverMax val="0"/>
  </c:chart>
  <c:spPr>
    <a:solidFill>
      <a:schemeClr val="bg1">
        <a:lumMod val="85000"/>
      </a:schemeClr>
    </a:solidFill>
    <a:ln>
      <a:noFill/>
    </a:ln>
  </c:sp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Charts!$A$74</c:f>
          <c:strCache>
            <c:ptCount val="1"/>
            <c:pt idx="0">
              <c:v>Annual Consumption by Sector</c:v>
            </c:pt>
          </c:strCache>
        </c:strRef>
      </c:tx>
      <c:layout>
        <c:manualLayout>
          <c:xMode val="edge"/>
          <c:yMode val="edge"/>
          <c:x val="5.0884436293099078E-2"/>
          <c:y val="1.9950124688279301E-2"/>
        </c:manualLayout>
      </c:layout>
      <c:overlay val="0"/>
      <c:txPr>
        <a:bodyPr/>
        <a:lstStyle/>
        <a:p>
          <a:pPr>
            <a:defRPr sz="1100"/>
          </a:pPr>
          <a:endParaRPr lang="en-US"/>
        </a:p>
      </c:txPr>
    </c:title>
    <c:autoTitleDeleted val="0"/>
    <c:plotArea>
      <c:layout>
        <c:manualLayout>
          <c:layoutTarget val="inner"/>
          <c:xMode val="edge"/>
          <c:yMode val="edge"/>
          <c:x val="5.011689213104055E-2"/>
          <c:y val="0.11115544472152951"/>
          <c:w val="0.68599280168788002"/>
          <c:h val="0.71508996537527569"/>
        </c:manualLayout>
      </c:layout>
      <c:areaChart>
        <c:grouping val="stacked"/>
        <c:varyColors val="0"/>
        <c:ser>
          <c:idx val="1"/>
          <c:order val="0"/>
          <c:tx>
            <c:strRef>
              <c:f>Annual_PJ!$A$64</c:f>
              <c:strCache>
                <c:ptCount val="1"/>
                <c:pt idx="0">
                  <c:v>Electricity Generation</c:v>
                </c:pt>
              </c:strCache>
            </c:strRef>
          </c:tx>
          <c:spPr>
            <a:ln w="25400">
              <a:noFill/>
            </a:ln>
          </c:spPr>
          <c:cat>
            <c:numRef>
              <c:f>Annual_PJ!$C$9:$AV$9</c:f>
              <c:numCache>
                <c:formatCode>General</c:formatCode>
                <c:ptCount val="46"/>
                <c:pt idx="0">
                  <c:v>1974</c:v>
                </c:pt>
                <c:pt idx="1">
                  <c:v>1975</c:v>
                </c:pt>
                <c:pt idx="2">
                  <c:v>1976</c:v>
                </c:pt>
                <c:pt idx="3">
                  <c:v>1977</c:v>
                </c:pt>
                <c:pt idx="4">
                  <c:v>1978</c:v>
                </c:pt>
                <c:pt idx="5">
                  <c:v>1979</c:v>
                </c:pt>
                <c:pt idx="6">
                  <c:v>1980</c:v>
                </c:pt>
                <c:pt idx="7">
                  <c:v>1981</c:v>
                </c:pt>
                <c:pt idx="8">
                  <c:v>1982</c:v>
                </c:pt>
                <c:pt idx="9">
                  <c:v>1983</c:v>
                </c:pt>
                <c:pt idx="10">
                  <c:v>1984</c:v>
                </c:pt>
                <c:pt idx="11">
                  <c:v>1985</c:v>
                </c:pt>
                <c:pt idx="12">
                  <c:v>1986</c:v>
                </c:pt>
                <c:pt idx="13">
                  <c:v>1987</c:v>
                </c:pt>
                <c:pt idx="14">
                  <c:v>1988</c:v>
                </c:pt>
                <c:pt idx="15">
                  <c:v>1989</c:v>
                </c:pt>
                <c:pt idx="16">
                  <c:v>1990</c:v>
                </c:pt>
                <c:pt idx="17">
                  <c:v>1991</c:v>
                </c:pt>
                <c:pt idx="18">
                  <c:v>1992</c:v>
                </c:pt>
                <c:pt idx="19">
                  <c:v>1993</c:v>
                </c:pt>
                <c:pt idx="20">
                  <c:v>1994</c:v>
                </c:pt>
                <c:pt idx="21">
                  <c:v>1995</c:v>
                </c:pt>
                <c:pt idx="22">
                  <c:v>1996</c:v>
                </c:pt>
                <c:pt idx="23">
                  <c:v>1997</c:v>
                </c:pt>
                <c:pt idx="24">
                  <c:v>1998</c:v>
                </c:pt>
                <c:pt idx="25">
                  <c:v>1999</c:v>
                </c:pt>
                <c:pt idx="26">
                  <c:v>2000</c:v>
                </c:pt>
                <c:pt idx="27">
                  <c:v>2001</c:v>
                </c:pt>
                <c:pt idx="28">
                  <c:v>2002</c:v>
                </c:pt>
                <c:pt idx="29">
                  <c:v>2003</c:v>
                </c:pt>
                <c:pt idx="30">
                  <c:v>2004</c:v>
                </c:pt>
                <c:pt idx="31">
                  <c:v>2005</c:v>
                </c:pt>
                <c:pt idx="32">
                  <c:v>2006</c:v>
                </c:pt>
                <c:pt idx="33">
                  <c:v>2007</c:v>
                </c:pt>
                <c:pt idx="34">
                  <c:v>2008</c:v>
                </c:pt>
                <c:pt idx="35">
                  <c:v>2009</c:v>
                </c:pt>
                <c:pt idx="36">
                  <c:v>2010</c:v>
                </c:pt>
                <c:pt idx="37">
                  <c:v>2011</c:v>
                </c:pt>
                <c:pt idx="38">
                  <c:v>2012</c:v>
                </c:pt>
                <c:pt idx="39">
                  <c:v>2013</c:v>
                </c:pt>
                <c:pt idx="40">
                  <c:v>2014</c:v>
                </c:pt>
                <c:pt idx="41">
                  <c:v>2015</c:v>
                </c:pt>
                <c:pt idx="42">
                  <c:v>2016</c:v>
                </c:pt>
                <c:pt idx="43">
                  <c:v>2017</c:v>
                </c:pt>
                <c:pt idx="44">
                  <c:v>2018</c:v>
                </c:pt>
                <c:pt idx="45">
                  <c:v>2019</c:v>
                </c:pt>
              </c:numCache>
            </c:numRef>
          </c:cat>
          <c:val>
            <c:numRef>
              <c:f>Annual_PJ!$C$64:$AV$64</c:f>
              <c:numCache>
                <c:formatCode>_(* #,##0.00_);_(* \(#,##0.00\);_(* "-"??_);_(@_)</c:formatCode>
                <c:ptCount val="46"/>
                <c:pt idx="0">
                  <c:v>2.3882400000000001</c:v>
                </c:pt>
                <c:pt idx="1">
                  <c:v>0.35951999999999995</c:v>
                </c:pt>
                <c:pt idx="2">
                  <c:v>22.82948</c:v>
                </c:pt>
                <c:pt idx="3">
                  <c:v>50.486779999999996</c:v>
                </c:pt>
                <c:pt idx="4">
                  <c:v>48.021599999999999</c:v>
                </c:pt>
                <c:pt idx="5">
                  <c:v>24.691320000000001</c:v>
                </c:pt>
                <c:pt idx="6">
                  <c:v>18.887640000000001</c:v>
                </c:pt>
                <c:pt idx="7">
                  <c:v>22.983599999999999</c:v>
                </c:pt>
                <c:pt idx="8">
                  <c:v>55.76408</c:v>
                </c:pt>
                <c:pt idx="9">
                  <c:v>52.541359999999997</c:v>
                </c:pt>
                <c:pt idx="10">
                  <c:v>57.8827</c:v>
                </c:pt>
                <c:pt idx="11">
                  <c:v>73.168700000000001</c:v>
                </c:pt>
                <c:pt idx="12">
                  <c:v>49.160729999999994</c:v>
                </c:pt>
                <c:pt idx="13">
                  <c:v>50.234000000000002</c:v>
                </c:pt>
                <c:pt idx="14">
                  <c:v>54.988699999999994</c:v>
                </c:pt>
                <c:pt idx="15">
                  <c:v>58.376069999999999</c:v>
                </c:pt>
                <c:pt idx="16">
                  <c:v>56.982799999999997</c:v>
                </c:pt>
                <c:pt idx="17">
                  <c:v>69.476900000000001</c:v>
                </c:pt>
                <c:pt idx="18">
                  <c:v>74.853669999999994</c:v>
                </c:pt>
                <c:pt idx="19">
                  <c:v>69.104900000000001</c:v>
                </c:pt>
                <c:pt idx="20">
                  <c:v>54.703410000000005</c:v>
                </c:pt>
                <c:pt idx="21">
                  <c:v>44.62312</c:v>
                </c:pt>
                <c:pt idx="22">
                  <c:v>58.036860000000004</c:v>
                </c:pt>
                <c:pt idx="23">
                  <c:v>76.327600000000004</c:v>
                </c:pt>
                <c:pt idx="24">
                  <c:v>53.730600000000003</c:v>
                </c:pt>
                <c:pt idx="25">
                  <c:v>69.799000000000007</c:v>
                </c:pt>
                <c:pt idx="26">
                  <c:v>70.830299999999994</c:v>
                </c:pt>
                <c:pt idx="27">
                  <c:v>85.71990000000001</c:v>
                </c:pt>
                <c:pt idx="28">
                  <c:v>70.038211999999987</c:v>
                </c:pt>
                <c:pt idx="29">
                  <c:v>60.320186999999997</c:v>
                </c:pt>
                <c:pt idx="30">
                  <c:v>39.771326000000002</c:v>
                </c:pt>
                <c:pt idx="31">
                  <c:v>56.622306999999999</c:v>
                </c:pt>
                <c:pt idx="32">
                  <c:v>60.104361400000002</c:v>
                </c:pt>
                <c:pt idx="33">
                  <c:v>75.347667630000004</c:v>
                </c:pt>
                <c:pt idx="34">
                  <c:v>60.790892510000006</c:v>
                </c:pt>
                <c:pt idx="35">
                  <c:v>54.021921899999995</c:v>
                </c:pt>
                <c:pt idx="36">
                  <c:v>62.594036840000001</c:v>
                </c:pt>
                <c:pt idx="37">
                  <c:v>51.296995150000001</c:v>
                </c:pt>
                <c:pt idx="38">
                  <c:v>52.965076233999994</c:v>
                </c:pt>
                <c:pt idx="39">
                  <c:v>54.050061542999998</c:v>
                </c:pt>
                <c:pt idx="40">
                  <c:v>41.995936721</c:v>
                </c:pt>
                <c:pt idx="41">
                  <c:v>41.044615863000004</c:v>
                </c:pt>
                <c:pt idx="42">
                  <c:v>36.552043989000005</c:v>
                </c:pt>
                <c:pt idx="43">
                  <c:v>45.693977889999999</c:v>
                </c:pt>
                <c:pt idx="44">
                  <c:v>36.378497979000002</c:v>
                </c:pt>
                <c:pt idx="45">
                  <c:v>36.989546734000001</c:v>
                </c:pt>
              </c:numCache>
            </c:numRef>
          </c:val>
          <c:extLst>
            <c:ext xmlns:c16="http://schemas.microsoft.com/office/drawing/2014/chart" uri="{C3380CC4-5D6E-409C-BE32-E72D297353CC}">
              <c16:uniqueId val="{00000000-9E6C-4627-B2DC-051684076409}"/>
            </c:ext>
          </c:extLst>
        </c:ser>
        <c:ser>
          <c:idx val="2"/>
          <c:order val="1"/>
          <c:tx>
            <c:strRef>
              <c:f>Annual_PJ!$A$65</c:f>
              <c:strCache>
                <c:ptCount val="1"/>
                <c:pt idx="0">
                  <c:v>Cogeneration</c:v>
                </c:pt>
              </c:strCache>
            </c:strRef>
          </c:tx>
          <c:spPr>
            <a:ln w="25400">
              <a:noFill/>
            </a:ln>
          </c:spPr>
          <c:cat>
            <c:numRef>
              <c:f>Annual_PJ!$C$9:$AV$9</c:f>
              <c:numCache>
                <c:formatCode>General</c:formatCode>
                <c:ptCount val="46"/>
                <c:pt idx="0">
                  <c:v>1974</c:v>
                </c:pt>
                <c:pt idx="1">
                  <c:v>1975</c:v>
                </c:pt>
                <c:pt idx="2">
                  <c:v>1976</c:v>
                </c:pt>
                <c:pt idx="3">
                  <c:v>1977</c:v>
                </c:pt>
                <c:pt idx="4">
                  <c:v>1978</c:v>
                </c:pt>
                <c:pt idx="5">
                  <c:v>1979</c:v>
                </c:pt>
                <c:pt idx="6">
                  <c:v>1980</c:v>
                </c:pt>
                <c:pt idx="7">
                  <c:v>1981</c:v>
                </c:pt>
                <c:pt idx="8">
                  <c:v>1982</c:v>
                </c:pt>
                <c:pt idx="9">
                  <c:v>1983</c:v>
                </c:pt>
                <c:pt idx="10">
                  <c:v>1984</c:v>
                </c:pt>
                <c:pt idx="11">
                  <c:v>1985</c:v>
                </c:pt>
                <c:pt idx="12">
                  <c:v>1986</c:v>
                </c:pt>
                <c:pt idx="13">
                  <c:v>1987</c:v>
                </c:pt>
                <c:pt idx="14">
                  <c:v>1988</c:v>
                </c:pt>
                <c:pt idx="15">
                  <c:v>1989</c:v>
                </c:pt>
                <c:pt idx="16">
                  <c:v>1990</c:v>
                </c:pt>
                <c:pt idx="17">
                  <c:v>1991</c:v>
                </c:pt>
                <c:pt idx="18">
                  <c:v>1992</c:v>
                </c:pt>
                <c:pt idx="19">
                  <c:v>1993</c:v>
                </c:pt>
                <c:pt idx="20">
                  <c:v>1994</c:v>
                </c:pt>
                <c:pt idx="21">
                  <c:v>1995</c:v>
                </c:pt>
                <c:pt idx="22">
                  <c:v>1996</c:v>
                </c:pt>
                <c:pt idx="23">
                  <c:v>1997</c:v>
                </c:pt>
                <c:pt idx="24">
                  <c:v>1998</c:v>
                </c:pt>
                <c:pt idx="25">
                  <c:v>1999</c:v>
                </c:pt>
                <c:pt idx="26">
                  <c:v>2000</c:v>
                </c:pt>
                <c:pt idx="27">
                  <c:v>2001</c:v>
                </c:pt>
                <c:pt idx="28">
                  <c:v>2002</c:v>
                </c:pt>
                <c:pt idx="29">
                  <c:v>2003</c:v>
                </c:pt>
                <c:pt idx="30">
                  <c:v>2004</c:v>
                </c:pt>
                <c:pt idx="31">
                  <c:v>2005</c:v>
                </c:pt>
                <c:pt idx="32">
                  <c:v>2006</c:v>
                </c:pt>
                <c:pt idx="33">
                  <c:v>2007</c:v>
                </c:pt>
                <c:pt idx="34">
                  <c:v>2008</c:v>
                </c:pt>
                <c:pt idx="35">
                  <c:v>2009</c:v>
                </c:pt>
                <c:pt idx="36">
                  <c:v>2010</c:v>
                </c:pt>
                <c:pt idx="37">
                  <c:v>2011</c:v>
                </c:pt>
                <c:pt idx="38">
                  <c:v>2012</c:v>
                </c:pt>
                <c:pt idx="39">
                  <c:v>2013</c:v>
                </c:pt>
                <c:pt idx="40">
                  <c:v>2014</c:v>
                </c:pt>
                <c:pt idx="41">
                  <c:v>2015</c:v>
                </c:pt>
                <c:pt idx="42">
                  <c:v>2016</c:v>
                </c:pt>
                <c:pt idx="43">
                  <c:v>2017</c:v>
                </c:pt>
                <c:pt idx="44">
                  <c:v>2018</c:v>
                </c:pt>
                <c:pt idx="45">
                  <c:v>2019</c:v>
                </c:pt>
              </c:numCache>
            </c:numRef>
          </c:cat>
          <c:val>
            <c:numRef>
              <c:f>Annual_PJ!$C$65:$AV$65</c:f>
              <c:numCache>
                <c:formatCode>_(* #,##0.00_);_(* \(#,##0.00\);_(* "-"??_);_(@_)</c:formatCode>
                <c:ptCount val="46"/>
                <c:pt idx="0">
                  <c:v>0.29082599999999997</c:v>
                </c:pt>
                <c:pt idx="1">
                  <c:v>0.29082599999999997</c:v>
                </c:pt>
                <c:pt idx="2">
                  <c:v>0.29082599999999997</c:v>
                </c:pt>
                <c:pt idx="3">
                  <c:v>0.29082599999999997</c:v>
                </c:pt>
                <c:pt idx="4">
                  <c:v>0.29082599999999997</c:v>
                </c:pt>
                <c:pt idx="5">
                  <c:v>0.29082599999999997</c:v>
                </c:pt>
                <c:pt idx="6">
                  <c:v>0.29082599999999997</c:v>
                </c:pt>
                <c:pt idx="7">
                  <c:v>0.29082599999999997</c:v>
                </c:pt>
                <c:pt idx="8">
                  <c:v>0.49786949999999996</c:v>
                </c:pt>
                <c:pt idx="9">
                  <c:v>0.578345</c:v>
                </c:pt>
                <c:pt idx="10">
                  <c:v>0.58216400000000001</c:v>
                </c:pt>
                <c:pt idx="11">
                  <c:v>0.58216400000000001</c:v>
                </c:pt>
                <c:pt idx="12">
                  <c:v>0.58216400000000001</c:v>
                </c:pt>
                <c:pt idx="13">
                  <c:v>0.601522</c:v>
                </c:pt>
                <c:pt idx="14">
                  <c:v>0.60797499999999993</c:v>
                </c:pt>
                <c:pt idx="15">
                  <c:v>0.60797400000000001</c:v>
                </c:pt>
                <c:pt idx="16">
                  <c:v>0.71400200000000003</c:v>
                </c:pt>
                <c:pt idx="17">
                  <c:v>0.802597</c:v>
                </c:pt>
                <c:pt idx="18">
                  <c:v>0.84384399999999993</c:v>
                </c:pt>
                <c:pt idx="19">
                  <c:v>0.88653899999999997</c:v>
                </c:pt>
                <c:pt idx="20">
                  <c:v>2.254553</c:v>
                </c:pt>
                <c:pt idx="21">
                  <c:v>4.1851079999999996</c:v>
                </c:pt>
                <c:pt idx="22">
                  <c:v>8.008305</c:v>
                </c:pt>
                <c:pt idx="23">
                  <c:v>16.288724999999999</c:v>
                </c:pt>
                <c:pt idx="24">
                  <c:v>19.431902000000001</c:v>
                </c:pt>
                <c:pt idx="25">
                  <c:v>19.855167999999999</c:v>
                </c:pt>
                <c:pt idx="26">
                  <c:v>17.465751999999998</c:v>
                </c:pt>
                <c:pt idx="27">
                  <c:v>23.619077000000001</c:v>
                </c:pt>
                <c:pt idx="28">
                  <c:v>22.173118258999999</c:v>
                </c:pt>
                <c:pt idx="29">
                  <c:v>24.340799343999997</c:v>
                </c:pt>
                <c:pt idx="30">
                  <c:v>21.076676739</c:v>
                </c:pt>
                <c:pt idx="31">
                  <c:v>23.315507717999999</c:v>
                </c:pt>
                <c:pt idx="32">
                  <c:v>21.017741577999999</c:v>
                </c:pt>
                <c:pt idx="33">
                  <c:v>22.379831887999998</c:v>
                </c:pt>
                <c:pt idx="34">
                  <c:v>23.462072973999998</c:v>
                </c:pt>
                <c:pt idx="35">
                  <c:v>17.268925887000002</c:v>
                </c:pt>
                <c:pt idx="36">
                  <c:v>19.401756247999998</c:v>
                </c:pt>
                <c:pt idx="37">
                  <c:v>17.754135820999998</c:v>
                </c:pt>
                <c:pt idx="38">
                  <c:v>18.851364861</c:v>
                </c:pt>
                <c:pt idx="39">
                  <c:v>17.104080127</c:v>
                </c:pt>
                <c:pt idx="40">
                  <c:v>16.543831674</c:v>
                </c:pt>
                <c:pt idx="41">
                  <c:v>15.431867998</c:v>
                </c:pt>
                <c:pt idx="42">
                  <c:v>12.584775838000001</c:v>
                </c:pt>
                <c:pt idx="43">
                  <c:v>13.881745066000001</c:v>
                </c:pt>
                <c:pt idx="44">
                  <c:v>12.790497201000001</c:v>
                </c:pt>
                <c:pt idx="45">
                  <c:v>12.229277415</c:v>
                </c:pt>
              </c:numCache>
            </c:numRef>
          </c:val>
          <c:extLst>
            <c:ext xmlns:c16="http://schemas.microsoft.com/office/drawing/2014/chart" uri="{C3380CC4-5D6E-409C-BE32-E72D297353CC}">
              <c16:uniqueId val="{00000001-9E6C-4627-B2DC-051684076409}"/>
            </c:ext>
          </c:extLst>
        </c:ser>
        <c:ser>
          <c:idx val="3"/>
          <c:order val="2"/>
          <c:tx>
            <c:strRef>
              <c:f>Annual_PJ!$A$70</c:f>
              <c:strCache>
                <c:ptCount val="1"/>
                <c:pt idx="0">
                  <c:v>Non-Energy Use</c:v>
                </c:pt>
              </c:strCache>
            </c:strRef>
          </c:tx>
          <c:spPr>
            <a:ln w="25400">
              <a:noFill/>
            </a:ln>
          </c:spPr>
          <c:cat>
            <c:numRef>
              <c:f>Annual_PJ!$C$9:$AV$9</c:f>
              <c:numCache>
                <c:formatCode>General</c:formatCode>
                <c:ptCount val="46"/>
                <c:pt idx="0">
                  <c:v>1974</c:v>
                </c:pt>
                <c:pt idx="1">
                  <c:v>1975</c:v>
                </c:pt>
                <c:pt idx="2">
                  <c:v>1976</c:v>
                </c:pt>
                <c:pt idx="3">
                  <c:v>1977</c:v>
                </c:pt>
                <c:pt idx="4">
                  <c:v>1978</c:v>
                </c:pt>
                <c:pt idx="5">
                  <c:v>1979</c:v>
                </c:pt>
                <c:pt idx="6">
                  <c:v>1980</c:v>
                </c:pt>
                <c:pt idx="7">
                  <c:v>1981</c:v>
                </c:pt>
                <c:pt idx="8">
                  <c:v>1982</c:v>
                </c:pt>
                <c:pt idx="9">
                  <c:v>1983</c:v>
                </c:pt>
                <c:pt idx="10">
                  <c:v>1984</c:v>
                </c:pt>
                <c:pt idx="11">
                  <c:v>1985</c:v>
                </c:pt>
                <c:pt idx="12">
                  <c:v>1986</c:v>
                </c:pt>
                <c:pt idx="13">
                  <c:v>1987</c:v>
                </c:pt>
                <c:pt idx="14">
                  <c:v>1988</c:v>
                </c:pt>
                <c:pt idx="15">
                  <c:v>1989</c:v>
                </c:pt>
                <c:pt idx="16">
                  <c:v>1990</c:v>
                </c:pt>
                <c:pt idx="17">
                  <c:v>1991</c:v>
                </c:pt>
                <c:pt idx="18">
                  <c:v>1992</c:v>
                </c:pt>
                <c:pt idx="19">
                  <c:v>1993</c:v>
                </c:pt>
                <c:pt idx="20">
                  <c:v>1994</c:v>
                </c:pt>
                <c:pt idx="21">
                  <c:v>1995</c:v>
                </c:pt>
                <c:pt idx="22">
                  <c:v>1996</c:v>
                </c:pt>
                <c:pt idx="23">
                  <c:v>1997</c:v>
                </c:pt>
                <c:pt idx="24">
                  <c:v>1998</c:v>
                </c:pt>
                <c:pt idx="25">
                  <c:v>1999</c:v>
                </c:pt>
                <c:pt idx="26">
                  <c:v>2000</c:v>
                </c:pt>
                <c:pt idx="27">
                  <c:v>2001</c:v>
                </c:pt>
                <c:pt idx="28">
                  <c:v>2002</c:v>
                </c:pt>
                <c:pt idx="29">
                  <c:v>2003</c:v>
                </c:pt>
                <c:pt idx="30">
                  <c:v>2004</c:v>
                </c:pt>
                <c:pt idx="31">
                  <c:v>2005</c:v>
                </c:pt>
                <c:pt idx="32">
                  <c:v>2006</c:v>
                </c:pt>
                <c:pt idx="33">
                  <c:v>2007</c:v>
                </c:pt>
                <c:pt idx="34">
                  <c:v>2008</c:v>
                </c:pt>
                <c:pt idx="35">
                  <c:v>2009</c:v>
                </c:pt>
                <c:pt idx="36">
                  <c:v>2010</c:v>
                </c:pt>
                <c:pt idx="37">
                  <c:v>2011</c:v>
                </c:pt>
                <c:pt idx="38">
                  <c:v>2012</c:v>
                </c:pt>
                <c:pt idx="39">
                  <c:v>2013</c:v>
                </c:pt>
                <c:pt idx="40">
                  <c:v>2014</c:v>
                </c:pt>
                <c:pt idx="41">
                  <c:v>2015</c:v>
                </c:pt>
                <c:pt idx="42">
                  <c:v>2016</c:v>
                </c:pt>
                <c:pt idx="43">
                  <c:v>2017</c:v>
                </c:pt>
                <c:pt idx="44">
                  <c:v>2018</c:v>
                </c:pt>
                <c:pt idx="45">
                  <c:v>2019</c:v>
                </c:pt>
              </c:numCache>
            </c:numRef>
          </c:cat>
          <c:val>
            <c:numRef>
              <c:f>Annual_PJ!$C$70:$AV$70</c:f>
              <c:numCache>
                <c:formatCode>_(* #,##0.00_);_(* \(#,##0.00\);_(* "-"??_);_(@_)</c:formatCode>
                <c:ptCount val="46"/>
                <c:pt idx="16">
                  <c:v>13.793719540641181</c:v>
                </c:pt>
                <c:pt idx="17">
                  <c:v>20.351532998929994</c:v>
                </c:pt>
                <c:pt idx="18">
                  <c:v>17.794847597201869</c:v>
                </c:pt>
                <c:pt idx="19">
                  <c:v>19.8244570081566</c:v>
                </c:pt>
                <c:pt idx="20">
                  <c:v>24.78459686085332</c:v>
                </c:pt>
                <c:pt idx="21">
                  <c:v>36.480104939762718</c:v>
                </c:pt>
                <c:pt idx="22">
                  <c:v>47.711342564437253</c:v>
                </c:pt>
                <c:pt idx="23">
                  <c:v>48.875837893711228</c:v>
                </c:pt>
                <c:pt idx="24">
                  <c:v>46.54433536535867</c:v>
                </c:pt>
                <c:pt idx="25">
                  <c:v>54.141547069945197</c:v>
                </c:pt>
                <c:pt idx="26">
                  <c:v>61.70027077496993</c:v>
                </c:pt>
                <c:pt idx="27">
                  <c:v>55.255897018250081</c:v>
                </c:pt>
                <c:pt idx="28">
                  <c:v>57.64592927349522</c:v>
                </c:pt>
                <c:pt idx="29">
                  <c:v>26.038945705124867</c:v>
                </c:pt>
                <c:pt idx="30">
                  <c:v>32.002012337208697</c:v>
                </c:pt>
                <c:pt idx="31">
                  <c:v>12.838235780153919</c:v>
                </c:pt>
                <c:pt idx="32">
                  <c:v>14.896013126783163</c:v>
                </c:pt>
                <c:pt idx="33">
                  <c:v>15.265347210515129</c:v>
                </c:pt>
                <c:pt idx="34">
                  <c:v>18.07763053501785</c:v>
                </c:pt>
                <c:pt idx="35">
                  <c:v>25.39992176588683</c:v>
                </c:pt>
                <c:pt idx="36">
                  <c:v>25.443401505195283</c:v>
                </c:pt>
                <c:pt idx="37">
                  <c:v>24.350336182331802</c:v>
                </c:pt>
                <c:pt idx="38">
                  <c:v>31.662936855061403</c:v>
                </c:pt>
                <c:pt idx="39">
                  <c:v>39.574976535144295</c:v>
                </c:pt>
                <c:pt idx="40">
                  <c:v>59.177734830000006</c:v>
                </c:pt>
                <c:pt idx="41">
                  <c:v>50.182058253826831</c:v>
                </c:pt>
                <c:pt idx="42">
                  <c:v>58.151220966927404</c:v>
                </c:pt>
                <c:pt idx="43">
                  <c:v>53.315619379074093</c:v>
                </c:pt>
                <c:pt idx="44">
                  <c:v>45.061551246382209</c:v>
                </c:pt>
                <c:pt idx="45">
                  <c:v>24.149594295863338</c:v>
                </c:pt>
              </c:numCache>
            </c:numRef>
          </c:val>
          <c:extLst>
            <c:ext xmlns:c16="http://schemas.microsoft.com/office/drawing/2014/chart" uri="{C3380CC4-5D6E-409C-BE32-E72D297353CC}">
              <c16:uniqueId val="{00000002-9E6C-4627-B2DC-051684076409}"/>
            </c:ext>
          </c:extLst>
        </c:ser>
        <c:ser>
          <c:idx val="4"/>
          <c:order val="3"/>
          <c:tx>
            <c:strRef>
              <c:f>Annual_PJ!$A$73</c:f>
              <c:strCache>
                <c:ptCount val="1"/>
                <c:pt idx="0">
                  <c:v>Agriculture/ Forestry/ Fishing</c:v>
                </c:pt>
              </c:strCache>
            </c:strRef>
          </c:tx>
          <c:spPr>
            <a:ln w="25400">
              <a:noFill/>
            </a:ln>
          </c:spPr>
          <c:cat>
            <c:numRef>
              <c:f>Annual_PJ!$C$9:$AV$9</c:f>
              <c:numCache>
                <c:formatCode>General</c:formatCode>
                <c:ptCount val="46"/>
                <c:pt idx="0">
                  <c:v>1974</c:v>
                </c:pt>
                <c:pt idx="1">
                  <c:v>1975</c:v>
                </c:pt>
                <c:pt idx="2">
                  <c:v>1976</c:v>
                </c:pt>
                <c:pt idx="3">
                  <c:v>1977</c:v>
                </c:pt>
                <c:pt idx="4">
                  <c:v>1978</c:v>
                </c:pt>
                <c:pt idx="5">
                  <c:v>1979</c:v>
                </c:pt>
                <c:pt idx="6">
                  <c:v>1980</c:v>
                </c:pt>
                <c:pt idx="7">
                  <c:v>1981</c:v>
                </c:pt>
                <c:pt idx="8">
                  <c:v>1982</c:v>
                </c:pt>
                <c:pt idx="9">
                  <c:v>1983</c:v>
                </c:pt>
                <c:pt idx="10">
                  <c:v>1984</c:v>
                </c:pt>
                <c:pt idx="11">
                  <c:v>1985</c:v>
                </c:pt>
                <c:pt idx="12">
                  <c:v>1986</c:v>
                </c:pt>
                <c:pt idx="13">
                  <c:v>1987</c:v>
                </c:pt>
                <c:pt idx="14">
                  <c:v>1988</c:v>
                </c:pt>
                <c:pt idx="15">
                  <c:v>1989</c:v>
                </c:pt>
                <c:pt idx="16">
                  <c:v>1990</c:v>
                </c:pt>
                <c:pt idx="17">
                  <c:v>1991</c:v>
                </c:pt>
                <c:pt idx="18">
                  <c:v>1992</c:v>
                </c:pt>
                <c:pt idx="19">
                  <c:v>1993</c:v>
                </c:pt>
                <c:pt idx="20">
                  <c:v>1994</c:v>
                </c:pt>
                <c:pt idx="21">
                  <c:v>1995</c:v>
                </c:pt>
                <c:pt idx="22">
                  <c:v>1996</c:v>
                </c:pt>
                <c:pt idx="23">
                  <c:v>1997</c:v>
                </c:pt>
                <c:pt idx="24">
                  <c:v>1998</c:v>
                </c:pt>
                <c:pt idx="25">
                  <c:v>1999</c:v>
                </c:pt>
                <c:pt idx="26">
                  <c:v>2000</c:v>
                </c:pt>
                <c:pt idx="27">
                  <c:v>2001</c:v>
                </c:pt>
                <c:pt idx="28">
                  <c:v>2002</c:v>
                </c:pt>
                <c:pt idx="29">
                  <c:v>2003</c:v>
                </c:pt>
                <c:pt idx="30">
                  <c:v>2004</c:v>
                </c:pt>
                <c:pt idx="31">
                  <c:v>2005</c:v>
                </c:pt>
                <c:pt idx="32">
                  <c:v>2006</c:v>
                </c:pt>
                <c:pt idx="33">
                  <c:v>2007</c:v>
                </c:pt>
                <c:pt idx="34">
                  <c:v>2008</c:v>
                </c:pt>
                <c:pt idx="35">
                  <c:v>2009</c:v>
                </c:pt>
                <c:pt idx="36">
                  <c:v>2010</c:v>
                </c:pt>
                <c:pt idx="37">
                  <c:v>2011</c:v>
                </c:pt>
                <c:pt idx="38">
                  <c:v>2012</c:v>
                </c:pt>
                <c:pt idx="39">
                  <c:v>2013</c:v>
                </c:pt>
                <c:pt idx="40">
                  <c:v>2014</c:v>
                </c:pt>
                <c:pt idx="41">
                  <c:v>2015</c:v>
                </c:pt>
                <c:pt idx="42">
                  <c:v>2016</c:v>
                </c:pt>
                <c:pt idx="43">
                  <c:v>2017</c:v>
                </c:pt>
                <c:pt idx="44">
                  <c:v>2018</c:v>
                </c:pt>
                <c:pt idx="45">
                  <c:v>2019</c:v>
                </c:pt>
              </c:numCache>
            </c:numRef>
          </c:cat>
          <c:val>
            <c:numRef>
              <c:f>Annual_PJ!$C$73:$AV$73</c:f>
              <c:numCache>
                <c:formatCode>_(* #,##0.00_);_(* \(#,##0.00\);_(* "-"??_);_(@_)</c:formatCode>
                <c:ptCount val="46"/>
                <c:pt idx="16">
                  <c:v>1.9979607797652672</c:v>
                </c:pt>
                <c:pt idx="17">
                  <c:v>2.0094510564389374</c:v>
                </c:pt>
                <c:pt idx="18">
                  <c:v>1.9612631113764354</c:v>
                </c:pt>
                <c:pt idx="19">
                  <c:v>1.9608787209312282</c:v>
                </c:pt>
                <c:pt idx="20">
                  <c:v>1.9626980303276453</c:v>
                </c:pt>
                <c:pt idx="21">
                  <c:v>2.0414382000044329</c:v>
                </c:pt>
                <c:pt idx="22">
                  <c:v>2.0138840309032484</c:v>
                </c:pt>
                <c:pt idx="23">
                  <c:v>2.1224143735017904</c:v>
                </c:pt>
                <c:pt idx="24">
                  <c:v>2.0303521376992948</c:v>
                </c:pt>
                <c:pt idx="25">
                  <c:v>1.9746511753671601</c:v>
                </c:pt>
                <c:pt idx="26">
                  <c:v>2.0955044806186978</c:v>
                </c:pt>
                <c:pt idx="27">
                  <c:v>2.1193501084037241</c:v>
                </c:pt>
                <c:pt idx="28">
                  <c:v>2.0393445586286743</c:v>
                </c:pt>
                <c:pt idx="29">
                  <c:v>2.0644909568107304</c:v>
                </c:pt>
                <c:pt idx="30">
                  <c:v>1.9621104610503359</c:v>
                </c:pt>
                <c:pt idx="31">
                  <c:v>2.0563416267862795</c:v>
                </c:pt>
                <c:pt idx="32">
                  <c:v>1.8844700000000001</c:v>
                </c:pt>
                <c:pt idx="33">
                  <c:v>1.8084100000000001</c:v>
                </c:pt>
                <c:pt idx="34">
                  <c:v>1.7308300000000001</c:v>
                </c:pt>
                <c:pt idx="35">
                  <c:v>1.7235</c:v>
                </c:pt>
                <c:pt idx="36">
                  <c:v>1.4707610397256028</c:v>
                </c:pt>
                <c:pt idx="37">
                  <c:v>1.6727324668334669</c:v>
                </c:pt>
                <c:pt idx="38">
                  <c:v>1.56241382568</c:v>
                </c:pt>
                <c:pt idx="39">
                  <c:v>1.547291236</c:v>
                </c:pt>
                <c:pt idx="40">
                  <c:v>1.631844745</c:v>
                </c:pt>
                <c:pt idx="41">
                  <c:v>1.6481627800000003</c:v>
                </c:pt>
                <c:pt idx="42">
                  <c:v>1.2848402999999999</c:v>
                </c:pt>
                <c:pt idx="43">
                  <c:v>1.4497345079999999</c:v>
                </c:pt>
                <c:pt idx="44">
                  <c:v>1.3592946450000001</c:v>
                </c:pt>
                <c:pt idx="45">
                  <c:v>1.349816685</c:v>
                </c:pt>
              </c:numCache>
            </c:numRef>
          </c:val>
          <c:extLst>
            <c:ext xmlns:c16="http://schemas.microsoft.com/office/drawing/2014/chart" uri="{C3380CC4-5D6E-409C-BE32-E72D297353CC}">
              <c16:uniqueId val="{00000003-9E6C-4627-B2DC-051684076409}"/>
            </c:ext>
          </c:extLst>
        </c:ser>
        <c:ser>
          <c:idx val="5"/>
          <c:order val="4"/>
          <c:tx>
            <c:strRef>
              <c:f>Annual_PJ!$A$74</c:f>
              <c:strCache>
                <c:ptCount val="1"/>
                <c:pt idx="0">
                  <c:v>Industrial</c:v>
                </c:pt>
              </c:strCache>
            </c:strRef>
          </c:tx>
          <c:spPr>
            <a:ln w="25400">
              <a:noFill/>
            </a:ln>
          </c:spPr>
          <c:cat>
            <c:numRef>
              <c:f>Annual_PJ!$C$9:$AV$9</c:f>
              <c:numCache>
                <c:formatCode>General</c:formatCode>
                <c:ptCount val="46"/>
                <c:pt idx="0">
                  <c:v>1974</c:v>
                </c:pt>
                <c:pt idx="1">
                  <c:v>1975</c:v>
                </c:pt>
                <c:pt idx="2">
                  <c:v>1976</c:v>
                </c:pt>
                <c:pt idx="3">
                  <c:v>1977</c:v>
                </c:pt>
                <c:pt idx="4">
                  <c:v>1978</c:v>
                </c:pt>
                <c:pt idx="5">
                  <c:v>1979</c:v>
                </c:pt>
                <c:pt idx="6">
                  <c:v>1980</c:v>
                </c:pt>
                <c:pt idx="7">
                  <c:v>1981</c:v>
                </c:pt>
                <c:pt idx="8">
                  <c:v>1982</c:v>
                </c:pt>
                <c:pt idx="9">
                  <c:v>1983</c:v>
                </c:pt>
                <c:pt idx="10">
                  <c:v>1984</c:v>
                </c:pt>
                <c:pt idx="11">
                  <c:v>1985</c:v>
                </c:pt>
                <c:pt idx="12">
                  <c:v>1986</c:v>
                </c:pt>
                <c:pt idx="13">
                  <c:v>1987</c:v>
                </c:pt>
                <c:pt idx="14">
                  <c:v>1988</c:v>
                </c:pt>
                <c:pt idx="15">
                  <c:v>1989</c:v>
                </c:pt>
                <c:pt idx="16">
                  <c:v>1990</c:v>
                </c:pt>
                <c:pt idx="17">
                  <c:v>1991</c:v>
                </c:pt>
                <c:pt idx="18">
                  <c:v>1992</c:v>
                </c:pt>
                <c:pt idx="19">
                  <c:v>1993</c:v>
                </c:pt>
                <c:pt idx="20">
                  <c:v>1994</c:v>
                </c:pt>
                <c:pt idx="21">
                  <c:v>1995</c:v>
                </c:pt>
                <c:pt idx="22">
                  <c:v>1996</c:v>
                </c:pt>
                <c:pt idx="23">
                  <c:v>1997</c:v>
                </c:pt>
                <c:pt idx="24">
                  <c:v>1998</c:v>
                </c:pt>
                <c:pt idx="25">
                  <c:v>1999</c:v>
                </c:pt>
                <c:pt idx="26">
                  <c:v>2000</c:v>
                </c:pt>
                <c:pt idx="27">
                  <c:v>2001</c:v>
                </c:pt>
                <c:pt idx="28">
                  <c:v>2002</c:v>
                </c:pt>
                <c:pt idx="29">
                  <c:v>2003</c:v>
                </c:pt>
                <c:pt idx="30">
                  <c:v>2004</c:v>
                </c:pt>
                <c:pt idx="31">
                  <c:v>2005</c:v>
                </c:pt>
                <c:pt idx="32">
                  <c:v>2006</c:v>
                </c:pt>
                <c:pt idx="33">
                  <c:v>2007</c:v>
                </c:pt>
                <c:pt idx="34">
                  <c:v>2008</c:v>
                </c:pt>
                <c:pt idx="35">
                  <c:v>2009</c:v>
                </c:pt>
                <c:pt idx="36">
                  <c:v>2010</c:v>
                </c:pt>
                <c:pt idx="37">
                  <c:v>2011</c:v>
                </c:pt>
                <c:pt idx="38">
                  <c:v>2012</c:v>
                </c:pt>
                <c:pt idx="39">
                  <c:v>2013</c:v>
                </c:pt>
                <c:pt idx="40">
                  <c:v>2014</c:v>
                </c:pt>
                <c:pt idx="41">
                  <c:v>2015</c:v>
                </c:pt>
                <c:pt idx="42">
                  <c:v>2016</c:v>
                </c:pt>
                <c:pt idx="43">
                  <c:v>2017</c:v>
                </c:pt>
                <c:pt idx="44">
                  <c:v>2018</c:v>
                </c:pt>
                <c:pt idx="45">
                  <c:v>2019</c:v>
                </c:pt>
              </c:numCache>
            </c:numRef>
          </c:cat>
          <c:val>
            <c:numRef>
              <c:f>Annual_PJ!$C$74:$AV$74</c:f>
              <c:numCache>
                <c:formatCode>_(* #,##0.00_);_(* \(#,##0.00\);_(* "-"??_);_(@_)</c:formatCode>
                <c:ptCount val="46"/>
                <c:pt idx="16">
                  <c:v>55.310137550570452</c:v>
                </c:pt>
                <c:pt idx="17">
                  <c:v>57.240728262094997</c:v>
                </c:pt>
                <c:pt idx="18">
                  <c:v>58.515677789705435</c:v>
                </c:pt>
                <c:pt idx="19">
                  <c:v>59.447986342019853</c:v>
                </c:pt>
                <c:pt idx="20">
                  <c:v>61.667239825739124</c:v>
                </c:pt>
                <c:pt idx="21">
                  <c:v>59.758329780531042</c:v>
                </c:pt>
                <c:pt idx="22">
                  <c:v>61.780732939450594</c:v>
                </c:pt>
                <c:pt idx="23">
                  <c:v>57.653317196755218</c:v>
                </c:pt>
                <c:pt idx="24">
                  <c:v>54.256427961054953</c:v>
                </c:pt>
                <c:pt idx="25">
                  <c:v>57.366355686907482</c:v>
                </c:pt>
                <c:pt idx="26">
                  <c:v>62.996561367445558</c:v>
                </c:pt>
                <c:pt idx="27">
                  <c:v>60.459049987924367</c:v>
                </c:pt>
                <c:pt idx="28">
                  <c:v>64.355171284275031</c:v>
                </c:pt>
                <c:pt idx="29">
                  <c:v>45.008788464089655</c:v>
                </c:pt>
                <c:pt idx="30">
                  <c:v>45.931117372686344</c:v>
                </c:pt>
                <c:pt idx="31">
                  <c:v>34.089375482066764</c:v>
                </c:pt>
                <c:pt idx="32">
                  <c:v>32.972454387216843</c:v>
                </c:pt>
                <c:pt idx="33">
                  <c:v>34.71416180189626</c:v>
                </c:pt>
                <c:pt idx="34">
                  <c:v>34.575823325789344</c:v>
                </c:pt>
                <c:pt idx="35">
                  <c:v>41.271290978913171</c:v>
                </c:pt>
                <c:pt idx="36">
                  <c:v>45.94643691505717</c:v>
                </c:pt>
                <c:pt idx="37">
                  <c:v>44.966201382523337</c:v>
                </c:pt>
                <c:pt idx="38">
                  <c:v>50.732472501411884</c:v>
                </c:pt>
                <c:pt idx="39">
                  <c:v>54.009592118067594</c:v>
                </c:pt>
                <c:pt idx="40">
                  <c:v>66.399918063000001</c:v>
                </c:pt>
                <c:pt idx="41">
                  <c:v>63.549955768000018</c:v>
                </c:pt>
                <c:pt idx="42">
                  <c:v>62.800858618999996</c:v>
                </c:pt>
                <c:pt idx="43">
                  <c:v>61.603924352</c:v>
                </c:pt>
                <c:pt idx="44">
                  <c:v>57.574093103999999</c:v>
                </c:pt>
                <c:pt idx="45">
                  <c:v>62.901627889999993</c:v>
                </c:pt>
              </c:numCache>
            </c:numRef>
          </c:val>
          <c:extLst>
            <c:ext xmlns:c16="http://schemas.microsoft.com/office/drawing/2014/chart" uri="{C3380CC4-5D6E-409C-BE32-E72D297353CC}">
              <c16:uniqueId val="{00000004-9E6C-4627-B2DC-051684076409}"/>
            </c:ext>
          </c:extLst>
        </c:ser>
        <c:ser>
          <c:idx val="6"/>
          <c:order val="5"/>
          <c:tx>
            <c:strRef>
              <c:f>Annual_PJ!$A$80</c:f>
              <c:strCache>
                <c:ptCount val="1"/>
                <c:pt idx="0">
                  <c:v>Commercial</c:v>
                </c:pt>
              </c:strCache>
            </c:strRef>
          </c:tx>
          <c:spPr>
            <a:ln w="25400">
              <a:noFill/>
            </a:ln>
          </c:spPr>
          <c:cat>
            <c:numRef>
              <c:f>Annual_PJ!$C$9:$AV$9</c:f>
              <c:numCache>
                <c:formatCode>General</c:formatCode>
                <c:ptCount val="46"/>
                <c:pt idx="0">
                  <c:v>1974</c:v>
                </c:pt>
                <c:pt idx="1">
                  <c:v>1975</c:v>
                </c:pt>
                <c:pt idx="2">
                  <c:v>1976</c:v>
                </c:pt>
                <c:pt idx="3">
                  <c:v>1977</c:v>
                </c:pt>
                <c:pt idx="4">
                  <c:v>1978</c:v>
                </c:pt>
                <c:pt idx="5">
                  <c:v>1979</c:v>
                </c:pt>
                <c:pt idx="6">
                  <c:v>1980</c:v>
                </c:pt>
                <c:pt idx="7">
                  <c:v>1981</c:v>
                </c:pt>
                <c:pt idx="8">
                  <c:v>1982</c:v>
                </c:pt>
                <c:pt idx="9">
                  <c:v>1983</c:v>
                </c:pt>
                <c:pt idx="10">
                  <c:v>1984</c:v>
                </c:pt>
                <c:pt idx="11">
                  <c:v>1985</c:v>
                </c:pt>
                <c:pt idx="12">
                  <c:v>1986</c:v>
                </c:pt>
                <c:pt idx="13">
                  <c:v>1987</c:v>
                </c:pt>
                <c:pt idx="14">
                  <c:v>1988</c:v>
                </c:pt>
                <c:pt idx="15">
                  <c:v>1989</c:v>
                </c:pt>
                <c:pt idx="16">
                  <c:v>1990</c:v>
                </c:pt>
                <c:pt idx="17">
                  <c:v>1991</c:v>
                </c:pt>
                <c:pt idx="18">
                  <c:v>1992</c:v>
                </c:pt>
                <c:pt idx="19">
                  <c:v>1993</c:v>
                </c:pt>
                <c:pt idx="20">
                  <c:v>1994</c:v>
                </c:pt>
                <c:pt idx="21">
                  <c:v>1995</c:v>
                </c:pt>
                <c:pt idx="22">
                  <c:v>1996</c:v>
                </c:pt>
                <c:pt idx="23">
                  <c:v>1997</c:v>
                </c:pt>
                <c:pt idx="24">
                  <c:v>1998</c:v>
                </c:pt>
                <c:pt idx="25">
                  <c:v>1999</c:v>
                </c:pt>
                <c:pt idx="26">
                  <c:v>2000</c:v>
                </c:pt>
                <c:pt idx="27">
                  <c:v>2001</c:v>
                </c:pt>
                <c:pt idx="28">
                  <c:v>2002</c:v>
                </c:pt>
                <c:pt idx="29">
                  <c:v>2003</c:v>
                </c:pt>
                <c:pt idx="30">
                  <c:v>2004</c:v>
                </c:pt>
                <c:pt idx="31">
                  <c:v>2005</c:v>
                </c:pt>
                <c:pt idx="32">
                  <c:v>2006</c:v>
                </c:pt>
                <c:pt idx="33">
                  <c:v>2007</c:v>
                </c:pt>
                <c:pt idx="34">
                  <c:v>2008</c:v>
                </c:pt>
                <c:pt idx="35">
                  <c:v>2009</c:v>
                </c:pt>
                <c:pt idx="36">
                  <c:v>2010</c:v>
                </c:pt>
                <c:pt idx="37">
                  <c:v>2011</c:v>
                </c:pt>
                <c:pt idx="38">
                  <c:v>2012</c:v>
                </c:pt>
                <c:pt idx="39">
                  <c:v>2013</c:v>
                </c:pt>
                <c:pt idx="40">
                  <c:v>2014</c:v>
                </c:pt>
                <c:pt idx="41">
                  <c:v>2015</c:v>
                </c:pt>
                <c:pt idx="42">
                  <c:v>2016</c:v>
                </c:pt>
                <c:pt idx="43">
                  <c:v>2017</c:v>
                </c:pt>
                <c:pt idx="44">
                  <c:v>2018</c:v>
                </c:pt>
                <c:pt idx="45">
                  <c:v>2019</c:v>
                </c:pt>
              </c:numCache>
            </c:numRef>
          </c:cat>
          <c:val>
            <c:numRef>
              <c:f>Annual_PJ!$C$80:$AV$80</c:f>
              <c:numCache>
                <c:formatCode>_(* #,##0.00_);_(* \(#,##0.00\);_(* "-"??_);_(@_)</c:formatCode>
                <c:ptCount val="46"/>
                <c:pt idx="16">
                  <c:v>4.3920137463585309</c:v>
                </c:pt>
                <c:pt idx="17">
                  <c:v>4.3420240556683174</c:v>
                </c:pt>
                <c:pt idx="18">
                  <c:v>4.4533343958782536</c:v>
                </c:pt>
                <c:pt idx="19">
                  <c:v>4.6607798295744622</c:v>
                </c:pt>
                <c:pt idx="20">
                  <c:v>4.9746661790365394</c:v>
                </c:pt>
                <c:pt idx="21">
                  <c:v>5.2030375864436991</c:v>
                </c:pt>
                <c:pt idx="22">
                  <c:v>5.3641553408974687</c:v>
                </c:pt>
                <c:pt idx="23">
                  <c:v>5.5359300855092117</c:v>
                </c:pt>
                <c:pt idx="24">
                  <c:v>5.7428507558339241</c:v>
                </c:pt>
                <c:pt idx="25">
                  <c:v>6.0611011165355588</c:v>
                </c:pt>
                <c:pt idx="26">
                  <c:v>6.3204878807307816</c:v>
                </c:pt>
                <c:pt idx="27">
                  <c:v>6.6026278254244257</c:v>
                </c:pt>
                <c:pt idx="28">
                  <c:v>6.792574094319435</c:v>
                </c:pt>
                <c:pt idx="29">
                  <c:v>7.1417558787344193</c:v>
                </c:pt>
                <c:pt idx="30">
                  <c:v>7.8648605379542147</c:v>
                </c:pt>
                <c:pt idx="31">
                  <c:v>7.7361299495615556</c:v>
                </c:pt>
                <c:pt idx="32">
                  <c:v>7.5642220661300019</c:v>
                </c:pt>
                <c:pt idx="33">
                  <c:v>6.5630299666500003</c:v>
                </c:pt>
                <c:pt idx="34">
                  <c:v>6.5228251409360007</c:v>
                </c:pt>
                <c:pt idx="35">
                  <c:v>7.5305639677999991</c:v>
                </c:pt>
                <c:pt idx="36">
                  <c:v>6.8459372713006257</c:v>
                </c:pt>
                <c:pt idx="37">
                  <c:v>5.6500519487999998</c:v>
                </c:pt>
                <c:pt idx="38">
                  <c:v>7.8681867122656186</c:v>
                </c:pt>
                <c:pt idx="39">
                  <c:v>7.7649409271999996</c:v>
                </c:pt>
                <c:pt idx="40">
                  <c:v>8.8814739980000006</c:v>
                </c:pt>
                <c:pt idx="41">
                  <c:v>9.0128674659999994</c:v>
                </c:pt>
                <c:pt idx="42">
                  <c:v>8.0864965689999995</c:v>
                </c:pt>
                <c:pt idx="43">
                  <c:v>8.0610161160000011</c:v>
                </c:pt>
                <c:pt idx="44">
                  <c:v>8.597699308000001</c:v>
                </c:pt>
                <c:pt idx="45">
                  <c:v>13.558224043000001</c:v>
                </c:pt>
              </c:numCache>
            </c:numRef>
          </c:val>
          <c:extLst>
            <c:ext xmlns:c16="http://schemas.microsoft.com/office/drawing/2014/chart" uri="{C3380CC4-5D6E-409C-BE32-E72D297353CC}">
              <c16:uniqueId val="{00000005-9E6C-4627-B2DC-051684076409}"/>
            </c:ext>
          </c:extLst>
        </c:ser>
        <c:ser>
          <c:idx val="7"/>
          <c:order val="6"/>
          <c:tx>
            <c:strRef>
              <c:f>Annual_PJ!$A$81</c:f>
              <c:strCache>
                <c:ptCount val="1"/>
                <c:pt idx="0">
                  <c:v>Residential</c:v>
                </c:pt>
              </c:strCache>
            </c:strRef>
          </c:tx>
          <c:spPr>
            <a:ln w="25400">
              <a:noFill/>
            </a:ln>
          </c:spPr>
          <c:cat>
            <c:numRef>
              <c:f>Annual_PJ!$C$9:$AV$9</c:f>
              <c:numCache>
                <c:formatCode>General</c:formatCode>
                <c:ptCount val="46"/>
                <c:pt idx="0">
                  <c:v>1974</c:v>
                </c:pt>
                <c:pt idx="1">
                  <c:v>1975</c:v>
                </c:pt>
                <c:pt idx="2">
                  <c:v>1976</c:v>
                </c:pt>
                <c:pt idx="3">
                  <c:v>1977</c:v>
                </c:pt>
                <c:pt idx="4">
                  <c:v>1978</c:v>
                </c:pt>
                <c:pt idx="5">
                  <c:v>1979</c:v>
                </c:pt>
                <c:pt idx="6">
                  <c:v>1980</c:v>
                </c:pt>
                <c:pt idx="7">
                  <c:v>1981</c:v>
                </c:pt>
                <c:pt idx="8">
                  <c:v>1982</c:v>
                </c:pt>
                <c:pt idx="9">
                  <c:v>1983</c:v>
                </c:pt>
                <c:pt idx="10">
                  <c:v>1984</c:v>
                </c:pt>
                <c:pt idx="11">
                  <c:v>1985</c:v>
                </c:pt>
                <c:pt idx="12">
                  <c:v>1986</c:v>
                </c:pt>
                <c:pt idx="13">
                  <c:v>1987</c:v>
                </c:pt>
                <c:pt idx="14">
                  <c:v>1988</c:v>
                </c:pt>
                <c:pt idx="15">
                  <c:v>1989</c:v>
                </c:pt>
                <c:pt idx="16">
                  <c:v>1990</c:v>
                </c:pt>
                <c:pt idx="17">
                  <c:v>1991</c:v>
                </c:pt>
                <c:pt idx="18">
                  <c:v>1992</c:v>
                </c:pt>
                <c:pt idx="19">
                  <c:v>1993</c:v>
                </c:pt>
                <c:pt idx="20">
                  <c:v>1994</c:v>
                </c:pt>
                <c:pt idx="21">
                  <c:v>1995</c:v>
                </c:pt>
                <c:pt idx="22">
                  <c:v>1996</c:v>
                </c:pt>
                <c:pt idx="23">
                  <c:v>1997</c:v>
                </c:pt>
                <c:pt idx="24">
                  <c:v>1998</c:v>
                </c:pt>
                <c:pt idx="25">
                  <c:v>1999</c:v>
                </c:pt>
                <c:pt idx="26">
                  <c:v>2000</c:v>
                </c:pt>
                <c:pt idx="27">
                  <c:v>2001</c:v>
                </c:pt>
                <c:pt idx="28">
                  <c:v>2002</c:v>
                </c:pt>
                <c:pt idx="29">
                  <c:v>2003</c:v>
                </c:pt>
                <c:pt idx="30">
                  <c:v>2004</c:v>
                </c:pt>
                <c:pt idx="31">
                  <c:v>2005</c:v>
                </c:pt>
                <c:pt idx="32">
                  <c:v>2006</c:v>
                </c:pt>
                <c:pt idx="33">
                  <c:v>2007</c:v>
                </c:pt>
                <c:pt idx="34">
                  <c:v>2008</c:v>
                </c:pt>
                <c:pt idx="35">
                  <c:v>2009</c:v>
                </c:pt>
                <c:pt idx="36">
                  <c:v>2010</c:v>
                </c:pt>
                <c:pt idx="37">
                  <c:v>2011</c:v>
                </c:pt>
                <c:pt idx="38">
                  <c:v>2012</c:v>
                </c:pt>
                <c:pt idx="39">
                  <c:v>2013</c:v>
                </c:pt>
                <c:pt idx="40">
                  <c:v>2014</c:v>
                </c:pt>
                <c:pt idx="41">
                  <c:v>2015</c:v>
                </c:pt>
                <c:pt idx="42">
                  <c:v>2016</c:v>
                </c:pt>
                <c:pt idx="43">
                  <c:v>2017</c:v>
                </c:pt>
                <c:pt idx="44">
                  <c:v>2018</c:v>
                </c:pt>
                <c:pt idx="45">
                  <c:v>2019</c:v>
                </c:pt>
              </c:numCache>
            </c:numRef>
          </c:cat>
          <c:val>
            <c:numRef>
              <c:f>Annual_PJ!$C$81:$AV$81</c:f>
              <c:numCache>
                <c:formatCode>_(* #,##0.00_);_(* \(#,##0.00\);_(* "-"??_);_(@_)</c:formatCode>
                <c:ptCount val="46"/>
                <c:pt idx="16">
                  <c:v>3.492</c:v>
                </c:pt>
                <c:pt idx="17">
                  <c:v>3.7669999999999999</c:v>
                </c:pt>
                <c:pt idx="18">
                  <c:v>4.2839999999999998</c:v>
                </c:pt>
                <c:pt idx="19">
                  <c:v>4.327</c:v>
                </c:pt>
                <c:pt idx="20">
                  <c:v>4.53</c:v>
                </c:pt>
                <c:pt idx="21">
                  <c:v>4.4539999999999997</c:v>
                </c:pt>
                <c:pt idx="22">
                  <c:v>4.6689999999999996</c:v>
                </c:pt>
                <c:pt idx="23">
                  <c:v>4.9569999999999999</c:v>
                </c:pt>
                <c:pt idx="24">
                  <c:v>5.1289999999999996</c:v>
                </c:pt>
                <c:pt idx="25">
                  <c:v>5.5424192999999997</c:v>
                </c:pt>
                <c:pt idx="26">
                  <c:v>7.2573700000000008</c:v>
                </c:pt>
                <c:pt idx="27">
                  <c:v>7.2500140000000002</c:v>
                </c:pt>
                <c:pt idx="28">
                  <c:v>6.871599999999999</c:v>
                </c:pt>
                <c:pt idx="29">
                  <c:v>6.9563000000000006</c:v>
                </c:pt>
                <c:pt idx="30">
                  <c:v>7.2857099999999999</c:v>
                </c:pt>
                <c:pt idx="31">
                  <c:v>6.5697799999999997</c:v>
                </c:pt>
                <c:pt idx="32">
                  <c:v>7.0260400000000001</c:v>
                </c:pt>
                <c:pt idx="33">
                  <c:v>5.6545300000000003</c:v>
                </c:pt>
                <c:pt idx="34">
                  <c:v>5.4664449999999993</c:v>
                </c:pt>
                <c:pt idx="35">
                  <c:v>6.5601455</c:v>
                </c:pt>
                <c:pt idx="36">
                  <c:v>5.9921861501459679</c:v>
                </c:pt>
                <c:pt idx="37">
                  <c:v>5.6175200000000007</c:v>
                </c:pt>
                <c:pt idx="38">
                  <c:v>6.2763000000000009</c:v>
                </c:pt>
                <c:pt idx="39">
                  <c:v>6.1778305540000007</c:v>
                </c:pt>
                <c:pt idx="40">
                  <c:v>6.601981662</c:v>
                </c:pt>
                <c:pt idx="41">
                  <c:v>6.8760478279999999</c:v>
                </c:pt>
                <c:pt idx="42">
                  <c:v>6.4172584529999996</c:v>
                </c:pt>
                <c:pt idx="43">
                  <c:v>6.8222961159999995</c:v>
                </c:pt>
                <c:pt idx="44">
                  <c:v>6.7825344330000004</c:v>
                </c:pt>
                <c:pt idx="45">
                  <c:v>6.834111214</c:v>
                </c:pt>
              </c:numCache>
            </c:numRef>
          </c:val>
          <c:extLst>
            <c:ext xmlns:c16="http://schemas.microsoft.com/office/drawing/2014/chart" uri="{C3380CC4-5D6E-409C-BE32-E72D297353CC}">
              <c16:uniqueId val="{00000006-9E6C-4627-B2DC-051684076409}"/>
            </c:ext>
          </c:extLst>
        </c:ser>
        <c:ser>
          <c:idx val="8"/>
          <c:order val="7"/>
          <c:tx>
            <c:strRef>
              <c:f>Annual_PJ!$A$82</c:f>
              <c:strCache>
                <c:ptCount val="1"/>
                <c:pt idx="0">
                  <c:v>Transport</c:v>
                </c:pt>
              </c:strCache>
            </c:strRef>
          </c:tx>
          <c:spPr>
            <a:ln w="25400">
              <a:noFill/>
            </a:ln>
          </c:spPr>
          <c:cat>
            <c:numRef>
              <c:f>Annual_PJ!$C$9:$AV$9</c:f>
              <c:numCache>
                <c:formatCode>General</c:formatCode>
                <c:ptCount val="46"/>
                <c:pt idx="0">
                  <c:v>1974</c:v>
                </c:pt>
                <c:pt idx="1">
                  <c:v>1975</c:v>
                </c:pt>
                <c:pt idx="2">
                  <c:v>1976</c:v>
                </c:pt>
                <c:pt idx="3">
                  <c:v>1977</c:v>
                </c:pt>
                <c:pt idx="4">
                  <c:v>1978</c:v>
                </c:pt>
                <c:pt idx="5">
                  <c:v>1979</c:v>
                </c:pt>
                <c:pt idx="6">
                  <c:v>1980</c:v>
                </c:pt>
                <c:pt idx="7">
                  <c:v>1981</c:v>
                </c:pt>
                <c:pt idx="8">
                  <c:v>1982</c:v>
                </c:pt>
                <c:pt idx="9">
                  <c:v>1983</c:v>
                </c:pt>
                <c:pt idx="10">
                  <c:v>1984</c:v>
                </c:pt>
                <c:pt idx="11">
                  <c:v>1985</c:v>
                </c:pt>
                <c:pt idx="12">
                  <c:v>1986</c:v>
                </c:pt>
                <c:pt idx="13">
                  <c:v>1987</c:v>
                </c:pt>
                <c:pt idx="14">
                  <c:v>1988</c:v>
                </c:pt>
                <c:pt idx="15">
                  <c:v>1989</c:v>
                </c:pt>
                <c:pt idx="16">
                  <c:v>1990</c:v>
                </c:pt>
                <c:pt idx="17">
                  <c:v>1991</c:v>
                </c:pt>
                <c:pt idx="18">
                  <c:v>1992</c:v>
                </c:pt>
                <c:pt idx="19">
                  <c:v>1993</c:v>
                </c:pt>
                <c:pt idx="20">
                  <c:v>1994</c:v>
                </c:pt>
                <c:pt idx="21">
                  <c:v>1995</c:v>
                </c:pt>
                <c:pt idx="22">
                  <c:v>1996</c:v>
                </c:pt>
                <c:pt idx="23">
                  <c:v>1997</c:v>
                </c:pt>
                <c:pt idx="24">
                  <c:v>1998</c:v>
                </c:pt>
                <c:pt idx="25">
                  <c:v>1999</c:v>
                </c:pt>
                <c:pt idx="26">
                  <c:v>2000</c:v>
                </c:pt>
                <c:pt idx="27">
                  <c:v>2001</c:v>
                </c:pt>
                <c:pt idx="28">
                  <c:v>2002</c:v>
                </c:pt>
                <c:pt idx="29">
                  <c:v>2003</c:v>
                </c:pt>
                <c:pt idx="30">
                  <c:v>2004</c:v>
                </c:pt>
                <c:pt idx="31">
                  <c:v>2005</c:v>
                </c:pt>
                <c:pt idx="32">
                  <c:v>2006</c:v>
                </c:pt>
                <c:pt idx="33">
                  <c:v>2007</c:v>
                </c:pt>
                <c:pt idx="34">
                  <c:v>2008</c:v>
                </c:pt>
                <c:pt idx="35">
                  <c:v>2009</c:v>
                </c:pt>
                <c:pt idx="36">
                  <c:v>2010</c:v>
                </c:pt>
                <c:pt idx="37">
                  <c:v>2011</c:v>
                </c:pt>
                <c:pt idx="38">
                  <c:v>2012</c:v>
                </c:pt>
                <c:pt idx="39">
                  <c:v>2013</c:v>
                </c:pt>
                <c:pt idx="40">
                  <c:v>2014</c:v>
                </c:pt>
                <c:pt idx="41">
                  <c:v>2015</c:v>
                </c:pt>
                <c:pt idx="42">
                  <c:v>2016</c:v>
                </c:pt>
                <c:pt idx="43">
                  <c:v>2017</c:v>
                </c:pt>
                <c:pt idx="44">
                  <c:v>2018</c:v>
                </c:pt>
                <c:pt idx="45">
                  <c:v>2019</c:v>
                </c:pt>
              </c:numCache>
            </c:numRef>
          </c:cat>
          <c:val>
            <c:numRef>
              <c:f>Annual_PJ!$C$82:$AU$82</c:f>
              <c:numCache>
                <c:formatCode>_(* #,##0.00_);_(* \(#,##0.00\);_(* "-"??_);_(@_)</c:formatCode>
                <c:ptCount val="45"/>
                <c:pt idx="16">
                  <c:v>2.65</c:v>
                </c:pt>
                <c:pt idx="17">
                  <c:v>2.6619999999999999</c:v>
                </c:pt>
                <c:pt idx="18">
                  <c:v>2.4590000000000001</c:v>
                </c:pt>
                <c:pt idx="19">
                  <c:v>2.274</c:v>
                </c:pt>
                <c:pt idx="20">
                  <c:v>1.8340000000000001</c:v>
                </c:pt>
                <c:pt idx="21">
                  <c:v>1.423</c:v>
                </c:pt>
                <c:pt idx="22">
                  <c:v>1.056</c:v>
                </c:pt>
                <c:pt idx="23">
                  <c:v>0.75600000000000001</c:v>
                </c:pt>
                <c:pt idx="24">
                  <c:v>0.50800000000000001</c:v>
                </c:pt>
                <c:pt idx="25">
                  <c:v>0.18635480646999997</c:v>
                </c:pt>
                <c:pt idx="26">
                  <c:v>1.7348907668000003E-2</c:v>
                </c:pt>
                <c:pt idx="27">
                  <c:v>2.2318078063999998E-2</c:v>
                </c:pt>
                <c:pt idx="28">
                  <c:v>2.7495413828000002E-2</c:v>
                </c:pt>
                <c:pt idx="29">
                  <c:v>2.6762722632999999E-2</c:v>
                </c:pt>
                <c:pt idx="30">
                  <c:v>2.4985673096999998E-2</c:v>
                </c:pt>
                <c:pt idx="31">
                  <c:v>2.1562326829999996E-2</c:v>
                </c:pt>
                <c:pt idx="32">
                  <c:v>2.276525267E-2</c:v>
                </c:pt>
                <c:pt idx="33">
                  <c:v>2.887735215E-2</c:v>
                </c:pt>
                <c:pt idx="34">
                  <c:v>3.2192177863999999E-2</c:v>
                </c:pt>
                <c:pt idx="35">
                  <c:v>3.7940239999999993E-2</c:v>
                </c:pt>
                <c:pt idx="36">
                  <c:v>3.4233441999999996E-2</c:v>
                </c:pt>
                <c:pt idx="37">
                  <c:v>5.1948689999999992E-2</c:v>
                </c:pt>
                <c:pt idx="38">
                  <c:v>3.4894126999999997E-2</c:v>
                </c:pt>
                <c:pt idx="39">
                  <c:v>2.8305540000000001E-2</c:v>
                </c:pt>
                <c:pt idx="40">
                  <c:v>2.1621520000000002E-2</c:v>
                </c:pt>
                <c:pt idx="41">
                  <c:v>2.0657940000000003E-2</c:v>
                </c:pt>
                <c:pt idx="42">
                  <c:v>1.336744E-2</c:v>
                </c:pt>
                <c:pt idx="43">
                  <c:v>9.0572900000000008E-3</c:v>
                </c:pt>
                <c:pt idx="44">
                  <c:v>0</c:v>
                </c:pt>
              </c:numCache>
            </c:numRef>
          </c:val>
          <c:extLst>
            <c:ext xmlns:c16="http://schemas.microsoft.com/office/drawing/2014/chart" uri="{C3380CC4-5D6E-409C-BE32-E72D297353CC}">
              <c16:uniqueId val="{00000007-9E6C-4627-B2DC-051684076409}"/>
            </c:ext>
          </c:extLst>
        </c:ser>
        <c:dLbls>
          <c:showLegendKey val="0"/>
          <c:showVal val="0"/>
          <c:showCatName val="0"/>
          <c:showSerName val="0"/>
          <c:showPercent val="0"/>
          <c:showBubbleSize val="0"/>
        </c:dLbls>
        <c:axId val="124140160"/>
        <c:axId val="124141952"/>
      </c:areaChart>
      <c:catAx>
        <c:axId val="124140160"/>
        <c:scaling>
          <c:orientation val="minMax"/>
        </c:scaling>
        <c:delete val="0"/>
        <c:axPos val="b"/>
        <c:numFmt formatCode="General" sourceLinked="1"/>
        <c:majorTickMark val="out"/>
        <c:minorTickMark val="none"/>
        <c:tickLblPos val="nextTo"/>
        <c:crossAx val="124141952"/>
        <c:crosses val="autoZero"/>
        <c:auto val="1"/>
        <c:lblAlgn val="ctr"/>
        <c:lblOffset val="100"/>
        <c:noMultiLvlLbl val="0"/>
      </c:catAx>
      <c:valAx>
        <c:axId val="124141952"/>
        <c:scaling>
          <c:orientation val="minMax"/>
          <c:max val="250"/>
        </c:scaling>
        <c:delete val="0"/>
        <c:axPos val="l"/>
        <c:majorGridlines/>
        <c:title>
          <c:tx>
            <c:rich>
              <a:bodyPr/>
              <a:lstStyle/>
              <a:p>
                <a:pPr>
                  <a:defRPr/>
                </a:pPr>
                <a:r>
                  <a:rPr lang="en-US"/>
                  <a:t>Gross PJ</a:t>
                </a:r>
              </a:p>
            </c:rich>
          </c:tx>
          <c:layout/>
          <c:overlay val="0"/>
        </c:title>
        <c:numFmt formatCode="#,##0" sourceLinked="0"/>
        <c:majorTickMark val="out"/>
        <c:minorTickMark val="none"/>
        <c:tickLblPos val="nextTo"/>
        <c:crossAx val="124140160"/>
        <c:crosses val="autoZero"/>
        <c:crossBetween val="midCat"/>
      </c:valAx>
    </c:plotArea>
    <c:legend>
      <c:legendPos val="r"/>
      <c:layout>
        <c:manualLayout>
          <c:xMode val="edge"/>
          <c:yMode val="edge"/>
          <c:x val="0.75656705783931122"/>
          <c:y val="0.115554944659349"/>
          <c:w val="0.15852276318863281"/>
          <c:h val="0.48100850236613191"/>
        </c:manualLayout>
      </c:layout>
      <c:overlay val="0"/>
    </c:legend>
    <c:plotVisOnly val="1"/>
    <c:dispBlanksAs val="gap"/>
    <c:showDLblsOverMax val="0"/>
  </c:chart>
  <c:spPr>
    <a:solidFill>
      <a:schemeClr val="bg1">
        <a:lumMod val="85000"/>
      </a:schemeClr>
    </a:solidFill>
    <a:ln>
      <a:noFill/>
    </a:ln>
  </c:sp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3.0" TargetMode="External"/></Relationships>
</file>

<file path=xl/drawings/_rels/drawing1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www.med.govt.nz/sectors-industries/energy/energy-modelling/data/gas" TargetMode="External"/></Relationships>
</file>

<file path=xl/drawings/_rels/drawing1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www.med.govt.nz/sectors-industries/energy/energy-modelling/data/gas" TargetMode="External"/></Relationships>
</file>

<file path=xl/drawings/_rels/drawing1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www.med.govt.nz/sectors-industries/energy/energy-modelling/data/gas" TargetMode="Externa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www.med.govt.nz/sectors-industries/energy/energy-modelling/data/gas" TargetMode="External"/></Relationships>
</file>

<file path=xl/drawings/_rels/drawing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www.med.govt.nz/sectors-industries/energy/energy-modelling/data/gas" TargetMode="External"/></Relationships>
</file>

<file path=xl/drawings/_rels/drawing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www.med.govt.nz/sectors-industries/energy/energy-modelling/data/gas"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36</xdr:row>
      <xdr:rowOff>0</xdr:rowOff>
    </xdr:from>
    <xdr:to>
      <xdr:col>1</xdr:col>
      <xdr:colOff>5324475</xdr:colOff>
      <xdr:row>38</xdr:row>
      <xdr:rowOff>11455</xdr:rowOff>
    </xdr:to>
    <xdr:pic>
      <xdr:nvPicPr>
        <xdr:cNvPr id="2" name="Picture 1" descr="http://wiki.creativecommons.org/images/c/cf/By_plain300.pn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0" y="6505575"/>
          <a:ext cx="5324475" cy="3734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3238500</xdr:colOff>
      <xdr:row>4</xdr:row>
      <xdr:rowOff>142875</xdr:rowOff>
    </xdr:to>
    <xdr:pic>
      <xdr:nvPicPr>
        <xdr:cNvPr id="2" name="Picture 1" descr="Description: Description: Description: MBIE-interim-logo-01">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3238500" cy="904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3238500</xdr:colOff>
      <xdr:row>4</xdr:row>
      <xdr:rowOff>142875</xdr:rowOff>
    </xdr:to>
    <xdr:pic>
      <xdr:nvPicPr>
        <xdr:cNvPr id="2" name="Picture 1" descr="Description: Description: Description: MBIE-interim-logo-01">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3238500" cy="904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3238500</xdr:colOff>
      <xdr:row>4</xdr:row>
      <xdr:rowOff>142875</xdr:rowOff>
    </xdr:to>
    <xdr:pic>
      <xdr:nvPicPr>
        <xdr:cNvPr id="2" name="Picture 1" descr="Description: Description: Description: MBIE-interim-logo-01">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3238500" cy="904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390525</xdr:colOff>
      <xdr:row>2</xdr:row>
      <xdr:rowOff>142875</xdr:rowOff>
    </xdr:from>
    <xdr:to>
      <xdr:col>10</xdr:col>
      <xdr:colOff>504825</xdr:colOff>
      <xdr:row>23</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25</xdr:row>
      <xdr:rowOff>171450</xdr:rowOff>
    </xdr:from>
    <xdr:to>
      <xdr:col>10</xdr:col>
      <xdr:colOff>657225</xdr:colOff>
      <xdr:row>45</xdr:row>
      <xdr:rowOff>180975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361950</xdr:colOff>
      <xdr:row>50</xdr:row>
      <xdr:rowOff>152400</xdr:rowOff>
    </xdr:from>
    <xdr:to>
      <xdr:col>10</xdr:col>
      <xdr:colOff>476250</xdr:colOff>
      <xdr:row>71</xdr:row>
      <xdr:rowOff>57150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74</xdr:row>
      <xdr:rowOff>0</xdr:rowOff>
    </xdr:from>
    <xdr:to>
      <xdr:col>10</xdr:col>
      <xdr:colOff>657225</xdr:colOff>
      <xdr:row>94</xdr:row>
      <xdr:rowOff>9525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0.07946</cdr:x>
      <cdr:y>0.93017</cdr:y>
    </cdr:from>
    <cdr:to>
      <cdr:x>0.93217</cdr:x>
      <cdr:y>1</cdr:y>
    </cdr:to>
    <cdr:sp macro="" textlink="">
      <cdr:nvSpPr>
        <cdr:cNvPr id="2" name="TextBox 1"/>
        <cdr:cNvSpPr txBox="1"/>
      </cdr:nvSpPr>
      <cdr:spPr>
        <a:xfrm xmlns:a="http://schemas.openxmlformats.org/drawingml/2006/main">
          <a:off x="390525" y="3552825"/>
          <a:ext cx="4191000" cy="2667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1000"/>
            <a:t>Source: Ministry of Business,</a:t>
          </a:r>
          <a:r>
            <a:rPr lang="en-NZ" sz="1000" baseline="0"/>
            <a:t> Innovation and Employment</a:t>
          </a:r>
          <a:endParaRPr lang="en-NZ" sz="1000"/>
        </a:p>
      </cdr:txBody>
    </cdr:sp>
  </cdr:relSizeAnchor>
</c:userShapes>
</file>

<file path=xl/drawings/drawing4.xml><?xml version="1.0" encoding="utf-8"?>
<c:userShapes xmlns:c="http://schemas.openxmlformats.org/drawingml/2006/chart">
  <cdr:relSizeAnchor xmlns:cdr="http://schemas.openxmlformats.org/drawingml/2006/chartDrawing">
    <cdr:from>
      <cdr:x>0.07946</cdr:x>
      <cdr:y>0.93017</cdr:y>
    </cdr:from>
    <cdr:to>
      <cdr:x>0.93217</cdr:x>
      <cdr:y>1</cdr:y>
    </cdr:to>
    <cdr:sp macro="" textlink="">
      <cdr:nvSpPr>
        <cdr:cNvPr id="3" name="TextBox 1"/>
        <cdr:cNvSpPr txBox="1"/>
      </cdr:nvSpPr>
      <cdr:spPr>
        <a:xfrm xmlns:a="http://schemas.openxmlformats.org/drawingml/2006/main">
          <a:off x="390525" y="3552825"/>
          <a:ext cx="4191000" cy="2667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1000"/>
            <a:t>Source: Ministry of Business,</a:t>
          </a:r>
          <a:r>
            <a:rPr lang="en-NZ" sz="1000" baseline="0"/>
            <a:t> Innovation and Employment</a:t>
          </a:r>
          <a:endParaRPr lang="en-NZ" sz="1000"/>
        </a:p>
      </cdr:txBody>
    </cdr:sp>
  </cdr:relSizeAnchor>
  <cdr:relSizeAnchor xmlns:cdr="http://schemas.openxmlformats.org/drawingml/2006/chartDrawing">
    <cdr:from>
      <cdr:x>0.76883</cdr:x>
      <cdr:y>0.02743</cdr:y>
    </cdr:from>
    <cdr:to>
      <cdr:x>0.99475</cdr:x>
      <cdr:y>0.09726</cdr:y>
    </cdr:to>
    <cdr:sp macro="" textlink="">
      <cdr:nvSpPr>
        <cdr:cNvPr id="4" name="TextBox 1"/>
        <cdr:cNvSpPr txBox="1"/>
      </cdr:nvSpPr>
      <cdr:spPr>
        <a:xfrm xmlns:a="http://schemas.openxmlformats.org/drawingml/2006/main">
          <a:off x="8362950" y="104775"/>
          <a:ext cx="2457450" cy="26671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NZ" sz="1100" b="1"/>
            <a:t>Legend</a:t>
          </a:r>
        </a:p>
      </cdr:txBody>
    </cdr:sp>
  </cdr:relSizeAnchor>
</c:userShapes>
</file>

<file path=xl/drawings/drawing5.xml><?xml version="1.0" encoding="utf-8"?>
<c:userShapes xmlns:c="http://schemas.openxmlformats.org/drawingml/2006/chart">
  <cdr:relSizeAnchor xmlns:cdr="http://schemas.openxmlformats.org/drawingml/2006/chartDrawing">
    <cdr:from>
      <cdr:x>0.07946</cdr:x>
      <cdr:y>0.93017</cdr:y>
    </cdr:from>
    <cdr:to>
      <cdr:x>0.93217</cdr:x>
      <cdr:y>1</cdr:y>
    </cdr:to>
    <cdr:sp macro="" textlink="">
      <cdr:nvSpPr>
        <cdr:cNvPr id="2" name="TextBox 1"/>
        <cdr:cNvSpPr txBox="1"/>
      </cdr:nvSpPr>
      <cdr:spPr>
        <a:xfrm xmlns:a="http://schemas.openxmlformats.org/drawingml/2006/main">
          <a:off x="390525" y="3552825"/>
          <a:ext cx="4191000" cy="2667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1000"/>
            <a:t>Source: Ministry of Business,</a:t>
          </a:r>
          <a:r>
            <a:rPr lang="en-NZ" sz="1000" baseline="0"/>
            <a:t> Innovation and Employment</a:t>
          </a:r>
          <a:endParaRPr lang="en-NZ" sz="1000"/>
        </a:p>
      </cdr:txBody>
    </cdr:sp>
  </cdr:relSizeAnchor>
  <cdr:relSizeAnchor xmlns:cdr="http://schemas.openxmlformats.org/drawingml/2006/chartDrawing">
    <cdr:from>
      <cdr:x>0.01603</cdr:x>
      <cdr:y>0.79207</cdr:y>
    </cdr:from>
    <cdr:to>
      <cdr:x>0.41538</cdr:x>
      <cdr:y>0.90291</cdr:y>
    </cdr:to>
    <cdr:sp macro="" textlink="">
      <cdr:nvSpPr>
        <cdr:cNvPr id="3" name="TextBox 1"/>
        <cdr:cNvSpPr txBox="1"/>
      </cdr:nvSpPr>
      <cdr:spPr>
        <a:xfrm xmlns:a="http://schemas.openxmlformats.org/drawingml/2006/main">
          <a:off x="79375" y="3108324"/>
          <a:ext cx="1978025" cy="4349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NZ" sz="1000"/>
            <a:t>1 Includes cogeneration</a:t>
          </a:r>
        </a:p>
        <a:p xmlns:a="http://schemas.openxmlformats.org/drawingml/2006/main">
          <a:r>
            <a:rPr lang="en-NZ" sz="1000"/>
            <a:t>2 Includes transport</a:t>
          </a:r>
        </a:p>
      </cdr:txBody>
    </cdr:sp>
  </cdr:relSizeAnchor>
</c:userShapes>
</file>

<file path=xl/drawings/drawing6.xml><?xml version="1.0" encoding="utf-8"?>
<c:userShapes xmlns:c="http://schemas.openxmlformats.org/drawingml/2006/chart">
  <cdr:relSizeAnchor xmlns:cdr="http://schemas.openxmlformats.org/drawingml/2006/chartDrawing">
    <cdr:from>
      <cdr:x>0.07946</cdr:x>
      <cdr:y>0.93017</cdr:y>
    </cdr:from>
    <cdr:to>
      <cdr:x>0.93217</cdr:x>
      <cdr:y>1</cdr:y>
    </cdr:to>
    <cdr:sp macro="" textlink="">
      <cdr:nvSpPr>
        <cdr:cNvPr id="2" name="TextBox 1"/>
        <cdr:cNvSpPr txBox="1"/>
      </cdr:nvSpPr>
      <cdr:spPr>
        <a:xfrm xmlns:a="http://schemas.openxmlformats.org/drawingml/2006/main">
          <a:off x="390525" y="3552825"/>
          <a:ext cx="4191000" cy="2667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1000"/>
            <a:t>Source: Ministry of Business,</a:t>
          </a:r>
          <a:r>
            <a:rPr lang="en-NZ" sz="1000" baseline="0"/>
            <a:t> Innovation and Employment</a:t>
          </a:r>
          <a:endParaRPr lang="en-NZ" sz="1000"/>
        </a:p>
      </cdr:txBody>
    </cdr:sp>
  </cdr:relSizeAnchor>
  <cdr:relSizeAnchor xmlns:cdr="http://schemas.openxmlformats.org/drawingml/2006/chartDrawing">
    <cdr:from>
      <cdr:x>0.76883</cdr:x>
      <cdr:y>0.02743</cdr:y>
    </cdr:from>
    <cdr:to>
      <cdr:x>0.99475</cdr:x>
      <cdr:y>0.09726</cdr:y>
    </cdr:to>
    <cdr:sp macro="" textlink="">
      <cdr:nvSpPr>
        <cdr:cNvPr id="4" name="TextBox 1"/>
        <cdr:cNvSpPr txBox="1"/>
      </cdr:nvSpPr>
      <cdr:spPr>
        <a:xfrm xmlns:a="http://schemas.openxmlformats.org/drawingml/2006/main">
          <a:off x="8362950" y="104775"/>
          <a:ext cx="2457450" cy="26671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NZ" sz="1100" b="1"/>
            <a:t>Legend</a:t>
          </a:r>
        </a:p>
      </cdr:txBody>
    </cdr:sp>
  </cdr:relSizeAnchor>
</c:userShapes>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3238500</xdr:colOff>
      <xdr:row>4</xdr:row>
      <xdr:rowOff>142875</xdr:rowOff>
    </xdr:to>
    <xdr:pic>
      <xdr:nvPicPr>
        <xdr:cNvPr id="1279" name="Picture 1" descr="Description: Description: Description: MBIE-interim-logo-01">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3238500" cy="904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3238500</xdr:colOff>
      <xdr:row>4</xdr:row>
      <xdr:rowOff>142875</xdr:rowOff>
    </xdr:to>
    <xdr:pic>
      <xdr:nvPicPr>
        <xdr:cNvPr id="5356" name="Picture 1" descr="Description: Description: Description: MBIE-interim-logo-01">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3238500" cy="904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3238500</xdr:colOff>
      <xdr:row>4</xdr:row>
      <xdr:rowOff>142875</xdr:rowOff>
    </xdr:to>
    <xdr:pic>
      <xdr:nvPicPr>
        <xdr:cNvPr id="6470" name="Picture 1" descr="Description: Description: Description: MBIE-interim-logo-01">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3238500" cy="904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https://www.mbie.govt.nz/building-and-energy/energy-and-natural-resources/energy-statistics-and-modelling/energy-publications-and-technical-papers/new-zealand-energy-quarterly/" TargetMode="External"/><Relationship Id="rId2" Type="http://schemas.openxmlformats.org/officeDocument/2006/relationships/hyperlink" Target="https://www.mbie.govt.nz/building-and-energy/energy-and-natural-resources/energy-statistics-and-modelling/energy-publications-and-technical-papers/energy-in-new-zealand/" TargetMode="External"/><Relationship Id="rId1" Type="http://schemas.openxmlformats.org/officeDocument/2006/relationships/hyperlink" Target="mailto:energyinfo@mbie.govt.nz"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C000"/>
  </sheetPr>
  <dimension ref="A1:B39"/>
  <sheetViews>
    <sheetView workbookViewId="0">
      <selection activeCell="B10" sqref="B10"/>
    </sheetView>
  </sheetViews>
  <sheetFormatPr defaultRowHeight="14.25" x14ac:dyDescent="0.2"/>
  <cols>
    <col min="2" max="2" width="70.625" customWidth="1"/>
  </cols>
  <sheetData>
    <row r="1" spans="1:2" ht="23.25" x14ac:dyDescent="0.25">
      <c r="A1" s="40"/>
      <c r="B1" s="41" t="s">
        <v>83</v>
      </c>
    </row>
    <row r="2" spans="1:2" ht="39" x14ac:dyDescent="0.25">
      <c r="A2" s="42"/>
      <c r="B2" s="43" t="s">
        <v>84</v>
      </c>
    </row>
    <row r="3" spans="1:2" ht="15" x14ac:dyDescent="0.25">
      <c r="A3" s="42"/>
      <c r="B3" s="44" t="s">
        <v>79</v>
      </c>
    </row>
    <row r="4" spans="1:2" ht="15" x14ac:dyDescent="0.25">
      <c r="A4" s="42"/>
      <c r="B4" s="45"/>
    </row>
    <row r="5" spans="1:2" ht="15.75" x14ac:dyDescent="0.25">
      <c r="A5" s="42"/>
      <c r="B5" s="46" t="s">
        <v>59</v>
      </c>
    </row>
    <row r="6" spans="1:2" ht="15" x14ac:dyDescent="0.25">
      <c r="A6" s="42"/>
      <c r="B6" s="47" t="s">
        <v>48</v>
      </c>
    </row>
    <row r="7" spans="1:2" ht="14.45" x14ac:dyDescent="0.3">
      <c r="A7" s="42"/>
      <c r="B7" s="48" t="s">
        <v>49</v>
      </c>
    </row>
    <row r="8" spans="1:2" ht="15" x14ac:dyDescent="0.25">
      <c r="A8" s="42"/>
      <c r="B8" s="48"/>
    </row>
    <row r="9" spans="1:2" ht="15" x14ac:dyDescent="0.25">
      <c r="A9" s="68"/>
      <c r="B9" s="44" t="s">
        <v>70</v>
      </c>
    </row>
    <row r="10" spans="1:2" ht="15" x14ac:dyDescent="0.25">
      <c r="A10" s="42"/>
      <c r="B10" s="45" t="s">
        <v>71</v>
      </c>
    </row>
    <row r="11" spans="1:2" ht="15" x14ac:dyDescent="0.25">
      <c r="A11" s="42"/>
      <c r="B11" s="45" t="s">
        <v>76</v>
      </c>
    </row>
    <row r="12" spans="1:2" ht="15" x14ac:dyDescent="0.25">
      <c r="A12" s="42"/>
      <c r="B12" s="48"/>
    </row>
    <row r="13" spans="1:2" ht="15" x14ac:dyDescent="0.25">
      <c r="A13" s="69"/>
      <c r="B13" s="44" t="s">
        <v>50</v>
      </c>
    </row>
    <row r="14" spans="1:2" ht="15" x14ac:dyDescent="0.25">
      <c r="A14" s="42"/>
      <c r="B14" s="45" t="s">
        <v>61</v>
      </c>
    </row>
    <row r="15" spans="1:2" ht="15" x14ac:dyDescent="0.25">
      <c r="A15" s="42"/>
      <c r="B15" s="45"/>
    </row>
    <row r="16" spans="1:2" ht="15" x14ac:dyDescent="0.25">
      <c r="A16" s="70"/>
      <c r="B16" s="44" t="s">
        <v>55</v>
      </c>
    </row>
    <row r="17" spans="1:2" ht="15" x14ac:dyDescent="0.25">
      <c r="A17" s="42"/>
      <c r="B17" s="45" t="s">
        <v>63</v>
      </c>
    </row>
    <row r="18" spans="1:2" ht="15" x14ac:dyDescent="0.25">
      <c r="A18" s="42"/>
      <c r="B18" s="45"/>
    </row>
    <row r="19" spans="1:2" ht="15" x14ac:dyDescent="0.25">
      <c r="A19" s="71"/>
      <c r="B19" s="44" t="s">
        <v>56</v>
      </c>
    </row>
    <row r="20" spans="1:2" ht="15" x14ac:dyDescent="0.25">
      <c r="A20" s="42"/>
      <c r="B20" s="45" t="s">
        <v>64</v>
      </c>
    </row>
    <row r="21" spans="1:2" ht="15" x14ac:dyDescent="0.25">
      <c r="A21" s="42"/>
      <c r="B21" s="45"/>
    </row>
    <row r="22" spans="1:2" ht="15.75" x14ac:dyDescent="0.25">
      <c r="A22" s="42"/>
      <c r="B22" s="46" t="s">
        <v>60</v>
      </c>
    </row>
    <row r="23" spans="1:2" ht="15" x14ac:dyDescent="0.25">
      <c r="A23" s="42"/>
      <c r="B23" s="47" t="s">
        <v>51</v>
      </c>
    </row>
    <row r="24" spans="1:2" ht="15" x14ac:dyDescent="0.25">
      <c r="A24" s="42"/>
      <c r="B24" s="49" t="s">
        <v>52</v>
      </c>
    </row>
    <row r="25" spans="1:2" ht="15" x14ac:dyDescent="0.25">
      <c r="A25" s="42"/>
      <c r="B25" s="47" t="s">
        <v>53</v>
      </c>
    </row>
    <row r="26" spans="1:2" ht="15" x14ac:dyDescent="0.25">
      <c r="A26" s="42"/>
      <c r="B26" s="47"/>
    </row>
    <row r="27" spans="1:2" ht="15" x14ac:dyDescent="0.25">
      <c r="A27" s="69"/>
      <c r="B27" s="50" t="s">
        <v>54</v>
      </c>
    </row>
    <row r="28" spans="1:2" ht="15" x14ac:dyDescent="0.25">
      <c r="A28" s="42"/>
      <c r="B28" s="45" t="s">
        <v>62</v>
      </c>
    </row>
    <row r="29" spans="1:2" ht="15" x14ac:dyDescent="0.25">
      <c r="A29" s="42"/>
      <c r="B29" s="51"/>
    </row>
    <row r="30" spans="1:2" ht="15" x14ac:dyDescent="0.25">
      <c r="A30" s="70"/>
      <c r="B30" s="44" t="s">
        <v>57</v>
      </c>
    </row>
    <row r="31" spans="1:2" ht="15" x14ac:dyDescent="0.25">
      <c r="A31" s="42"/>
      <c r="B31" s="45" t="s">
        <v>65</v>
      </c>
    </row>
    <row r="32" spans="1:2" ht="15" x14ac:dyDescent="0.25">
      <c r="A32" s="42"/>
      <c r="B32" s="45"/>
    </row>
    <row r="33" spans="1:2" ht="15" x14ac:dyDescent="0.25">
      <c r="A33" s="71"/>
      <c r="B33" s="44" t="s">
        <v>58</v>
      </c>
    </row>
    <row r="34" spans="1:2" ht="15" x14ac:dyDescent="0.25">
      <c r="A34" s="42"/>
      <c r="B34" s="45" t="s">
        <v>66</v>
      </c>
    </row>
    <row r="35" spans="1:2" x14ac:dyDescent="0.2">
      <c r="A35" s="52"/>
      <c r="B35" s="44"/>
    </row>
    <row r="36" spans="1:2" x14ac:dyDescent="0.2">
      <c r="A36" s="52"/>
      <c r="B36" s="45"/>
    </row>
    <row r="37" spans="1:2" x14ac:dyDescent="0.2">
      <c r="A37" s="52"/>
      <c r="B37" s="52"/>
    </row>
    <row r="38" spans="1:2" x14ac:dyDescent="0.2">
      <c r="A38" s="52"/>
      <c r="B38" s="44"/>
    </row>
    <row r="39" spans="1:2" x14ac:dyDescent="0.2">
      <c r="A39" s="52"/>
      <c r="B39" s="45"/>
    </row>
  </sheetData>
  <hyperlinks>
    <hyperlink ref="B3" r:id="rId1"/>
    <hyperlink ref="B13" location="Annual_PJ!A1" display="Annual_PJ"/>
    <hyperlink ref="B16" location="Annual_Mm3!A1" display="Annual_Mm3"/>
    <hyperlink ref="B19" location="Annual_Bcf!A1" display="Annual_Bcf"/>
    <hyperlink ref="B27" location="Quarterly_PJ!A1" display="Quarterly_PJ"/>
    <hyperlink ref="B30" location="Quarterly_Mm3!A1" display="Quarterly_Mm3"/>
    <hyperlink ref="B33" location="Quarterly_Bcf!A1" display="Quarterly_Bcf"/>
    <hyperlink ref="B9" location="Charts!A1" display="Chart tool"/>
    <hyperlink ref="B7" r:id="rId2"/>
    <hyperlink ref="B24" r:id="rId3"/>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4"/>
  <sheetViews>
    <sheetView topLeftCell="A70" workbookViewId="0">
      <selection activeCell="N89" sqref="N89"/>
    </sheetView>
  </sheetViews>
  <sheetFormatPr defaultColWidth="9" defaultRowHeight="15" x14ac:dyDescent="0.25"/>
  <cols>
    <col min="1" max="1" width="24.375" style="56" customWidth="1"/>
    <col min="2" max="2" width="47.75" style="56" bestFit="1" customWidth="1"/>
    <col min="3" max="3" width="11.25" style="56" bestFit="1" customWidth="1"/>
    <col min="4" max="7" width="9" style="56"/>
    <col min="8" max="8" width="9.25" style="56" bestFit="1" customWidth="1"/>
    <col min="9" max="11" width="9.125" style="56" bestFit="1" customWidth="1"/>
    <col min="12" max="16384" width="9" style="56"/>
  </cols>
  <sheetData>
    <row r="1" spans="1:3" x14ac:dyDescent="0.25">
      <c r="A1" s="54">
        <v>2019</v>
      </c>
      <c r="B1" s="55" t="s">
        <v>72</v>
      </c>
    </row>
    <row r="3" spans="1:3" ht="15.75" thickBot="1" x14ac:dyDescent="0.3">
      <c r="A3" s="57" t="str">
        <f>"Gross Gas Production by Field in "&amp;$A$1</f>
        <v>Gross Gas Production by Field in 2019</v>
      </c>
    </row>
    <row r="4" spans="1:3" x14ac:dyDescent="0.25">
      <c r="A4" s="58"/>
      <c r="B4" s="59" t="str">
        <f>"Gross Gas production by Field in "&amp;$A$1&amp;" (PJ)"</f>
        <v>Gross Gas production by Field in 2019 (PJ)</v>
      </c>
      <c r="C4" s="60" t="s">
        <v>73</v>
      </c>
    </row>
    <row r="5" spans="1:3" x14ac:dyDescent="0.25">
      <c r="A5" s="61" t="s">
        <v>15</v>
      </c>
      <c r="B5" s="62">
        <f>HLOOKUP($A$1,Annual_PJ!$C$9:$AV$32,MATCH($A5,Annual_PJ!$A$9:$A$32,0),0)</f>
        <v>67.771850360000002</v>
      </c>
      <c r="C5" s="63">
        <f t="shared" ref="C5:C23" si="0">B5/SUM($B$5:$B$23)</f>
        <v>0.3482394242405587</v>
      </c>
    </row>
    <row r="6" spans="1:3" x14ac:dyDescent="0.25">
      <c r="A6" s="61" t="s">
        <v>13</v>
      </c>
      <c r="B6" s="62">
        <f>HLOOKUP($A$1,Annual_PJ!$C$9:$AV$32,MATCH($A6,Annual_PJ!$A$9:$A$32,0),0)</f>
        <v>24.104721000000001</v>
      </c>
      <c r="C6" s="63">
        <f t="shared" si="0"/>
        <v>0.12385989342078964</v>
      </c>
    </row>
    <row r="7" spans="1:3" x14ac:dyDescent="0.25">
      <c r="A7" s="61" t="s">
        <v>27</v>
      </c>
      <c r="B7" s="62">
        <f>HLOOKUP($A$1,Annual_PJ!$C$9:$AV$32,MATCH($A7,Annual_PJ!$A$9:$A$32,0),0)</f>
        <v>30.323774539999999</v>
      </c>
      <c r="C7" s="63">
        <f t="shared" si="0"/>
        <v>0.15581592844988557</v>
      </c>
    </row>
    <row r="8" spans="1:3" x14ac:dyDescent="0.25">
      <c r="A8" s="61" t="s">
        <v>21</v>
      </c>
      <c r="B8" s="62">
        <f>HLOOKUP($A$1,Annual_PJ!$C$9:$AV$32,MATCH($A8,Annual_PJ!$A$9:$A$32,0),0)</f>
        <v>37.302749460000001</v>
      </c>
      <c r="C8" s="63">
        <f t="shared" si="0"/>
        <v>0.1916767496465949</v>
      </c>
    </row>
    <row r="9" spans="1:3" x14ac:dyDescent="0.25">
      <c r="A9" s="61" t="s">
        <v>14</v>
      </c>
      <c r="B9" s="62">
        <f>HLOOKUP($A$1,Annual_PJ!$C$9:$AV$32,MATCH($A9,Annual_PJ!$A$9:$A$32,0),0)</f>
        <v>9.8582347400000003</v>
      </c>
      <c r="C9" s="63">
        <f t="shared" si="0"/>
        <v>5.0655633152257844E-2</v>
      </c>
    </row>
    <row r="10" spans="1:3" x14ac:dyDescent="0.25">
      <c r="A10" s="61" t="s">
        <v>24</v>
      </c>
      <c r="B10" s="62">
        <f>HLOOKUP($A$1,Annual_PJ!$C$9:$AV$32,MATCH($A10,Annual_PJ!$A$9:$A$32,0),0)</f>
        <v>9.7506822839999998</v>
      </c>
      <c r="C10" s="63">
        <f t="shared" si="0"/>
        <v>5.0102984742126724E-2</v>
      </c>
    </row>
    <row r="11" spans="1:3" x14ac:dyDescent="0.25">
      <c r="A11" s="61" t="s">
        <v>26</v>
      </c>
      <c r="B11" s="62">
        <f>HLOOKUP($A$1,Annual_PJ!$C$9:$AV$32,MATCH($A11,Annual_PJ!$A$9:$A$32,0),0)</f>
        <v>4.3946098200000003</v>
      </c>
      <c r="C11" s="63">
        <f t="shared" si="0"/>
        <v>2.2581298656439774E-2</v>
      </c>
    </row>
    <row r="12" spans="1:3" x14ac:dyDescent="0.25">
      <c r="A12" s="61" t="s">
        <v>17</v>
      </c>
      <c r="B12" s="62">
        <f>HLOOKUP($A$1,Annual_PJ!$C$9:$AV$32,MATCH($A12,Annual_PJ!$A$9:$A$32,0),0)</f>
        <v>4.0156792509999999</v>
      </c>
      <c r="C12" s="63">
        <f t="shared" si="0"/>
        <v>2.0634198754714329E-2</v>
      </c>
    </row>
    <row r="13" spans="1:3" x14ac:dyDescent="0.25">
      <c r="A13" s="61" t="s">
        <v>16</v>
      </c>
      <c r="B13" s="62">
        <f>HLOOKUP($A$1,Annual_PJ!$C$9:$AV$32,MATCH($A13,Annual_PJ!$A$9:$A$32,0),0)</f>
        <v>3.6927237700000002</v>
      </c>
      <c r="C13" s="63">
        <f t="shared" si="0"/>
        <v>1.8974721698069706E-2</v>
      </c>
    </row>
    <row r="14" spans="1:3" x14ac:dyDescent="0.25">
      <c r="A14" s="61" t="s">
        <v>19</v>
      </c>
      <c r="B14" s="62">
        <f>HLOOKUP($A$1,Annual_PJ!$C$9:$AV$32,MATCH($A14,Annual_PJ!$A$9:$A$32,0),0)</f>
        <v>1.4928039340000001</v>
      </c>
      <c r="C14" s="63">
        <f t="shared" si="0"/>
        <v>7.6706358129337198E-3</v>
      </c>
    </row>
    <row r="15" spans="1:3" x14ac:dyDescent="0.25">
      <c r="A15" s="61" t="s">
        <v>67</v>
      </c>
      <c r="B15" s="62">
        <f>HLOOKUP($A$1,Annual_PJ!$C$9:$AV$32,MATCH($A15,Annual_PJ!$A$9:$A$32,0),0)</f>
        <v>0.106636753</v>
      </c>
      <c r="C15" s="63">
        <f t="shared" si="0"/>
        <v>5.4794315442684735E-4</v>
      </c>
    </row>
    <row r="16" spans="1:3" x14ac:dyDescent="0.25">
      <c r="A16" s="61" t="s">
        <v>22</v>
      </c>
      <c r="B16" s="62">
        <f>HLOOKUP($A$1,Annual_PJ!$C$9:$AV$32,MATCH($A16,Annual_PJ!$A$9:$A$32,0),0)</f>
        <v>0.34819950999999999</v>
      </c>
      <c r="C16" s="63">
        <f t="shared" si="0"/>
        <v>1.7891911795109006E-3</v>
      </c>
    </row>
    <row r="17" spans="1:3" x14ac:dyDescent="0.25">
      <c r="A17" s="61" t="s">
        <v>25</v>
      </c>
      <c r="B17" s="62">
        <f>HLOOKUP($A$1,Annual_PJ!$C$9:$AV$32,MATCH($A17,Annual_PJ!$A$9:$A$32,0),0)</f>
        <v>0.49245094700000003</v>
      </c>
      <c r="C17" s="63">
        <f t="shared" si="0"/>
        <v>2.5304139305485814E-3</v>
      </c>
    </row>
    <row r="18" spans="1:3" x14ac:dyDescent="0.25">
      <c r="A18" s="61" t="s">
        <v>23</v>
      </c>
      <c r="B18" s="62">
        <f>HLOOKUP($A$1,Annual_PJ!$C$9:$AV$32,MATCH($A18,Annual_PJ!$A$9:$A$32,0),0)</f>
        <v>0.54500300000000002</v>
      </c>
      <c r="C18" s="63">
        <f t="shared" si="0"/>
        <v>2.8004478248891832E-3</v>
      </c>
    </row>
    <row r="19" spans="1:3" x14ac:dyDescent="0.25">
      <c r="A19" s="61" t="s">
        <v>42</v>
      </c>
      <c r="B19" s="62">
        <f>HLOOKUP($A$1,Annual_PJ!$C$9:$AV$32,MATCH($A19,Annual_PJ!$A$9:$A$32,0),0)</f>
        <v>0.18435199999999999</v>
      </c>
      <c r="C19" s="63">
        <f t="shared" si="0"/>
        <v>9.4727580841567959E-4</v>
      </c>
    </row>
    <row r="20" spans="1:3" x14ac:dyDescent="0.25">
      <c r="A20" s="61" t="s">
        <v>18</v>
      </c>
      <c r="B20" s="62">
        <f>HLOOKUP($A$1,Annual_PJ!$C$9:$AV$32,MATCH($A20,Annual_PJ!$A$9:$A$32,0),0)</f>
        <v>0.14177799999999999</v>
      </c>
      <c r="C20" s="63">
        <f t="shared" si="0"/>
        <v>7.2851322234398445E-4</v>
      </c>
    </row>
    <row r="21" spans="1:3" x14ac:dyDescent="0.25">
      <c r="A21" s="61" t="s">
        <v>41</v>
      </c>
      <c r="B21" s="62">
        <f>HLOOKUP($A$1,Annual_PJ!$C$9:$AV$32,MATCH($A21,Annual_PJ!$A$9:$A$32,0),0)</f>
        <v>8.4415000000000004E-2</v>
      </c>
      <c r="C21" s="63">
        <f t="shared" si="0"/>
        <v>4.3375871901259335E-4</v>
      </c>
    </row>
    <row r="22" spans="1:3" x14ac:dyDescent="0.25">
      <c r="A22" s="61" t="s">
        <v>20</v>
      </c>
      <c r="B22" s="62">
        <f>HLOOKUP($A$1,Annual_PJ!$C$9:$AV$32,MATCH($A22,Annual_PJ!$A$9:$A$32,0),0)</f>
        <v>0</v>
      </c>
      <c r="C22" s="63">
        <f t="shared" si="0"/>
        <v>0</v>
      </c>
    </row>
    <row r="23" spans="1:3" ht="15.75" thickBot="1" x14ac:dyDescent="0.3">
      <c r="A23" s="64" t="s">
        <v>28</v>
      </c>
      <c r="B23" s="65">
        <f>HLOOKUP($A$1,Annual_PJ!$C$9:$AV$32,MATCH($A23,Annual_PJ!$A$9:$A$32,0),0)</f>
        <v>2.1383249999999999E-3</v>
      </c>
      <c r="C23" s="66">
        <f t="shared" si="0"/>
        <v>1.0987586481461868E-5</v>
      </c>
    </row>
    <row r="24" spans="1:3" x14ac:dyDescent="0.25">
      <c r="B24" s="7"/>
    </row>
    <row r="25" spans="1:3" x14ac:dyDescent="0.25">
      <c r="A25" s="57" t="s">
        <v>74</v>
      </c>
    </row>
    <row r="48" spans="1:2" x14ac:dyDescent="0.25">
      <c r="A48" s="54">
        <v>2019</v>
      </c>
      <c r="B48" s="55" t="s">
        <v>72</v>
      </c>
    </row>
    <row r="50" spans="1:3" x14ac:dyDescent="0.25">
      <c r="A50" s="57" t="s">
        <v>75</v>
      </c>
    </row>
    <row r="51" spans="1:3" ht="15.75" thickBot="1" x14ac:dyDescent="0.3"/>
    <row r="52" spans="1:3" x14ac:dyDescent="0.25">
      <c r="A52" s="58"/>
      <c r="B52" s="59" t="str">
        <f>"Observed Gas Consumption by Sector in "&amp;$A$48</f>
        <v>Observed Gas Consumption by Sector in 2019</v>
      </c>
      <c r="C52" s="60" t="s">
        <v>73</v>
      </c>
    </row>
    <row r="53" spans="1:3" x14ac:dyDescent="0.25">
      <c r="A53" s="61" t="str">
        <f>"Agriculture/ Forestry/ Fishing"&amp;CHAR(186)</f>
        <v>Agriculture/ Forestry/ Fishingº</v>
      </c>
      <c r="B53" s="62">
        <f>HLOOKUP($A$48,Annual_PJ!$C$9:$AV$82,MATCH("Agriculture/ Forestry/ Fishing",Annual_PJ!$A$9:$A$82,0),0)
+HLOOKUP($A$48,Annual_PJ!$C$9:$AV$82,MATCH("Transport",Annual_PJ!$A$9:$A$82,0),0)</f>
        <v>1.349816685</v>
      </c>
      <c r="C53" s="63">
        <f t="shared" ref="C53:C58" si="1">B53/SUM($B$53:$B$58)</f>
        <v>8.5424840595844341E-3</v>
      </c>
    </row>
    <row r="54" spans="1:3" x14ac:dyDescent="0.25">
      <c r="A54" s="61" t="s">
        <v>0</v>
      </c>
      <c r="B54" s="62">
        <f>HLOOKUP($A$48,Annual_PJ!$C$9:$AV$82,MATCH($A54,Annual_PJ!$A$9:$A$82,0),0)</f>
        <v>6.834111214</v>
      </c>
      <c r="C54" s="63">
        <f t="shared" si="1"/>
        <v>4.3250529316891814E-2</v>
      </c>
    </row>
    <row r="55" spans="1:3" x14ac:dyDescent="0.25">
      <c r="A55" s="61" t="s">
        <v>1</v>
      </c>
      <c r="B55" s="62">
        <f>HLOOKUP($A$48,Annual_PJ!$C$9:$AV$82,MATCH($A55,Annual_PJ!$A$9:$A$82,0),0)</f>
        <v>13.558224043000001</v>
      </c>
      <c r="C55" s="63">
        <f t="shared" si="1"/>
        <v>8.5804920068536517E-2</v>
      </c>
    </row>
    <row r="56" spans="1:3" x14ac:dyDescent="0.25">
      <c r="A56" s="61" t="s">
        <v>11</v>
      </c>
      <c r="B56" s="62">
        <f>HLOOKUP($A$48,Annual_PJ!$C$9:$AV$82,MATCH($A56,Annual_PJ!$A$9:$A$82,0),0)</f>
        <v>24.149594295863338</v>
      </c>
      <c r="C56" s="63">
        <f t="shared" si="1"/>
        <v>0.1528337340991186</v>
      </c>
    </row>
    <row r="57" spans="1:3" x14ac:dyDescent="0.25">
      <c r="A57" s="61" t="str">
        <f>"Electricity Generation"&amp;CHAR(185)</f>
        <v>Electricity Generation¹</v>
      </c>
      <c r="B57" s="62">
        <f>HLOOKUP($A$48,Annual_PJ!$C$9:$AV$82,MATCH("Electricity Generation",Annual_PJ!$A$9:$A$82,0),0)
+HLOOKUP($A$48,Annual_PJ!$C$9:$AV$82,MATCH("Cogeneration",Annual_PJ!$A$9:$A$82,0),0)</f>
        <v>49.218824149</v>
      </c>
      <c r="C57" s="63">
        <f t="shared" si="1"/>
        <v>0.31148749707766571</v>
      </c>
    </row>
    <row r="58" spans="1:3" ht="15.75" thickBot="1" x14ac:dyDescent="0.3">
      <c r="A58" s="64" t="s">
        <v>3</v>
      </c>
      <c r="B58" s="65">
        <f>HLOOKUP($A$48,Annual_PJ!$C$9:$AV$82,MATCH($A58,Annual_PJ!$A$9:$A$82,0),0)</f>
        <v>62.901627889999993</v>
      </c>
      <c r="C58" s="66">
        <f t="shared" si="1"/>
        <v>0.39808083537820294</v>
      </c>
    </row>
    <row r="59" spans="1:3" x14ac:dyDescent="0.25">
      <c r="B59" s="7"/>
    </row>
    <row r="60" spans="1:3" x14ac:dyDescent="0.25">
      <c r="B60" s="7"/>
    </row>
    <row r="61" spans="1:3" x14ac:dyDescent="0.25">
      <c r="B61" s="7"/>
    </row>
    <row r="62" spans="1:3" x14ac:dyDescent="0.25">
      <c r="B62" s="7"/>
    </row>
    <row r="63" spans="1:3" x14ac:dyDescent="0.25">
      <c r="B63" s="7"/>
    </row>
    <row r="64" spans="1:3" x14ac:dyDescent="0.25">
      <c r="B64" s="7"/>
    </row>
    <row r="65" spans="1:2" x14ac:dyDescent="0.25">
      <c r="B65" s="7"/>
    </row>
    <row r="66" spans="1:2" x14ac:dyDescent="0.25">
      <c r="B66" s="7"/>
    </row>
    <row r="67" spans="1:2" x14ac:dyDescent="0.25">
      <c r="B67" s="7"/>
    </row>
    <row r="68" spans="1:2" x14ac:dyDescent="0.25">
      <c r="B68" s="7"/>
    </row>
    <row r="69" spans="1:2" x14ac:dyDescent="0.25">
      <c r="B69" s="7"/>
    </row>
    <row r="70" spans="1:2" x14ac:dyDescent="0.25">
      <c r="B70" s="7"/>
    </row>
    <row r="71" spans="1:2" x14ac:dyDescent="0.25">
      <c r="B71" s="7"/>
    </row>
    <row r="72" spans="1:2" x14ac:dyDescent="0.25">
      <c r="B72" s="7"/>
    </row>
    <row r="74" spans="1:2" x14ac:dyDescent="0.25">
      <c r="A74" s="57" t="s">
        <v>77</v>
      </c>
    </row>
  </sheetData>
  <sortState ref="A5:C23">
    <sortCondition descending="1" ref="C5:C23"/>
  </sortState>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Annual_PJ!$C$9:$AV$9</xm:f>
          </x14:formula1>
          <xm:sqref>A48</xm:sqref>
        </x14:dataValidation>
        <x14:dataValidation type="list" allowBlank="1" showInputMessage="1" showErrorMessage="1">
          <x14:formula1>
            <xm:f>Annual_PJ!$C$9:$AV$9</xm:f>
          </x14:formula1>
          <xm:sqref>A1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tint="0.59999389629810485"/>
  </sheetPr>
  <dimension ref="A1:AV88"/>
  <sheetViews>
    <sheetView zoomScale="85" zoomScaleNormal="85" workbookViewId="0">
      <pane xSplit="2" topLeftCell="AA1" activePane="topRight" state="frozenSplit"/>
      <selection activeCell="B1" sqref="A1:B1048576"/>
      <selection pane="topRight" activeCell="AT22" sqref="AT22"/>
    </sheetView>
  </sheetViews>
  <sheetFormatPr defaultColWidth="8.625" defaultRowHeight="15" outlineLevelRow="1" x14ac:dyDescent="0.25"/>
  <cols>
    <col min="1" max="1" width="44.375" style="3" bestFit="1" customWidth="1"/>
    <col min="2" max="2" width="7.125" style="81" customWidth="1"/>
    <col min="3" max="39" width="8.625" style="11" customWidth="1"/>
    <col min="40" max="16384" width="8.625" style="2"/>
  </cols>
  <sheetData>
    <row r="1" spans="1:48" x14ac:dyDescent="0.25">
      <c r="A1" s="7"/>
      <c r="B1" s="80"/>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row>
    <row r="2" spans="1:48" x14ac:dyDescent="0.25">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row>
    <row r="3" spans="1:48" x14ac:dyDescent="0.25">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row>
    <row r="4" spans="1:48" x14ac:dyDescent="0.25">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row>
    <row r="5" spans="1:48" x14ac:dyDescent="0.25">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row>
    <row r="6" spans="1:48" x14ac:dyDescent="0.25">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row>
    <row r="7" spans="1:48" ht="21" x14ac:dyDescent="0.35">
      <c r="A7" s="1" t="s">
        <v>45</v>
      </c>
      <c r="B7" s="8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row>
    <row r="8" spans="1:48" x14ac:dyDescent="0.25">
      <c r="A8" s="39" t="s">
        <v>43</v>
      </c>
      <c r="B8" s="83" t="s">
        <v>68</v>
      </c>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row>
    <row r="9" spans="1:48" ht="14.25" customHeight="1" x14ac:dyDescent="0.25">
      <c r="A9" s="4" t="s">
        <v>44</v>
      </c>
      <c r="B9" s="84"/>
      <c r="C9" s="13">
        <v>1974</v>
      </c>
      <c r="D9" s="13">
        <f t="shared" ref="D9:AJ9" si="0">C9+1</f>
        <v>1975</v>
      </c>
      <c r="E9" s="13">
        <f t="shared" si="0"/>
        <v>1976</v>
      </c>
      <c r="F9" s="13">
        <f t="shared" si="0"/>
        <v>1977</v>
      </c>
      <c r="G9" s="13">
        <f t="shared" si="0"/>
        <v>1978</v>
      </c>
      <c r="H9" s="13">
        <f t="shared" si="0"/>
        <v>1979</v>
      </c>
      <c r="I9" s="13">
        <f t="shared" si="0"/>
        <v>1980</v>
      </c>
      <c r="J9" s="13">
        <f t="shared" si="0"/>
        <v>1981</v>
      </c>
      <c r="K9" s="13">
        <f t="shared" si="0"/>
        <v>1982</v>
      </c>
      <c r="L9" s="13">
        <f t="shared" si="0"/>
        <v>1983</v>
      </c>
      <c r="M9" s="13">
        <f t="shared" si="0"/>
        <v>1984</v>
      </c>
      <c r="N9" s="13">
        <f t="shared" si="0"/>
        <v>1985</v>
      </c>
      <c r="O9" s="13">
        <f t="shared" si="0"/>
        <v>1986</v>
      </c>
      <c r="P9" s="13">
        <f t="shared" si="0"/>
        <v>1987</v>
      </c>
      <c r="Q9" s="13">
        <f t="shared" si="0"/>
        <v>1988</v>
      </c>
      <c r="R9" s="13">
        <f t="shared" si="0"/>
        <v>1989</v>
      </c>
      <c r="S9" s="13">
        <f t="shared" si="0"/>
        <v>1990</v>
      </c>
      <c r="T9" s="13">
        <f t="shared" si="0"/>
        <v>1991</v>
      </c>
      <c r="U9" s="13">
        <f t="shared" si="0"/>
        <v>1992</v>
      </c>
      <c r="V9" s="13">
        <f t="shared" si="0"/>
        <v>1993</v>
      </c>
      <c r="W9" s="13">
        <f t="shared" si="0"/>
        <v>1994</v>
      </c>
      <c r="X9" s="13">
        <f t="shared" si="0"/>
        <v>1995</v>
      </c>
      <c r="Y9" s="13">
        <f t="shared" si="0"/>
        <v>1996</v>
      </c>
      <c r="Z9" s="13">
        <f t="shared" si="0"/>
        <v>1997</v>
      </c>
      <c r="AA9" s="13">
        <f t="shared" si="0"/>
        <v>1998</v>
      </c>
      <c r="AB9" s="13">
        <f t="shared" si="0"/>
        <v>1999</v>
      </c>
      <c r="AC9" s="13">
        <f t="shared" si="0"/>
        <v>2000</v>
      </c>
      <c r="AD9" s="13">
        <f t="shared" si="0"/>
        <v>2001</v>
      </c>
      <c r="AE9" s="13">
        <f t="shared" si="0"/>
        <v>2002</v>
      </c>
      <c r="AF9" s="13">
        <f t="shared" si="0"/>
        <v>2003</v>
      </c>
      <c r="AG9" s="13">
        <f t="shared" si="0"/>
        <v>2004</v>
      </c>
      <c r="AH9" s="13">
        <f t="shared" si="0"/>
        <v>2005</v>
      </c>
      <c r="AI9" s="13">
        <f t="shared" si="0"/>
        <v>2006</v>
      </c>
      <c r="AJ9" s="13">
        <f t="shared" si="0"/>
        <v>2007</v>
      </c>
      <c r="AK9" s="13">
        <f t="shared" ref="AK9:AV9" si="1">AJ9+1</f>
        <v>2008</v>
      </c>
      <c r="AL9" s="13">
        <f t="shared" si="1"/>
        <v>2009</v>
      </c>
      <c r="AM9" s="13">
        <f t="shared" si="1"/>
        <v>2010</v>
      </c>
      <c r="AN9" s="13">
        <f t="shared" si="1"/>
        <v>2011</v>
      </c>
      <c r="AO9" s="13">
        <f t="shared" si="1"/>
        <v>2012</v>
      </c>
      <c r="AP9" s="13">
        <f t="shared" si="1"/>
        <v>2013</v>
      </c>
      <c r="AQ9" s="13">
        <f t="shared" si="1"/>
        <v>2014</v>
      </c>
      <c r="AR9" s="13">
        <f t="shared" si="1"/>
        <v>2015</v>
      </c>
      <c r="AS9" s="13">
        <f t="shared" si="1"/>
        <v>2016</v>
      </c>
      <c r="AT9" s="13">
        <f t="shared" si="1"/>
        <v>2017</v>
      </c>
      <c r="AU9" s="13">
        <f t="shared" si="1"/>
        <v>2018</v>
      </c>
      <c r="AV9" s="13">
        <f t="shared" si="1"/>
        <v>2019</v>
      </c>
    </row>
    <row r="10" spans="1:48" ht="14.25" customHeight="1" x14ac:dyDescent="0.25">
      <c r="A10" s="4"/>
      <c r="B10" s="84"/>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row>
    <row r="11" spans="1:48" ht="18" customHeight="1" x14ac:dyDescent="0.25">
      <c r="A11" s="73" t="s">
        <v>85</v>
      </c>
      <c r="B11" s="90">
        <v>1</v>
      </c>
      <c r="C11" s="5">
        <f t="shared" ref="C11:AO11" si="2">C13-SUM(C34:C36,C67)</f>
        <v>9.9653081629999996</v>
      </c>
      <c r="D11" s="5">
        <f t="shared" si="2"/>
        <v>11.154554398</v>
      </c>
      <c r="E11" s="5">
        <f t="shared" si="2"/>
        <v>33.866138266</v>
      </c>
      <c r="F11" s="5">
        <f t="shared" si="2"/>
        <v>56.958460129999999</v>
      </c>
      <c r="G11" s="5">
        <f t="shared" si="2"/>
        <v>54.160712710999995</v>
      </c>
      <c r="H11" s="5">
        <f t="shared" si="2"/>
        <v>33.869850618000001</v>
      </c>
      <c r="I11" s="5">
        <f t="shared" si="2"/>
        <v>31.068474939000001</v>
      </c>
      <c r="J11" s="5">
        <f t="shared" si="2"/>
        <v>39.605728845999998</v>
      </c>
      <c r="K11" s="5">
        <f t="shared" si="2"/>
        <v>73.760291734000006</v>
      </c>
      <c r="L11" s="5">
        <f t="shared" si="2"/>
        <v>79.777676676999988</v>
      </c>
      <c r="M11" s="5">
        <f t="shared" si="2"/>
        <v>103.23239032299999</v>
      </c>
      <c r="N11" s="5">
        <f t="shared" si="2"/>
        <v>132.18933903000001</v>
      </c>
      <c r="O11" s="5">
        <f t="shared" si="2"/>
        <v>163.249217383</v>
      </c>
      <c r="P11" s="5">
        <f t="shared" si="2"/>
        <v>158.38930258600001</v>
      </c>
      <c r="Q11" s="5">
        <f t="shared" si="2"/>
        <v>172.46036167900002</v>
      </c>
      <c r="R11" s="5">
        <f t="shared" si="2"/>
        <v>177.66885743300003</v>
      </c>
      <c r="S11" s="5">
        <f t="shared" si="2"/>
        <v>176.97257153499999</v>
      </c>
      <c r="T11" s="5">
        <f t="shared" si="2"/>
        <v>192.78685331899999</v>
      </c>
      <c r="U11" s="5">
        <f t="shared" si="2"/>
        <v>204.250174571</v>
      </c>
      <c r="V11" s="5">
        <f t="shared" si="2"/>
        <v>198.589961867</v>
      </c>
      <c r="W11" s="5">
        <f t="shared" si="2"/>
        <v>184.72561661799998</v>
      </c>
      <c r="X11" s="5">
        <f t="shared" si="2"/>
        <v>174.28457946200001</v>
      </c>
      <c r="Y11" s="5">
        <f t="shared" si="2"/>
        <v>199.12636987899998</v>
      </c>
      <c r="Z11" s="5">
        <f t="shared" si="2"/>
        <v>213.30370527700001</v>
      </c>
      <c r="AA11" s="5">
        <f t="shared" si="2"/>
        <v>186.20701930600001</v>
      </c>
      <c r="AB11" s="5">
        <f t="shared" si="2"/>
        <v>218.93594173300002</v>
      </c>
      <c r="AC11" s="5">
        <f t="shared" si="2"/>
        <v>230.53692640700001</v>
      </c>
      <c r="AD11" s="5">
        <f t="shared" si="2"/>
        <v>242.38356582500001</v>
      </c>
      <c r="AE11" s="5">
        <f t="shared" si="2"/>
        <v>230.40558512799998</v>
      </c>
      <c r="AF11" s="5">
        <f t="shared" si="2"/>
        <v>174.54570307900002</v>
      </c>
      <c r="AG11" s="5">
        <f t="shared" si="2"/>
        <v>155.71627334799999</v>
      </c>
      <c r="AH11" s="5">
        <f t="shared" si="2"/>
        <v>144.62577256599999</v>
      </c>
      <c r="AI11" s="5">
        <f t="shared" si="2"/>
        <v>148.48367996899998</v>
      </c>
      <c r="AJ11" s="5">
        <f t="shared" si="2"/>
        <v>164.31689262499998</v>
      </c>
      <c r="AK11" s="5">
        <f t="shared" si="2"/>
        <v>155.814016649</v>
      </c>
      <c r="AL11" s="5">
        <f t="shared" si="2"/>
        <v>160.966897445</v>
      </c>
      <c r="AM11" s="5">
        <f t="shared" si="2"/>
        <v>171.48159253700001</v>
      </c>
      <c r="AN11" s="5">
        <f t="shared" si="2"/>
        <v>151.814448989</v>
      </c>
      <c r="AO11" s="5">
        <f t="shared" si="2"/>
        <v>164.28084089500001</v>
      </c>
      <c r="AP11" s="5">
        <f t="shared" ref="AP11:AU11" si="3">AP13-SUM(AP34:AP36,AP67)</f>
        <v>177.00471655600001</v>
      </c>
      <c r="AQ11" s="5">
        <f t="shared" si="3"/>
        <v>197.561547558</v>
      </c>
      <c r="AR11" s="5">
        <f t="shared" si="3"/>
        <v>182.55723075900002</v>
      </c>
      <c r="AS11" s="5">
        <f t="shared" si="3"/>
        <v>190.50645260000002</v>
      </c>
      <c r="AT11" s="5">
        <f t="shared" si="3"/>
        <v>188.77162527300001</v>
      </c>
      <c r="AU11" s="5">
        <f t="shared" si="3"/>
        <v>167.380636573</v>
      </c>
      <c r="AV11" s="5">
        <f t="shared" ref="AV11" si="4">AV13-SUM(AV34:AV36,AV67)</f>
        <v>177.77628367400004</v>
      </c>
    </row>
    <row r="12" spans="1:48" x14ac:dyDescent="0.25">
      <c r="A12" s="6"/>
      <c r="B12" s="8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row>
    <row r="13" spans="1:48" ht="14.25" customHeight="1" x14ac:dyDescent="0.25">
      <c r="A13" s="6" t="s">
        <v>12</v>
      </c>
      <c r="B13" s="85"/>
      <c r="C13" s="5">
        <f t="shared" ref="C13:AP13" si="5">SUM(C14:C32)</f>
        <v>14.056284829999999</v>
      </c>
      <c r="D13" s="5">
        <f t="shared" si="5"/>
        <v>15.35987126</v>
      </c>
      <c r="E13" s="5">
        <f t="shared" si="5"/>
        <v>40.221964329999999</v>
      </c>
      <c r="F13" s="5">
        <f t="shared" si="5"/>
        <v>64.352290859999997</v>
      </c>
      <c r="G13" s="5">
        <f t="shared" si="5"/>
        <v>59.487610859999997</v>
      </c>
      <c r="H13" s="5">
        <f t="shared" si="5"/>
        <v>47.135320739999997</v>
      </c>
      <c r="I13" s="5">
        <f t="shared" si="5"/>
        <v>42.520624470000001</v>
      </c>
      <c r="J13" s="5">
        <f t="shared" si="5"/>
        <v>56.616719459999999</v>
      </c>
      <c r="K13" s="5">
        <f t="shared" si="5"/>
        <v>96.779925000000006</v>
      </c>
      <c r="L13" s="5">
        <f t="shared" si="5"/>
        <v>106.158784</v>
      </c>
      <c r="M13" s="5">
        <f t="shared" si="5"/>
        <v>133.07107501999999</v>
      </c>
      <c r="N13" s="5">
        <f t="shared" si="5"/>
        <v>168.07251400000001</v>
      </c>
      <c r="O13" s="5">
        <f t="shared" si="5"/>
        <v>194.528921</v>
      </c>
      <c r="P13" s="5">
        <f t="shared" si="5"/>
        <v>188.59744600000002</v>
      </c>
      <c r="Q13" s="5">
        <f t="shared" si="5"/>
        <v>209.15496350000001</v>
      </c>
      <c r="R13" s="5">
        <f t="shared" si="5"/>
        <v>218.32258660000002</v>
      </c>
      <c r="S13" s="5">
        <f t="shared" si="5"/>
        <v>216.23549169999998</v>
      </c>
      <c r="T13" s="5">
        <f t="shared" si="5"/>
        <v>227.46837749999997</v>
      </c>
      <c r="U13" s="5">
        <f t="shared" si="5"/>
        <v>242.540502</v>
      </c>
      <c r="V13" s="5">
        <f t="shared" si="5"/>
        <v>236.4129289</v>
      </c>
      <c r="W13" s="5">
        <f t="shared" si="5"/>
        <v>227.13829999999999</v>
      </c>
      <c r="X13" s="5">
        <f t="shared" si="5"/>
        <v>206.281329</v>
      </c>
      <c r="Y13" s="5">
        <f t="shared" si="5"/>
        <v>242.02771337999999</v>
      </c>
      <c r="Z13" s="5">
        <f t="shared" si="5"/>
        <v>251.22849239499999</v>
      </c>
      <c r="AA13" s="5">
        <f t="shared" si="5"/>
        <v>223.881040326</v>
      </c>
      <c r="AB13" s="5">
        <f t="shared" si="5"/>
        <v>252.61005500000002</v>
      </c>
      <c r="AC13" s="5">
        <f t="shared" si="5"/>
        <v>253.276185</v>
      </c>
      <c r="AD13" s="5">
        <f t="shared" si="5"/>
        <v>264.31885604000001</v>
      </c>
      <c r="AE13" s="5">
        <f t="shared" si="5"/>
        <v>247.80563599999999</v>
      </c>
      <c r="AF13" s="5">
        <f t="shared" si="5"/>
        <v>188.43699100000001</v>
      </c>
      <c r="AG13" s="5">
        <f t="shared" si="5"/>
        <v>169.821113</v>
      </c>
      <c r="AH13" s="5">
        <f t="shared" si="5"/>
        <v>158.816666</v>
      </c>
      <c r="AI13" s="5">
        <f t="shared" si="5"/>
        <v>163.23912799999999</v>
      </c>
      <c r="AJ13" s="5">
        <f t="shared" si="5"/>
        <v>180.11974899999998</v>
      </c>
      <c r="AK13" s="5">
        <f t="shared" si="5"/>
        <v>173.50202200000001</v>
      </c>
      <c r="AL13" s="5">
        <f t="shared" si="5"/>
        <v>182.37897340000001</v>
      </c>
      <c r="AM13" s="5">
        <f t="shared" si="5"/>
        <v>194.68034400000002</v>
      </c>
      <c r="AN13" s="5">
        <f t="shared" si="5"/>
        <v>176.16001226</v>
      </c>
      <c r="AO13" s="5">
        <f t="shared" si="5"/>
        <v>188.39923625</v>
      </c>
      <c r="AP13" s="5">
        <f t="shared" si="5"/>
        <v>204.54355810000001</v>
      </c>
      <c r="AQ13" s="5">
        <f t="shared" ref="AQ13:AV13" si="6">SUM(AQ14:AQ32)</f>
        <v>233.762753414</v>
      </c>
      <c r="AR13" s="5">
        <f t="shared" si="6"/>
        <v>216.87232829000001</v>
      </c>
      <c r="AS13" s="5">
        <f t="shared" si="6"/>
        <v>220.67706429700002</v>
      </c>
      <c r="AT13" s="5">
        <f t="shared" si="6"/>
        <v>216.188027664</v>
      </c>
      <c r="AU13" s="5">
        <f t="shared" si="6"/>
        <v>187.11464433</v>
      </c>
      <c r="AV13" s="5">
        <f t="shared" si="6"/>
        <v>194.61280269400004</v>
      </c>
    </row>
    <row r="14" spans="1:48" ht="14.25" customHeight="1" outlineLevel="1" x14ac:dyDescent="0.25">
      <c r="A14" s="16" t="s">
        <v>14</v>
      </c>
      <c r="B14" s="92"/>
      <c r="C14" s="15">
        <v>14.056284829999999</v>
      </c>
      <c r="D14" s="15">
        <v>15.35987126</v>
      </c>
      <c r="E14" s="15">
        <v>40.221964329999999</v>
      </c>
      <c r="F14" s="15">
        <v>64.352290859999997</v>
      </c>
      <c r="G14" s="15">
        <v>59.487610859999997</v>
      </c>
      <c r="H14" s="15">
        <v>29.2702235</v>
      </c>
      <c r="I14" s="15">
        <v>19.116836259999999</v>
      </c>
      <c r="J14" s="15">
        <v>23.74708219</v>
      </c>
      <c r="K14" s="15">
        <v>30.277176999999998</v>
      </c>
      <c r="L14" s="15">
        <v>34.736806000000001</v>
      </c>
      <c r="M14" s="15">
        <v>35.889026000000001</v>
      </c>
      <c r="N14" s="15">
        <v>40.083910000000003</v>
      </c>
      <c r="O14" s="15">
        <v>38.603397999999999</v>
      </c>
      <c r="P14" s="15">
        <v>36.050877999999997</v>
      </c>
      <c r="Q14" s="15">
        <v>42.549545999999999</v>
      </c>
      <c r="R14" s="15">
        <v>45.978444000000003</v>
      </c>
      <c r="S14" s="15">
        <v>44.585500000000003</v>
      </c>
      <c r="T14" s="15">
        <v>46.249757000000002</v>
      </c>
      <c r="U14" s="15">
        <v>49.037373000000002</v>
      </c>
      <c r="V14" s="15">
        <v>48.427740999999997</v>
      </c>
      <c r="W14" s="15">
        <v>51.499389999999998</v>
      </c>
      <c r="X14" s="15">
        <v>42.844025999999999</v>
      </c>
      <c r="Y14" s="15">
        <v>52.715040000000002</v>
      </c>
      <c r="Z14" s="15">
        <v>46.116906</v>
      </c>
      <c r="AA14" s="15">
        <v>45.429648999999998</v>
      </c>
      <c r="AB14" s="15">
        <v>42.944698000000002</v>
      </c>
      <c r="AC14" s="15">
        <v>34.875061000000002</v>
      </c>
      <c r="AD14" s="15">
        <v>31.9863</v>
      </c>
      <c r="AE14" s="15">
        <v>28.811081000000001</v>
      </c>
      <c r="AF14" s="15">
        <v>27.210397</v>
      </c>
      <c r="AG14" s="15">
        <v>27.788439</v>
      </c>
      <c r="AH14" s="15">
        <v>28.604776000000001</v>
      </c>
      <c r="AI14" s="15">
        <v>28.13072</v>
      </c>
      <c r="AJ14" s="15">
        <v>24.838863</v>
      </c>
      <c r="AK14" s="15">
        <v>21.134315999999998</v>
      </c>
      <c r="AL14" s="15">
        <v>17.531108</v>
      </c>
      <c r="AM14" s="15">
        <v>17.699715999999999</v>
      </c>
      <c r="AN14" s="15">
        <v>17.834429</v>
      </c>
      <c r="AO14" s="15">
        <v>15.367343249999999</v>
      </c>
      <c r="AP14" s="15">
        <v>12.888227369999999</v>
      </c>
      <c r="AQ14" s="15">
        <v>16.47051458</v>
      </c>
      <c r="AR14" s="15">
        <v>12.50130066</v>
      </c>
      <c r="AS14" s="15">
        <v>9.8634911370000005</v>
      </c>
      <c r="AT14" s="15">
        <v>9.2320622419999996</v>
      </c>
      <c r="AU14" s="15">
        <v>10.363645399999999</v>
      </c>
      <c r="AV14" s="15">
        <v>9.8582347400000003</v>
      </c>
    </row>
    <row r="15" spans="1:48" ht="14.25" customHeight="1" outlineLevel="1" x14ac:dyDescent="0.25">
      <c r="A15" s="16" t="s">
        <v>23</v>
      </c>
      <c r="B15" s="92"/>
      <c r="C15" s="15">
        <v>0</v>
      </c>
      <c r="D15" s="15">
        <v>0</v>
      </c>
      <c r="E15" s="15">
        <v>0</v>
      </c>
      <c r="F15" s="15">
        <v>0</v>
      </c>
      <c r="G15" s="15">
        <v>0</v>
      </c>
      <c r="H15" s="15">
        <v>0</v>
      </c>
      <c r="I15" s="15">
        <v>0</v>
      </c>
      <c r="J15" s="15">
        <v>0</v>
      </c>
      <c r="K15" s="15">
        <v>0</v>
      </c>
      <c r="L15" s="15">
        <v>0</v>
      </c>
      <c r="M15" s="15">
        <v>0</v>
      </c>
      <c r="N15" s="15">
        <v>0</v>
      </c>
      <c r="O15" s="15">
        <v>0</v>
      </c>
      <c r="P15" s="15">
        <v>0</v>
      </c>
      <c r="Q15" s="15">
        <v>0</v>
      </c>
      <c r="R15" s="15">
        <v>0</v>
      </c>
      <c r="S15" s="15">
        <v>0</v>
      </c>
      <c r="T15" s="15">
        <v>0</v>
      </c>
      <c r="U15" s="15">
        <v>0</v>
      </c>
      <c r="V15" s="15">
        <v>0</v>
      </c>
      <c r="W15" s="15">
        <v>0</v>
      </c>
      <c r="X15" s="15">
        <v>0</v>
      </c>
      <c r="Y15" s="15">
        <v>0</v>
      </c>
      <c r="Z15" s="15">
        <v>0</v>
      </c>
      <c r="AA15" s="15">
        <v>0</v>
      </c>
      <c r="AB15" s="15">
        <v>0</v>
      </c>
      <c r="AC15" s="15">
        <v>0</v>
      </c>
      <c r="AD15" s="15">
        <v>0</v>
      </c>
      <c r="AE15" s="15">
        <v>0</v>
      </c>
      <c r="AF15" s="15">
        <v>0</v>
      </c>
      <c r="AG15" s="15">
        <v>0</v>
      </c>
      <c r="AH15" s="15">
        <v>0</v>
      </c>
      <c r="AI15" s="15">
        <v>2.0466000000000002E-2</v>
      </c>
      <c r="AJ15" s="15">
        <v>0.15723999999999999</v>
      </c>
      <c r="AK15" s="15">
        <v>0.222632</v>
      </c>
      <c r="AL15" s="15">
        <v>0.14161000000000001</v>
      </c>
      <c r="AM15" s="15">
        <v>0.185559</v>
      </c>
      <c r="AN15" s="15">
        <v>0.35820600000000002</v>
      </c>
      <c r="AO15" s="15">
        <v>0.53732500000000005</v>
      </c>
      <c r="AP15" s="15">
        <v>0.84446399999999999</v>
      </c>
      <c r="AQ15" s="15">
        <v>1.056719</v>
      </c>
      <c r="AR15" s="15">
        <v>0.83513700000000002</v>
      </c>
      <c r="AS15" s="15">
        <v>0.41526299999999999</v>
      </c>
      <c r="AT15" s="15">
        <v>0.20311799999999999</v>
      </c>
      <c r="AU15" s="15">
        <v>0.18995899999999999</v>
      </c>
      <c r="AV15" s="15">
        <v>0.54500300000000002</v>
      </c>
    </row>
    <row r="16" spans="1:48" ht="14.25" customHeight="1" outlineLevel="1" x14ac:dyDescent="0.25">
      <c r="A16" s="16" t="s">
        <v>41</v>
      </c>
      <c r="B16" s="92"/>
      <c r="C16" s="15">
        <v>0</v>
      </c>
      <c r="D16" s="15">
        <v>0</v>
      </c>
      <c r="E16" s="15">
        <v>0</v>
      </c>
      <c r="F16" s="15">
        <v>0</v>
      </c>
      <c r="G16" s="15">
        <v>0</v>
      </c>
      <c r="H16" s="15">
        <v>0</v>
      </c>
      <c r="I16" s="15">
        <v>0</v>
      </c>
      <c r="J16" s="15">
        <v>0</v>
      </c>
      <c r="K16" s="15">
        <v>0</v>
      </c>
      <c r="L16" s="15">
        <v>0</v>
      </c>
      <c r="M16" s="15">
        <v>0</v>
      </c>
      <c r="N16" s="15">
        <v>0</v>
      </c>
      <c r="O16" s="15">
        <v>0</v>
      </c>
      <c r="P16" s="15">
        <v>0</v>
      </c>
      <c r="Q16" s="15">
        <v>0</v>
      </c>
      <c r="R16" s="15">
        <v>0</v>
      </c>
      <c r="S16" s="15">
        <v>0</v>
      </c>
      <c r="T16" s="15">
        <v>0</v>
      </c>
      <c r="U16" s="15">
        <v>0</v>
      </c>
      <c r="V16" s="15">
        <v>0</v>
      </c>
      <c r="W16" s="15">
        <v>0</v>
      </c>
      <c r="X16" s="15">
        <v>0</v>
      </c>
      <c r="Y16" s="15">
        <v>0</v>
      </c>
      <c r="Z16" s="15">
        <v>0</v>
      </c>
      <c r="AA16" s="15">
        <v>0</v>
      </c>
      <c r="AB16" s="15">
        <v>0</v>
      </c>
      <c r="AC16" s="15">
        <v>0</v>
      </c>
      <c r="AD16" s="15">
        <v>0</v>
      </c>
      <c r="AE16" s="15">
        <v>0</v>
      </c>
      <c r="AF16" s="15">
        <v>0</v>
      </c>
      <c r="AG16" s="15">
        <v>0</v>
      </c>
      <c r="AH16" s="15">
        <v>0</v>
      </c>
      <c r="AI16" s="15">
        <v>0</v>
      </c>
      <c r="AJ16" s="15">
        <v>0</v>
      </c>
      <c r="AK16" s="15">
        <v>0</v>
      </c>
      <c r="AL16" s="15">
        <v>0</v>
      </c>
      <c r="AM16" s="15">
        <v>0</v>
      </c>
      <c r="AN16" s="15">
        <v>1.9862999999999999E-2</v>
      </c>
      <c r="AO16" s="15">
        <v>0.76896147000000004</v>
      </c>
      <c r="AP16" s="15">
        <v>0.33278460999999998</v>
      </c>
      <c r="AQ16" s="15">
        <v>0.23698802999999999</v>
      </c>
      <c r="AR16" s="15">
        <v>9.1034000000000004E-2</v>
      </c>
      <c r="AS16" s="15">
        <v>0.150925</v>
      </c>
      <c r="AT16" s="15">
        <v>3.2384999999999997E-2</v>
      </c>
      <c r="AU16" s="15">
        <v>6.6451999999999997E-2</v>
      </c>
      <c r="AV16" s="15">
        <v>8.4415000000000004E-2</v>
      </c>
    </row>
    <row r="17" spans="1:48" ht="14.25" customHeight="1" outlineLevel="1" x14ac:dyDescent="0.25">
      <c r="A17" s="16" t="s">
        <v>22</v>
      </c>
      <c r="B17" s="92"/>
      <c r="C17" s="15">
        <v>0</v>
      </c>
      <c r="D17" s="15">
        <v>0</v>
      </c>
      <c r="E17" s="15">
        <v>0</v>
      </c>
      <c r="F17" s="15">
        <v>0</v>
      </c>
      <c r="G17" s="15">
        <v>0</v>
      </c>
      <c r="H17" s="15">
        <v>0</v>
      </c>
      <c r="I17" s="15">
        <v>0</v>
      </c>
      <c r="J17" s="15">
        <v>0</v>
      </c>
      <c r="K17" s="15">
        <v>0</v>
      </c>
      <c r="L17" s="15">
        <v>0</v>
      </c>
      <c r="M17" s="15">
        <v>0</v>
      </c>
      <c r="N17" s="15">
        <v>0</v>
      </c>
      <c r="O17" s="15">
        <v>0</v>
      </c>
      <c r="P17" s="15">
        <v>0</v>
      </c>
      <c r="Q17" s="15">
        <v>0</v>
      </c>
      <c r="R17" s="15">
        <v>0</v>
      </c>
      <c r="S17" s="15">
        <v>0</v>
      </c>
      <c r="T17" s="15">
        <v>0</v>
      </c>
      <c r="U17" s="15">
        <v>0</v>
      </c>
      <c r="V17" s="15">
        <v>0</v>
      </c>
      <c r="W17" s="15">
        <v>0</v>
      </c>
      <c r="X17" s="15">
        <v>0</v>
      </c>
      <c r="Y17" s="15">
        <v>0</v>
      </c>
      <c r="Z17" s="15">
        <v>0</v>
      </c>
      <c r="AA17" s="15">
        <v>0</v>
      </c>
      <c r="AB17" s="15">
        <v>1.4886999999999999E-2</v>
      </c>
      <c r="AC17" s="15">
        <v>1.2168E-2</v>
      </c>
      <c r="AD17" s="15">
        <v>0.60135499999999997</v>
      </c>
      <c r="AE17" s="15">
        <v>0.73166600000000004</v>
      </c>
      <c r="AF17" s="15">
        <v>1.8301620000000001</v>
      </c>
      <c r="AG17" s="15">
        <v>3.619103</v>
      </c>
      <c r="AH17" s="15">
        <v>6.9084580000000004</v>
      </c>
      <c r="AI17" s="15">
        <v>4.8178039999999998</v>
      </c>
      <c r="AJ17" s="15">
        <v>2.9915590000000001</v>
      </c>
      <c r="AK17" s="15">
        <v>2.1288170000000002</v>
      </c>
      <c r="AL17" s="15">
        <v>1.6202554</v>
      </c>
      <c r="AM17" s="15">
        <v>0.92501999999999995</v>
      </c>
      <c r="AN17" s="15">
        <v>0.79284582000000003</v>
      </c>
      <c r="AO17" s="15">
        <v>0.70482661999999996</v>
      </c>
      <c r="AP17" s="15">
        <v>0.55889912500000005</v>
      </c>
      <c r="AQ17" s="15">
        <v>0.50974883800000004</v>
      </c>
      <c r="AR17" s="15">
        <v>1.1105035400000001</v>
      </c>
      <c r="AS17" s="15">
        <v>0.85208974999999998</v>
      </c>
      <c r="AT17" s="15">
        <v>0.58423239000000005</v>
      </c>
      <c r="AU17" s="15">
        <v>0.43222859000000002</v>
      </c>
      <c r="AV17" s="15">
        <v>0.34819950999999999</v>
      </c>
    </row>
    <row r="18" spans="1:48" ht="14.25" customHeight="1" outlineLevel="1" x14ac:dyDescent="0.25">
      <c r="A18" s="16" t="s">
        <v>42</v>
      </c>
      <c r="B18" s="92"/>
      <c r="C18" s="15">
        <v>0</v>
      </c>
      <c r="D18" s="15">
        <v>0</v>
      </c>
      <c r="E18" s="15">
        <v>0</v>
      </c>
      <c r="F18" s="15">
        <v>0</v>
      </c>
      <c r="G18" s="15">
        <v>0</v>
      </c>
      <c r="H18" s="15">
        <v>0</v>
      </c>
      <c r="I18" s="15">
        <v>0</v>
      </c>
      <c r="J18" s="15">
        <v>0</v>
      </c>
      <c r="K18" s="15">
        <v>0</v>
      </c>
      <c r="L18" s="15">
        <v>0</v>
      </c>
      <c r="M18" s="15">
        <v>0</v>
      </c>
      <c r="N18" s="15">
        <v>0</v>
      </c>
      <c r="O18" s="15">
        <v>0</v>
      </c>
      <c r="P18" s="15">
        <v>0</v>
      </c>
      <c r="Q18" s="15">
        <v>0</v>
      </c>
      <c r="R18" s="15">
        <v>0</v>
      </c>
      <c r="S18" s="15">
        <v>0</v>
      </c>
      <c r="T18" s="15">
        <v>0</v>
      </c>
      <c r="U18" s="15">
        <v>0</v>
      </c>
      <c r="V18" s="15">
        <v>0</v>
      </c>
      <c r="W18" s="15">
        <v>0</v>
      </c>
      <c r="X18" s="15">
        <v>0</v>
      </c>
      <c r="Y18" s="15">
        <v>0</v>
      </c>
      <c r="Z18" s="15">
        <v>0</v>
      </c>
      <c r="AA18" s="15">
        <v>0</v>
      </c>
      <c r="AB18" s="15">
        <v>0</v>
      </c>
      <c r="AC18" s="15">
        <v>0</v>
      </c>
      <c r="AD18" s="15">
        <v>0</v>
      </c>
      <c r="AE18" s="15">
        <v>0</v>
      </c>
      <c r="AF18" s="15">
        <v>0</v>
      </c>
      <c r="AG18" s="15">
        <v>0</v>
      </c>
      <c r="AH18" s="15">
        <v>0</v>
      </c>
      <c r="AI18" s="15">
        <v>0</v>
      </c>
      <c r="AJ18" s="15">
        <v>0</v>
      </c>
      <c r="AK18" s="15">
        <v>0</v>
      </c>
      <c r="AL18" s="15">
        <v>0</v>
      </c>
      <c r="AM18" s="15">
        <v>0</v>
      </c>
      <c r="AN18" s="15">
        <v>0.65948600000000002</v>
      </c>
      <c r="AO18" s="15">
        <v>1.573636</v>
      </c>
      <c r="AP18" s="15">
        <v>1.389432</v>
      </c>
      <c r="AQ18" s="15">
        <v>0.30649399999999999</v>
      </c>
      <c r="AR18" s="15">
        <v>0.17618400000000001</v>
      </c>
      <c r="AS18" s="15">
        <v>7.9419000000000003E-2</v>
      </c>
      <c r="AT18" s="15">
        <v>0.14271900000000001</v>
      </c>
      <c r="AU18" s="15">
        <v>0.194158</v>
      </c>
      <c r="AV18" s="15">
        <v>0.18435199999999999</v>
      </c>
    </row>
    <row r="19" spans="1:48" ht="14.25" customHeight="1" outlineLevel="1" x14ac:dyDescent="0.25">
      <c r="A19" s="16" t="s">
        <v>28</v>
      </c>
      <c r="B19" s="92"/>
      <c r="C19" s="15">
        <v>0</v>
      </c>
      <c r="D19" s="15">
        <v>0</v>
      </c>
      <c r="E19" s="15">
        <v>0</v>
      </c>
      <c r="F19" s="15">
        <v>0</v>
      </c>
      <c r="G19" s="15">
        <v>0</v>
      </c>
      <c r="H19" s="15">
        <v>0</v>
      </c>
      <c r="I19" s="15">
        <v>0</v>
      </c>
      <c r="J19" s="15">
        <v>0</v>
      </c>
      <c r="K19" s="15">
        <v>0</v>
      </c>
      <c r="L19" s="15">
        <v>0</v>
      </c>
      <c r="M19" s="15">
        <v>0</v>
      </c>
      <c r="N19" s="15">
        <v>0</v>
      </c>
      <c r="O19" s="15">
        <v>0</v>
      </c>
      <c r="P19" s="15">
        <v>0</v>
      </c>
      <c r="Q19" s="15">
        <v>0</v>
      </c>
      <c r="R19" s="15">
        <v>0</v>
      </c>
      <c r="S19" s="15">
        <v>0</v>
      </c>
      <c r="T19" s="15">
        <v>0</v>
      </c>
      <c r="U19" s="15">
        <v>0</v>
      </c>
      <c r="V19" s="15">
        <v>0</v>
      </c>
      <c r="W19" s="15">
        <v>0</v>
      </c>
      <c r="X19" s="15">
        <v>0</v>
      </c>
      <c r="Y19" s="15">
        <v>0</v>
      </c>
      <c r="Z19" s="15">
        <v>0</v>
      </c>
      <c r="AA19" s="15">
        <v>0</v>
      </c>
      <c r="AB19" s="15">
        <v>0</v>
      </c>
      <c r="AC19" s="15">
        <v>0</v>
      </c>
      <c r="AD19" s="15">
        <v>0</v>
      </c>
      <c r="AE19" s="15">
        <v>0</v>
      </c>
      <c r="AF19" s="15">
        <v>0</v>
      </c>
      <c r="AG19" s="15">
        <v>0</v>
      </c>
      <c r="AH19" s="15">
        <v>8.4533999999999998E-2</v>
      </c>
      <c r="AI19" s="15">
        <v>3.4078999999999998E-2</v>
      </c>
      <c r="AJ19" s="15">
        <v>1.9236E-2</v>
      </c>
      <c r="AK19" s="15">
        <v>1.6317000000000002E-2</v>
      </c>
      <c r="AL19" s="15">
        <v>2.0726000000000001E-2</v>
      </c>
      <c r="AM19" s="15">
        <v>1.9684E-2</v>
      </c>
      <c r="AN19" s="15">
        <v>9.7040000000000008E-3</v>
      </c>
      <c r="AO19" s="15">
        <v>9.6036999999999997E-3</v>
      </c>
      <c r="AP19" s="15">
        <v>9.2458460000000003E-3</v>
      </c>
      <c r="AQ19" s="15">
        <v>5.4489289999999999E-3</v>
      </c>
      <c r="AR19" s="15">
        <v>0</v>
      </c>
      <c r="AS19" s="15">
        <v>0</v>
      </c>
      <c r="AT19" s="15">
        <v>4.2524959999999997E-3</v>
      </c>
      <c r="AU19" s="15">
        <v>5.4835170000000003E-3</v>
      </c>
      <c r="AV19" s="15">
        <v>2.1383249999999999E-3</v>
      </c>
    </row>
    <row r="20" spans="1:48" ht="14.25" customHeight="1" outlineLevel="1" x14ac:dyDescent="0.25">
      <c r="A20" s="16" t="s">
        <v>20</v>
      </c>
      <c r="B20" s="92"/>
      <c r="C20" s="15">
        <v>0</v>
      </c>
      <c r="D20" s="15">
        <v>0</v>
      </c>
      <c r="E20" s="15">
        <v>0</v>
      </c>
      <c r="F20" s="15">
        <v>0</v>
      </c>
      <c r="G20" s="15">
        <v>0</v>
      </c>
      <c r="H20" s="15">
        <v>0</v>
      </c>
      <c r="I20" s="15">
        <v>0</v>
      </c>
      <c r="J20" s="15">
        <v>0</v>
      </c>
      <c r="K20" s="15">
        <v>0</v>
      </c>
      <c r="L20" s="15">
        <v>0</v>
      </c>
      <c r="M20" s="15">
        <v>0</v>
      </c>
      <c r="N20" s="15">
        <v>0</v>
      </c>
      <c r="O20" s="15">
        <v>0</v>
      </c>
      <c r="P20" s="15">
        <v>0</v>
      </c>
      <c r="Q20" s="15">
        <v>0</v>
      </c>
      <c r="R20" s="15">
        <v>0</v>
      </c>
      <c r="S20" s="15">
        <v>0</v>
      </c>
      <c r="T20" s="15">
        <v>0</v>
      </c>
      <c r="U20" s="15">
        <v>0</v>
      </c>
      <c r="V20" s="15">
        <v>0</v>
      </c>
      <c r="W20" s="15">
        <v>0</v>
      </c>
      <c r="X20" s="15">
        <v>0</v>
      </c>
      <c r="Y20" s="15">
        <v>4.912077</v>
      </c>
      <c r="Z20" s="15">
        <v>8.9952249999999996</v>
      </c>
      <c r="AA20" s="15">
        <v>8.8626170000000002</v>
      </c>
      <c r="AB20" s="15">
        <v>9.6860330000000001</v>
      </c>
      <c r="AC20" s="15">
        <v>10.450144999999999</v>
      </c>
      <c r="AD20" s="15">
        <v>12.691604999999999</v>
      </c>
      <c r="AE20" s="15">
        <v>13.353978</v>
      </c>
      <c r="AF20" s="15">
        <v>15.288681</v>
      </c>
      <c r="AG20" s="15">
        <v>9.5711929999999992</v>
      </c>
      <c r="AH20" s="15">
        <v>6.6759490000000001</v>
      </c>
      <c r="AI20" s="15">
        <v>5.3378389999999998</v>
      </c>
      <c r="AJ20" s="15">
        <v>3.476229</v>
      </c>
      <c r="AK20" s="15">
        <v>1.090911</v>
      </c>
      <c r="AL20" s="15">
        <v>6.3000000000000003E-4</v>
      </c>
      <c r="AM20" s="15">
        <v>0</v>
      </c>
      <c r="AN20" s="15">
        <v>0</v>
      </c>
      <c r="AO20" s="15">
        <v>0</v>
      </c>
      <c r="AP20" s="15">
        <v>0</v>
      </c>
      <c r="AQ20" s="15">
        <v>0</v>
      </c>
      <c r="AR20" s="15">
        <v>0</v>
      </c>
      <c r="AS20" s="15">
        <v>0</v>
      </c>
      <c r="AT20" s="15">
        <v>0</v>
      </c>
      <c r="AU20" s="15">
        <v>0</v>
      </c>
      <c r="AV20" s="15">
        <v>0</v>
      </c>
    </row>
    <row r="21" spans="1:48" ht="14.25" customHeight="1" outlineLevel="1" x14ac:dyDescent="0.25">
      <c r="A21" s="16" t="s">
        <v>18</v>
      </c>
      <c r="B21" s="92"/>
      <c r="C21" s="15">
        <v>0</v>
      </c>
      <c r="D21" s="15">
        <v>0</v>
      </c>
      <c r="E21" s="15">
        <v>0</v>
      </c>
      <c r="F21" s="15">
        <v>0</v>
      </c>
      <c r="G21" s="15">
        <v>0</v>
      </c>
      <c r="H21" s="15">
        <v>0</v>
      </c>
      <c r="I21" s="15">
        <v>0</v>
      </c>
      <c r="J21" s="15">
        <v>0</v>
      </c>
      <c r="K21" s="15">
        <v>0</v>
      </c>
      <c r="L21" s="15">
        <v>0</v>
      </c>
      <c r="M21" s="15">
        <v>0</v>
      </c>
      <c r="N21" s="15">
        <v>0</v>
      </c>
      <c r="O21" s="15">
        <v>0</v>
      </c>
      <c r="P21" s="15">
        <v>0</v>
      </c>
      <c r="Q21" s="15">
        <v>0</v>
      </c>
      <c r="R21" s="15">
        <v>0</v>
      </c>
      <c r="S21" s="15">
        <v>1.3119700000000001</v>
      </c>
      <c r="T21" s="15">
        <v>5.0483029999999998</v>
      </c>
      <c r="U21" s="15">
        <v>3.9518650000000002</v>
      </c>
      <c r="V21" s="15">
        <v>5.6284650000000003</v>
      </c>
      <c r="W21" s="15">
        <v>5.1527810000000001</v>
      </c>
      <c r="X21" s="15">
        <v>1.9673240000000001</v>
      </c>
      <c r="Y21" s="15">
        <v>1.217857</v>
      </c>
      <c r="Z21" s="15">
        <v>0.77290199999999998</v>
      </c>
      <c r="AA21" s="15">
        <v>0.60312299999999996</v>
      </c>
      <c r="AB21" s="15">
        <v>0.61932699999999996</v>
      </c>
      <c r="AC21" s="15">
        <v>0.28239799999999998</v>
      </c>
      <c r="AD21" s="15">
        <v>0.29665399999999997</v>
      </c>
      <c r="AE21" s="15">
        <v>0.28253899999999998</v>
      </c>
      <c r="AF21" s="15">
        <v>0.23047599999999999</v>
      </c>
      <c r="AG21" s="15">
        <v>0.26395000000000002</v>
      </c>
      <c r="AH21" s="15">
        <v>0.12861700000000001</v>
      </c>
      <c r="AI21" s="15">
        <v>0.25972299999999998</v>
      </c>
      <c r="AJ21" s="15">
        <v>0.20868800000000001</v>
      </c>
      <c r="AK21" s="15">
        <v>8.1054000000000001E-2</v>
      </c>
      <c r="AL21" s="15">
        <v>2.257E-2</v>
      </c>
      <c r="AM21" s="15">
        <v>2.8804E-2</v>
      </c>
      <c r="AN21" s="15">
        <v>1.011044E-2</v>
      </c>
      <c r="AO21" s="15">
        <v>3.6600000000000001E-4</v>
      </c>
      <c r="AP21" s="15">
        <v>1.3804E-2</v>
      </c>
      <c r="AQ21" s="15">
        <v>0.11877799999999999</v>
      </c>
      <c r="AR21" s="15">
        <v>9.0348899999999996E-2</v>
      </c>
      <c r="AS21" s="15">
        <v>0.14958199999999999</v>
      </c>
      <c r="AT21" s="15">
        <v>0.247199</v>
      </c>
      <c r="AU21" s="15">
        <v>0.21093100000000001</v>
      </c>
      <c r="AV21" s="15">
        <v>0.14177799999999999</v>
      </c>
    </row>
    <row r="22" spans="1:48" ht="14.25" customHeight="1" outlineLevel="1" x14ac:dyDescent="0.25">
      <c r="A22" s="16" t="s">
        <v>21</v>
      </c>
      <c r="B22" s="92"/>
      <c r="C22" s="15">
        <v>0</v>
      </c>
      <c r="D22" s="15">
        <v>0</v>
      </c>
      <c r="E22" s="15">
        <v>0</v>
      </c>
      <c r="F22" s="15">
        <v>0</v>
      </c>
      <c r="G22" s="15">
        <v>0</v>
      </c>
      <c r="H22" s="15">
        <v>0</v>
      </c>
      <c r="I22" s="15">
        <v>0</v>
      </c>
      <c r="J22" s="15">
        <v>0</v>
      </c>
      <c r="K22" s="15">
        <v>0</v>
      </c>
      <c r="L22" s="15">
        <v>0</v>
      </c>
      <c r="M22" s="15">
        <v>0</v>
      </c>
      <c r="N22" s="15">
        <v>0</v>
      </c>
      <c r="O22" s="15">
        <v>0</v>
      </c>
      <c r="P22" s="15">
        <v>0</v>
      </c>
      <c r="Q22" s="15">
        <v>0</v>
      </c>
      <c r="R22" s="15">
        <v>0</v>
      </c>
      <c r="S22" s="15">
        <v>0</v>
      </c>
      <c r="T22" s="15">
        <v>0</v>
      </c>
      <c r="U22" s="15">
        <v>0</v>
      </c>
      <c r="V22" s="15">
        <v>0</v>
      </c>
      <c r="W22" s="15">
        <v>0</v>
      </c>
      <c r="X22" s="15">
        <v>0</v>
      </c>
      <c r="Y22" s="15">
        <v>0</v>
      </c>
      <c r="Z22" s="15">
        <v>0</v>
      </c>
      <c r="AA22" s="15">
        <v>0</v>
      </c>
      <c r="AB22" s="15">
        <v>0</v>
      </c>
      <c r="AC22" s="15">
        <v>0</v>
      </c>
      <c r="AD22" s="15">
        <v>3.2211660000000002</v>
      </c>
      <c r="AE22" s="15">
        <v>9.8882890000000003</v>
      </c>
      <c r="AF22" s="15">
        <v>8.4111930000000008</v>
      </c>
      <c r="AG22" s="15">
        <v>7.9761699999999998</v>
      </c>
      <c r="AH22" s="15">
        <v>6.3551209999999996</v>
      </c>
      <c r="AI22" s="15">
        <v>5.4929509999999997</v>
      </c>
      <c r="AJ22" s="15">
        <v>5.719786</v>
      </c>
      <c r="AK22" s="15">
        <v>5.1311470000000003</v>
      </c>
      <c r="AL22" s="15">
        <v>5.8490970000000004</v>
      </c>
      <c r="AM22" s="15">
        <v>5.400703</v>
      </c>
      <c r="AN22" s="15">
        <v>5.8488889999999998</v>
      </c>
      <c r="AO22" s="15">
        <v>10.578104</v>
      </c>
      <c r="AP22" s="15">
        <v>16.10772</v>
      </c>
      <c r="AQ22" s="15">
        <v>22.277149000000001</v>
      </c>
      <c r="AR22" s="15">
        <v>25.179677999999999</v>
      </c>
      <c r="AS22" s="15">
        <v>33.651921000000002</v>
      </c>
      <c r="AT22" s="15">
        <v>35.444590259999998</v>
      </c>
      <c r="AU22" s="15">
        <v>32.800096089999997</v>
      </c>
      <c r="AV22" s="15">
        <v>37.302749460000001</v>
      </c>
    </row>
    <row r="23" spans="1:48" ht="14.25" customHeight="1" outlineLevel="1" x14ac:dyDescent="0.25">
      <c r="A23" s="16" t="s">
        <v>19</v>
      </c>
      <c r="B23" s="92"/>
      <c r="C23" s="15">
        <v>0</v>
      </c>
      <c r="D23" s="15">
        <v>0</v>
      </c>
      <c r="E23" s="15">
        <v>0</v>
      </c>
      <c r="F23" s="15">
        <v>0</v>
      </c>
      <c r="G23" s="15">
        <v>0</v>
      </c>
      <c r="H23" s="15">
        <v>0</v>
      </c>
      <c r="I23" s="15">
        <v>0</v>
      </c>
      <c r="J23" s="15">
        <v>0</v>
      </c>
      <c r="K23" s="15">
        <v>0</v>
      </c>
      <c r="L23" s="15">
        <v>0</v>
      </c>
      <c r="M23" s="15">
        <v>0</v>
      </c>
      <c r="N23" s="15">
        <v>0</v>
      </c>
      <c r="O23" s="15">
        <v>0</v>
      </c>
      <c r="P23" s="15">
        <v>0</v>
      </c>
      <c r="Q23" s="15">
        <v>0</v>
      </c>
      <c r="R23" s="15">
        <v>0</v>
      </c>
      <c r="S23" s="15">
        <v>0</v>
      </c>
      <c r="T23" s="15">
        <v>0</v>
      </c>
      <c r="U23" s="15">
        <v>0.114147</v>
      </c>
      <c r="V23" s="15">
        <v>0.32530100000000001</v>
      </c>
      <c r="W23" s="15">
        <v>0.41914600000000002</v>
      </c>
      <c r="X23" s="15">
        <v>0.38475199999999998</v>
      </c>
      <c r="Y23" s="15">
        <v>0.58895600000000004</v>
      </c>
      <c r="Z23" s="15">
        <v>1.2864450000000001</v>
      </c>
      <c r="AA23" s="15">
        <v>1.820009</v>
      </c>
      <c r="AB23" s="15">
        <v>1.526359</v>
      </c>
      <c r="AC23" s="15">
        <v>2.013531</v>
      </c>
      <c r="AD23" s="15">
        <v>1.940358</v>
      </c>
      <c r="AE23" s="15">
        <v>1.4594720000000001</v>
      </c>
      <c r="AF23" s="15">
        <v>0.82435099999999994</v>
      </c>
      <c r="AG23" s="15">
        <v>0.79754599999999998</v>
      </c>
      <c r="AH23" s="15">
        <v>1.4443969999999999</v>
      </c>
      <c r="AI23" s="15">
        <v>1.5064329999999999</v>
      </c>
      <c r="AJ23" s="15">
        <v>1.603105</v>
      </c>
      <c r="AK23" s="15">
        <v>1.7873079999999999</v>
      </c>
      <c r="AL23" s="15">
        <v>1.7290970000000001</v>
      </c>
      <c r="AM23" s="15">
        <v>2.2089750000000001</v>
      </c>
      <c r="AN23" s="15">
        <v>2.410139</v>
      </c>
      <c r="AO23" s="15">
        <v>3.2498554999999998</v>
      </c>
      <c r="AP23" s="15">
        <v>2.117027502</v>
      </c>
      <c r="AQ23" s="15">
        <v>1.775189589</v>
      </c>
      <c r="AR23" s="15">
        <v>2.0784300830000002</v>
      </c>
      <c r="AS23" s="15">
        <v>1.369696671</v>
      </c>
      <c r="AT23" s="15">
        <v>1.072525854</v>
      </c>
      <c r="AU23" s="15">
        <v>0.71968998299999998</v>
      </c>
      <c r="AV23" s="15">
        <v>1.4928039340000001</v>
      </c>
    </row>
    <row r="24" spans="1:48" ht="14.25" customHeight="1" outlineLevel="1" x14ac:dyDescent="0.25">
      <c r="A24" s="16" t="s">
        <v>24</v>
      </c>
      <c r="B24" s="92"/>
      <c r="C24" s="15">
        <v>0</v>
      </c>
      <c r="D24" s="15">
        <v>0</v>
      </c>
      <c r="E24" s="15">
        <v>0</v>
      </c>
      <c r="F24" s="15">
        <v>0</v>
      </c>
      <c r="G24" s="15">
        <v>0</v>
      </c>
      <c r="H24" s="15">
        <v>0</v>
      </c>
      <c r="I24" s="15">
        <v>0</v>
      </c>
      <c r="J24" s="15">
        <v>0</v>
      </c>
      <c r="K24" s="15">
        <v>0</v>
      </c>
      <c r="L24" s="15">
        <v>0</v>
      </c>
      <c r="M24" s="15">
        <v>0</v>
      </c>
      <c r="N24" s="15">
        <v>0</v>
      </c>
      <c r="O24" s="15">
        <v>0</v>
      </c>
      <c r="P24" s="15">
        <v>0</v>
      </c>
      <c r="Q24" s="15">
        <v>0</v>
      </c>
      <c r="R24" s="15">
        <v>0</v>
      </c>
      <c r="S24" s="15">
        <v>0</v>
      </c>
      <c r="T24" s="15">
        <v>0</v>
      </c>
      <c r="U24" s="15">
        <v>0</v>
      </c>
      <c r="V24" s="15">
        <v>0</v>
      </c>
      <c r="W24" s="15">
        <v>0</v>
      </c>
      <c r="X24" s="15">
        <v>0</v>
      </c>
      <c r="Y24" s="15">
        <v>0</v>
      </c>
      <c r="Z24" s="15">
        <v>0</v>
      </c>
      <c r="AA24" s="15">
        <v>0</v>
      </c>
      <c r="AB24" s="15">
        <v>0</v>
      </c>
      <c r="AC24" s="15">
        <v>0</v>
      </c>
      <c r="AD24" s="15">
        <v>0</v>
      </c>
      <c r="AE24" s="15">
        <v>0</v>
      </c>
      <c r="AF24" s="15">
        <v>0</v>
      </c>
      <c r="AG24" s="15">
        <v>0</v>
      </c>
      <c r="AH24" s="15">
        <v>1.5827999999999998E-2</v>
      </c>
      <c r="AI24" s="15">
        <v>1.4548080000000001</v>
      </c>
      <c r="AJ24" s="15">
        <v>5.1009070000000003</v>
      </c>
      <c r="AK24" s="15">
        <v>4.7813569999999999</v>
      </c>
      <c r="AL24" s="15">
        <v>7.7042409999999997</v>
      </c>
      <c r="AM24" s="15">
        <v>6.1171480000000003</v>
      </c>
      <c r="AN24" s="15">
        <v>5.0870990000000003</v>
      </c>
      <c r="AO24" s="15">
        <v>6.8610642999999998</v>
      </c>
      <c r="AP24" s="15">
        <v>7.2059080030000002</v>
      </c>
      <c r="AQ24" s="15">
        <v>7.0543733299999998</v>
      </c>
      <c r="AR24" s="15">
        <v>9.0048596399999994</v>
      </c>
      <c r="AS24" s="15">
        <v>10.28517828</v>
      </c>
      <c r="AT24" s="15">
        <v>10.90546258</v>
      </c>
      <c r="AU24" s="15">
        <v>11.044131220000001</v>
      </c>
      <c r="AV24" s="15">
        <v>9.7506822839999998</v>
      </c>
    </row>
    <row r="25" spans="1:48" ht="14.25" customHeight="1" outlineLevel="1" x14ac:dyDescent="0.25">
      <c r="A25" s="16" t="s">
        <v>17</v>
      </c>
      <c r="B25" s="92"/>
      <c r="C25" s="15">
        <v>0</v>
      </c>
      <c r="D25" s="15">
        <v>0</v>
      </c>
      <c r="E25" s="15">
        <v>0</v>
      </c>
      <c r="F25" s="15">
        <v>0</v>
      </c>
      <c r="G25" s="15">
        <v>0</v>
      </c>
      <c r="H25" s="15">
        <v>0</v>
      </c>
      <c r="I25" s="15">
        <v>0</v>
      </c>
      <c r="J25" s="15">
        <v>0</v>
      </c>
      <c r="K25" s="15">
        <v>0</v>
      </c>
      <c r="L25" s="15">
        <v>0</v>
      </c>
      <c r="M25" s="15">
        <v>0</v>
      </c>
      <c r="N25" s="15">
        <v>0</v>
      </c>
      <c r="O25" s="15">
        <v>0</v>
      </c>
      <c r="P25" s="15">
        <v>0</v>
      </c>
      <c r="Q25" s="15">
        <v>0</v>
      </c>
      <c r="R25" s="15">
        <v>0</v>
      </c>
      <c r="S25" s="15">
        <v>0</v>
      </c>
      <c r="T25" s="15">
        <v>0</v>
      </c>
      <c r="U25" s="15">
        <v>0</v>
      </c>
      <c r="V25" s="15">
        <v>0</v>
      </c>
      <c r="W25" s="15">
        <v>0</v>
      </c>
      <c r="X25" s="15">
        <v>0</v>
      </c>
      <c r="Y25" s="15">
        <v>0</v>
      </c>
      <c r="Z25" s="15">
        <v>0</v>
      </c>
      <c r="AA25" s="15">
        <v>0</v>
      </c>
      <c r="AB25" s="15">
        <v>0</v>
      </c>
      <c r="AC25" s="15">
        <v>0</v>
      </c>
      <c r="AD25" s="15">
        <v>0</v>
      </c>
      <c r="AE25" s="15">
        <v>0</v>
      </c>
      <c r="AF25" s="15">
        <v>0</v>
      </c>
      <c r="AG25" s="15">
        <v>0</v>
      </c>
      <c r="AH25" s="15">
        <v>0</v>
      </c>
      <c r="AI25" s="15">
        <v>0</v>
      </c>
      <c r="AJ25" s="15">
        <v>0</v>
      </c>
      <c r="AK25" s="15">
        <v>0</v>
      </c>
      <c r="AL25" s="15">
        <v>2.1762600000000001</v>
      </c>
      <c r="AM25" s="15">
        <v>7.2603439999999999</v>
      </c>
      <c r="AN25" s="15">
        <v>4.5536890000000003</v>
      </c>
      <c r="AO25" s="15">
        <v>3.3791055999999999</v>
      </c>
      <c r="AP25" s="15">
        <v>3.8667814740000002</v>
      </c>
      <c r="AQ25" s="15">
        <v>5.789817373</v>
      </c>
      <c r="AR25" s="15">
        <v>5.6379832690000002</v>
      </c>
      <c r="AS25" s="15">
        <v>3.9910092239999999</v>
      </c>
      <c r="AT25" s="15">
        <v>3.483787714</v>
      </c>
      <c r="AU25" s="15">
        <v>5.5598835080000004</v>
      </c>
      <c r="AV25" s="15">
        <v>4.0156792509999999</v>
      </c>
    </row>
    <row r="26" spans="1:48" ht="14.25" customHeight="1" outlineLevel="1" x14ac:dyDescent="0.25">
      <c r="A26" s="16" t="s">
        <v>25</v>
      </c>
      <c r="B26" s="92"/>
      <c r="C26" s="15">
        <v>0</v>
      </c>
      <c r="D26" s="15">
        <v>0</v>
      </c>
      <c r="E26" s="15">
        <v>0</v>
      </c>
      <c r="F26" s="15">
        <v>0</v>
      </c>
      <c r="G26" s="15">
        <v>0</v>
      </c>
      <c r="H26" s="15">
        <v>0</v>
      </c>
      <c r="I26" s="15">
        <v>0</v>
      </c>
      <c r="J26" s="15">
        <v>0</v>
      </c>
      <c r="K26" s="15">
        <v>0</v>
      </c>
      <c r="L26" s="15">
        <v>0</v>
      </c>
      <c r="M26" s="15">
        <v>0</v>
      </c>
      <c r="N26" s="15">
        <v>0</v>
      </c>
      <c r="O26" s="15">
        <v>0</v>
      </c>
      <c r="P26" s="15">
        <v>0</v>
      </c>
      <c r="Q26" s="15">
        <v>0</v>
      </c>
      <c r="R26" s="15">
        <v>0</v>
      </c>
      <c r="S26" s="15">
        <v>0</v>
      </c>
      <c r="T26" s="15">
        <v>0</v>
      </c>
      <c r="U26" s="15">
        <v>0</v>
      </c>
      <c r="V26" s="15">
        <v>0</v>
      </c>
      <c r="W26" s="15">
        <v>0</v>
      </c>
      <c r="X26" s="15">
        <v>0</v>
      </c>
      <c r="Y26" s="15">
        <v>0</v>
      </c>
      <c r="Z26" s="15">
        <v>0</v>
      </c>
      <c r="AA26" s="15">
        <v>0</v>
      </c>
      <c r="AB26" s="15">
        <v>0</v>
      </c>
      <c r="AC26" s="15">
        <v>0</v>
      </c>
      <c r="AD26" s="15">
        <v>0</v>
      </c>
      <c r="AE26" s="15">
        <v>0</v>
      </c>
      <c r="AF26" s="15">
        <v>0</v>
      </c>
      <c r="AG26" s="15">
        <v>0</v>
      </c>
      <c r="AH26" s="15">
        <v>0</v>
      </c>
      <c r="AI26" s="15">
        <v>0</v>
      </c>
      <c r="AJ26" s="15">
        <v>2.95783</v>
      </c>
      <c r="AK26" s="15">
        <v>7.5934559999999998</v>
      </c>
      <c r="AL26" s="15">
        <v>3.6168429999999998</v>
      </c>
      <c r="AM26" s="15">
        <v>2.095472</v>
      </c>
      <c r="AN26" s="15">
        <v>1.626584</v>
      </c>
      <c r="AO26" s="15">
        <v>1.3105654600000001</v>
      </c>
      <c r="AP26" s="15">
        <v>0.998167099</v>
      </c>
      <c r="AQ26" s="15">
        <v>1.007580047</v>
      </c>
      <c r="AR26" s="15">
        <v>1.0991295560000001</v>
      </c>
      <c r="AS26" s="15">
        <v>0.96684097599999996</v>
      </c>
      <c r="AT26" s="15">
        <v>0.82254816799999997</v>
      </c>
      <c r="AU26" s="15">
        <v>0.74959706500000001</v>
      </c>
      <c r="AV26" s="15">
        <v>0.49245094700000003</v>
      </c>
    </row>
    <row r="27" spans="1:48" ht="14.25" customHeight="1" outlineLevel="1" x14ac:dyDescent="0.25">
      <c r="A27" s="16" t="s">
        <v>16</v>
      </c>
      <c r="B27" s="92"/>
      <c r="C27" s="15">
        <v>0</v>
      </c>
      <c r="D27" s="15">
        <v>0</v>
      </c>
      <c r="E27" s="15">
        <v>0</v>
      </c>
      <c r="F27" s="15">
        <v>0</v>
      </c>
      <c r="G27" s="15">
        <v>0</v>
      </c>
      <c r="H27" s="15">
        <v>0</v>
      </c>
      <c r="I27" s="15">
        <v>7.6900000000000004E-4</v>
      </c>
      <c r="J27" s="15">
        <v>3.8641000000000002E-2</v>
      </c>
      <c r="K27" s="15">
        <v>1.6899999999999998E-2</v>
      </c>
      <c r="L27" s="15">
        <v>2.4740999999999999E-2</v>
      </c>
      <c r="M27" s="15">
        <v>0.63552799999999998</v>
      </c>
      <c r="N27" s="15">
        <v>1.5187489999999999</v>
      </c>
      <c r="O27" s="15">
        <v>1.8928970000000001</v>
      </c>
      <c r="P27" s="15">
        <v>3.024321</v>
      </c>
      <c r="Q27" s="15">
        <v>3.575236844</v>
      </c>
      <c r="R27" s="15">
        <v>3.9923636</v>
      </c>
      <c r="S27" s="15">
        <v>3.9658229999999999</v>
      </c>
      <c r="T27" s="15">
        <v>4.8447452999999996</v>
      </c>
      <c r="U27" s="15">
        <v>5.6133740000000003</v>
      </c>
      <c r="V27" s="15">
        <v>5.1577758999999999</v>
      </c>
      <c r="W27" s="15">
        <v>7.317304</v>
      </c>
      <c r="X27" s="15">
        <v>8.0200449999999996</v>
      </c>
      <c r="Y27" s="15">
        <v>8.2445963800000008</v>
      </c>
      <c r="Z27" s="15">
        <v>8.9410183950000004</v>
      </c>
      <c r="AA27" s="15">
        <v>9.0656203259999995</v>
      </c>
      <c r="AB27" s="15">
        <v>10.023307000000001</v>
      </c>
      <c r="AC27" s="15">
        <v>9.3611430000000002</v>
      </c>
      <c r="AD27" s="15">
        <v>9.3754760000000008</v>
      </c>
      <c r="AE27" s="15">
        <v>5.9516830000000001</v>
      </c>
      <c r="AF27" s="15">
        <v>6.825291</v>
      </c>
      <c r="AG27" s="15">
        <v>8.1792820000000006</v>
      </c>
      <c r="AH27" s="15">
        <v>9.7859770000000008</v>
      </c>
      <c r="AI27" s="15">
        <v>9.1429279999999995</v>
      </c>
      <c r="AJ27" s="15">
        <v>7.6946099999999999</v>
      </c>
      <c r="AK27" s="15">
        <v>6.9154450000000001</v>
      </c>
      <c r="AL27" s="15">
        <v>10.639071</v>
      </c>
      <c r="AM27" s="15">
        <v>7.6426569999999998</v>
      </c>
      <c r="AN27" s="15">
        <v>4.5151729999999999</v>
      </c>
      <c r="AO27" s="15">
        <v>4.9394809999999998</v>
      </c>
      <c r="AP27" s="15">
        <v>3.389856</v>
      </c>
      <c r="AQ27" s="15">
        <v>2.6641170000000001</v>
      </c>
      <c r="AR27" s="15">
        <v>2.2689409999999999</v>
      </c>
      <c r="AS27" s="15">
        <v>1.1804939999999999</v>
      </c>
      <c r="AT27" s="15">
        <v>0.71748112399999997</v>
      </c>
      <c r="AU27" s="15">
        <v>0.98921555400000005</v>
      </c>
      <c r="AV27" s="15">
        <v>3.6927237700000002</v>
      </c>
    </row>
    <row r="28" spans="1:48" ht="14.25" customHeight="1" outlineLevel="1" x14ac:dyDescent="0.25">
      <c r="A28" s="16" t="s">
        <v>26</v>
      </c>
      <c r="B28" s="92"/>
      <c r="C28" s="15">
        <v>0</v>
      </c>
      <c r="D28" s="15">
        <v>0</v>
      </c>
      <c r="E28" s="15">
        <v>0</v>
      </c>
      <c r="F28" s="15">
        <v>0</v>
      </c>
      <c r="G28" s="15">
        <v>0</v>
      </c>
      <c r="H28" s="15">
        <v>0</v>
      </c>
      <c r="I28" s="15">
        <v>0</v>
      </c>
      <c r="J28" s="15">
        <v>0</v>
      </c>
      <c r="K28" s="15">
        <v>0</v>
      </c>
      <c r="L28" s="15">
        <v>0</v>
      </c>
      <c r="M28" s="15">
        <v>0</v>
      </c>
      <c r="N28" s="15">
        <v>0</v>
      </c>
      <c r="O28" s="15">
        <v>0</v>
      </c>
      <c r="P28" s="15">
        <v>0</v>
      </c>
      <c r="Q28" s="15">
        <v>0</v>
      </c>
      <c r="R28" s="15">
        <v>0</v>
      </c>
      <c r="S28" s="15">
        <v>0</v>
      </c>
      <c r="T28" s="15">
        <v>0</v>
      </c>
      <c r="U28" s="15">
        <v>0</v>
      </c>
      <c r="V28" s="15">
        <v>0</v>
      </c>
      <c r="W28" s="15">
        <v>0</v>
      </c>
      <c r="X28" s="15">
        <v>0</v>
      </c>
      <c r="Y28" s="15">
        <v>0</v>
      </c>
      <c r="Z28" s="15">
        <v>0</v>
      </c>
      <c r="AA28" s="15">
        <v>0</v>
      </c>
      <c r="AB28" s="15">
        <v>0</v>
      </c>
      <c r="AC28" s="15">
        <v>0</v>
      </c>
      <c r="AD28" s="15">
        <v>0</v>
      </c>
      <c r="AE28" s="15">
        <v>0</v>
      </c>
      <c r="AF28" s="15">
        <v>0</v>
      </c>
      <c r="AG28" s="15">
        <v>0</v>
      </c>
      <c r="AH28" s="15">
        <v>0</v>
      </c>
      <c r="AI28" s="15">
        <v>0</v>
      </c>
      <c r="AJ28" s="15">
        <v>0</v>
      </c>
      <c r="AK28" s="15">
        <v>0</v>
      </c>
      <c r="AL28" s="15">
        <v>5.3629429999999996</v>
      </c>
      <c r="AM28" s="15">
        <v>7.7259270000000004</v>
      </c>
      <c r="AN28" s="15">
        <v>7.1912070000000003</v>
      </c>
      <c r="AO28" s="15">
        <v>4.7555914000000001</v>
      </c>
      <c r="AP28" s="15">
        <v>2.1876961009999998</v>
      </c>
      <c r="AQ28" s="15">
        <v>2.9375243119999999</v>
      </c>
      <c r="AR28" s="15">
        <v>7.4826847020000002</v>
      </c>
      <c r="AS28" s="15">
        <v>6.2032257389999996</v>
      </c>
      <c r="AT28" s="15">
        <v>6.474187422</v>
      </c>
      <c r="AU28" s="15">
        <v>4.7858061279999999</v>
      </c>
      <c r="AV28" s="15">
        <v>4.3946098200000003</v>
      </c>
    </row>
    <row r="29" spans="1:48" ht="14.25" customHeight="1" outlineLevel="1" x14ac:dyDescent="0.25">
      <c r="A29" s="16" t="s">
        <v>27</v>
      </c>
      <c r="B29" s="92"/>
      <c r="C29" s="15">
        <v>0</v>
      </c>
      <c r="D29" s="15">
        <v>0</v>
      </c>
      <c r="E29" s="15">
        <v>0</v>
      </c>
      <c r="F29" s="15">
        <v>0</v>
      </c>
      <c r="G29" s="15">
        <v>0</v>
      </c>
      <c r="H29" s="15">
        <v>0</v>
      </c>
      <c r="I29" s="15">
        <v>0</v>
      </c>
      <c r="J29" s="15">
        <v>0</v>
      </c>
      <c r="K29" s="15">
        <v>0</v>
      </c>
      <c r="L29" s="15">
        <v>0</v>
      </c>
      <c r="M29" s="15">
        <v>0</v>
      </c>
      <c r="N29" s="15">
        <v>0</v>
      </c>
      <c r="O29" s="15">
        <v>0</v>
      </c>
      <c r="P29" s="15">
        <v>0</v>
      </c>
      <c r="Q29" s="15">
        <v>0</v>
      </c>
      <c r="R29" s="15">
        <v>0</v>
      </c>
      <c r="S29" s="15">
        <v>0</v>
      </c>
      <c r="T29" s="15">
        <v>0</v>
      </c>
      <c r="U29" s="15">
        <v>0</v>
      </c>
      <c r="V29" s="15">
        <v>0</v>
      </c>
      <c r="W29" s="15">
        <v>0</v>
      </c>
      <c r="X29" s="15">
        <v>0</v>
      </c>
      <c r="Y29" s="15">
        <v>0</v>
      </c>
      <c r="Z29" s="15">
        <v>0</v>
      </c>
      <c r="AA29" s="15">
        <v>0</v>
      </c>
      <c r="AB29" s="15">
        <v>0</v>
      </c>
      <c r="AC29" s="15">
        <v>0</v>
      </c>
      <c r="AD29" s="15">
        <v>0</v>
      </c>
      <c r="AE29" s="15">
        <v>0</v>
      </c>
      <c r="AF29" s="15">
        <v>0</v>
      </c>
      <c r="AG29" s="15">
        <v>0</v>
      </c>
      <c r="AH29" s="15">
        <v>0</v>
      </c>
      <c r="AI29" s="15">
        <v>0</v>
      </c>
      <c r="AJ29" s="15">
        <v>0</v>
      </c>
      <c r="AK29" s="15">
        <v>0</v>
      </c>
      <c r="AL29" s="15">
        <v>0.73552799999999996</v>
      </c>
      <c r="AM29" s="15">
        <v>18.576329000000001</v>
      </c>
      <c r="AN29" s="15">
        <v>20.955085</v>
      </c>
      <c r="AO29" s="15">
        <v>23.065325999999999</v>
      </c>
      <c r="AP29" s="15">
        <v>26.770288069999999</v>
      </c>
      <c r="AQ29" s="15">
        <v>28.605580289999999</v>
      </c>
      <c r="AR29" s="15">
        <v>30.26691649</v>
      </c>
      <c r="AS29" s="15">
        <v>30.165328389999999</v>
      </c>
      <c r="AT29" s="15">
        <v>31.3211312</v>
      </c>
      <c r="AU29" s="15">
        <v>33.682958550000002</v>
      </c>
      <c r="AV29" s="15">
        <v>30.323774539999999</v>
      </c>
    </row>
    <row r="30" spans="1:48" ht="14.25" customHeight="1" outlineLevel="1" x14ac:dyDescent="0.25">
      <c r="A30" s="16" t="s">
        <v>15</v>
      </c>
      <c r="B30" s="92"/>
      <c r="C30" s="15">
        <v>0</v>
      </c>
      <c r="D30" s="15">
        <v>0</v>
      </c>
      <c r="E30" s="15">
        <v>0</v>
      </c>
      <c r="F30" s="15">
        <v>0</v>
      </c>
      <c r="G30" s="15">
        <v>0</v>
      </c>
      <c r="H30" s="15">
        <v>0</v>
      </c>
      <c r="I30" s="15">
        <v>0</v>
      </c>
      <c r="J30" s="15">
        <v>0</v>
      </c>
      <c r="K30" s="15">
        <v>0</v>
      </c>
      <c r="L30" s="15">
        <v>0</v>
      </c>
      <c r="M30" s="15">
        <v>0</v>
      </c>
      <c r="N30" s="15">
        <v>0</v>
      </c>
      <c r="O30" s="15">
        <v>0</v>
      </c>
      <c r="P30" s="15">
        <v>0</v>
      </c>
      <c r="Q30" s="15">
        <v>0</v>
      </c>
      <c r="R30" s="15">
        <v>0</v>
      </c>
      <c r="S30" s="15">
        <v>0</v>
      </c>
      <c r="T30" s="15">
        <v>0</v>
      </c>
      <c r="U30" s="15">
        <v>0</v>
      </c>
      <c r="V30" s="15">
        <v>0</v>
      </c>
      <c r="W30" s="15">
        <v>0</v>
      </c>
      <c r="X30" s="15">
        <v>0</v>
      </c>
      <c r="Y30" s="15">
        <v>0</v>
      </c>
      <c r="Z30" s="15">
        <v>0</v>
      </c>
      <c r="AA30" s="15">
        <v>0</v>
      </c>
      <c r="AB30" s="15">
        <v>0</v>
      </c>
      <c r="AC30" s="15">
        <v>0</v>
      </c>
      <c r="AD30" s="15">
        <v>0</v>
      </c>
      <c r="AE30" s="15">
        <v>0</v>
      </c>
      <c r="AF30" s="15">
        <v>0</v>
      </c>
      <c r="AG30" s="15">
        <v>0</v>
      </c>
      <c r="AH30" s="15">
        <v>0</v>
      </c>
      <c r="AI30" s="15">
        <v>14.040414</v>
      </c>
      <c r="AJ30" s="15">
        <v>69.836158999999995</v>
      </c>
      <c r="AK30" s="15">
        <v>70.589752000000004</v>
      </c>
      <c r="AL30" s="15">
        <v>69.016109999999998</v>
      </c>
      <c r="AM30" s="15">
        <v>70.614705000000001</v>
      </c>
      <c r="AN30" s="15">
        <v>68.924633999999998</v>
      </c>
      <c r="AO30" s="15">
        <v>73.751435999999998</v>
      </c>
      <c r="AP30" s="15">
        <v>82.435648490000005</v>
      </c>
      <c r="AQ30" s="15">
        <v>88.450950680000005</v>
      </c>
      <c r="AR30" s="15">
        <v>79.482154100000002</v>
      </c>
      <c r="AS30" s="15">
        <v>84.376420190000005</v>
      </c>
      <c r="AT30" s="15">
        <v>79.915917390000004</v>
      </c>
      <c r="AU30" s="15">
        <v>53.101325449999997</v>
      </c>
      <c r="AV30" s="15">
        <v>67.771850360000002</v>
      </c>
    </row>
    <row r="31" spans="1:48" ht="14.25" customHeight="1" outlineLevel="1" x14ac:dyDescent="0.25">
      <c r="A31" s="16" t="s">
        <v>13</v>
      </c>
      <c r="B31" s="92"/>
      <c r="C31" s="15">
        <v>0</v>
      </c>
      <c r="D31" s="15">
        <v>0</v>
      </c>
      <c r="E31" s="15">
        <v>0</v>
      </c>
      <c r="F31" s="15">
        <v>0</v>
      </c>
      <c r="G31" s="15">
        <v>0</v>
      </c>
      <c r="H31" s="15">
        <v>17.865097240000001</v>
      </c>
      <c r="I31" s="15">
        <v>23.40301921</v>
      </c>
      <c r="J31" s="15">
        <v>32.83099627</v>
      </c>
      <c r="K31" s="15">
        <v>66.485848000000004</v>
      </c>
      <c r="L31" s="15">
        <v>71.397237000000004</v>
      </c>
      <c r="M31" s="15">
        <v>96.475593000000003</v>
      </c>
      <c r="N31" s="15">
        <v>125.789649</v>
      </c>
      <c r="O31" s="15">
        <v>153.262823</v>
      </c>
      <c r="P31" s="15">
        <v>148.91026500000001</v>
      </c>
      <c r="Q31" s="15">
        <v>162.407466</v>
      </c>
      <c r="R31" s="15">
        <v>167.88381100000001</v>
      </c>
      <c r="S31" s="15">
        <v>165.97966199999999</v>
      </c>
      <c r="T31" s="15">
        <v>170.98353299999999</v>
      </c>
      <c r="U31" s="15">
        <v>183.54948200000001</v>
      </c>
      <c r="V31" s="15">
        <v>176.64415099999999</v>
      </c>
      <c r="W31" s="15">
        <v>162.31019499999999</v>
      </c>
      <c r="X31" s="15">
        <v>152.92191600000001</v>
      </c>
      <c r="Y31" s="15">
        <v>173.52753799999999</v>
      </c>
      <c r="Z31" s="15">
        <v>183.75706199999999</v>
      </c>
      <c r="AA31" s="15">
        <v>156.71018599999999</v>
      </c>
      <c r="AB31" s="15">
        <v>186.75990300000001</v>
      </c>
      <c r="AC31" s="15">
        <v>195.667687</v>
      </c>
      <c r="AD31" s="15">
        <v>203.56076100000001</v>
      </c>
      <c r="AE31" s="15">
        <v>186.62900999999999</v>
      </c>
      <c r="AF31" s="15">
        <v>127.351293</v>
      </c>
      <c r="AG31" s="15">
        <v>111.288443</v>
      </c>
      <c r="AH31" s="15">
        <v>98.466515999999999</v>
      </c>
      <c r="AI31" s="15">
        <v>92.874917999999994</v>
      </c>
      <c r="AJ31" s="15">
        <v>55.411439000000001</v>
      </c>
      <c r="AK31" s="15">
        <v>51.869548999999999</v>
      </c>
      <c r="AL31" s="15">
        <v>56.105119000000002</v>
      </c>
      <c r="AM31" s="15">
        <v>48.067169999999997</v>
      </c>
      <c r="AN31" s="15">
        <v>35.358842000000003</v>
      </c>
      <c r="AO31" s="15">
        <v>37.414355749999999</v>
      </c>
      <c r="AP31" s="15">
        <v>42.041828410000001</v>
      </c>
      <c r="AQ31" s="15">
        <v>51.521544570000003</v>
      </c>
      <c r="AR31" s="15">
        <v>37.75768772</v>
      </c>
      <c r="AS31" s="15">
        <v>36.734629339999998</v>
      </c>
      <c r="AT31" s="15">
        <v>35.515059899999997</v>
      </c>
      <c r="AU31" s="15">
        <v>31.814342499999999</v>
      </c>
      <c r="AV31" s="15">
        <v>24.104721000000001</v>
      </c>
    </row>
    <row r="32" spans="1:48" ht="14.25" customHeight="1" outlineLevel="1" x14ac:dyDescent="0.25">
      <c r="A32" s="16" t="s">
        <v>67</v>
      </c>
      <c r="B32" s="92"/>
      <c r="C32" s="15">
        <v>0</v>
      </c>
      <c r="D32" s="15">
        <v>0</v>
      </c>
      <c r="E32" s="15">
        <v>0</v>
      </c>
      <c r="F32" s="15">
        <v>0</v>
      </c>
      <c r="G32" s="15">
        <v>0</v>
      </c>
      <c r="H32" s="15">
        <v>0</v>
      </c>
      <c r="I32" s="15">
        <v>0</v>
      </c>
      <c r="J32" s="15">
        <v>0</v>
      </c>
      <c r="K32" s="15">
        <v>0</v>
      </c>
      <c r="L32" s="15">
        <v>0</v>
      </c>
      <c r="M32" s="15">
        <v>7.0928019999999994E-2</v>
      </c>
      <c r="N32" s="15">
        <v>0.68020599999999998</v>
      </c>
      <c r="O32" s="15">
        <v>0.76980300000000002</v>
      </c>
      <c r="P32" s="15">
        <v>0.61198200000000003</v>
      </c>
      <c r="Q32" s="15">
        <v>0.62271465599999998</v>
      </c>
      <c r="R32" s="15">
        <v>0.467968</v>
      </c>
      <c r="S32" s="15">
        <v>0.39253670000000002</v>
      </c>
      <c r="T32" s="15">
        <v>0.34203919999999999</v>
      </c>
      <c r="U32" s="15">
        <v>0.27426099999999998</v>
      </c>
      <c r="V32" s="15">
        <v>0.229495</v>
      </c>
      <c r="W32" s="15">
        <v>0.43948399999999999</v>
      </c>
      <c r="X32" s="15">
        <v>0.143266</v>
      </c>
      <c r="Y32" s="15">
        <v>0.82164899999999996</v>
      </c>
      <c r="Z32" s="15">
        <v>1.3589340000000001</v>
      </c>
      <c r="AA32" s="15">
        <v>1.3898360000000001</v>
      </c>
      <c r="AB32" s="15">
        <v>1.035541</v>
      </c>
      <c r="AC32" s="15">
        <v>0.61405200000000004</v>
      </c>
      <c r="AD32" s="15">
        <v>0.64518103999999998</v>
      </c>
      <c r="AE32" s="15">
        <v>0.69791800000000004</v>
      </c>
      <c r="AF32" s="15">
        <v>0.46514699999999998</v>
      </c>
      <c r="AG32" s="15">
        <v>0.33698699999999998</v>
      </c>
      <c r="AH32" s="15">
        <v>0.346493</v>
      </c>
      <c r="AI32" s="15">
        <v>0.12604499999999999</v>
      </c>
      <c r="AJ32" s="15">
        <v>0.104098</v>
      </c>
      <c r="AK32" s="15">
        <v>0.15996099999999999</v>
      </c>
      <c r="AL32" s="15">
        <v>0.107765</v>
      </c>
      <c r="AM32" s="15">
        <v>0.11213099999999999</v>
      </c>
      <c r="AN32" s="15">
        <v>4.0270000000000002E-3</v>
      </c>
      <c r="AO32" s="15">
        <v>0.1322892</v>
      </c>
      <c r="AP32" s="15">
        <v>1.38578</v>
      </c>
      <c r="AQ32" s="15">
        <v>2.974235846</v>
      </c>
      <c r="AR32" s="15">
        <v>1.80935563</v>
      </c>
      <c r="AS32" s="15">
        <v>0.2415506</v>
      </c>
      <c r="AT32" s="15">
        <v>6.9367923999999997E-2</v>
      </c>
      <c r="AU32" s="15">
        <v>0.404740775</v>
      </c>
      <c r="AV32" s="15">
        <v>0.106636753</v>
      </c>
    </row>
    <row r="33" spans="1:48" ht="14.25" customHeight="1" x14ac:dyDescent="0.25">
      <c r="A33" s="6"/>
      <c r="B33" s="8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row>
    <row r="34" spans="1:48" x14ac:dyDescent="0.25">
      <c r="A34" s="7" t="s">
        <v>9</v>
      </c>
      <c r="B34" s="80"/>
      <c r="C34" s="15">
        <v>0</v>
      </c>
      <c r="D34" s="15">
        <v>0</v>
      </c>
      <c r="E34" s="15">
        <v>0</v>
      </c>
      <c r="F34" s="15">
        <v>0</v>
      </c>
      <c r="G34" s="15">
        <v>0</v>
      </c>
      <c r="H34" s="15">
        <v>0</v>
      </c>
      <c r="I34" s="15">
        <v>5.4110755150000003</v>
      </c>
      <c r="J34" s="15">
        <v>11.078647595</v>
      </c>
      <c r="K34" s="15">
        <v>16.144611999999999</v>
      </c>
      <c r="L34" s="15">
        <v>18.846457000000001</v>
      </c>
      <c r="M34" s="15">
        <v>20.008125</v>
      </c>
      <c r="N34" s="15">
        <v>23.272644</v>
      </c>
      <c r="O34" s="15">
        <v>19.700348999999999</v>
      </c>
      <c r="P34" s="15">
        <v>19.630483999999999</v>
      </c>
      <c r="Q34" s="15">
        <v>25.527342000000001</v>
      </c>
      <c r="R34" s="15">
        <v>29.684740000000001</v>
      </c>
      <c r="S34" s="15">
        <v>27.897569999999998</v>
      </c>
      <c r="T34" s="15">
        <v>22.115091</v>
      </c>
      <c r="U34" s="15">
        <v>25.146724000000003</v>
      </c>
      <c r="V34" s="15">
        <v>24.790302000000001</v>
      </c>
      <c r="W34" s="15">
        <v>28.661390000000001</v>
      </c>
      <c r="X34" s="15">
        <v>19.408493</v>
      </c>
      <c r="Y34" s="15">
        <v>27.668472999999999</v>
      </c>
      <c r="Z34" s="15">
        <v>20.478544999999997</v>
      </c>
      <c r="AA34" s="15">
        <v>21.119311999999997</v>
      </c>
      <c r="AB34" s="15">
        <v>17.737271</v>
      </c>
      <c r="AC34" s="15">
        <v>6.8535820000000003</v>
      </c>
      <c r="AD34" s="15">
        <v>3.5929389999999999</v>
      </c>
      <c r="AE34" s="15">
        <v>0.49565799999999999</v>
      </c>
      <c r="AF34" s="15">
        <v>9.2619999999999994E-3</v>
      </c>
      <c r="AG34" s="15">
        <v>0</v>
      </c>
      <c r="AH34" s="15">
        <v>0.50301399999999996</v>
      </c>
      <c r="AI34" s="15">
        <v>1.5923770000000002</v>
      </c>
      <c r="AJ34" s="15">
        <v>1.834757</v>
      </c>
      <c r="AK34" s="15">
        <v>2.6458029999999999</v>
      </c>
      <c r="AL34" s="15">
        <v>4.9796959999999997</v>
      </c>
      <c r="AM34" s="15">
        <v>4.0111799999999995</v>
      </c>
      <c r="AN34" s="15">
        <v>4.5639890000000003</v>
      </c>
      <c r="AO34" s="15">
        <v>3.7188325</v>
      </c>
      <c r="AP34" s="15">
        <v>10.803665327999999</v>
      </c>
      <c r="AQ34" s="15">
        <v>17.801192996000001</v>
      </c>
      <c r="AR34" s="15">
        <v>13.072849406</v>
      </c>
      <c r="AS34" s="15">
        <v>12.105907626</v>
      </c>
      <c r="AT34" s="15">
        <v>8.417209905</v>
      </c>
      <c r="AU34" s="15">
        <v>0.43151635299999996</v>
      </c>
      <c r="AV34" s="15">
        <v>6.1440412999999999E-2</v>
      </c>
    </row>
    <row r="35" spans="1:48" x14ac:dyDescent="0.25">
      <c r="A35" s="7" t="s">
        <v>35</v>
      </c>
      <c r="B35" s="90">
        <v>2</v>
      </c>
      <c r="C35" s="15">
        <v>0.107755</v>
      </c>
      <c r="D35" s="15">
        <v>0.12766334700000001</v>
      </c>
      <c r="E35" s="15">
        <v>0.218142004</v>
      </c>
      <c r="F35" s="15">
        <v>0.31228275300000002</v>
      </c>
      <c r="G35" s="15">
        <v>0.40087519100000002</v>
      </c>
      <c r="H35" s="15">
        <v>0.50247259300000002</v>
      </c>
      <c r="I35" s="15">
        <v>0.61920798200000005</v>
      </c>
      <c r="J35" s="15">
        <v>1.0721648210000001</v>
      </c>
      <c r="K35" s="15">
        <v>1.2626592059999999</v>
      </c>
      <c r="L35" s="15">
        <v>1.4296827249999999</v>
      </c>
      <c r="M35" s="15">
        <v>2.243180411</v>
      </c>
      <c r="N35" s="15">
        <v>4.2343627129999994</v>
      </c>
      <c r="O35" s="15">
        <v>4.9448297559999999</v>
      </c>
      <c r="P35" s="15">
        <v>5.0364907060000004</v>
      </c>
      <c r="Q35" s="15">
        <v>5.1679169109999998</v>
      </c>
      <c r="R35" s="15">
        <v>5.2438803700000003</v>
      </c>
      <c r="S35" s="15">
        <v>5.5458942709999999</v>
      </c>
      <c r="T35" s="15">
        <v>6.4011037330000002</v>
      </c>
      <c r="U35" s="15">
        <v>6.9549884290000001</v>
      </c>
      <c r="V35" s="15">
        <v>7.0620690480000006</v>
      </c>
      <c r="W35" s="15">
        <v>7.1293733820000007</v>
      </c>
      <c r="X35" s="15">
        <v>6.6298625380000011</v>
      </c>
      <c r="Y35" s="15">
        <v>7.4267475010000004</v>
      </c>
      <c r="Z35" s="15">
        <v>8.0008161179999995</v>
      </c>
      <c r="AA35" s="15">
        <v>7.9457010199999996</v>
      </c>
      <c r="AB35" s="15">
        <v>8.4335781430000001</v>
      </c>
      <c r="AC35" s="15">
        <v>8.7379395930000001</v>
      </c>
      <c r="AD35" s="15">
        <v>9.7052822150000004</v>
      </c>
      <c r="AE35" s="15">
        <v>9.4740648720000014</v>
      </c>
      <c r="AF35" s="15">
        <v>7.0446729210000001</v>
      </c>
      <c r="AG35" s="15">
        <v>6.8647096520000002</v>
      </c>
      <c r="AH35" s="15">
        <v>6.554504434</v>
      </c>
      <c r="AI35" s="15">
        <v>5.9851619410000003</v>
      </c>
      <c r="AJ35" s="15">
        <v>4.0175633749999999</v>
      </c>
      <c r="AK35" s="15">
        <v>3.3174247010000002</v>
      </c>
      <c r="AL35" s="15">
        <v>3.474288955</v>
      </c>
      <c r="AM35" s="15">
        <v>3.8569828629999998</v>
      </c>
      <c r="AN35" s="15">
        <v>4.6518939010000002</v>
      </c>
      <c r="AO35" s="15">
        <v>7.883370321000001</v>
      </c>
      <c r="AP35" s="15">
        <v>7.8913542670000005</v>
      </c>
      <c r="AQ35" s="15">
        <v>8.8864572520000014</v>
      </c>
      <c r="AR35" s="15">
        <v>8.1257270190000011</v>
      </c>
      <c r="AS35" s="15">
        <v>7.0069807720000004</v>
      </c>
      <c r="AT35" s="15">
        <v>7.5520559680000003</v>
      </c>
      <c r="AU35" s="15">
        <v>8.2735233319999999</v>
      </c>
      <c r="AV35" s="15">
        <v>7.4353240389999993</v>
      </c>
    </row>
    <row r="36" spans="1:48" x14ac:dyDescent="0.25">
      <c r="A36" s="7" t="s">
        <v>10</v>
      </c>
      <c r="B36" s="80"/>
      <c r="C36" s="15">
        <v>1.026873962</v>
      </c>
      <c r="D36" s="15">
        <v>1.1880647339999999</v>
      </c>
      <c r="E36" s="15">
        <v>2.2915200320000002</v>
      </c>
      <c r="F36" s="15">
        <v>2.1258801260000002</v>
      </c>
      <c r="G36" s="15">
        <v>0.89353487999999992</v>
      </c>
      <c r="H36" s="15">
        <v>7.7599360709999994</v>
      </c>
      <c r="I36" s="15">
        <v>0.78400365299999997</v>
      </c>
      <c r="J36" s="15">
        <v>0.602062502</v>
      </c>
      <c r="K36" s="15">
        <v>0.48285300000000003</v>
      </c>
      <c r="L36" s="15">
        <v>0.30182900000000001</v>
      </c>
      <c r="M36" s="15">
        <v>1.265836</v>
      </c>
      <c r="N36" s="15">
        <v>0.75695999999999997</v>
      </c>
      <c r="O36" s="15">
        <v>1.258418</v>
      </c>
      <c r="P36" s="15">
        <v>0.99755799999999994</v>
      </c>
      <c r="Q36" s="15">
        <v>1.5019179999999999</v>
      </c>
      <c r="R36" s="15">
        <v>1.882585</v>
      </c>
      <c r="S36" s="15">
        <v>2.206718</v>
      </c>
      <c r="T36" s="15">
        <v>2.4463330000000001</v>
      </c>
      <c r="U36" s="15">
        <v>1.8848409999999998</v>
      </c>
      <c r="V36" s="15">
        <v>1.5752187959999999</v>
      </c>
      <c r="W36" s="15">
        <v>1.8468450000000001</v>
      </c>
      <c r="X36" s="15">
        <v>1.2376320000000001</v>
      </c>
      <c r="Y36" s="15">
        <v>2.475257</v>
      </c>
      <c r="Z36" s="15">
        <v>3.683541</v>
      </c>
      <c r="AA36" s="15">
        <v>3.0437629999999998</v>
      </c>
      <c r="AB36" s="15">
        <v>1.9405460000000001</v>
      </c>
      <c r="AC36" s="15">
        <v>1.636191</v>
      </c>
      <c r="AD36" s="15">
        <v>2.592263</v>
      </c>
      <c r="AE36" s="15">
        <v>1.606943</v>
      </c>
      <c r="AF36" s="15">
        <v>1.07759</v>
      </c>
      <c r="AG36" s="15">
        <v>0.90373700000000001</v>
      </c>
      <c r="AH36" s="15">
        <v>0.78468599999999999</v>
      </c>
      <c r="AI36" s="15">
        <v>0.85778399999999988</v>
      </c>
      <c r="AJ36" s="15">
        <v>3.9671710000000004</v>
      </c>
      <c r="AK36" s="15">
        <v>6.9331229999999993</v>
      </c>
      <c r="AL36" s="15">
        <v>6.6827565999999994</v>
      </c>
      <c r="AM36" s="15">
        <v>7.4697113000000002</v>
      </c>
      <c r="AN36" s="15">
        <v>6.4877797289999997</v>
      </c>
      <c r="AO36" s="15">
        <v>4.7603134419999993</v>
      </c>
      <c r="AP36" s="15">
        <v>2.6944484919999998</v>
      </c>
      <c r="AQ36" s="15">
        <v>2.924991066</v>
      </c>
      <c r="AR36" s="15">
        <v>7.0559157720000005</v>
      </c>
      <c r="AS36" s="15">
        <v>5.6825581510000003</v>
      </c>
      <c r="AT36" s="15">
        <v>5.5510169450000006</v>
      </c>
      <c r="AU36" s="15">
        <v>3.8742583689999996</v>
      </c>
      <c r="AV36" s="15">
        <v>2.7982146599999997</v>
      </c>
    </row>
    <row r="37" spans="1:48" x14ac:dyDescent="0.25">
      <c r="A37" s="7"/>
      <c r="B37" s="80"/>
      <c r="C37" s="15"/>
      <c r="AN37" s="11"/>
      <c r="AO37" s="11"/>
      <c r="AP37" s="11"/>
      <c r="AQ37" s="11"/>
      <c r="AR37" s="11"/>
      <c r="AS37" s="11"/>
      <c r="AT37" s="11"/>
      <c r="AU37" s="11"/>
      <c r="AV37" s="11"/>
    </row>
    <row r="38" spans="1:48" x14ac:dyDescent="0.25">
      <c r="A38" s="73" t="s">
        <v>29</v>
      </c>
      <c r="B38" s="90">
        <v>3</v>
      </c>
      <c r="C38" s="5">
        <f>SUM(C39:C57)</f>
        <v>11.069612449999999</v>
      </c>
      <c r="D38" s="5">
        <f t="shared" ref="D38:AP38" si="7">SUM(D39:D57)</f>
        <v>12.169623939999999</v>
      </c>
      <c r="E38" s="5">
        <f t="shared" si="7"/>
        <v>34.58317839</v>
      </c>
      <c r="F38" s="5">
        <f t="shared" si="7"/>
        <v>57.500256380000003</v>
      </c>
      <c r="G38" s="5">
        <f t="shared" si="7"/>
        <v>54.244803400000002</v>
      </c>
      <c r="H38" s="5">
        <f t="shared" si="7"/>
        <v>34.784970380000004</v>
      </c>
      <c r="I38" s="5">
        <f t="shared" si="7"/>
        <v>31.710185384999996</v>
      </c>
      <c r="J38" s="5">
        <f t="shared" si="7"/>
        <v>39.683582487999999</v>
      </c>
      <c r="K38" s="5">
        <f t="shared" si="7"/>
        <v>73.847809784000006</v>
      </c>
      <c r="L38" s="5">
        <f t="shared" si="7"/>
        <v>80.224694270000001</v>
      </c>
      <c r="M38" s="5">
        <f t="shared" si="7"/>
        <v>103.673324632</v>
      </c>
      <c r="N38" s="5">
        <f t="shared" si="7"/>
        <v>133.49403629300002</v>
      </c>
      <c r="O38" s="5">
        <f t="shared" si="7"/>
        <v>162.52405525999998</v>
      </c>
      <c r="P38" s="5">
        <f t="shared" si="7"/>
        <v>156.81846429999999</v>
      </c>
      <c r="Q38" s="5">
        <f t="shared" si="7"/>
        <v>172.60414499000001</v>
      </c>
      <c r="R38" s="5">
        <f t="shared" si="7"/>
        <v>177.78993012000001</v>
      </c>
      <c r="S38" s="5">
        <f t="shared" si="7"/>
        <v>177.08846566999998</v>
      </c>
      <c r="T38" s="5">
        <f t="shared" si="7"/>
        <v>192.98784838999998</v>
      </c>
      <c r="U38" s="5">
        <f t="shared" si="7"/>
        <v>204.40951270999997</v>
      </c>
      <c r="V38" s="5">
        <f t="shared" si="7"/>
        <v>198.76487110400001</v>
      </c>
      <c r="W38" s="5">
        <f t="shared" si="7"/>
        <v>185.15224834</v>
      </c>
      <c r="X38" s="5">
        <f t="shared" si="7"/>
        <v>174.86098959000003</v>
      </c>
      <c r="Y38" s="5">
        <f t="shared" si="7"/>
        <v>199.69969257</v>
      </c>
      <c r="Z38" s="5">
        <f t="shared" si="7"/>
        <v>214.00483234499998</v>
      </c>
      <c r="AA38" s="5">
        <f t="shared" si="7"/>
        <v>187.384363576</v>
      </c>
      <c r="AB38" s="5">
        <f t="shared" si="7"/>
        <v>219.91446470000002</v>
      </c>
      <c r="AC38" s="5">
        <f t="shared" si="7"/>
        <v>231.81816751000002</v>
      </c>
      <c r="AD38" s="5">
        <f t="shared" si="7"/>
        <v>244.00151785</v>
      </c>
      <c r="AE38" s="5">
        <f t="shared" si="7"/>
        <v>232.10639301999996</v>
      </c>
      <c r="AF38" s="5">
        <f t="shared" si="7"/>
        <v>176.52989586000004</v>
      </c>
      <c r="AG38" s="5">
        <f t="shared" si="7"/>
        <v>157.89459052999999</v>
      </c>
      <c r="AH38" s="5">
        <f t="shared" si="7"/>
        <v>147.21849378999997</v>
      </c>
      <c r="AI38" s="5">
        <f t="shared" si="7"/>
        <v>151.36169708999995</v>
      </c>
      <c r="AJ38" s="5">
        <f t="shared" si="7"/>
        <v>167.44886106000001</v>
      </c>
      <c r="AK38" s="5">
        <f t="shared" si="7"/>
        <v>157.76787519999999</v>
      </c>
      <c r="AL38" s="5">
        <f t="shared" si="7"/>
        <v>163.11221500999997</v>
      </c>
      <c r="AM38" s="5">
        <f t="shared" si="7"/>
        <v>174.44421297</v>
      </c>
      <c r="AN38" s="5">
        <f t="shared" si="7"/>
        <v>153.81549070999995</v>
      </c>
      <c r="AO38" s="5">
        <f t="shared" si="7"/>
        <v>164.51039980600001</v>
      </c>
      <c r="AP38" s="5">
        <f t="shared" si="7"/>
        <v>177.09984017599999</v>
      </c>
      <c r="AQ38" s="5">
        <f t="shared" ref="AQ38:AV38" si="8">SUM(AQ39:AQ57)</f>
        <v>197.70701226400001</v>
      </c>
      <c r="AR38" s="5">
        <f t="shared" si="8"/>
        <v>182.72514291599995</v>
      </c>
      <c r="AS38" s="5">
        <f t="shared" si="8"/>
        <v>190.62527931199995</v>
      </c>
      <c r="AT38" s="5">
        <f t="shared" si="8"/>
        <v>188.87613086099998</v>
      </c>
      <c r="AU38" s="5">
        <f t="shared" si="8"/>
        <v>167.46991256600003</v>
      </c>
      <c r="AV38" s="5">
        <f t="shared" si="8"/>
        <v>177.86459637699997</v>
      </c>
    </row>
    <row r="39" spans="1:48" ht="14.25" customHeight="1" outlineLevel="1" x14ac:dyDescent="0.25">
      <c r="A39" s="16" t="s">
        <v>23</v>
      </c>
      <c r="B39" s="92"/>
      <c r="C39" s="15">
        <v>0</v>
      </c>
      <c r="D39" s="15">
        <v>0</v>
      </c>
      <c r="E39" s="15">
        <v>0</v>
      </c>
      <c r="F39" s="15">
        <v>0</v>
      </c>
      <c r="G39" s="15">
        <v>0</v>
      </c>
      <c r="H39" s="15">
        <v>0</v>
      </c>
      <c r="I39" s="15">
        <v>0</v>
      </c>
      <c r="J39" s="15">
        <v>0</v>
      </c>
      <c r="K39" s="15">
        <v>0</v>
      </c>
      <c r="L39" s="15">
        <v>0</v>
      </c>
      <c r="M39" s="15">
        <v>0</v>
      </c>
      <c r="N39" s="15">
        <v>0</v>
      </c>
      <c r="O39" s="15">
        <v>0</v>
      </c>
      <c r="P39" s="15">
        <v>0</v>
      </c>
      <c r="Q39" s="15">
        <v>0</v>
      </c>
      <c r="R39" s="15">
        <v>0</v>
      </c>
      <c r="S39" s="15">
        <v>0</v>
      </c>
      <c r="T39" s="15">
        <v>0</v>
      </c>
      <c r="U39" s="15">
        <v>0</v>
      </c>
      <c r="V39" s="15">
        <v>0</v>
      </c>
      <c r="W39" s="15">
        <v>0</v>
      </c>
      <c r="X39" s="15">
        <v>0</v>
      </c>
      <c r="Y39" s="15">
        <v>0</v>
      </c>
      <c r="Z39" s="15">
        <v>0</v>
      </c>
      <c r="AA39" s="15">
        <v>0</v>
      </c>
      <c r="AB39" s="15">
        <v>0</v>
      </c>
      <c r="AC39" s="15">
        <v>0</v>
      </c>
      <c r="AD39" s="15">
        <v>0</v>
      </c>
      <c r="AE39" s="15">
        <v>0</v>
      </c>
      <c r="AF39" s="15">
        <v>0</v>
      </c>
      <c r="AG39" s="15">
        <v>0</v>
      </c>
      <c r="AH39" s="15">
        <v>0</v>
      </c>
      <c r="AI39" s="15">
        <v>1.8319999999999999E-2</v>
      </c>
      <c r="AJ39" s="15">
        <v>8.7499999999999994E-2</v>
      </c>
      <c r="AK39" s="15">
        <v>9.5718999999999999E-2</v>
      </c>
      <c r="AL39" s="15">
        <v>0.139629</v>
      </c>
      <c r="AM39" s="15">
        <v>0.18043100000000001</v>
      </c>
      <c r="AN39" s="15">
        <v>0.16839599999999999</v>
      </c>
      <c r="AO39" s="15">
        <v>6.9739999999999996E-2</v>
      </c>
      <c r="AP39" s="15">
        <v>0.47007300000000002</v>
      </c>
      <c r="AQ39" s="15">
        <v>0.15262400000000001</v>
      </c>
      <c r="AR39" s="15">
        <v>0.44454900000000003</v>
      </c>
      <c r="AS39" s="15">
        <v>0.40294200000000002</v>
      </c>
      <c r="AT39" s="15">
        <v>0.19006100000000001</v>
      </c>
      <c r="AU39" s="15">
        <v>0.18043500000000001</v>
      </c>
      <c r="AV39" s="15">
        <v>0.28688900000000001</v>
      </c>
    </row>
    <row r="40" spans="1:48" ht="14.25" customHeight="1" outlineLevel="1" x14ac:dyDescent="0.25">
      <c r="A40" s="16" t="s">
        <v>41</v>
      </c>
      <c r="B40" s="92"/>
      <c r="C40" s="15">
        <v>0</v>
      </c>
      <c r="D40" s="15">
        <v>0</v>
      </c>
      <c r="E40" s="15">
        <v>0</v>
      </c>
      <c r="F40" s="15">
        <v>0</v>
      </c>
      <c r="G40" s="15">
        <v>0</v>
      </c>
      <c r="H40" s="15">
        <v>0</v>
      </c>
      <c r="I40" s="15">
        <v>0</v>
      </c>
      <c r="J40" s="15">
        <v>0</v>
      </c>
      <c r="K40" s="15">
        <v>0</v>
      </c>
      <c r="L40" s="15">
        <v>0</v>
      </c>
      <c r="M40" s="15">
        <v>0</v>
      </c>
      <c r="N40" s="15">
        <v>0</v>
      </c>
      <c r="O40" s="15">
        <v>0</v>
      </c>
      <c r="P40" s="15">
        <v>0</v>
      </c>
      <c r="Q40" s="15">
        <v>0</v>
      </c>
      <c r="R40" s="15">
        <v>0</v>
      </c>
      <c r="S40" s="15">
        <v>0</v>
      </c>
      <c r="T40" s="15">
        <v>0</v>
      </c>
      <c r="U40" s="15">
        <v>0</v>
      </c>
      <c r="V40" s="15">
        <v>0</v>
      </c>
      <c r="W40" s="15">
        <v>0</v>
      </c>
      <c r="X40" s="15">
        <v>0</v>
      </c>
      <c r="Y40" s="15">
        <v>0</v>
      </c>
      <c r="Z40" s="15">
        <v>0</v>
      </c>
      <c r="AA40" s="15">
        <v>0</v>
      </c>
      <c r="AB40" s="15">
        <v>0</v>
      </c>
      <c r="AC40" s="15">
        <v>0</v>
      </c>
      <c r="AD40" s="15">
        <v>0</v>
      </c>
      <c r="AE40" s="15">
        <v>0</v>
      </c>
      <c r="AF40" s="15">
        <v>0</v>
      </c>
      <c r="AG40" s="15">
        <v>0</v>
      </c>
      <c r="AH40" s="15">
        <v>0</v>
      </c>
      <c r="AI40" s="15">
        <v>0</v>
      </c>
      <c r="AJ40" s="15">
        <v>0</v>
      </c>
      <c r="AK40" s="15">
        <v>0</v>
      </c>
      <c r="AL40" s="15">
        <v>0</v>
      </c>
      <c r="AM40" s="15">
        <v>0</v>
      </c>
      <c r="AN40" s="15">
        <v>0</v>
      </c>
      <c r="AO40" s="15">
        <v>6.5000000000000002E-7</v>
      </c>
      <c r="AP40" s="15">
        <v>0</v>
      </c>
      <c r="AQ40" s="15">
        <v>0.10372366</v>
      </c>
      <c r="AR40" s="15">
        <v>4.9986999999999997E-2</v>
      </c>
      <c r="AS40" s="15">
        <v>0.11587699999999999</v>
      </c>
      <c r="AT40" s="15">
        <v>1.154321E-2</v>
      </c>
      <c r="AU40" s="15">
        <v>3.0370000000000002E-3</v>
      </c>
      <c r="AV40" s="15">
        <v>0</v>
      </c>
    </row>
    <row r="41" spans="1:48" ht="14.25" customHeight="1" outlineLevel="1" x14ac:dyDescent="0.25">
      <c r="A41" s="16" t="s">
        <v>14</v>
      </c>
      <c r="B41" s="92"/>
      <c r="C41" s="15">
        <v>11.069612449999999</v>
      </c>
      <c r="D41" s="15">
        <v>12.169623939999999</v>
      </c>
      <c r="E41" s="15">
        <v>34.58317839</v>
      </c>
      <c r="F41" s="15">
        <v>57.500256380000003</v>
      </c>
      <c r="G41" s="15">
        <v>54.244803400000002</v>
      </c>
      <c r="H41" s="15">
        <v>24.750235480000001</v>
      </c>
      <c r="I41" s="15">
        <v>9.2890745050000003</v>
      </c>
      <c r="J41" s="15">
        <v>7.7673886679999997</v>
      </c>
      <c r="K41" s="15">
        <v>8.8866517839999997</v>
      </c>
      <c r="L41" s="15">
        <v>10.27137327</v>
      </c>
      <c r="M41" s="15">
        <v>9.7515886120000008</v>
      </c>
      <c r="N41" s="15">
        <v>9.6170712930000004</v>
      </c>
      <c r="O41" s="15">
        <v>11.79082526</v>
      </c>
      <c r="P41" s="15">
        <v>9.5221683000000006</v>
      </c>
      <c r="Q41" s="15">
        <v>11.84322349</v>
      </c>
      <c r="R41" s="15">
        <v>11.90879352</v>
      </c>
      <c r="S41" s="15">
        <v>12.66693497</v>
      </c>
      <c r="T41" s="15">
        <v>19.75047889</v>
      </c>
      <c r="U41" s="15">
        <v>19.338144710000002</v>
      </c>
      <c r="V41" s="15">
        <v>19.526892</v>
      </c>
      <c r="W41" s="15">
        <v>18.37151734</v>
      </c>
      <c r="X41" s="15">
        <v>19.273633589999999</v>
      </c>
      <c r="Y41" s="15">
        <v>20.754103189999999</v>
      </c>
      <c r="Z41" s="15">
        <v>21.720019950000001</v>
      </c>
      <c r="AA41" s="15">
        <v>21.007382249999999</v>
      </c>
      <c r="AB41" s="15">
        <v>22.527616699999999</v>
      </c>
      <c r="AC41" s="15">
        <v>25.341025510000001</v>
      </c>
      <c r="AD41" s="15">
        <v>25.560424810000001</v>
      </c>
      <c r="AE41" s="15">
        <v>25.613088019999999</v>
      </c>
      <c r="AF41" s="15">
        <v>24.32608986</v>
      </c>
      <c r="AG41" s="15">
        <v>24.084346530000001</v>
      </c>
      <c r="AH41" s="15">
        <v>25.129929789999998</v>
      </c>
      <c r="AI41" s="15">
        <v>24.330570179999999</v>
      </c>
      <c r="AJ41" s="15">
        <v>21.530072059999998</v>
      </c>
      <c r="AK41" s="15">
        <v>18.497079500000002</v>
      </c>
      <c r="AL41" s="15">
        <v>15.084392709999999</v>
      </c>
      <c r="AM41" s="15">
        <v>14.895511669999999</v>
      </c>
      <c r="AN41" s="15">
        <v>14.863345300000001</v>
      </c>
      <c r="AO41" s="15">
        <v>11.913319980000001</v>
      </c>
      <c r="AP41" s="15">
        <v>11.04265303</v>
      </c>
      <c r="AQ41" s="15">
        <v>14.401936020000001</v>
      </c>
      <c r="AR41" s="15">
        <v>10.740949820000001</v>
      </c>
      <c r="AS41" s="15">
        <v>8.3914682979999995</v>
      </c>
      <c r="AT41" s="15">
        <v>7.7776994559999997</v>
      </c>
      <c r="AU41" s="15">
        <v>8.7723094249999995</v>
      </c>
      <c r="AV41" s="15">
        <v>8.3723055669999997</v>
      </c>
    </row>
    <row r="42" spans="1:48" ht="14.25" customHeight="1" outlineLevel="1" x14ac:dyDescent="0.25">
      <c r="A42" s="16" t="s">
        <v>17</v>
      </c>
      <c r="B42" s="92"/>
      <c r="C42" s="15">
        <v>0</v>
      </c>
      <c r="D42" s="15">
        <v>0</v>
      </c>
      <c r="E42" s="15">
        <v>0</v>
      </c>
      <c r="F42" s="15">
        <v>0</v>
      </c>
      <c r="G42" s="15">
        <v>0</v>
      </c>
      <c r="H42" s="15">
        <v>0</v>
      </c>
      <c r="I42" s="15">
        <v>0</v>
      </c>
      <c r="J42" s="15">
        <v>0</v>
      </c>
      <c r="K42" s="15">
        <v>0</v>
      </c>
      <c r="L42" s="15">
        <v>0</v>
      </c>
      <c r="M42" s="15">
        <v>0</v>
      </c>
      <c r="N42" s="15">
        <v>0</v>
      </c>
      <c r="O42" s="15">
        <v>0</v>
      </c>
      <c r="P42" s="15">
        <v>0</v>
      </c>
      <c r="Q42" s="15">
        <v>0</v>
      </c>
      <c r="R42" s="15">
        <v>0</v>
      </c>
      <c r="S42" s="15">
        <v>0</v>
      </c>
      <c r="T42" s="15">
        <v>0</v>
      </c>
      <c r="U42" s="15">
        <v>0</v>
      </c>
      <c r="V42" s="15">
        <v>0</v>
      </c>
      <c r="W42" s="15">
        <v>0</v>
      </c>
      <c r="X42" s="15">
        <v>0</v>
      </c>
      <c r="Y42" s="15">
        <v>0</v>
      </c>
      <c r="Z42" s="15">
        <v>0</v>
      </c>
      <c r="AA42" s="15">
        <v>0</v>
      </c>
      <c r="AB42" s="15">
        <v>0</v>
      </c>
      <c r="AC42" s="15">
        <v>0</v>
      </c>
      <c r="AD42" s="15">
        <v>0</v>
      </c>
      <c r="AE42" s="15">
        <v>0</v>
      </c>
      <c r="AF42" s="15">
        <v>0</v>
      </c>
      <c r="AG42" s="15">
        <v>0</v>
      </c>
      <c r="AH42" s="15">
        <v>0</v>
      </c>
      <c r="AI42" s="15">
        <v>0</v>
      </c>
      <c r="AJ42" s="15">
        <v>0</v>
      </c>
      <c r="AK42" s="15">
        <v>0</v>
      </c>
      <c r="AL42" s="15">
        <v>2.1762600000000001</v>
      </c>
      <c r="AM42" s="15">
        <v>7.2579849999999997</v>
      </c>
      <c r="AN42" s="15">
        <v>4.4791624890000001</v>
      </c>
      <c r="AO42" s="15">
        <v>3.376382794</v>
      </c>
      <c r="AP42" s="15">
        <v>3.6585464139999999</v>
      </c>
      <c r="AQ42" s="15">
        <v>5.7424609589999998</v>
      </c>
      <c r="AR42" s="15">
        <v>5.5777865740000001</v>
      </c>
      <c r="AS42" s="15">
        <v>3.930917424</v>
      </c>
      <c r="AT42" s="15">
        <v>3.4152015699999998</v>
      </c>
      <c r="AU42" s="15">
        <v>5.5168122559999997</v>
      </c>
      <c r="AV42" s="15">
        <v>3.9563803929999999</v>
      </c>
    </row>
    <row r="43" spans="1:48" ht="14.25" customHeight="1" outlineLevel="1" x14ac:dyDescent="0.25">
      <c r="A43" s="16" t="s">
        <v>27</v>
      </c>
      <c r="B43" s="92"/>
      <c r="C43" s="15">
        <v>0</v>
      </c>
      <c r="D43" s="15">
        <v>0</v>
      </c>
      <c r="E43" s="15">
        <v>0</v>
      </c>
      <c r="F43" s="15">
        <v>0</v>
      </c>
      <c r="G43" s="15">
        <v>0</v>
      </c>
      <c r="H43" s="15">
        <v>0</v>
      </c>
      <c r="I43" s="15">
        <v>0</v>
      </c>
      <c r="J43" s="15">
        <v>0</v>
      </c>
      <c r="K43" s="15">
        <v>0</v>
      </c>
      <c r="L43" s="15">
        <v>0</v>
      </c>
      <c r="M43" s="15">
        <v>0</v>
      </c>
      <c r="N43" s="15">
        <v>0</v>
      </c>
      <c r="O43" s="15">
        <v>0</v>
      </c>
      <c r="P43" s="15">
        <v>0</v>
      </c>
      <c r="Q43" s="15">
        <v>0</v>
      </c>
      <c r="R43" s="15">
        <v>0</v>
      </c>
      <c r="S43" s="15">
        <v>0</v>
      </c>
      <c r="T43" s="15">
        <v>0</v>
      </c>
      <c r="U43" s="15">
        <v>0</v>
      </c>
      <c r="V43" s="15">
        <v>0</v>
      </c>
      <c r="W43" s="15">
        <v>0</v>
      </c>
      <c r="X43" s="15">
        <v>0</v>
      </c>
      <c r="Y43" s="15">
        <v>0</v>
      </c>
      <c r="Z43" s="15">
        <v>0</v>
      </c>
      <c r="AA43" s="15">
        <v>0</v>
      </c>
      <c r="AB43" s="15">
        <v>0</v>
      </c>
      <c r="AC43" s="15">
        <v>0</v>
      </c>
      <c r="AD43" s="15">
        <v>0</v>
      </c>
      <c r="AE43" s="15">
        <v>0</v>
      </c>
      <c r="AF43" s="15">
        <v>0</v>
      </c>
      <c r="AG43" s="15">
        <v>0</v>
      </c>
      <c r="AH43" s="15">
        <v>0</v>
      </c>
      <c r="AI43" s="15">
        <v>0</v>
      </c>
      <c r="AJ43" s="15">
        <v>0</v>
      </c>
      <c r="AK43" s="15">
        <v>0</v>
      </c>
      <c r="AL43" s="15">
        <v>0.73552799999999996</v>
      </c>
      <c r="AM43" s="15">
        <v>17.748342999999998</v>
      </c>
      <c r="AN43" s="15">
        <v>18.366945999999999</v>
      </c>
      <c r="AO43" s="15">
        <v>18.134914739999999</v>
      </c>
      <c r="AP43" s="15">
        <v>21.15330002</v>
      </c>
      <c r="AQ43" s="15">
        <v>22.788177610000002</v>
      </c>
      <c r="AR43" s="15">
        <v>24.209366110000001</v>
      </c>
      <c r="AS43" s="15">
        <v>25.187510199999998</v>
      </c>
      <c r="AT43" s="15">
        <v>25.354528930000001</v>
      </c>
      <c r="AU43" s="15">
        <v>26.795075090000001</v>
      </c>
      <c r="AV43" s="15">
        <v>24.05765542</v>
      </c>
    </row>
    <row r="44" spans="1:48" ht="14.25" customHeight="1" outlineLevel="1" x14ac:dyDescent="0.25">
      <c r="A44" s="16" t="s">
        <v>26</v>
      </c>
      <c r="B44" s="92"/>
      <c r="C44" s="15">
        <v>0</v>
      </c>
      <c r="D44" s="15">
        <v>0</v>
      </c>
      <c r="E44" s="15">
        <v>0</v>
      </c>
      <c r="F44" s="15">
        <v>0</v>
      </c>
      <c r="G44" s="15">
        <v>0</v>
      </c>
      <c r="H44" s="15">
        <v>0</v>
      </c>
      <c r="I44" s="15">
        <v>0</v>
      </c>
      <c r="J44" s="15">
        <v>0</v>
      </c>
      <c r="K44" s="15">
        <v>0</v>
      </c>
      <c r="L44" s="15">
        <v>0</v>
      </c>
      <c r="M44" s="15">
        <v>0</v>
      </c>
      <c r="N44" s="15">
        <v>0</v>
      </c>
      <c r="O44" s="15">
        <v>0</v>
      </c>
      <c r="P44" s="15">
        <v>0</v>
      </c>
      <c r="Q44" s="15">
        <v>0</v>
      </c>
      <c r="R44" s="15">
        <v>0</v>
      </c>
      <c r="S44" s="15">
        <v>0</v>
      </c>
      <c r="T44" s="15">
        <v>0</v>
      </c>
      <c r="U44" s="15">
        <v>0</v>
      </c>
      <c r="V44" s="15">
        <v>0</v>
      </c>
      <c r="W44" s="15">
        <v>0</v>
      </c>
      <c r="X44" s="15">
        <v>0</v>
      </c>
      <c r="Y44" s="15">
        <v>0</v>
      </c>
      <c r="Z44" s="15">
        <v>0</v>
      </c>
      <c r="AA44" s="15">
        <v>0</v>
      </c>
      <c r="AB44" s="15">
        <v>0</v>
      </c>
      <c r="AC44" s="15">
        <v>0</v>
      </c>
      <c r="AD44" s="15">
        <v>0</v>
      </c>
      <c r="AE44" s="15">
        <v>0</v>
      </c>
      <c r="AF44" s="15">
        <v>0</v>
      </c>
      <c r="AG44" s="15">
        <v>0</v>
      </c>
      <c r="AH44" s="15">
        <v>0</v>
      </c>
      <c r="AI44" s="15">
        <v>0</v>
      </c>
      <c r="AJ44" s="15">
        <v>0</v>
      </c>
      <c r="AK44" s="15">
        <v>0</v>
      </c>
      <c r="AL44" s="15">
        <v>0</v>
      </c>
      <c r="AM44" s="15">
        <v>0</v>
      </c>
      <c r="AN44" s="15">
        <v>1.9999999999999999E-7</v>
      </c>
      <c r="AO44" s="15">
        <v>7.9999999999999996E-7</v>
      </c>
      <c r="AP44" s="15">
        <v>0</v>
      </c>
      <c r="AQ44" s="15">
        <v>9.9999999999999995E-7</v>
      </c>
      <c r="AR44" s="15">
        <v>0</v>
      </c>
      <c r="AS44" s="15">
        <v>2.0099999999999999E-15</v>
      </c>
      <c r="AT44" s="15">
        <v>0</v>
      </c>
      <c r="AU44" s="15">
        <v>9.1699999999999991E-16</v>
      </c>
      <c r="AV44" s="15">
        <v>2.0099999999999999E-15</v>
      </c>
    </row>
    <row r="45" spans="1:48" ht="14.25" customHeight="1" outlineLevel="1" x14ac:dyDescent="0.25">
      <c r="A45" s="16" t="s">
        <v>21</v>
      </c>
      <c r="B45" s="92"/>
      <c r="C45" s="15">
        <v>0</v>
      </c>
      <c r="D45" s="15">
        <v>0</v>
      </c>
      <c r="E45" s="15">
        <v>0</v>
      </c>
      <c r="F45" s="15">
        <v>0</v>
      </c>
      <c r="G45" s="15">
        <v>0</v>
      </c>
      <c r="H45" s="15">
        <v>0</v>
      </c>
      <c r="I45" s="15">
        <v>0</v>
      </c>
      <c r="J45" s="15">
        <v>0</v>
      </c>
      <c r="K45" s="15">
        <v>0</v>
      </c>
      <c r="L45" s="15">
        <v>0</v>
      </c>
      <c r="M45" s="15">
        <v>0</v>
      </c>
      <c r="N45" s="15">
        <v>0</v>
      </c>
      <c r="O45" s="15">
        <v>0</v>
      </c>
      <c r="P45" s="15">
        <v>0</v>
      </c>
      <c r="Q45" s="15">
        <v>0</v>
      </c>
      <c r="R45" s="15">
        <v>0</v>
      </c>
      <c r="S45" s="15">
        <v>0</v>
      </c>
      <c r="T45" s="15">
        <v>0</v>
      </c>
      <c r="U45" s="15">
        <v>0</v>
      </c>
      <c r="V45" s="15">
        <v>0</v>
      </c>
      <c r="W45" s="15">
        <v>0</v>
      </c>
      <c r="X45" s="15">
        <v>0</v>
      </c>
      <c r="Y45" s="15">
        <v>0</v>
      </c>
      <c r="Z45" s="15">
        <v>0</v>
      </c>
      <c r="AA45" s="15">
        <v>0</v>
      </c>
      <c r="AB45" s="15">
        <v>0</v>
      </c>
      <c r="AC45" s="15">
        <v>0</v>
      </c>
      <c r="AD45" s="15">
        <v>3.1379640000000002</v>
      </c>
      <c r="AE45" s="15">
        <v>9.8090770000000003</v>
      </c>
      <c r="AF45" s="15">
        <v>8.3546530000000008</v>
      </c>
      <c r="AG45" s="15">
        <v>7.8993919999999997</v>
      </c>
      <c r="AH45" s="15">
        <v>6.2797489999999998</v>
      </c>
      <c r="AI45" s="15">
        <v>5.4543920000000004</v>
      </c>
      <c r="AJ45" s="15">
        <v>5.0744179999999997</v>
      </c>
      <c r="AK45" s="15">
        <v>5.0627709999999997</v>
      </c>
      <c r="AL45" s="15">
        <v>5.7848179999999996</v>
      </c>
      <c r="AM45" s="15">
        <v>5.2060240000000002</v>
      </c>
      <c r="AN45" s="15">
        <v>4.5325949999999997</v>
      </c>
      <c r="AO45" s="15">
        <v>9.4854020000000006</v>
      </c>
      <c r="AP45" s="15">
        <v>15.225327999999999</v>
      </c>
      <c r="AQ45" s="15">
        <v>21.212312000000001</v>
      </c>
      <c r="AR45" s="15">
        <v>23.643737000000002</v>
      </c>
      <c r="AS45" s="15">
        <v>30.914228999999999</v>
      </c>
      <c r="AT45" s="15">
        <v>34.20068629</v>
      </c>
      <c r="AU45" s="15">
        <v>31.795271920000001</v>
      </c>
      <c r="AV45" s="15">
        <v>36.640720469999998</v>
      </c>
    </row>
    <row r="46" spans="1:48" ht="14.25" customHeight="1" outlineLevel="1" x14ac:dyDescent="0.25">
      <c r="A46" s="16" t="s">
        <v>13</v>
      </c>
      <c r="B46" s="92"/>
      <c r="C46" s="15">
        <v>0</v>
      </c>
      <c r="D46" s="15">
        <v>0</v>
      </c>
      <c r="E46" s="15">
        <v>0</v>
      </c>
      <c r="F46" s="15">
        <v>0</v>
      </c>
      <c r="G46" s="15">
        <v>0</v>
      </c>
      <c r="H46" s="15">
        <v>10.0347349</v>
      </c>
      <c r="I46" s="15">
        <v>22.420341879999999</v>
      </c>
      <c r="J46" s="15">
        <v>31.877552819999998</v>
      </c>
      <c r="K46" s="15">
        <v>64.944258000000005</v>
      </c>
      <c r="L46" s="15">
        <v>69.928579999999997</v>
      </c>
      <c r="M46" s="15">
        <v>93.215280000000007</v>
      </c>
      <c r="N46" s="15">
        <v>121.67801</v>
      </c>
      <c r="O46" s="15">
        <v>148.07052999999999</v>
      </c>
      <c r="P46" s="15">
        <v>143.65999299999999</v>
      </c>
      <c r="Q46" s="15">
        <v>156.56297000000001</v>
      </c>
      <c r="R46" s="15">
        <v>161.420805</v>
      </c>
      <c r="S46" s="15">
        <v>159.04789</v>
      </c>
      <c r="T46" s="15">
        <v>163.67564999999999</v>
      </c>
      <c r="U46" s="15">
        <v>175.67916</v>
      </c>
      <c r="V46" s="15">
        <v>168.88147599999999</v>
      </c>
      <c r="W46" s="15">
        <v>154.657039</v>
      </c>
      <c r="X46" s="15">
        <v>145.616998</v>
      </c>
      <c r="Y46" s="15">
        <v>164.023582</v>
      </c>
      <c r="Z46" s="15">
        <v>172.31645399999999</v>
      </c>
      <c r="AA46" s="15">
        <v>145.87270599999999</v>
      </c>
      <c r="AB46" s="15">
        <v>175.38585800000001</v>
      </c>
      <c r="AC46" s="15">
        <v>184.639904</v>
      </c>
      <c r="AD46" s="15">
        <v>191.490151</v>
      </c>
      <c r="AE46" s="15">
        <v>174.97517999999999</v>
      </c>
      <c r="AF46" s="15">
        <v>118.789783</v>
      </c>
      <c r="AG46" s="15">
        <v>103.34463100000001</v>
      </c>
      <c r="AH46" s="15">
        <v>91.311802999999998</v>
      </c>
      <c r="AI46" s="15">
        <v>87.141166999999996</v>
      </c>
      <c r="AJ46" s="15">
        <v>51.931669999999997</v>
      </c>
      <c r="AK46" s="15">
        <v>48.851410000000001</v>
      </c>
      <c r="AL46" s="15">
        <v>52.813326000000004</v>
      </c>
      <c r="AM46" s="15">
        <v>44.677816999999997</v>
      </c>
      <c r="AN46" s="15">
        <v>33.046211</v>
      </c>
      <c r="AO46" s="15">
        <v>34.912373639999998</v>
      </c>
      <c r="AP46" s="15">
        <v>39.037171360000002</v>
      </c>
      <c r="AQ46" s="15">
        <v>47.952302430000003</v>
      </c>
      <c r="AR46" s="15">
        <v>35.056925329999999</v>
      </c>
      <c r="AS46" s="15">
        <v>34.122581699999998</v>
      </c>
      <c r="AT46" s="15">
        <v>33.077915099999998</v>
      </c>
      <c r="AU46" s="15">
        <v>29.597234100000001</v>
      </c>
      <c r="AV46" s="15">
        <v>22.259112999999999</v>
      </c>
    </row>
    <row r="47" spans="1:48" ht="14.25" customHeight="1" outlineLevel="1" x14ac:dyDescent="0.25">
      <c r="A47" s="16" t="s">
        <v>16</v>
      </c>
      <c r="B47" s="92"/>
      <c r="C47" s="15">
        <v>0</v>
      </c>
      <c r="D47" s="15">
        <v>0</v>
      </c>
      <c r="E47" s="15">
        <v>0</v>
      </c>
      <c r="F47" s="15">
        <v>0</v>
      </c>
      <c r="G47" s="15">
        <v>0</v>
      </c>
      <c r="H47" s="15">
        <v>0</v>
      </c>
      <c r="I47" s="15">
        <v>7.6900000000000004E-4</v>
      </c>
      <c r="J47" s="15">
        <v>3.8641000000000002E-2</v>
      </c>
      <c r="K47" s="15">
        <v>1.6899999999999998E-2</v>
      </c>
      <c r="L47" s="15">
        <v>2.4740999999999999E-2</v>
      </c>
      <c r="M47" s="15">
        <v>0.63552799999999998</v>
      </c>
      <c r="N47" s="15">
        <v>1.5187489999999999</v>
      </c>
      <c r="O47" s="15">
        <v>1.8928970000000001</v>
      </c>
      <c r="P47" s="15">
        <v>3.024321</v>
      </c>
      <c r="Q47" s="15">
        <v>3.575236844</v>
      </c>
      <c r="R47" s="15">
        <v>3.9923636</v>
      </c>
      <c r="S47" s="15">
        <v>3.9658229999999999</v>
      </c>
      <c r="T47" s="15">
        <v>4.8447452999999996</v>
      </c>
      <c r="U47" s="15">
        <v>5.6133740000000003</v>
      </c>
      <c r="V47" s="15">
        <v>5.1577758999999999</v>
      </c>
      <c r="W47" s="15">
        <v>7.317304</v>
      </c>
      <c r="X47" s="15">
        <v>8.0200449999999996</v>
      </c>
      <c r="Y47" s="15">
        <v>8.2445963800000008</v>
      </c>
      <c r="Z47" s="15">
        <v>8.9410183950000004</v>
      </c>
      <c r="AA47" s="15">
        <v>8.9847283260000008</v>
      </c>
      <c r="AB47" s="15">
        <v>9.7545929999999998</v>
      </c>
      <c r="AC47" s="15">
        <v>9.0781679999999998</v>
      </c>
      <c r="AD47" s="15">
        <v>9.0844059999999995</v>
      </c>
      <c r="AE47" s="15">
        <v>5.8007119999999999</v>
      </c>
      <c r="AF47" s="15">
        <v>6.6762160000000002</v>
      </c>
      <c r="AG47" s="15">
        <v>8.0511040000000005</v>
      </c>
      <c r="AH47" s="15">
        <v>9.1705570000000005</v>
      </c>
      <c r="AI47" s="15">
        <v>7.4253669999999996</v>
      </c>
      <c r="AJ47" s="15">
        <v>5.7277979999999999</v>
      </c>
      <c r="AK47" s="15">
        <v>5.6195919999999999</v>
      </c>
      <c r="AL47" s="15">
        <v>6.8752680000000002</v>
      </c>
      <c r="AM47" s="15">
        <v>4.8021989999999999</v>
      </c>
      <c r="AN47" s="15">
        <v>2.1423926409999998</v>
      </c>
      <c r="AO47" s="15">
        <v>3.3992710000000002</v>
      </c>
      <c r="AP47" s="15">
        <v>2.6520839999999999</v>
      </c>
      <c r="AQ47" s="15">
        <v>2.4588640000000002</v>
      </c>
      <c r="AR47" s="15">
        <v>2.1489959999999999</v>
      </c>
      <c r="AS47" s="15">
        <v>1.1118980000000001</v>
      </c>
      <c r="AT47" s="15">
        <v>0.69518023799999995</v>
      </c>
      <c r="AU47" s="15">
        <v>0.96442868500000001</v>
      </c>
      <c r="AV47" s="15">
        <v>3.497018653</v>
      </c>
    </row>
    <row r="48" spans="1:48" ht="14.25" customHeight="1" outlineLevel="1" x14ac:dyDescent="0.25">
      <c r="A48" s="16" t="s">
        <v>19</v>
      </c>
      <c r="B48" s="92"/>
      <c r="C48" s="15">
        <v>0</v>
      </c>
      <c r="D48" s="15">
        <v>0</v>
      </c>
      <c r="E48" s="15">
        <v>0</v>
      </c>
      <c r="F48" s="15">
        <v>0</v>
      </c>
      <c r="G48" s="15">
        <v>0</v>
      </c>
      <c r="H48" s="15">
        <v>0</v>
      </c>
      <c r="I48" s="15">
        <v>0</v>
      </c>
      <c r="J48" s="15">
        <v>0</v>
      </c>
      <c r="K48" s="15">
        <v>0</v>
      </c>
      <c r="L48" s="15">
        <v>0</v>
      </c>
      <c r="M48" s="15">
        <v>0</v>
      </c>
      <c r="N48" s="15">
        <v>0</v>
      </c>
      <c r="O48" s="15">
        <v>0</v>
      </c>
      <c r="P48" s="15">
        <v>0</v>
      </c>
      <c r="Q48" s="15">
        <v>0</v>
      </c>
      <c r="R48" s="15">
        <v>0</v>
      </c>
      <c r="S48" s="15">
        <v>0</v>
      </c>
      <c r="T48" s="15">
        <v>0</v>
      </c>
      <c r="U48" s="15">
        <v>0</v>
      </c>
      <c r="V48" s="15">
        <v>0</v>
      </c>
      <c r="W48" s="15">
        <v>0</v>
      </c>
      <c r="X48" s="15">
        <v>0</v>
      </c>
      <c r="Y48" s="15">
        <v>0</v>
      </c>
      <c r="Z48" s="15">
        <v>0</v>
      </c>
      <c r="AA48" s="15">
        <v>0.82802900000000002</v>
      </c>
      <c r="AB48" s="15">
        <v>1.1286480000000001</v>
      </c>
      <c r="AC48" s="15">
        <v>1.4406030000000001</v>
      </c>
      <c r="AD48" s="15">
        <v>1.3018430000000001</v>
      </c>
      <c r="AE48" s="15">
        <v>1.188563</v>
      </c>
      <c r="AF48" s="15">
        <v>0.69822499999999998</v>
      </c>
      <c r="AG48" s="15">
        <v>0.79055299999999995</v>
      </c>
      <c r="AH48" s="15">
        <v>1.3798090000000001</v>
      </c>
      <c r="AI48" s="15">
        <v>1.4926090000000001</v>
      </c>
      <c r="AJ48" s="15">
        <v>1.596881</v>
      </c>
      <c r="AK48" s="15">
        <v>0.30964570000000002</v>
      </c>
      <c r="AL48" s="15">
        <v>0.363485</v>
      </c>
      <c r="AM48" s="15">
        <v>0.88290239999999998</v>
      </c>
      <c r="AN48" s="15">
        <v>0.57426118000000004</v>
      </c>
      <c r="AO48" s="15">
        <v>1.245478777</v>
      </c>
      <c r="AP48" s="15">
        <v>0.78443691100000001</v>
      </c>
      <c r="AQ48" s="15">
        <v>1.4168360170000001</v>
      </c>
      <c r="AR48" s="15">
        <v>2.001681611</v>
      </c>
      <c r="AS48" s="15">
        <v>1.0650672459999999</v>
      </c>
      <c r="AT48" s="15">
        <v>1.0237277890000001</v>
      </c>
      <c r="AU48" s="15">
        <v>0.66801601099999997</v>
      </c>
      <c r="AV48" s="15">
        <v>1.4203952179999999</v>
      </c>
    </row>
    <row r="49" spans="1:48" ht="14.25" customHeight="1" outlineLevel="1" x14ac:dyDescent="0.25">
      <c r="A49" s="16" t="s">
        <v>15</v>
      </c>
      <c r="B49" s="92"/>
      <c r="C49" s="15">
        <v>0</v>
      </c>
      <c r="D49" s="15">
        <v>0</v>
      </c>
      <c r="E49" s="15">
        <v>0</v>
      </c>
      <c r="F49" s="15">
        <v>0</v>
      </c>
      <c r="G49" s="15">
        <v>0</v>
      </c>
      <c r="H49" s="15">
        <v>0</v>
      </c>
      <c r="I49" s="15">
        <v>0</v>
      </c>
      <c r="J49" s="15">
        <v>0</v>
      </c>
      <c r="K49" s="15">
        <v>0</v>
      </c>
      <c r="L49" s="15">
        <v>0</v>
      </c>
      <c r="M49" s="15">
        <v>0</v>
      </c>
      <c r="N49" s="15">
        <v>0</v>
      </c>
      <c r="O49" s="15">
        <v>0</v>
      </c>
      <c r="P49" s="15">
        <v>0</v>
      </c>
      <c r="Q49" s="15">
        <v>0</v>
      </c>
      <c r="R49" s="15">
        <v>0</v>
      </c>
      <c r="S49" s="15">
        <v>0</v>
      </c>
      <c r="T49" s="15">
        <v>0</v>
      </c>
      <c r="U49" s="15">
        <v>0</v>
      </c>
      <c r="V49" s="15">
        <v>0</v>
      </c>
      <c r="W49" s="15">
        <v>0</v>
      </c>
      <c r="X49" s="15">
        <v>0</v>
      </c>
      <c r="Y49" s="15">
        <v>0</v>
      </c>
      <c r="Z49" s="15">
        <v>0</v>
      </c>
      <c r="AA49" s="15">
        <v>0</v>
      </c>
      <c r="AB49" s="15">
        <v>0</v>
      </c>
      <c r="AC49" s="15">
        <v>0</v>
      </c>
      <c r="AD49" s="15">
        <v>0</v>
      </c>
      <c r="AE49" s="15">
        <v>0</v>
      </c>
      <c r="AF49" s="15">
        <v>0</v>
      </c>
      <c r="AG49" s="15">
        <v>0</v>
      </c>
      <c r="AH49" s="15">
        <v>0</v>
      </c>
      <c r="AI49" s="15">
        <v>13.99939591</v>
      </c>
      <c r="AJ49" s="15">
        <v>69.579911999999993</v>
      </c>
      <c r="AK49" s="15">
        <v>70.356812000000005</v>
      </c>
      <c r="AL49" s="15">
        <v>68.821600000000004</v>
      </c>
      <c r="AM49" s="15">
        <v>70.41874</v>
      </c>
      <c r="AN49" s="15">
        <v>68.759074999999996</v>
      </c>
      <c r="AO49" s="15">
        <v>73.498345860000001</v>
      </c>
      <c r="AP49" s="15">
        <v>73.383482599999994</v>
      </c>
      <c r="AQ49" s="15">
        <v>71.441468420000007</v>
      </c>
      <c r="AR49" s="15">
        <v>67.394001639999999</v>
      </c>
      <c r="AS49" s="15">
        <v>74.549554389999997</v>
      </c>
      <c r="AT49" s="15">
        <v>71.972116679999999</v>
      </c>
      <c r="AU49" s="15">
        <v>52.717912050000002</v>
      </c>
      <c r="AV49" s="15">
        <v>67.624318020000004</v>
      </c>
    </row>
    <row r="50" spans="1:48" ht="14.25" customHeight="1" outlineLevel="1" x14ac:dyDescent="0.25">
      <c r="A50" s="16" t="s">
        <v>22</v>
      </c>
      <c r="B50" s="92"/>
      <c r="C50" s="15">
        <v>0</v>
      </c>
      <c r="D50" s="15">
        <v>0</v>
      </c>
      <c r="E50" s="15">
        <v>0</v>
      </c>
      <c r="F50" s="15">
        <v>0</v>
      </c>
      <c r="G50" s="15">
        <v>0</v>
      </c>
      <c r="H50" s="15">
        <v>0</v>
      </c>
      <c r="I50" s="15">
        <v>0</v>
      </c>
      <c r="J50" s="15">
        <v>0</v>
      </c>
      <c r="K50" s="15">
        <v>0</v>
      </c>
      <c r="L50" s="15">
        <v>0</v>
      </c>
      <c r="M50" s="15">
        <v>0</v>
      </c>
      <c r="N50" s="15">
        <v>0</v>
      </c>
      <c r="O50" s="15">
        <v>0</v>
      </c>
      <c r="P50" s="15">
        <v>0</v>
      </c>
      <c r="Q50" s="15">
        <v>0</v>
      </c>
      <c r="R50" s="15">
        <v>0</v>
      </c>
      <c r="S50" s="15">
        <v>0</v>
      </c>
      <c r="T50" s="15">
        <v>0</v>
      </c>
      <c r="U50" s="15">
        <v>0</v>
      </c>
      <c r="V50" s="15">
        <v>0</v>
      </c>
      <c r="W50" s="15">
        <v>0</v>
      </c>
      <c r="X50" s="15">
        <v>0</v>
      </c>
      <c r="Y50" s="15">
        <v>0</v>
      </c>
      <c r="Z50" s="15">
        <v>0</v>
      </c>
      <c r="AA50" s="15">
        <v>0</v>
      </c>
      <c r="AB50" s="15">
        <v>0</v>
      </c>
      <c r="AC50" s="15">
        <v>0</v>
      </c>
      <c r="AD50" s="15">
        <v>0</v>
      </c>
      <c r="AE50" s="15">
        <v>0.54948900000000001</v>
      </c>
      <c r="AF50" s="15">
        <v>1.716618</v>
      </c>
      <c r="AG50" s="15">
        <v>3.5654409999999999</v>
      </c>
      <c r="AH50" s="15">
        <v>6.8416139999999999</v>
      </c>
      <c r="AI50" s="15">
        <v>4.7827060000000001</v>
      </c>
      <c r="AJ50" s="15">
        <v>2.9803899999999999</v>
      </c>
      <c r="AK50" s="15">
        <v>2.1182720000000002</v>
      </c>
      <c r="AL50" s="15">
        <v>1.59732228</v>
      </c>
      <c r="AM50" s="15">
        <v>0.91006900000000002</v>
      </c>
      <c r="AN50" s="15">
        <v>0.66134978</v>
      </c>
      <c r="AO50" s="15">
        <v>0.37576567</v>
      </c>
      <c r="AP50" s="15">
        <v>0.18329463300000001</v>
      </c>
      <c r="AQ50" s="15">
        <v>0.29759922300000002</v>
      </c>
      <c r="AR50" s="15">
        <v>0.76836776500000004</v>
      </c>
      <c r="AS50" s="15">
        <v>0.53694986199999994</v>
      </c>
      <c r="AT50" s="15">
        <v>0.31652200000000003</v>
      </c>
      <c r="AU50" s="15">
        <v>0.14034139300000001</v>
      </c>
      <c r="AV50" s="15">
        <v>7.9682409999999995E-2</v>
      </c>
    </row>
    <row r="51" spans="1:48" ht="14.25" customHeight="1" outlineLevel="1" x14ac:dyDescent="0.25">
      <c r="A51" s="16" t="s">
        <v>42</v>
      </c>
      <c r="B51" s="92"/>
      <c r="C51" s="15">
        <v>0</v>
      </c>
      <c r="D51" s="15">
        <v>0</v>
      </c>
      <c r="E51" s="15">
        <v>0</v>
      </c>
      <c r="F51" s="15">
        <v>0</v>
      </c>
      <c r="G51" s="15">
        <v>0</v>
      </c>
      <c r="H51" s="15">
        <v>0</v>
      </c>
      <c r="I51" s="15">
        <v>0</v>
      </c>
      <c r="J51" s="15">
        <v>0</v>
      </c>
      <c r="K51" s="15">
        <v>0</v>
      </c>
      <c r="L51" s="15">
        <v>0</v>
      </c>
      <c r="M51" s="15">
        <v>0</v>
      </c>
      <c r="N51" s="15">
        <v>0</v>
      </c>
      <c r="O51" s="15">
        <v>0</v>
      </c>
      <c r="P51" s="15">
        <v>0</v>
      </c>
      <c r="Q51" s="15">
        <v>0</v>
      </c>
      <c r="R51" s="15">
        <v>0</v>
      </c>
      <c r="S51" s="15">
        <v>0</v>
      </c>
      <c r="T51" s="15">
        <v>0</v>
      </c>
      <c r="U51" s="15">
        <v>0</v>
      </c>
      <c r="V51" s="15">
        <v>0</v>
      </c>
      <c r="W51" s="15">
        <v>0</v>
      </c>
      <c r="X51" s="15">
        <v>0</v>
      </c>
      <c r="Y51" s="15">
        <v>0</v>
      </c>
      <c r="Z51" s="15">
        <v>0</v>
      </c>
      <c r="AA51" s="15">
        <v>0</v>
      </c>
      <c r="AB51" s="15">
        <v>0</v>
      </c>
      <c r="AC51" s="15">
        <v>0</v>
      </c>
      <c r="AD51" s="15">
        <v>0</v>
      </c>
      <c r="AE51" s="15">
        <v>0</v>
      </c>
      <c r="AF51" s="15">
        <v>0</v>
      </c>
      <c r="AG51" s="15">
        <v>0</v>
      </c>
      <c r="AH51" s="15">
        <v>0</v>
      </c>
      <c r="AI51" s="15">
        <v>0</v>
      </c>
      <c r="AJ51" s="15">
        <v>0</v>
      </c>
      <c r="AK51" s="15">
        <v>0</v>
      </c>
      <c r="AL51" s="15">
        <v>0</v>
      </c>
      <c r="AM51" s="15">
        <v>0</v>
      </c>
      <c r="AN51" s="15">
        <v>0.57090764000000005</v>
      </c>
      <c r="AO51" s="15">
        <v>1.3532789999999999</v>
      </c>
      <c r="AP51" s="15">
        <v>1.321531</v>
      </c>
      <c r="AQ51" s="15">
        <v>0.205737</v>
      </c>
      <c r="AR51" s="15">
        <v>0.171323</v>
      </c>
      <c r="AS51" s="15">
        <v>7.8224000000000002E-2</v>
      </c>
      <c r="AT51" s="15">
        <v>0.14058000000000001</v>
      </c>
      <c r="AU51" s="15">
        <v>0.192056</v>
      </c>
      <c r="AV51" s="15">
        <v>0.13620199999999999</v>
      </c>
    </row>
    <row r="52" spans="1:48" ht="14.25" customHeight="1" outlineLevel="1" x14ac:dyDescent="0.25">
      <c r="A52" s="16" t="s">
        <v>28</v>
      </c>
      <c r="B52" s="92"/>
      <c r="C52" s="15">
        <v>0</v>
      </c>
      <c r="D52" s="15">
        <v>0</v>
      </c>
      <c r="E52" s="15">
        <v>0</v>
      </c>
      <c r="F52" s="15">
        <v>0</v>
      </c>
      <c r="G52" s="15">
        <v>0</v>
      </c>
      <c r="H52" s="15">
        <v>0</v>
      </c>
      <c r="I52" s="15">
        <v>0</v>
      </c>
      <c r="J52" s="15">
        <v>0</v>
      </c>
      <c r="K52" s="15">
        <v>0</v>
      </c>
      <c r="L52" s="15">
        <v>0</v>
      </c>
      <c r="M52" s="15">
        <v>0</v>
      </c>
      <c r="N52" s="15">
        <v>0</v>
      </c>
      <c r="O52" s="15">
        <v>0</v>
      </c>
      <c r="P52" s="15">
        <v>0</v>
      </c>
      <c r="Q52" s="15">
        <v>0</v>
      </c>
      <c r="R52" s="15">
        <v>0</v>
      </c>
      <c r="S52" s="15">
        <v>0</v>
      </c>
      <c r="T52" s="15">
        <v>0</v>
      </c>
      <c r="U52" s="15">
        <v>0</v>
      </c>
      <c r="V52" s="15">
        <v>0</v>
      </c>
      <c r="W52" s="15">
        <v>0</v>
      </c>
      <c r="X52" s="15">
        <v>0</v>
      </c>
      <c r="Y52" s="15">
        <v>0</v>
      </c>
      <c r="Z52" s="15">
        <v>0</v>
      </c>
      <c r="AA52" s="15">
        <v>0</v>
      </c>
      <c r="AB52" s="15">
        <v>0</v>
      </c>
      <c r="AC52" s="15">
        <v>0</v>
      </c>
      <c r="AD52" s="15">
        <v>0</v>
      </c>
      <c r="AE52" s="15">
        <v>0</v>
      </c>
      <c r="AF52" s="15">
        <v>0</v>
      </c>
      <c r="AG52" s="15">
        <v>0</v>
      </c>
      <c r="AH52" s="15">
        <v>0</v>
      </c>
      <c r="AI52" s="15">
        <v>4.0980000000000001E-3</v>
      </c>
      <c r="AJ52" s="15">
        <v>1.9236E-2</v>
      </c>
      <c r="AK52" s="15">
        <v>0</v>
      </c>
      <c r="AL52" s="15">
        <v>2.0726000000000001E-2</v>
      </c>
      <c r="AM52" s="15">
        <v>1.9684E-2</v>
      </c>
      <c r="AN52" s="15">
        <v>9.8499999999999998E-4</v>
      </c>
      <c r="AO52" s="15">
        <v>0</v>
      </c>
      <c r="AP52" s="15">
        <v>0</v>
      </c>
      <c r="AQ52" s="15">
        <v>1.9099329999999999E-3</v>
      </c>
      <c r="AR52" s="15">
        <v>0</v>
      </c>
      <c r="AS52" s="15">
        <v>0</v>
      </c>
      <c r="AT52" s="15">
        <v>2.9767470000000001E-3</v>
      </c>
      <c r="AU52" s="15">
        <v>3.1900660000000001E-3</v>
      </c>
      <c r="AV52" s="15">
        <v>0</v>
      </c>
    </row>
    <row r="53" spans="1:48" ht="14.25" customHeight="1" outlineLevel="1" x14ac:dyDescent="0.25">
      <c r="A53" s="16" t="s">
        <v>20</v>
      </c>
      <c r="B53" s="92"/>
      <c r="C53" s="15">
        <v>0</v>
      </c>
      <c r="D53" s="15">
        <v>0</v>
      </c>
      <c r="E53" s="15">
        <v>0</v>
      </c>
      <c r="F53" s="15">
        <v>0</v>
      </c>
      <c r="G53" s="15">
        <v>0</v>
      </c>
      <c r="H53" s="15">
        <v>0</v>
      </c>
      <c r="I53" s="15">
        <v>0</v>
      </c>
      <c r="J53" s="15">
        <v>0</v>
      </c>
      <c r="K53" s="15">
        <v>0</v>
      </c>
      <c r="L53" s="15">
        <v>0</v>
      </c>
      <c r="M53" s="15">
        <v>0</v>
      </c>
      <c r="N53" s="15">
        <v>0</v>
      </c>
      <c r="O53" s="15">
        <v>0</v>
      </c>
      <c r="P53" s="15">
        <v>0</v>
      </c>
      <c r="Q53" s="15">
        <v>0</v>
      </c>
      <c r="R53" s="15">
        <v>0</v>
      </c>
      <c r="S53" s="15">
        <v>0</v>
      </c>
      <c r="T53" s="15">
        <v>0</v>
      </c>
      <c r="U53" s="15">
        <v>0</v>
      </c>
      <c r="V53" s="15">
        <v>0</v>
      </c>
      <c r="W53" s="15">
        <v>0</v>
      </c>
      <c r="X53" s="15">
        <v>0</v>
      </c>
      <c r="Y53" s="15">
        <v>4.8629639999999998</v>
      </c>
      <c r="Z53" s="15">
        <v>8.9392859999999992</v>
      </c>
      <c r="AA53" s="15">
        <v>8.8161310000000004</v>
      </c>
      <c r="AB53" s="15">
        <v>9.6727539999999994</v>
      </c>
      <c r="AC53" s="15">
        <v>10.437447000000001</v>
      </c>
      <c r="AD53" s="15">
        <v>12.668418000000001</v>
      </c>
      <c r="AE53" s="15">
        <v>13.339791</v>
      </c>
      <c r="AF53" s="15">
        <v>15.276721999999999</v>
      </c>
      <c r="AG53" s="15">
        <v>9.5617280000000004</v>
      </c>
      <c r="AH53" s="15">
        <v>6.6674170000000004</v>
      </c>
      <c r="AI53" s="15">
        <v>5.3277460000000003</v>
      </c>
      <c r="AJ53" s="15">
        <v>3.4609139999999998</v>
      </c>
      <c r="AK53" s="15">
        <v>1.079969</v>
      </c>
      <c r="AL53" s="15">
        <v>0</v>
      </c>
      <c r="AM53" s="15">
        <v>0</v>
      </c>
      <c r="AN53" s="15">
        <v>0</v>
      </c>
      <c r="AO53" s="15">
        <v>0</v>
      </c>
      <c r="AP53" s="15">
        <v>0</v>
      </c>
      <c r="AQ53" s="15">
        <v>0</v>
      </c>
      <c r="AR53" s="15">
        <v>0</v>
      </c>
      <c r="AS53" s="15">
        <v>0</v>
      </c>
      <c r="AT53" s="15">
        <v>0</v>
      </c>
      <c r="AU53" s="15">
        <v>0</v>
      </c>
      <c r="AV53" s="15">
        <v>0</v>
      </c>
    </row>
    <row r="54" spans="1:48" ht="14.25" customHeight="1" outlineLevel="1" x14ac:dyDescent="0.25">
      <c r="A54" s="16" t="s">
        <v>25</v>
      </c>
      <c r="B54" s="92"/>
      <c r="C54" s="15">
        <v>0</v>
      </c>
      <c r="D54" s="15">
        <v>0</v>
      </c>
      <c r="E54" s="15">
        <v>0</v>
      </c>
      <c r="F54" s="15">
        <v>0</v>
      </c>
      <c r="G54" s="15">
        <v>0</v>
      </c>
      <c r="H54" s="15">
        <v>0</v>
      </c>
      <c r="I54" s="15">
        <v>0</v>
      </c>
      <c r="J54" s="15">
        <v>0</v>
      </c>
      <c r="K54" s="15">
        <v>0</v>
      </c>
      <c r="L54" s="15">
        <v>0</v>
      </c>
      <c r="M54" s="15">
        <v>0</v>
      </c>
      <c r="N54" s="15">
        <v>0</v>
      </c>
      <c r="O54" s="15">
        <v>0</v>
      </c>
      <c r="P54" s="15">
        <v>0</v>
      </c>
      <c r="Q54" s="15">
        <v>0</v>
      </c>
      <c r="R54" s="15">
        <v>0</v>
      </c>
      <c r="S54" s="15">
        <v>0</v>
      </c>
      <c r="T54" s="15">
        <v>0</v>
      </c>
      <c r="U54" s="15">
        <v>0</v>
      </c>
      <c r="V54" s="15">
        <v>0</v>
      </c>
      <c r="W54" s="15">
        <v>0</v>
      </c>
      <c r="X54" s="15">
        <v>0</v>
      </c>
      <c r="Y54" s="15">
        <v>0</v>
      </c>
      <c r="Z54" s="15">
        <v>0</v>
      </c>
      <c r="AA54" s="15">
        <v>0</v>
      </c>
      <c r="AB54" s="15">
        <v>0</v>
      </c>
      <c r="AC54" s="15">
        <v>0</v>
      </c>
      <c r="AD54" s="15">
        <v>0</v>
      </c>
      <c r="AE54" s="15">
        <v>0</v>
      </c>
      <c r="AF54" s="15">
        <v>0</v>
      </c>
      <c r="AG54" s="15">
        <v>0</v>
      </c>
      <c r="AH54" s="15">
        <v>0</v>
      </c>
      <c r="AI54" s="15">
        <v>0</v>
      </c>
      <c r="AJ54" s="15">
        <v>0.25683499999999998</v>
      </c>
      <c r="AK54" s="15">
        <v>0.96187199999999995</v>
      </c>
      <c r="AL54" s="15">
        <v>1.01976</v>
      </c>
      <c r="AM54" s="15">
        <v>1.2916529999999999</v>
      </c>
      <c r="AN54" s="15">
        <v>0.63362600000000002</v>
      </c>
      <c r="AO54" s="15">
        <v>1.451097E-2</v>
      </c>
      <c r="AP54" s="15">
        <v>1.0657692E-2</v>
      </c>
      <c r="AQ54" s="15">
        <v>9.2759450000000007E-3</v>
      </c>
      <c r="AR54" s="15">
        <v>1.2601986000000001E-2</v>
      </c>
      <c r="AS54" s="15">
        <v>8.6382690000000005E-3</v>
      </c>
      <c r="AT54" s="15">
        <v>6.3830789999999998E-3</v>
      </c>
      <c r="AU54" s="15">
        <v>5.2531879999999998E-3</v>
      </c>
      <c r="AV54" s="15">
        <v>3.8653200000000002E-3</v>
      </c>
    </row>
    <row r="55" spans="1:48" ht="14.25" customHeight="1" outlineLevel="1" x14ac:dyDescent="0.25">
      <c r="A55" s="16" t="s">
        <v>24</v>
      </c>
      <c r="B55" s="92"/>
      <c r="C55" s="15">
        <v>0</v>
      </c>
      <c r="D55" s="15">
        <v>0</v>
      </c>
      <c r="E55" s="15">
        <v>0</v>
      </c>
      <c r="F55" s="15">
        <v>0</v>
      </c>
      <c r="G55" s="15">
        <v>0</v>
      </c>
      <c r="H55" s="15">
        <v>0</v>
      </c>
      <c r="I55" s="15">
        <v>0</v>
      </c>
      <c r="J55" s="15">
        <v>0</v>
      </c>
      <c r="K55" s="15">
        <v>0</v>
      </c>
      <c r="L55" s="15">
        <v>0</v>
      </c>
      <c r="M55" s="15">
        <v>0</v>
      </c>
      <c r="N55" s="15">
        <v>0</v>
      </c>
      <c r="O55" s="15">
        <v>0</v>
      </c>
      <c r="P55" s="15">
        <v>0</v>
      </c>
      <c r="Q55" s="15">
        <v>0</v>
      </c>
      <c r="R55" s="15">
        <v>0</v>
      </c>
      <c r="S55" s="15">
        <v>0</v>
      </c>
      <c r="T55" s="15">
        <v>0</v>
      </c>
      <c r="U55" s="15">
        <v>0</v>
      </c>
      <c r="V55" s="15">
        <v>0</v>
      </c>
      <c r="W55" s="15">
        <v>0</v>
      </c>
      <c r="X55" s="15">
        <v>0</v>
      </c>
      <c r="Y55" s="15">
        <v>0</v>
      </c>
      <c r="Z55" s="15">
        <v>0</v>
      </c>
      <c r="AA55" s="15">
        <v>0</v>
      </c>
      <c r="AB55" s="15">
        <v>0</v>
      </c>
      <c r="AC55" s="15">
        <v>0</v>
      </c>
      <c r="AD55" s="15">
        <v>0</v>
      </c>
      <c r="AE55" s="15">
        <v>0</v>
      </c>
      <c r="AF55" s="15">
        <v>0</v>
      </c>
      <c r="AG55" s="15">
        <v>0</v>
      </c>
      <c r="AH55" s="15">
        <v>0</v>
      </c>
      <c r="AI55" s="15">
        <v>1.0172810000000001</v>
      </c>
      <c r="AJ55" s="15">
        <v>4.9036590000000002</v>
      </c>
      <c r="AK55" s="15">
        <v>4.7167310000000002</v>
      </c>
      <c r="AL55" s="15">
        <v>7.6624834999999996</v>
      </c>
      <c r="AM55" s="15">
        <v>6.0826178999999998</v>
      </c>
      <c r="AN55" s="15">
        <v>5.0100008000000003</v>
      </c>
      <c r="AO55" s="15">
        <v>6.7312899249999996</v>
      </c>
      <c r="AP55" s="15">
        <v>7.1042932160000003</v>
      </c>
      <c r="AQ55" s="15">
        <v>6.9074073159999996</v>
      </c>
      <c r="AR55" s="15">
        <v>8.7142103609999992</v>
      </c>
      <c r="AS55" s="15">
        <v>9.9762810819999999</v>
      </c>
      <c r="AT55" s="15">
        <v>10.6120292</v>
      </c>
      <c r="AU55" s="15">
        <v>9.7649603959999993</v>
      </c>
      <c r="AV55" s="15">
        <v>9.4279319059999995</v>
      </c>
    </row>
    <row r="56" spans="1:48" ht="14.25" customHeight="1" outlineLevel="1" x14ac:dyDescent="0.25">
      <c r="A56" s="16" t="s">
        <v>18</v>
      </c>
      <c r="B56" s="92"/>
      <c r="C56" s="15">
        <v>0</v>
      </c>
      <c r="D56" s="15">
        <v>0</v>
      </c>
      <c r="E56" s="15">
        <v>0</v>
      </c>
      <c r="F56" s="15">
        <v>0</v>
      </c>
      <c r="G56" s="15">
        <v>0</v>
      </c>
      <c r="H56" s="15">
        <v>0</v>
      </c>
      <c r="I56" s="15">
        <v>0</v>
      </c>
      <c r="J56" s="15">
        <v>0</v>
      </c>
      <c r="K56" s="15">
        <v>0</v>
      </c>
      <c r="L56" s="15">
        <v>0</v>
      </c>
      <c r="M56" s="15">
        <v>0</v>
      </c>
      <c r="N56" s="15">
        <v>0</v>
      </c>
      <c r="O56" s="15">
        <v>0</v>
      </c>
      <c r="P56" s="15">
        <v>0</v>
      </c>
      <c r="Q56" s="15">
        <v>0</v>
      </c>
      <c r="R56" s="15">
        <v>0</v>
      </c>
      <c r="S56" s="15">
        <v>1.0152810000000001</v>
      </c>
      <c r="T56" s="15">
        <v>4.3749349999999998</v>
      </c>
      <c r="U56" s="15">
        <v>3.5045730000000002</v>
      </c>
      <c r="V56" s="15">
        <v>4.9692322039999999</v>
      </c>
      <c r="W56" s="15">
        <v>4.3669039999999999</v>
      </c>
      <c r="X56" s="15">
        <v>1.8070470000000001</v>
      </c>
      <c r="Y56" s="15">
        <v>1.0608029999999999</v>
      </c>
      <c r="Z56" s="15">
        <v>0.75804300000000002</v>
      </c>
      <c r="AA56" s="15">
        <v>0.49274899999999999</v>
      </c>
      <c r="AB56" s="15">
        <v>0.411582</v>
      </c>
      <c r="AC56" s="15">
        <v>0.26745799999999997</v>
      </c>
      <c r="AD56" s="15">
        <v>0.28342699999999998</v>
      </c>
      <c r="AE56" s="15">
        <v>0.27276600000000001</v>
      </c>
      <c r="AF56" s="15">
        <v>0.22648099999999999</v>
      </c>
      <c r="AG56" s="15">
        <v>0.26070300000000002</v>
      </c>
      <c r="AH56" s="15">
        <v>0.12587699999999999</v>
      </c>
      <c r="AI56" s="15">
        <v>0.24399199999999999</v>
      </c>
      <c r="AJ56" s="15">
        <v>0.19547800000000001</v>
      </c>
      <c r="AK56" s="15">
        <v>6.9753999999999997E-2</v>
      </c>
      <c r="AL56" s="15">
        <v>1.1103999999999999E-2</v>
      </c>
      <c r="AM56" s="15">
        <v>2.3525999999999998E-2</v>
      </c>
      <c r="AN56" s="15">
        <v>6.2366799999999997E-3</v>
      </c>
      <c r="AO56" s="15">
        <v>3.2400000000000001E-4</v>
      </c>
      <c r="AP56" s="15">
        <v>7.2423000000000001E-3</v>
      </c>
      <c r="AQ56" s="15">
        <v>0</v>
      </c>
      <c r="AR56" s="15">
        <v>0</v>
      </c>
      <c r="AS56" s="15">
        <v>0</v>
      </c>
      <c r="AT56" s="15">
        <v>2.0011999999999999E-2</v>
      </c>
      <c r="AU56" s="15">
        <v>3.8089999999999999E-3</v>
      </c>
      <c r="AV56" s="15">
        <v>0</v>
      </c>
    </row>
    <row r="57" spans="1:48" ht="14.25" customHeight="1" outlineLevel="1" x14ac:dyDescent="0.25">
      <c r="A57" s="16" t="s">
        <v>67</v>
      </c>
      <c r="B57" s="92"/>
      <c r="C57" s="15">
        <v>0</v>
      </c>
      <c r="D57" s="15">
        <v>0</v>
      </c>
      <c r="E57" s="15">
        <v>0</v>
      </c>
      <c r="F57" s="15">
        <v>0</v>
      </c>
      <c r="G57" s="15">
        <v>0</v>
      </c>
      <c r="H57" s="15">
        <v>0</v>
      </c>
      <c r="I57" s="15">
        <v>0</v>
      </c>
      <c r="J57" s="15">
        <v>0</v>
      </c>
      <c r="K57" s="15">
        <v>0</v>
      </c>
      <c r="L57" s="15">
        <v>0</v>
      </c>
      <c r="M57" s="15">
        <v>7.0928019999999994E-2</v>
      </c>
      <c r="N57" s="15">
        <v>0.68020599999999998</v>
      </c>
      <c r="O57" s="15">
        <v>0.76980300000000002</v>
      </c>
      <c r="P57" s="15">
        <v>0.61198200000000003</v>
      </c>
      <c r="Q57" s="15">
        <v>0.62271465599999998</v>
      </c>
      <c r="R57" s="15">
        <v>0.467968</v>
      </c>
      <c r="S57" s="15">
        <v>0.39253670000000002</v>
      </c>
      <c r="T57" s="15">
        <v>0.34203919999999999</v>
      </c>
      <c r="U57" s="15">
        <v>0.27426099999999998</v>
      </c>
      <c r="V57" s="15">
        <v>0.229495</v>
      </c>
      <c r="W57" s="15">
        <v>0.43948399999999999</v>
      </c>
      <c r="X57" s="15">
        <v>0.143266</v>
      </c>
      <c r="Y57" s="15">
        <v>0.75364399999999998</v>
      </c>
      <c r="Z57" s="15">
        <v>1.3300110000000001</v>
      </c>
      <c r="AA57" s="15">
        <v>1.382638</v>
      </c>
      <c r="AB57" s="15">
        <v>1.0334129999999999</v>
      </c>
      <c r="AC57" s="15">
        <v>0.61356200000000005</v>
      </c>
      <c r="AD57" s="15">
        <v>0.47488404000000001</v>
      </c>
      <c r="AE57" s="15">
        <v>0.55772699999999997</v>
      </c>
      <c r="AF57" s="15">
        <v>0.46510800000000002</v>
      </c>
      <c r="AG57" s="15">
        <v>0.33669199999999999</v>
      </c>
      <c r="AH57" s="15">
        <v>0.31173800000000002</v>
      </c>
      <c r="AI57" s="15">
        <v>0.124053</v>
      </c>
      <c r="AJ57" s="15">
        <v>0.104098</v>
      </c>
      <c r="AK57" s="15">
        <v>2.8247999999999999E-2</v>
      </c>
      <c r="AL57" s="15">
        <v>6.5125199999999999E-3</v>
      </c>
      <c r="AM57" s="15">
        <v>4.6710000000000002E-2</v>
      </c>
      <c r="AN57" s="15">
        <v>0</v>
      </c>
      <c r="AO57" s="15">
        <v>0</v>
      </c>
      <c r="AP57" s="15">
        <v>1.0657460000000001</v>
      </c>
      <c r="AQ57" s="15">
        <v>2.6143767310000001</v>
      </c>
      <c r="AR57" s="15">
        <v>1.790659719</v>
      </c>
      <c r="AS57" s="15">
        <v>0.23314084099999999</v>
      </c>
      <c r="AT57" s="15">
        <v>5.8967572000000003E-2</v>
      </c>
      <c r="AU57" s="15">
        <v>0.34977098600000001</v>
      </c>
      <c r="AV57" s="15">
        <v>0.102119</v>
      </c>
    </row>
    <row r="58" spans="1:48" ht="14.25" customHeight="1" x14ac:dyDescent="0.25">
      <c r="A58" s="6"/>
      <c r="B58" s="8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row>
    <row r="59" spans="1:48" x14ac:dyDescent="0.25">
      <c r="A59" s="9" t="s">
        <v>38</v>
      </c>
      <c r="B59" s="86"/>
      <c r="C59" s="5">
        <v>1.6184540160000001</v>
      </c>
      <c r="D59" s="5">
        <v>1.9673320160000001</v>
      </c>
      <c r="E59" s="5">
        <v>0</v>
      </c>
      <c r="F59" s="5">
        <v>1.9693850560000001</v>
      </c>
      <c r="G59" s="5">
        <v>1.7659560240000001</v>
      </c>
      <c r="H59" s="5">
        <v>1.704496032</v>
      </c>
      <c r="I59" s="5">
        <v>1.4572935199999999</v>
      </c>
      <c r="J59" s="5">
        <v>1.4572935199999999</v>
      </c>
      <c r="K59" s="5">
        <v>1.3079025200000001</v>
      </c>
      <c r="L59" s="5">
        <v>1.1129810039999999</v>
      </c>
      <c r="M59" s="5">
        <v>0.94527061400000001</v>
      </c>
      <c r="N59" s="5">
        <v>0.70006821100000005</v>
      </c>
      <c r="O59" s="5">
        <v>0.38917875299999993</v>
      </c>
      <c r="P59" s="5">
        <v>0.15085145799999999</v>
      </c>
      <c r="Q59" s="5">
        <v>0.111303203</v>
      </c>
      <c r="R59" s="5">
        <v>0.100260719</v>
      </c>
      <c r="S59" s="5">
        <v>6.8327662000000011E-2</v>
      </c>
      <c r="T59" s="5">
        <v>0</v>
      </c>
      <c r="U59" s="5">
        <v>0</v>
      </c>
      <c r="V59" s="5">
        <v>0</v>
      </c>
      <c r="W59" s="5">
        <v>0</v>
      </c>
      <c r="X59" s="5">
        <v>0</v>
      </c>
      <c r="Y59" s="5">
        <v>0</v>
      </c>
      <c r="Z59" s="5">
        <v>0</v>
      </c>
      <c r="AA59" s="5">
        <v>0</v>
      </c>
      <c r="AB59" s="5">
        <v>0</v>
      </c>
      <c r="AC59" s="5">
        <v>0</v>
      </c>
      <c r="AD59" s="5">
        <v>0</v>
      </c>
      <c r="AE59" s="5">
        <v>0</v>
      </c>
      <c r="AF59" s="5">
        <v>0</v>
      </c>
      <c r="AG59" s="5">
        <v>0</v>
      </c>
      <c r="AH59" s="5">
        <v>0</v>
      </c>
      <c r="AI59" s="5">
        <v>0</v>
      </c>
      <c r="AJ59" s="5">
        <v>0</v>
      </c>
      <c r="AK59" s="5">
        <v>0</v>
      </c>
      <c r="AL59" s="5">
        <v>0</v>
      </c>
      <c r="AM59" s="5">
        <v>0</v>
      </c>
      <c r="AN59" s="5">
        <v>0</v>
      </c>
      <c r="AO59" s="5">
        <v>0</v>
      </c>
      <c r="AP59" s="5">
        <v>0</v>
      </c>
      <c r="AQ59" s="5">
        <v>0</v>
      </c>
      <c r="AR59" s="5">
        <v>0</v>
      </c>
      <c r="AS59" s="5">
        <v>0</v>
      </c>
      <c r="AT59" s="5">
        <v>0</v>
      </c>
      <c r="AU59" s="5">
        <v>0</v>
      </c>
      <c r="AV59" s="5">
        <v>0</v>
      </c>
    </row>
    <row r="60" spans="1:48" x14ac:dyDescent="0.25">
      <c r="A60" s="9"/>
      <c r="B60" s="86"/>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row>
    <row r="61" spans="1:48" x14ac:dyDescent="0.25">
      <c r="A61" s="6" t="s">
        <v>8</v>
      </c>
      <c r="B61" s="85"/>
      <c r="C61" s="5">
        <v>0</v>
      </c>
      <c r="D61" s="5">
        <v>0</v>
      </c>
      <c r="E61" s="5">
        <v>0</v>
      </c>
      <c r="F61" s="5">
        <v>0</v>
      </c>
      <c r="G61" s="5">
        <v>0</v>
      </c>
      <c r="H61" s="5">
        <v>0</v>
      </c>
      <c r="I61" s="5">
        <v>0.12236999899999999</v>
      </c>
      <c r="J61" s="5">
        <v>-1.6699999999999992E-3</v>
      </c>
      <c r="K61" s="5">
        <v>2.2370000000000001E-2</v>
      </c>
      <c r="L61" s="5">
        <v>2.6650003000000005E-2</v>
      </c>
      <c r="M61" s="5">
        <v>2.359E-2</v>
      </c>
      <c r="N61" s="5">
        <v>-1.0710001E-2</v>
      </c>
      <c r="O61" s="5">
        <v>3.0900001E-2</v>
      </c>
      <c r="P61" s="5">
        <v>5.2859992999999994E-2</v>
      </c>
      <c r="Q61" s="5">
        <v>3.0330006E-2</v>
      </c>
      <c r="R61" s="5">
        <v>-2.1360000000000004E-2</v>
      </c>
      <c r="S61" s="5">
        <v>-1.9020000000000002E-2</v>
      </c>
      <c r="T61" s="5">
        <v>4.2000000000000023E-4</v>
      </c>
      <c r="U61" s="5">
        <v>2.7000000000000288E-4</v>
      </c>
      <c r="V61" s="5">
        <v>-2.2999999999999996E-2</v>
      </c>
      <c r="W61" s="5">
        <v>-9.9999999999999985E-3</v>
      </c>
      <c r="X61" s="5">
        <v>-1.0999999999999996E-2</v>
      </c>
      <c r="Y61" s="5">
        <v>4.3000000000000003E-2</v>
      </c>
      <c r="Z61" s="5">
        <v>-2.3E-2</v>
      </c>
      <c r="AA61" s="5">
        <v>2.6000000000000002E-2</v>
      </c>
      <c r="AB61" s="5">
        <v>8.331159099999999E-2</v>
      </c>
      <c r="AC61" s="5">
        <v>-0.11800000000000001</v>
      </c>
      <c r="AD61" s="5">
        <v>-1.0999999999999996E-2</v>
      </c>
      <c r="AE61" s="5">
        <v>-5.9999999999999984E-3</v>
      </c>
      <c r="AF61" s="5">
        <v>4.999999999999994E-3</v>
      </c>
      <c r="AG61" s="5">
        <v>1.7000000000000001E-2</v>
      </c>
      <c r="AH61" s="5">
        <v>-1.7000000000000001E-2</v>
      </c>
      <c r="AI61" s="5">
        <v>-9.000000000000008E-3</v>
      </c>
      <c r="AJ61" s="5">
        <v>5.0249999999999996E-2</v>
      </c>
      <c r="AK61" s="5">
        <v>3.97864</v>
      </c>
      <c r="AL61" s="5">
        <v>4.0792700000000002</v>
      </c>
      <c r="AM61" s="5">
        <v>5.8932400000000005</v>
      </c>
      <c r="AN61" s="5">
        <v>3.2808035960000002</v>
      </c>
      <c r="AO61" s="5">
        <v>-1.945373596</v>
      </c>
      <c r="AP61" s="5">
        <v>2.0382227400000001</v>
      </c>
      <c r="AQ61" s="5">
        <v>-0.36734165900000004</v>
      </c>
      <c r="AR61" s="5">
        <v>-2.1167842000000001</v>
      </c>
      <c r="AS61" s="5">
        <v>0.966338119</v>
      </c>
      <c r="AT61" s="5">
        <v>-3.1217030499999998</v>
      </c>
      <c r="AU61" s="5">
        <v>-1.3219919500000001</v>
      </c>
      <c r="AV61" s="5">
        <v>-0.69993878100000018</v>
      </c>
    </row>
    <row r="62" spans="1:48" x14ac:dyDescent="0.25">
      <c r="A62" s="7"/>
      <c r="B62" s="80"/>
      <c r="AN62" s="11"/>
      <c r="AO62" s="11"/>
      <c r="AP62" s="11"/>
      <c r="AQ62" s="11"/>
      <c r="AR62" s="11"/>
      <c r="AS62" s="11"/>
      <c r="AT62" s="11"/>
      <c r="AU62" s="11"/>
      <c r="AV62" s="11"/>
    </row>
    <row r="63" spans="1:48" x14ac:dyDescent="0.25">
      <c r="A63" s="6" t="s">
        <v>36</v>
      </c>
      <c r="B63" s="85"/>
      <c r="C63" s="12">
        <f t="shared" ref="C63" si="9">SUM(C64:C68)</f>
        <v>6.1673737050000002</v>
      </c>
      <c r="D63" s="12">
        <f t="shared" ref="D63:AU63" si="10">SUM(D64:D68)</f>
        <v>4.5271747810000003</v>
      </c>
      <c r="E63" s="12">
        <f t="shared" si="10"/>
        <v>27.891870028</v>
      </c>
      <c r="F63" s="12">
        <f t="shared" si="10"/>
        <v>55.421553850999999</v>
      </c>
      <c r="G63" s="12">
        <f t="shared" si="10"/>
        <v>51.283714078000003</v>
      </c>
      <c r="H63" s="12">
        <f t="shared" si="10"/>
        <v>29.529207458000002</v>
      </c>
      <c r="I63" s="12">
        <f t="shared" si="10"/>
        <v>24.343368380999998</v>
      </c>
      <c r="J63" s="12">
        <f t="shared" si="10"/>
        <v>28.026501696</v>
      </c>
      <c r="K63" s="12">
        <f t="shared" si="10"/>
        <v>61.832938560000002</v>
      </c>
      <c r="L63" s="12">
        <f t="shared" si="10"/>
        <v>59.417923598000002</v>
      </c>
      <c r="M63" s="12">
        <f t="shared" si="10"/>
        <v>64.827367285999998</v>
      </c>
      <c r="N63" s="12">
        <f t="shared" si="10"/>
        <v>86.120083807</v>
      </c>
      <c r="O63" s="12">
        <f t="shared" si="10"/>
        <v>85.47012064099998</v>
      </c>
      <c r="P63" s="12">
        <f t="shared" si="10"/>
        <v>80.343771767999996</v>
      </c>
      <c r="Q63" s="12">
        <f t="shared" si="10"/>
        <v>93.078884459999998</v>
      </c>
      <c r="R63" s="12">
        <f t="shared" si="10"/>
        <v>96.061224036999988</v>
      </c>
      <c r="S63" s="12">
        <f t="shared" si="10"/>
        <v>96.253459894000002</v>
      </c>
      <c r="T63" s="12">
        <f t="shared" si="10"/>
        <v>103.103413448</v>
      </c>
      <c r="U63" s="12">
        <f t="shared" si="10"/>
        <v>115.26620799999999</v>
      </c>
      <c r="V63" s="12">
        <f t="shared" si="10"/>
        <v>107.20277618900001</v>
      </c>
      <c r="W63" s="12">
        <f t="shared" si="10"/>
        <v>87.430638000000002</v>
      </c>
      <c r="X63" s="12">
        <f t="shared" si="10"/>
        <v>69.265190000000004</v>
      </c>
      <c r="Y63" s="12">
        <f t="shared" si="10"/>
        <v>81.003871000000004</v>
      </c>
      <c r="Z63" s="12">
        <f t="shared" si="10"/>
        <v>99.417170000000013</v>
      </c>
      <c r="AA63" s="12">
        <f t="shared" si="10"/>
        <v>79.139547000000007</v>
      </c>
      <c r="AB63" s="12">
        <f t="shared" si="10"/>
        <v>95.763126123999996</v>
      </c>
      <c r="AC63" s="12">
        <f t="shared" si="10"/>
        <v>94.724237999999986</v>
      </c>
      <c r="AD63" s="12">
        <f t="shared" si="10"/>
        <v>116.35974300000001</v>
      </c>
      <c r="AE63" s="12">
        <f t="shared" si="10"/>
        <v>99.100755258999996</v>
      </c>
      <c r="AF63" s="12">
        <f t="shared" si="10"/>
        <v>91.448589343999998</v>
      </c>
      <c r="AG63" s="12">
        <f t="shared" si="10"/>
        <v>67.97207573899999</v>
      </c>
      <c r="AH63" s="12">
        <f t="shared" si="10"/>
        <v>87.116663717999998</v>
      </c>
      <c r="AI63" s="12">
        <f t="shared" si="10"/>
        <v>88.413268068000008</v>
      </c>
      <c r="AJ63" s="12">
        <f t="shared" si="10"/>
        <v>104.821464518</v>
      </c>
      <c r="AK63" s="12">
        <f t="shared" si="10"/>
        <v>90.055030133999992</v>
      </c>
      <c r="AL63" s="12">
        <f t="shared" si="10"/>
        <v>78.348922186999999</v>
      </c>
      <c r="AM63" s="12">
        <f t="shared" si="10"/>
        <v>90.538630388000001</v>
      </c>
      <c r="AN63" s="12">
        <f t="shared" si="10"/>
        <v>78.553221612000002</v>
      </c>
      <c r="AO63" s="12">
        <f t="shared" si="10"/>
        <v>80.449460186999985</v>
      </c>
      <c r="AP63" s="12">
        <f t="shared" si="10"/>
        <v>78.203965127000004</v>
      </c>
      <c r="AQ63" s="12">
        <f t="shared" si="10"/>
        <v>65.948102937000002</v>
      </c>
      <c r="AR63" s="12">
        <f t="shared" si="10"/>
        <v>63.340379195000004</v>
      </c>
      <c r="AS63" s="12">
        <f t="shared" si="10"/>
        <v>55.140474975000004</v>
      </c>
      <c r="AT63" s="12">
        <f t="shared" si="10"/>
        <v>66.147862528999994</v>
      </c>
      <c r="AU63" s="12">
        <f t="shared" si="10"/>
        <v>56.984144883000006</v>
      </c>
      <c r="AV63" s="12">
        <f t="shared" ref="AV63" si="11">SUM(AV64:AV68)</f>
        <v>56.545937397000003</v>
      </c>
    </row>
    <row r="64" spans="1:48" outlineLevel="1" x14ac:dyDescent="0.25">
      <c r="A64" s="8" t="s">
        <v>4</v>
      </c>
      <c r="B64" s="80"/>
      <c r="C64" s="15">
        <v>2.3882400000000001</v>
      </c>
      <c r="D64" s="15">
        <v>0.35951999999999995</v>
      </c>
      <c r="E64" s="15">
        <v>22.82948</v>
      </c>
      <c r="F64" s="15">
        <v>50.486779999999996</v>
      </c>
      <c r="G64" s="15">
        <v>48.021599999999999</v>
      </c>
      <c r="H64" s="15">
        <v>24.691320000000001</v>
      </c>
      <c r="I64" s="15">
        <v>18.887640000000001</v>
      </c>
      <c r="J64" s="15">
        <v>22.983599999999999</v>
      </c>
      <c r="K64" s="15">
        <v>55.76408</v>
      </c>
      <c r="L64" s="15">
        <v>52.541359999999997</v>
      </c>
      <c r="M64" s="15">
        <v>57.8827</v>
      </c>
      <c r="N64" s="15">
        <v>73.168700000000001</v>
      </c>
      <c r="O64" s="15">
        <v>49.160729999999994</v>
      </c>
      <c r="P64" s="15">
        <v>50.234000000000002</v>
      </c>
      <c r="Q64" s="15">
        <v>54.988699999999994</v>
      </c>
      <c r="R64" s="15">
        <v>58.376069999999999</v>
      </c>
      <c r="S64" s="15">
        <v>56.982799999999997</v>
      </c>
      <c r="T64" s="15">
        <v>69.476900000000001</v>
      </c>
      <c r="U64" s="15">
        <v>74.853669999999994</v>
      </c>
      <c r="V64" s="15">
        <v>69.104900000000001</v>
      </c>
      <c r="W64" s="15">
        <v>54.703410000000005</v>
      </c>
      <c r="X64" s="15">
        <v>44.62312</v>
      </c>
      <c r="Y64" s="15">
        <v>58.036860000000004</v>
      </c>
      <c r="Z64" s="15">
        <v>76.327600000000004</v>
      </c>
      <c r="AA64" s="15">
        <v>53.730600000000003</v>
      </c>
      <c r="AB64" s="15">
        <v>69.799000000000007</v>
      </c>
      <c r="AC64" s="15">
        <v>70.830299999999994</v>
      </c>
      <c r="AD64" s="15">
        <v>85.71990000000001</v>
      </c>
      <c r="AE64" s="15">
        <v>70.038211999999987</v>
      </c>
      <c r="AF64" s="15">
        <v>60.320186999999997</v>
      </c>
      <c r="AG64" s="15">
        <v>39.771326000000002</v>
      </c>
      <c r="AH64" s="15">
        <v>56.622306999999999</v>
      </c>
      <c r="AI64" s="15">
        <v>60.104361400000002</v>
      </c>
      <c r="AJ64" s="15">
        <v>75.347667630000004</v>
      </c>
      <c r="AK64" s="15">
        <v>60.790892510000006</v>
      </c>
      <c r="AL64" s="15">
        <v>54.021921899999995</v>
      </c>
      <c r="AM64" s="15">
        <v>62.594036840000001</v>
      </c>
      <c r="AN64" s="15">
        <v>51.296995150000001</v>
      </c>
      <c r="AO64" s="15">
        <v>52.965076233999994</v>
      </c>
      <c r="AP64" s="15">
        <v>54.050061542999998</v>
      </c>
      <c r="AQ64" s="15">
        <v>41.995936721</v>
      </c>
      <c r="AR64" s="15">
        <v>41.044615863000004</v>
      </c>
      <c r="AS64" s="15">
        <v>36.552043989000005</v>
      </c>
      <c r="AT64" s="15">
        <v>45.693977889999999</v>
      </c>
      <c r="AU64" s="15">
        <v>36.378497979000002</v>
      </c>
      <c r="AV64" s="15">
        <v>36.989546734000001</v>
      </c>
    </row>
    <row r="65" spans="1:48" outlineLevel="1" x14ac:dyDescent="0.25">
      <c r="A65" s="8" t="s">
        <v>5</v>
      </c>
      <c r="B65" s="80"/>
      <c r="C65" s="15">
        <v>0.29082599999999997</v>
      </c>
      <c r="D65" s="15">
        <v>0.29082599999999997</v>
      </c>
      <c r="E65" s="15">
        <v>0.29082599999999997</v>
      </c>
      <c r="F65" s="15">
        <v>0.29082599999999997</v>
      </c>
      <c r="G65" s="15">
        <v>0.29082599999999997</v>
      </c>
      <c r="H65" s="15">
        <v>0.29082599999999997</v>
      </c>
      <c r="I65" s="15">
        <v>0.29082599999999997</v>
      </c>
      <c r="J65" s="15">
        <v>0.29082599999999997</v>
      </c>
      <c r="K65" s="15">
        <v>0.49786949999999996</v>
      </c>
      <c r="L65" s="15">
        <v>0.578345</v>
      </c>
      <c r="M65" s="15">
        <v>0.58216400000000001</v>
      </c>
      <c r="N65" s="15">
        <v>0.58216400000000001</v>
      </c>
      <c r="O65" s="15">
        <v>0.58216400000000001</v>
      </c>
      <c r="P65" s="15">
        <v>0.601522</v>
      </c>
      <c r="Q65" s="15">
        <v>0.60797499999999993</v>
      </c>
      <c r="R65" s="15">
        <v>0.60797400000000001</v>
      </c>
      <c r="S65" s="15">
        <v>0.71400200000000003</v>
      </c>
      <c r="T65" s="15">
        <v>0.802597</v>
      </c>
      <c r="U65" s="15">
        <v>0.84384399999999993</v>
      </c>
      <c r="V65" s="15">
        <v>0.88653899999999997</v>
      </c>
      <c r="W65" s="15">
        <v>2.254553</v>
      </c>
      <c r="X65" s="15">
        <v>4.1851079999999996</v>
      </c>
      <c r="Y65" s="15">
        <v>8.008305</v>
      </c>
      <c r="Z65" s="15">
        <v>16.288724999999999</v>
      </c>
      <c r="AA65" s="15">
        <v>19.431902000000001</v>
      </c>
      <c r="AB65" s="15">
        <v>19.855167999999999</v>
      </c>
      <c r="AC65" s="15">
        <v>17.465751999999998</v>
      </c>
      <c r="AD65" s="15">
        <v>23.619077000000001</v>
      </c>
      <c r="AE65" s="15">
        <v>22.173118258999999</v>
      </c>
      <c r="AF65" s="15">
        <v>24.340799343999997</v>
      </c>
      <c r="AG65" s="15">
        <v>21.076676739</v>
      </c>
      <c r="AH65" s="15">
        <v>23.315507717999999</v>
      </c>
      <c r="AI65" s="15">
        <v>21.017741577999999</v>
      </c>
      <c r="AJ65" s="15">
        <v>22.379831887999998</v>
      </c>
      <c r="AK65" s="15">
        <v>23.462072973999998</v>
      </c>
      <c r="AL65" s="15">
        <v>17.268925887000002</v>
      </c>
      <c r="AM65" s="15">
        <v>19.401756247999998</v>
      </c>
      <c r="AN65" s="15">
        <v>17.754135820999998</v>
      </c>
      <c r="AO65" s="15">
        <v>18.851364861</v>
      </c>
      <c r="AP65" s="15">
        <v>17.104080127</v>
      </c>
      <c r="AQ65" s="15">
        <v>16.543831674</v>
      </c>
      <c r="AR65" s="15">
        <v>15.431867998</v>
      </c>
      <c r="AS65" s="15">
        <v>12.584775838000001</v>
      </c>
      <c r="AT65" s="15">
        <v>13.881745066000001</v>
      </c>
      <c r="AU65" s="15">
        <v>12.790497201000001</v>
      </c>
      <c r="AV65" s="15">
        <v>12.229277415</v>
      </c>
    </row>
    <row r="66" spans="1:48" outlineLevel="1" x14ac:dyDescent="0.25">
      <c r="A66" s="8" t="s">
        <v>6</v>
      </c>
      <c r="B66" s="80"/>
      <c r="C66" s="15">
        <v>0</v>
      </c>
      <c r="D66" s="15">
        <v>0</v>
      </c>
      <c r="E66" s="15">
        <v>0</v>
      </c>
      <c r="F66" s="15">
        <v>0</v>
      </c>
      <c r="G66" s="15">
        <v>0</v>
      </c>
      <c r="H66" s="15">
        <v>0</v>
      </c>
      <c r="I66" s="15">
        <v>0</v>
      </c>
      <c r="J66" s="15">
        <v>0</v>
      </c>
      <c r="K66" s="15">
        <v>0</v>
      </c>
      <c r="L66" s="15">
        <v>0</v>
      </c>
      <c r="M66" s="15">
        <v>0</v>
      </c>
      <c r="N66" s="15">
        <v>2.7039315500000001</v>
      </c>
      <c r="O66" s="15">
        <v>31.643359780000001</v>
      </c>
      <c r="P66" s="15">
        <v>26.595559059999999</v>
      </c>
      <c r="Q66" s="15">
        <v>33.737864549999998</v>
      </c>
      <c r="R66" s="15">
        <v>34.971776239999997</v>
      </c>
      <c r="S66" s="15">
        <v>34.823999999999998</v>
      </c>
      <c r="T66" s="15">
        <v>28.984999999999999</v>
      </c>
      <c r="U66" s="15">
        <v>35.145000000000003</v>
      </c>
      <c r="V66" s="15">
        <v>32.695999999999998</v>
      </c>
      <c r="W66" s="15">
        <v>25.53</v>
      </c>
      <c r="X66" s="15">
        <v>15.489000000000001</v>
      </c>
      <c r="Y66" s="15">
        <v>9.375</v>
      </c>
      <c r="Z66" s="15">
        <v>0.76</v>
      </c>
      <c r="AA66" s="15">
        <v>0</v>
      </c>
      <c r="AB66" s="15">
        <v>0</v>
      </c>
      <c r="AC66" s="15">
        <v>0</v>
      </c>
      <c r="AD66" s="15">
        <v>0</v>
      </c>
      <c r="AE66" s="15">
        <v>0</v>
      </c>
      <c r="AF66" s="15">
        <v>0</v>
      </c>
      <c r="AG66" s="15">
        <v>0</v>
      </c>
      <c r="AH66" s="15">
        <v>0</v>
      </c>
      <c r="AI66" s="15">
        <v>0</v>
      </c>
      <c r="AJ66" s="15">
        <v>0</v>
      </c>
      <c r="AK66" s="15">
        <v>0</v>
      </c>
      <c r="AL66" s="15">
        <v>0</v>
      </c>
      <c r="AM66" s="15">
        <v>0</v>
      </c>
      <c r="AN66" s="15">
        <v>0</v>
      </c>
      <c r="AO66" s="15">
        <v>0</v>
      </c>
      <c r="AP66" s="15">
        <v>0</v>
      </c>
      <c r="AQ66" s="15">
        <v>0</v>
      </c>
      <c r="AR66" s="15">
        <v>0</v>
      </c>
      <c r="AS66" s="15">
        <v>0</v>
      </c>
      <c r="AT66" s="15">
        <v>0</v>
      </c>
      <c r="AU66" s="15">
        <v>0</v>
      </c>
      <c r="AV66" s="15">
        <v>0</v>
      </c>
    </row>
    <row r="67" spans="1:48" outlineLevel="1" x14ac:dyDescent="0.25">
      <c r="A67" s="79" t="s">
        <v>86</v>
      </c>
      <c r="B67" s="80"/>
      <c r="C67" s="15">
        <v>2.9563477050000002</v>
      </c>
      <c r="D67" s="15">
        <v>2.8895887810000005</v>
      </c>
      <c r="E67" s="15">
        <v>3.8461640279999996</v>
      </c>
      <c r="F67" s="15">
        <v>4.9556678510000003</v>
      </c>
      <c r="G67" s="15">
        <v>4.0324880780000001</v>
      </c>
      <c r="H67" s="15">
        <v>5.0030614580000003</v>
      </c>
      <c r="I67" s="15">
        <v>4.6378623809999997</v>
      </c>
      <c r="J67" s="15">
        <v>4.258115696</v>
      </c>
      <c r="K67" s="15">
        <v>5.1295090600000002</v>
      </c>
      <c r="L67" s="15">
        <v>5.8031385980000003</v>
      </c>
      <c r="M67" s="15">
        <v>6.3215432860000007</v>
      </c>
      <c r="N67" s="15">
        <v>7.6192082569999995</v>
      </c>
      <c r="O67" s="15">
        <v>5.3761068610000002</v>
      </c>
      <c r="P67" s="15">
        <v>4.5436107079999992</v>
      </c>
      <c r="Q67" s="15">
        <v>4.4974249100000003</v>
      </c>
      <c r="R67" s="15">
        <v>3.8425237970000001</v>
      </c>
      <c r="S67" s="15">
        <v>3.6127378939999995</v>
      </c>
      <c r="T67" s="15">
        <v>3.7189964480000004</v>
      </c>
      <c r="U67" s="15">
        <v>4.3037740000000007</v>
      </c>
      <c r="V67" s="15">
        <v>4.3953771889999995</v>
      </c>
      <c r="W67" s="15">
        <v>4.7750749999999993</v>
      </c>
      <c r="X67" s="15">
        <v>4.7207619999999997</v>
      </c>
      <c r="Y67" s="15">
        <v>5.3308660000000003</v>
      </c>
      <c r="Z67" s="15">
        <v>5.7618849999999995</v>
      </c>
      <c r="AA67" s="15">
        <v>5.565245</v>
      </c>
      <c r="AB67" s="15">
        <v>5.5627181239999999</v>
      </c>
      <c r="AC67" s="15">
        <v>5.5115460000000009</v>
      </c>
      <c r="AD67" s="15">
        <v>6.0448060000000003</v>
      </c>
      <c r="AE67" s="15">
        <v>5.823385</v>
      </c>
      <c r="AF67" s="15">
        <v>5.7597630000000004</v>
      </c>
      <c r="AG67" s="15">
        <v>6.3363930000000002</v>
      </c>
      <c r="AH67" s="15">
        <v>6.3486889999999994</v>
      </c>
      <c r="AI67" s="15">
        <v>6.3201250899999994</v>
      </c>
      <c r="AJ67" s="15">
        <v>5.9833649999999992</v>
      </c>
      <c r="AK67" s="15">
        <v>4.7916546499999999</v>
      </c>
      <c r="AL67" s="15">
        <v>6.2753344000000002</v>
      </c>
      <c r="AM67" s="15">
        <v>7.8608773000000003</v>
      </c>
      <c r="AN67" s="15">
        <v>8.6419006409999994</v>
      </c>
      <c r="AO67" s="15">
        <v>7.7558790920000007</v>
      </c>
      <c r="AP67" s="15">
        <v>6.1493734570000003</v>
      </c>
      <c r="AQ67" s="15">
        <v>6.5885645420000003</v>
      </c>
      <c r="AR67" s="15">
        <v>6.0606053339999999</v>
      </c>
      <c r="AS67" s="15">
        <v>5.3751651479999998</v>
      </c>
      <c r="AT67" s="15">
        <v>5.896119573</v>
      </c>
      <c r="AU67" s="15">
        <v>7.154709703</v>
      </c>
      <c r="AV67" s="15">
        <v>6.5415399080000007</v>
      </c>
    </row>
    <row r="68" spans="1:48" outlineLevel="1" x14ac:dyDescent="0.25">
      <c r="A68" s="8" t="s">
        <v>40</v>
      </c>
      <c r="B68" s="80"/>
      <c r="C68" s="15">
        <v>0.53195999999999999</v>
      </c>
      <c r="D68" s="15">
        <v>0.98724000000000001</v>
      </c>
      <c r="E68" s="15">
        <v>0.9254</v>
      </c>
      <c r="F68" s="15">
        <v>-0.31172</v>
      </c>
      <c r="G68" s="15">
        <v>-1.0611999999999999</v>
      </c>
      <c r="H68" s="15">
        <v>-0.45600000000000002</v>
      </c>
      <c r="I68" s="15">
        <v>0.52703999999999995</v>
      </c>
      <c r="J68" s="15">
        <v>0.49396000000000001</v>
      </c>
      <c r="K68" s="15">
        <v>0.44147999999999998</v>
      </c>
      <c r="L68" s="15">
        <v>0.49508000000000002</v>
      </c>
      <c r="M68" s="15">
        <v>4.0960000000000003E-2</v>
      </c>
      <c r="N68" s="15">
        <v>2.0460799999999999</v>
      </c>
      <c r="O68" s="15">
        <v>-1.2922400000000001</v>
      </c>
      <c r="P68" s="15">
        <v>-1.6309199999999999</v>
      </c>
      <c r="Q68" s="15">
        <v>-0.75307999999999997</v>
      </c>
      <c r="R68" s="15">
        <v>-1.73712</v>
      </c>
      <c r="S68" s="15">
        <v>0.11992</v>
      </c>
      <c r="T68" s="15">
        <v>0.11992</v>
      </c>
      <c r="U68" s="15">
        <v>0.11992</v>
      </c>
      <c r="V68" s="15">
        <v>0.11996</v>
      </c>
      <c r="W68" s="15">
        <v>0.1676</v>
      </c>
      <c r="X68" s="15">
        <v>0.2472</v>
      </c>
      <c r="Y68" s="15">
        <v>0.25284000000000001</v>
      </c>
      <c r="Z68" s="15">
        <v>0.27895999999999999</v>
      </c>
      <c r="AA68" s="15">
        <v>0.4118</v>
      </c>
      <c r="AB68" s="15">
        <v>0.54623999999999995</v>
      </c>
      <c r="AC68" s="15">
        <v>0.91664000000000001</v>
      </c>
      <c r="AD68" s="15">
        <v>0.97596000000000005</v>
      </c>
      <c r="AE68" s="15">
        <v>1.0660400000000001</v>
      </c>
      <c r="AF68" s="15">
        <v>1.0278400000000001</v>
      </c>
      <c r="AG68" s="15">
        <v>0.78767999999999994</v>
      </c>
      <c r="AH68" s="15">
        <v>0.8301599999999999</v>
      </c>
      <c r="AI68" s="15">
        <v>0.97104000000000001</v>
      </c>
      <c r="AJ68" s="15">
        <v>1.1106</v>
      </c>
      <c r="AK68" s="15">
        <v>1.01041</v>
      </c>
      <c r="AL68" s="15">
        <v>0.78273999999999999</v>
      </c>
      <c r="AM68" s="15">
        <v>0.68196000000000001</v>
      </c>
      <c r="AN68" s="15">
        <v>0.86019000000000001</v>
      </c>
      <c r="AO68" s="15">
        <v>0.87714000000000003</v>
      </c>
      <c r="AP68" s="15">
        <v>0.90044999999999997</v>
      </c>
      <c r="AQ68" s="15">
        <v>0.81977000000000011</v>
      </c>
      <c r="AR68" s="15">
        <v>0.80329000000000006</v>
      </c>
      <c r="AS68" s="15">
        <v>0.62848999999999999</v>
      </c>
      <c r="AT68" s="15">
        <v>0.67602000000000007</v>
      </c>
      <c r="AU68" s="15">
        <v>0.66044000000000003</v>
      </c>
      <c r="AV68" s="15">
        <v>0.78557334000000001</v>
      </c>
    </row>
    <row r="69" spans="1:48" x14ac:dyDescent="0.25">
      <c r="A69" s="7"/>
      <c r="B69" s="80"/>
      <c r="AN69" s="11"/>
      <c r="AO69" s="11"/>
      <c r="AP69" s="11"/>
      <c r="AQ69" s="11"/>
      <c r="AR69" s="11"/>
      <c r="AS69" s="11"/>
      <c r="AT69" s="11"/>
      <c r="AU69" s="11"/>
      <c r="AV69" s="11"/>
    </row>
    <row r="70" spans="1:48" x14ac:dyDescent="0.25">
      <c r="A70" s="6" t="s">
        <v>11</v>
      </c>
      <c r="B70" s="85"/>
      <c r="C70" s="12"/>
      <c r="D70" s="12"/>
      <c r="E70" s="12"/>
      <c r="F70" s="12"/>
      <c r="G70" s="12"/>
      <c r="H70" s="12"/>
      <c r="I70" s="12"/>
      <c r="J70" s="12"/>
      <c r="K70" s="12"/>
      <c r="L70" s="12"/>
      <c r="M70" s="12"/>
      <c r="N70" s="12"/>
      <c r="O70" s="12"/>
      <c r="P70" s="12"/>
      <c r="Q70" s="12"/>
      <c r="R70" s="12"/>
      <c r="S70" s="12">
        <v>13.793719540641181</v>
      </c>
      <c r="T70" s="12">
        <v>20.351532998929994</v>
      </c>
      <c r="U70" s="12">
        <v>17.794847597201869</v>
      </c>
      <c r="V70" s="12">
        <v>19.8244570081566</v>
      </c>
      <c r="W70" s="12">
        <v>24.78459686085332</v>
      </c>
      <c r="X70" s="12">
        <v>36.480104939762718</v>
      </c>
      <c r="Y70" s="12">
        <v>47.711342564437253</v>
      </c>
      <c r="Z70" s="12">
        <v>48.875837893711228</v>
      </c>
      <c r="AA70" s="12">
        <v>46.54433536535867</v>
      </c>
      <c r="AB70" s="12">
        <v>54.141547069945197</v>
      </c>
      <c r="AC70" s="12">
        <v>61.70027077496993</v>
      </c>
      <c r="AD70" s="12">
        <v>55.255897018250081</v>
      </c>
      <c r="AE70" s="12">
        <v>57.64592927349522</v>
      </c>
      <c r="AF70" s="12">
        <v>26.038945705124867</v>
      </c>
      <c r="AG70" s="12">
        <v>32.002012337208697</v>
      </c>
      <c r="AH70" s="12">
        <v>12.838235780153919</v>
      </c>
      <c r="AI70" s="12">
        <v>14.896013126783163</v>
      </c>
      <c r="AJ70" s="12">
        <v>15.265347210515129</v>
      </c>
      <c r="AK70" s="12">
        <v>18.07763053501785</v>
      </c>
      <c r="AL70" s="12">
        <v>25.39992176588683</v>
      </c>
      <c r="AM70" s="12">
        <v>25.443401505195283</v>
      </c>
      <c r="AN70" s="12">
        <v>24.350336182331802</v>
      </c>
      <c r="AO70" s="12">
        <v>31.662936855061403</v>
      </c>
      <c r="AP70" s="12">
        <f>SUM(Quarterly_PJ!FC32:FF32)</f>
        <v>39.574976535144295</v>
      </c>
      <c r="AQ70" s="5">
        <v>59.177734830000006</v>
      </c>
      <c r="AR70" s="12">
        <v>50.182058253826831</v>
      </c>
      <c r="AS70" s="12">
        <v>58.151220966927404</v>
      </c>
      <c r="AT70" s="12">
        <v>53.315619379074093</v>
      </c>
      <c r="AU70" s="12">
        <v>45.061551246382209</v>
      </c>
      <c r="AV70" s="12">
        <v>24.149594295863338</v>
      </c>
    </row>
    <row r="71" spans="1:48" x14ac:dyDescent="0.25">
      <c r="A71" s="6"/>
      <c r="B71" s="8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row>
    <row r="72" spans="1:48" x14ac:dyDescent="0.25">
      <c r="A72" s="9" t="s">
        <v>37</v>
      </c>
      <c r="B72" s="86"/>
      <c r="C72" s="12"/>
      <c r="D72" s="12"/>
      <c r="E72" s="12"/>
      <c r="F72" s="12"/>
      <c r="G72" s="12"/>
      <c r="H72" s="12"/>
      <c r="I72" s="12"/>
      <c r="J72" s="12"/>
      <c r="K72" s="12"/>
      <c r="L72" s="12"/>
      <c r="M72" s="12"/>
      <c r="N72" s="12"/>
      <c r="O72" s="12"/>
      <c r="P72" s="12"/>
      <c r="Q72" s="12"/>
      <c r="R72" s="12"/>
      <c r="S72" s="12">
        <f t="shared" ref="S72:AO72" si="12">SUM(S73,S74,S80,S81,S82)</f>
        <v>67.842112076694249</v>
      </c>
      <c r="T72" s="12">
        <f t="shared" si="12"/>
        <v>70.021203374202258</v>
      </c>
      <c r="U72" s="12">
        <f t="shared" si="12"/>
        <v>71.673275296960128</v>
      </c>
      <c r="V72" s="12">
        <f t="shared" si="12"/>
        <v>72.670644892525544</v>
      </c>
      <c r="W72" s="12">
        <f t="shared" si="12"/>
        <v>74.968604035103311</v>
      </c>
      <c r="X72" s="12">
        <f t="shared" si="12"/>
        <v>72.879805566979172</v>
      </c>
      <c r="Y72" s="12">
        <f t="shared" si="12"/>
        <v>74.883772311251306</v>
      </c>
      <c r="Z72" s="12">
        <f t="shared" si="12"/>
        <v>71.024661655766209</v>
      </c>
      <c r="AA72" s="12">
        <f t="shared" si="12"/>
        <v>67.666630854588178</v>
      </c>
      <c r="AB72" s="12">
        <f t="shared" si="12"/>
        <v>71.130882085280206</v>
      </c>
      <c r="AC72" s="12">
        <f t="shared" si="12"/>
        <v>78.687272636463021</v>
      </c>
      <c r="AD72" s="12">
        <f t="shared" si="12"/>
        <v>76.453359999816527</v>
      </c>
      <c r="AE72" s="12">
        <f t="shared" si="12"/>
        <v>80.086185351051142</v>
      </c>
      <c r="AF72" s="12">
        <f t="shared" si="12"/>
        <v>61.198098022267807</v>
      </c>
      <c r="AG72" s="12">
        <f t="shared" si="12"/>
        <v>63.068784044787897</v>
      </c>
      <c r="AH72" s="12">
        <f t="shared" si="12"/>
        <v>50.473189385244602</v>
      </c>
      <c r="AI72" s="12">
        <f t="shared" si="12"/>
        <v>49.469951706016843</v>
      </c>
      <c r="AJ72" s="12">
        <f t="shared" si="12"/>
        <v>48.769009120696261</v>
      </c>
      <c r="AK72" s="12">
        <f t="shared" si="12"/>
        <v>48.328115644589339</v>
      </c>
      <c r="AL72" s="12">
        <f t="shared" si="12"/>
        <v>57.123440686713167</v>
      </c>
      <c r="AM72" s="12">
        <f t="shared" si="12"/>
        <v>60.289554818229369</v>
      </c>
      <c r="AN72" s="12">
        <f t="shared" si="12"/>
        <v>57.958454488156804</v>
      </c>
      <c r="AO72" s="12">
        <f t="shared" si="12"/>
        <v>66.474267166357507</v>
      </c>
      <c r="AP72" s="12">
        <f t="shared" ref="AP72:AU72" si="13">SUM(AP73,AP74,AP80,AP81,AP82)</f>
        <v>69.527960375267597</v>
      </c>
      <c r="AQ72" s="12">
        <f t="shared" si="13"/>
        <v>83.536839987999997</v>
      </c>
      <c r="AR72" s="12">
        <f t="shared" si="13"/>
        <v>81.107691782000032</v>
      </c>
      <c r="AS72" s="12">
        <f t="shared" si="13"/>
        <v>78.602821380999998</v>
      </c>
      <c r="AT72" s="12">
        <f t="shared" si="13"/>
        <v>77.946028382000009</v>
      </c>
      <c r="AU72" s="12">
        <f t="shared" si="13"/>
        <v>74.313621489999989</v>
      </c>
      <c r="AV72" s="12">
        <f t="shared" ref="AV72" si="14">SUM(AV73,AV74,AV80,AV81,AV82)</f>
        <v>84.643779831999993</v>
      </c>
    </row>
    <row r="73" spans="1:48" s="22" customFormat="1" outlineLevel="1" x14ac:dyDescent="0.25">
      <c r="A73" s="18" t="s">
        <v>2</v>
      </c>
      <c r="B73" s="88"/>
      <c r="C73" s="12"/>
      <c r="D73" s="12"/>
      <c r="E73" s="12"/>
      <c r="F73" s="12"/>
      <c r="G73" s="12"/>
      <c r="H73" s="12"/>
      <c r="I73" s="12"/>
      <c r="J73" s="12"/>
      <c r="K73" s="12"/>
      <c r="L73" s="12"/>
      <c r="M73" s="12"/>
      <c r="N73" s="12"/>
      <c r="O73" s="12"/>
      <c r="P73" s="12"/>
      <c r="Q73" s="12"/>
      <c r="R73" s="12"/>
      <c r="S73" s="12">
        <v>1.9979607797652672</v>
      </c>
      <c r="T73" s="12">
        <v>2.0094510564389374</v>
      </c>
      <c r="U73" s="12">
        <v>1.9612631113764354</v>
      </c>
      <c r="V73" s="12">
        <v>1.9608787209312282</v>
      </c>
      <c r="W73" s="12">
        <v>1.9626980303276453</v>
      </c>
      <c r="X73" s="12">
        <v>2.0414382000044329</v>
      </c>
      <c r="Y73" s="12">
        <v>2.0138840309032484</v>
      </c>
      <c r="Z73" s="12">
        <v>2.1224143735017904</v>
      </c>
      <c r="AA73" s="12">
        <v>2.0303521376992948</v>
      </c>
      <c r="AB73" s="12">
        <v>1.9746511753671601</v>
      </c>
      <c r="AC73" s="12">
        <v>2.0955044806186978</v>
      </c>
      <c r="AD73" s="12">
        <v>2.1193501084037241</v>
      </c>
      <c r="AE73" s="12">
        <v>2.0393445586286743</v>
      </c>
      <c r="AF73" s="12">
        <v>2.0644909568107304</v>
      </c>
      <c r="AG73" s="12">
        <v>1.9621104610503359</v>
      </c>
      <c r="AH73" s="12">
        <v>2.0563416267862795</v>
      </c>
      <c r="AI73" s="12">
        <v>1.8844700000000001</v>
      </c>
      <c r="AJ73" s="12">
        <v>1.8084100000000001</v>
      </c>
      <c r="AK73" s="12">
        <v>1.7308300000000001</v>
      </c>
      <c r="AL73" s="12">
        <v>1.7235</v>
      </c>
      <c r="AM73" s="12">
        <v>1.4707610397256028</v>
      </c>
      <c r="AN73" s="12">
        <v>1.6727324668334669</v>
      </c>
      <c r="AO73" s="12">
        <v>1.56241382568</v>
      </c>
      <c r="AP73" s="12">
        <f>SUM(Quarterly_PJ!FC35:FF35)</f>
        <v>1.547291236</v>
      </c>
      <c r="AQ73" s="5">
        <v>1.631844745</v>
      </c>
      <c r="AR73" s="5">
        <v>1.6481627800000003</v>
      </c>
      <c r="AS73" s="5">
        <v>1.2848402999999999</v>
      </c>
      <c r="AT73" s="5">
        <v>1.4497345079999999</v>
      </c>
      <c r="AU73" s="5">
        <v>1.3592946450000001</v>
      </c>
      <c r="AV73" s="5">
        <v>1.349816685</v>
      </c>
    </row>
    <row r="74" spans="1:48" s="22" customFormat="1" ht="15" customHeight="1" outlineLevel="1" x14ac:dyDescent="0.25">
      <c r="A74" s="18" t="s">
        <v>3</v>
      </c>
      <c r="B74" s="88"/>
      <c r="C74" s="12"/>
      <c r="D74" s="12"/>
      <c r="E74" s="12"/>
      <c r="F74" s="12"/>
      <c r="G74" s="12"/>
      <c r="H74" s="12"/>
      <c r="I74" s="12"/>
      <c r="J74" s="12"/>
      <c r="K74" s="12"/>
      <c r="L74" s="12"/>
      <c r="M74" s="12"/>
      <c r="N74" s="12"/>
      <c r="O74" s="12"/>
      <c r="P74" s="12"/>
      <c r="Q74" s="12"/>
      <c r="R74" s="12"/>
      <c r="S74" s="12">
        <f t="shared" ref="S74:AO74" si="15">SUM(S75:S79)</f>
        <v>55.310137550570452</v>
      </c>
      <c r="T74" s="12">
        <f t="shared" si="15"/>
        <v>57.240728262094997</v>
      </c>
      <c r="U74" s="12">
        <f t="shared" si="15"/>
        <v>58.515677789705435</v>
      </c>
      <c r="V74" s="12">
        <f t="shared" si="15"/>
        <v>59.447986342019853</v>
      </c>
      <c r="W74" s="12">
        <f t="shared" si="15"/>
        <v>61.667239825739124</v>
      </c>
      <c r="X74" s="12">
        <f t="shared" si="15"/>
        <v>59.758329780531042</v>
      </c>
      <c r="Y74" s="12">
        <f t="shared" si="15"/>
        <v>61.780732939450594</v>
      </c>
      <c r="Z74" s="12">
        <f t="shared" si="15"/>
        <v>57.653317196755218</v>
      </c>
      <c r="AA74" s="12">
        <f t="shared" si="15"/>
        <v>54.256427961054953</v>
      </c>
      <c r="AB74" s="12">
        <f t="shared" si="15"/>
        <v>57.366355686907482</v>
      </c>
      <c r="AC74" s="12">
        <f t="shared" si="15"/>
        <v>62.996561367445558</v>
      </c>
      <c r="AD74" s="12">
        <f t="shared" si="15"/>
        <v>60.459049987924367</v>
      </c>
      <c r="AE74" s="12">
        <f t="shared" si="15"/>
        <v>64.355171284275031</v>
      </c>
      <c r="AF74" s="12">
        <f t="shared" si="15"/>
        <v>45.008788464089655</v>
      </c>
      <c r="AG74" s="12">
        <f t="shared" si="15"/>
        <v>45.931117372686344</v>
      </c>
      <c r="AH74" s="12">
        <f t="shared" si="15"/>
        <v>34.089375482066764</v>
      </c>
      <c r="AI74" s="12">
        <f t="shared" si="15"/>
        <v>32.972454387216843</v>
      </c>
      <c r="AJ74" s="12">
        <f t="shared" si="15"/>
        <v>34.71416180189626</v>
      </c>
      <c r="AK74" s="12">
        <f t="shared" si="15"/>
        <v>34.575823325789344</v>
      </c>
      <c r="AL74" s="12">
        <f t="shared" si="15"/>
        <v>41.271290978913171</v>
      </c>
      <c r="AM74" s="12">
        <f t="shared" si="15"/>
        <v>45.94643691505717</v>
      </c>
      <c r="AN74" s="12">
        <f t="shared" si="15"/>
        <v>44.966201382523337</v>
      </c>
      <c r="AO74" s="12">
        <f t="shared" si="15"/>
        <v>50.732472501411884</v>
      </c>
      <c r="AP74" s="12">
        <f t="shared" ref="AP74:AQ74" si="16">SUM(AP75:AP79)</f>
        <v>54.009592118067594</v>
      </c>
      <c r="AQ74" s="12">
        <f t="shared" si="16"/>
        <v>66.399918063000001</v>
      </c>
      <c r="AR74" s="12">
        <f t="shared" ref="AR74:AU74" si="17">SUM(AR75:AR79)</f>
        <v>63.549955768000018</v>
      </c>
      <c r="AS74" s="12">
        <f t="shared" si="17"/>
        <v>62.800858618999996</v>
      </c>
      <c r="AT74" s="12">
        <f t="shared" si="17"/>
        <v>61.603924352</v>
      </c>
      <c r="AU74" s="12">
        <f t="shared" si="17"/>
        <v>57.574093103999999</v>
      </c>
      <c r="AV74" s="12">
        <f t="shared" ref="AV74" si="18">SUM(AV75:AV79)</f>
        <v>62.901627889999993</v>
      </c>
    </row>
    <row r="75" spans="1:48" ht="15" customHeight="1" outlineLevel="1" x14ac:dyDescent="0.25">
      <c r="A75" s="17" t="s">
        <v>30</v>
      </c>
      <c r="B75" s="80"/>
      <c r="S75" s="11">
        <v>8.2235272158853263</v>
      </c>
      <c r="T75" s="11">
        <v>8.4473508249008002</v>
      </c>
      <c r="U75" s="11">
        <v>8.512694969556728</v>
      </c>
      <c r="V75" s="11">
        <v>8.8725218054723651</v>
      </c>
      <c r="W75" s="11">
        <v>9.2391021012861021</v>
      </c>
      <c r="X75" s="11">
        <v>9.6772006801143498</v>
      </c>
      <c r="Y75" s="11">
        <v>9.9286720752545623</v>
      </c>
      <c r="Z75" s="11">
        <v>10.535105285133019</v>
      </c>
      <c r="AA75" s="11">
        <v>10.29629864872458</v>
      </c>
      <c r="AB75" s="11">
        <v>9.9811632370704828</v>
      </c>
      <c r="AC75" s="11">
        <v>10.619257779161142</v>
      </c>
      <c r="AD75" s="11">
        <v>11.127954303577811</v>
      </c>
      <c r="AE75" s="11">
        <v>11.332052965674823</v>
      </c>
      <c r="AF75" s="11">
        <v>10.826246123323907</v>
      </c>
      <c r="AG75" s="11">
        <v>11.17898863002141</v>
      </c>
      <c r="AH75" s="11">
        <v>10.84530842320761</v>
      </c>
      <c r="AI75" s="11">
        <v>9.2176383659999992</v>
      </c>
      <c r="AJ75" s="11">
        <v>11.316558795999999</v>
      </c>
      <c r="AK75" s="11">
        <v>9.0213828599999992</v>
      </c>
      <c r="AL75" s="11">
        <v>10.683380709</v>
      </c>
      <c r="AM75" s="11">
        <v>15.159715991121322</v>
      </c>
      <c r="AN75" s="11">
        <v>15.181835075999999</v>
      </c>
      <c r="AO75" s="11">
        <v>16.638095136939999</v>
      </c>
      <c r="AP75" s="94">
        <f>SUM(Quarterly_PJ!FC37:FF37)</f>
        <v>14.229311631</v>
      </c>
      <c r="AQ75" s="15">
        <v>15.826031574999998</v>
      </c>
      <c r="AR75" s="15">
        <v>17.036415056999999</v>
      </c>
      <c r="AS75" s="15">
        <v>14.119957611999999</v>
      </c>
      <c r="AT75" s="15">
        <v>17.195448827</v>
      </c>
      <c r="AU75" s="15">
        <v>18.313166162000002</v>
      </c>
      <c r="AV75" s="15">
        <v>16.777448201999999</v>
      </c>
    </row>
    <row r="76" spans="1:48" ht="15" customHeight="1" outlineLevel="1" x14ac:dyDescent="0.25">
      <c r="A76" s="91" t="s">
        <v>87</v>
      </c>
      <c r="B76" s="80"/>
      <c r="S76" s="11">
        <v>6.0591654697035402</v>
      </c>
      <c r="T76" s="11">
        <v>6.0096877573130758</v>
      </c>
      <c r="U76" s="11">
        <v>5.7892414941491355</v>
      </c>
      <c r="V76" s="11">
        <v>6.1381405187747218</v>
      </c>
      <c r="W76" s="11">
        <v>6.4241924161577755</v>
      </c>
      <c r="X76" s="11">
        <v>6.5885922684920368</v>
      </c>
      <c r="Y76" s="11">
        <v>6.5362855549207417</v>
      </c>
      <c r="Z76" s="11">
        <v>6.5541507383150677</v>
      </c>
      <c r="AA76" s="11">
        <v>6.3047207878008846</v>
      </c>
      <c r="AB76" s="11">
        <v>6.4154960919798079</v>
      </c>
      <c r="AC76" s="11">
        <v>6.6858354424470701</v>
      </c>
      <c r="AD76" s="11">
        <v>6.6162950223767831</v>
      </c>
      <c r="AE76" s="11">
        <v>6.5701898250634727</v>
      </c>
      <c r="AF76" s="11">
        <v>5.8515562362057114</v>
      </c>
      <c r="AG76" s="11">
        <v>6.9214042398297586</v>
      </c>
      <c r="AH76" s="11">
        <v>6.4134698524167657</v>
      </c>
      <c r="AI76" s="11">
        <v>5.6958479999999998</v>
      </c>
      <c r="AJ76" s="11">
        <v>5.302522999999999</v>
      </c>
      <c r="AK76" s="11">
        <v>4.9206440000000002</v>
      </c>
      <c r="AL76" s="11">
        <v>4.8230802000000006</v>
      </c>
      <c r="AM76" s="11">
        <v>4.8448096401105714</v>
      </c>
      <c r="AN76" s="11">
        <v>5.0258370000000001</v>
      </c>
      <c r="AO76" s="11">
        <v>5.4526214775972166</v>
      </c>
      <c r="AP76" s="94">
        <f>SUM(Quarterly_PJ!FC38:FF38)</f>
        <v>3.9417728289999996</v>
      </c>
      <c r="AQ76" s="15">
        <v>3.9703358039999999</v>
      </c>
      <c r="AR76" s="15">
        <v>3.8466233019999998</v>
      </c>
      <c r="AS76" s="15">
        <v>3.5138849540000003</v>
      </c>
      <c r="AT76" s="15">
        <v>4.7315786390000003</v>
      </c>
      <c r="AU76" s="15">
        <v>4.7770626749999998</v>
      </c>
      <c r="AV76" s="15">
        <v>4.6778154690000004</v>
      </c>
    </row>
    <row r="77" spans="1:48" ht="15" customHeight="1" outlineLevel="1" x14ac:dyDescent="0.25">
      <c r="A77" s="17" t="s">
        <v>32</v>
      </c>
      <c r="B77" s="80"/>
      <c r="S77" s="11">
        <v>34.826729803524302</v>
      </c>
      <c r="T77" s="11">
        <v>36.157758240782947</v>
      </c>
      <c r="U77" s="11">
        <v>37.839008520899661</v>
      </c>
      <c r="V77" s="11">
        <v>37.784009243451536</v>
      </c>
      <c r="W77" s="11">
        <v>39.024424683367144</v>
      </c>
      <c r="X77" s="11">
        <v>36.701209538143914</v>
      </c>
      <c r="Y77" s="11">
        <v>37.803530727531637</v>
      </c>
      <c r="Z77" s="11">
        <v>33.392086709417143</v>
      </c>
      <c r="AA77" s="11">
        <v>30.630140956120474</v>
      </c>
      <c r="AB77" s="11">
        <v>33.712432604232838</v>
      </c>
      <c r="AC77" s="11">
        <v>38.753554906526475</v>
      </c>
      <c r="AD77" s="11">
        <v>35.268323473451716</v>
      </c>
      <c r="AE77" s="11">
        <v>39.221351570347942</v>
      </c>
      <c r="AF77" s="11">
        <v>20.795178023804898</v>
      </c>
      <c r="AG77" s="11">
        <v>19.847316331326407</v>
      </c>
      <c r="AH77" s="11">
        <v>9.7514064384423822</v>
      </c>
      <c r="AI77" s="11">
        <v>10.930234253216838</v>
      </c>
      <c r="AJ77" s="11">
        <v>11.144123237896265</v>
      </c>
      <c r="AK77" s="11">
        <v>14.050265597789345</v>
      </c>
      <c r="AL77" s="11">
        <v>19.902808452913174</v>
      </c>
      <c r="AM77" s="11">
        <v>18.865583563382113</v>
      </c>
      <c r="AN77" s="11">
        <v>18.919948604668193</v>
      </c>
      <c r="AO77" s="11">
        <v>22.689511037938594</v>
      </c>
      <c r="AP77" s="94">
        <f>SUM(Quarterly_PJ!FC39:FF39)</f>
        <v>28.188687240855703</v>
      </c>
      <c r="AQ77" s="15">
        <v>39.952348424999997</v>
      </c>
      <c r="AR77" s="15">
        <v>37.107652023000007</v>
      </c>
      <c r="AS77" s="15">
        <v>39.712409387999998</v>
      </c>
      <c r="AT77" s="15">
        <v>33.431246672999997</v>
      </c>
      <c r="AU77" s="15">
        <v>28.212223440000002</v>
      </c>
      <c r="AV77" s="15">
        <v>34.847937088999998</v>
      </c>
    </row>
    <row r="78" spans="1:48" ht="15" customHeight="1" outlineLevel="1" x14ac:dyDescent="0.25">
      <c r="A78" s="17" t="s">
        <v>33</v>
      </c>
      <c r="B78" s="80"/>
      <c r="S78" s="11">
        <v>2.6185528923863419</v>
      </c>
      <c r="T78" s="11">
        <v>3.1938212444369887</v>
      </c>
      <c r="U78" s="11">
        <v>2.8887470357939948</v>
      </c>
      <c r="V78" s="11">
        <v>2.9396705782160137</v>
      </c>
      <c r="W78" s="11">
        <v>3.0878162724175753</v>
      </c>
      <c r="X78" s="11">
        <v>2.7415204920707552</v>
      </c>
      <c r="Y78" s="11">
        <v>3.3567321336892522</v>
      </c>
      <c r="Z78" s="11">
        <v>3.0593752030534143</v>
      </c>
      <c r="AA78" s="11">
        <v>3.0760582136835266</v>
      </c>
      <c r="AB78" s="11">
        <v>3.1872895090411575</v>
      </c>
      <c r="AC78" s="11">
        <v>2.8258199078850885</v>
      </c>
      <c r="AD78" s="11">
        <v>3.4061098038388455</v>
      </c>
      <c r="AE78" s="11">
        <v>3.0273125552839328</v>
      </c>
      <c r="AF78" s="11">
        <v>3.35011601100075</v>
      </c>
      <c r="AG78" s="11">
        <v>3.6823769999999993</v>
      </c>
      <c r="AH78" s="11">
        <v>3.2776809999999994</v>
      </c>
      <c r="AI78" s="11">
        <v>3.1413139999999999</v>
      </c>
      <c r="AJ78" s="11">
        <v>3.0036869999999998</v>
      </c>
      <c r="AK78" s="11">
        <v>3.0108570000000001</v>
      </c>
      <c r="AL78" s="11">
        <v>2.8572058999999999</v>
      </c>
      <c r="AM78" s="11">
        <v>3.0045927882287731</v>
      </c>
      <c r="AN78" s="11">
        <v>2.9467894614563441</v>
      </c>
      <c r="AO78" s="11">
        <v>3.0831695169389235</v>
      </c>
      <c r="AP78" s="94">
        <f>SUM(Quarterly_PJ!FC40:FF40)</f>
        <v>4.4911161592118898</v>
      </c>
      <c r="AQ78" s="15">
        <v>3.0274999409999999</v>
      </c>
      <c r="AR78" s="15">
        <v>2.4487502929999998</v>
      </c>
      <c r="AS78" s="15">
        <v>2.4436247310000003</v>
      </c>
      <c r="AT78" s="15">
        <v>2.5664875120000001</v>
      </c>
      <c r="AU78" s="15">
        <v>2.5496720449999999</v>
      </c>
      <c r="AV78" s="15">
        <v>2.7725925789999999</v>
      </c>
    </row>
    <row r="79" spans="1:48" ht="15" customHeight="1" outlineLevel="1" x14ac:dyDescent="0.25">
      <c r="A79" s="17" t="s">
        <v>34</v>
      </c>
      <c r="B79" s="80"/>
      <c r="S79" s="11">
        <v>3.5821621690709384</v>
      </c>
      <c r="T79" s="11">
        <v>3.4321101946611821</v>
      </c>
      <c r="U79" s="11">
        <v>3.485985769305914</v>
      </c>
      <c r="V79" s="11">
        <v>3.7136441961052147</v>
      </c>
      <c r="W79" s="11">
        <v>3.891704352510529</v>
      </c>
      <c r="X79" s="11">
        <v>4.0498068017099866</v>
      </c>
      <c r="Y79" s="11">
        <v>4.1555124480544023</v>
      </c>
      <c r="Z79" s="11">
        <v>4.112599260836574</v>
      </c>
      <c r="AA79" s="11">
        <v>3.9492093547254892</v>
      </c>
      <c r="AB79" s="11">
        <v>4.069974244583201</v>
      </c>
      <c r="AC79" s="11">
        <v>4.1120933314257817</v>
      </c>
      <c r="AD79" s="11">
        <v>4.0403673846792065</v>
      </c>
      <c r="AE79" s="11">
        <v>4.2042643679048579</v>
      </c>
      <c r="AF79" s="11">
        <v>4.1856920697543867</v>
      </c>
      <c r="AG79" s="11">
        <v>4.3010311715087717</v>
      </c>
      <c r="AH79" s="11">
        <v>3.8015097680000003</v>
      </c>
      <c r="AI79" s="11">
        <v>3.9874197680000005</v>
      </c>
      <c r="AJ79" s="11">
        <v>3.9472697680000004</v>
      </c>
      <c r="AK79" s="11">
        <v>3.5726738679999999</v>
      </c>
      <c r="AL79" s="11">
        <v>3.0048157170000005</v>
      </c>
      <c r="AM79" s="11">
        <v>4.0717349322143956</v>
      </c>
      <c r="AN79" s="11">
        <v>2.8917912403988004</v>
      </c>
      <c r="AO79" s="11">
        <v>2.8690753319971489</v>
      </c>
      <c r="AP79" s="94">
        <f>SUM(Quarterly_PJ!FC41:FF41)</f>
        <v>3.1587042579999998</v>
      </c>
      <c r="AQ79" s="15">
        <v>3.6237023180000003</v>
      </c>
      <c r="AR79" s="15">
        <v>3.1105150930000001</v>
      </c>
      <c r="AS79" s="15">
        <v>3.0109819339999997</v>
      </c>
      <c r="AT79" s="15">
        <v>3.6791627010000001</v>
      </c>
      <c r="AU79" s="15">
        <v>3.7219687819999998</v>
      </c>
      <c r="AV79" s="15">
        <v>3.8258345510000002</v>
      </c>
    </row>
    <row r="80" spans="1:48" s="22" customFormat="1" ht="15" customHeight="1" outlineLevel="1" x14ac:dyDescent="0.25">
      <c r="A80" s="18" t="s">
        <v>1</v>
      </c>
      <c r="B80" s="88"/>
      <c r="C80" s="12"/>
      <c r="D80" s="12"/>
      <c r="E80" s="12"/>
      <c r="F80" s="12"/>
      <c r="G80" s="12"/>
      <c r="H80" s="12"/>
      <c r="I80" s="12"/>
      <c r="J80" s="12"/>
      <c r="K80" s="12"/>
      <c r="L80" s="12"/>
      <c r="M80" s="12"/>
      <c r="N80" s="12"/>
      <c r="O80" s="12"/>
      <c r="P80" s="12"/>
      <c r="Q80" s="12"/>
      <c r="R80" s="12"/>
      <c r="S80" s="12">
        <v>4.3920137463585309</v>
      </c>
      <c r="T80" s="12">
        <v>4.3420240556683174</v>
      </c>
      <c r="U80" s="12">
        <v>4.4533343958782536</v>
      </c>
      <c r="V80" s="12">
        <v>4.6607798295744622</v>
      </c>
      <c r="W80" s="12">
        <v>4.9746661790365394</v>
      </c>
      <c r="X80" s="12">
        <v>5.2030375864436991</v>
      </c>
      <c r="Y80" s="12">
        <v>5.3641553408974687</v>
      </c>
      <c r="Z80" s="12">
        <v>5.5359300855092117</v>
      </c>
      <c r="AA80" s="12">
        <v>5.7428507558339241</v>
      </c>
      <c r="AB80" s="12">
        <v>6.0611011165355588</v>
      </c>
      <c r="AC80" s="12">
        <v>6.3204878807307816</v>
      </c>
      <c r="AD80" s="12">
        <v>6.6026278254244257</v>
      </c>
      <c r="AE80" s="12">
        <v>6.792574094319435</v>
      </c>
      <c r="AF80" s="12">
        <v>7.1417558787344193</v>
      </c>
      <c r="AG80" s="12">
        <v>7.8648605379542147</v>
      </c>
      <c r="AH80" s="12">
        <v>7.7361299495615556</v>
      </c>
      <c r="AI80" s="12">
        <v>7.5642220661300019</v>
      </c>
      <c r="AJ80" s="12">
        <v>6.5630299666500003</v>
      </c>
      <c r="AK80" s="12">
        <v>6.5228251409360007</v>
      </c>
      <c r="AL80" s="12">
        <v>7.5305639677999991</v>
      </c>
      <c r="AM80" s="12">
        <v>6.8459372713006257</v>
      </c>
      <c r="AN80" s="12">
        <v>5.6500519487999998</v>
      </c>
      <c r="AO80" s="12">
        <v>7.8681867122656186</v>
      </c>
      <c r="AP80" s="12">
        <f>SUM(Quarterly_PJ!FC42:FF42)</f>
        <v>7.7649409271999996</v>
      </c>
      <c r="AQ80" s="5">
        <v>8.8814739980000006</v>
      </c>
      <c r="AR80" s="5">
        <v>9.0128674659999994</v>
      </c>
      <c r="AS80" s="5">
        <v>8.0864965689999995</v>
      </c>
      <c r="AT80" s="5">
        <v>8.0610161160000011</v>
      </c>
      <c r="AU80" s="5">
        <v>8.597699308000001</v>
      </c>
      <c r="AV80" s="5">
        <v>13.558224043000001</v>
      </c>
    </row>
    <row r="81" spans="1:48" s="22" customFormat="1" outlineLevel="1" x14ac:dyDescent="0.25">
      <c r="A81" s="18" t="s">
        <v>0</v>
      </c>
      <c r="B81" s="88"/>
      <c r="C81" s="12"/>
      <c r="D81" s="12"/>
      <c r="E81" s="12"/>
      <c r="F81" s="12"/>
      <c r="G81" s="12"/>
      <c r="H81" s="12"/>
      <c r="I81" s="12"/>
      <c r="J81" s="12"/>
      <c r="K81" s="12"/>
      <c r="L81" s="12"/>
      <c r="M81" s="12"/>
      <c r="N81" s="12"/>
      <c r="O81" s="12"/>
      <c r="P81" s="12"/>
      <c r="Q81" s="12"/>
      <c r="R81" s="12"/>
      <c r="S81" s="12">
        <v>3.492</v>
      </c>
      <c r="T81" s="12">
        <v>3.7669999999999999</v>
      </c>
      <c r="U81" s="12">
        <v>4.2839999999999998</v>
      </c>
      <c r="V81" s="12">
        <v>4.327</v>
      </c>
      <c r="W81" s="12">
        <v>4.53</v>
      </c>
      <c r="X81" s="12">
        <v>4.4539999999999997</v>
      </c>
      <c r="Y81" s="12">
        <v>4.6689999999999996</v>
      </c>
      <c r="Z81" s="12">
        <v>4.9569999999999999</v>
      </c>
      <c r="AA81" s="12">
        <v>5.1289999999999996</v>
      </c>
      <c r="AB81" s="12">
        <v>5.5424192999999997</v>
      </c>
      <c r="AC81" s="12">
        <v>7.2573700000000008</v>
      </c>
      <c r="AD81" s="12">
        <v>7.2500140000000002</v>
      </c>
      <c r="AE81" s="12">
        <v>6.871599999999999</v>
      </c>
      <c r="AF81" s="12">
        <v>6.9563000000000006</v>
      </c>
      <c r="AG81" s="12">
        <v>7.2857099999999999</v>
      </c>
      <c r="AH81" s="12">
        <v>6.5697799999999997</v>
      </c>
      <c r="AI81" s="12">
        <v>7.0260400000000001</v>
      </c>
      <c r="AJ81" s="12">
        <v>5.6545300000000003</v>
      </c>
      <c r="AK81" s="12">
        <v>5.4664449999999993</v>
      </c>
      <c r="AL81" s="12">
        <v>6.5601455</v>
      </c>
      <c r="AM81" s="12">
        <v>5.9921861501459679</v>
      </c>
      <c r="AN81" s="12">
        <v>5.6175200000000007</v>
      </c>
      <c r="AO81" s="12">
        <v>6.2763000000000009</v>
      </c>
      <c r="AP81" s="12">
        <f>SUM(Quarterly_PJ!FC43:FF43)</f>
        <v>6.1778305540000007</v>
      </c>
      <c r="AQ81" s="5">
        <v>6.601981662</v>
      </c>
      <c r="AR81" s="5">
        <v>6.8760478279999999</v>
      </c>
      <c r="AS81" s="5">
        <v>6.4172584529999996</v>
      </c>
      <c r="AT81" s="5">
        <v>6.8222961159999995</v>
      </c>
      <c r="AU81" s="5">
        <v>6.7825344330000004</v>
      </c>
      <c r="AV81" s="5">
        <v>6.834111214</v>
      </c>
    </row>
    <row r="82" spans="1:48" s="22" customFormat="1" ht="14.25" customHeight="1" outlineLevel="1" x14ac:dyDescent="0.25">
      <c r="A82" s="18" t="s">
        <v>7</v>
      </c>
      <c r="B82" s="88"/>
      <c r="C82" s="12"/>
      <c r="D82" s="12"/>
      <c r="E82" s="12"/>
      <c r="F82" s="12"/>
      <c r="G82" s="12"/>
      <c r="H82" s="12"/>
      <c r="I82" s="12"/>
      <c r="J82" s="12"/>
      <c r="K82" s="12"/>
      <c r="L82" s="12"/>
      <c r="M82" s="12"/>
      <c r="N82" s="12"/>
      <c r="O82" s="12"/>
      <c r="P82" s="12"/>
      <c r="Q82" s="12"/>
      <c r="R82" s="12"/>
      <c r="S82" s="12">
        <v>2.65</v>
      </c>
      <c r="T82" s="12">
        <v>2.6619999999999999</v>
      </c>
      <c r="U82" s="12">
        <v>2.4590000000000001</v>
      </c>
      <c r="V82" s="12">
        <v>2.274</v>
      </c>
      <c r="W82" s="12">
        <v>1.8340000000000001</v>
      </c>
      <c r="X82" s="12">
        <v>1.423</v>
      </c>
      <c r="Y82" s="12">
        <v>1.056</v>
      </c>
      <c r="Z82" s="12">
        <v>0.75600000000000001</v>
      </c>
      <c r="AA82" s="12">
        <v>0.50800000000000001</v>
      </c>
      <c r="AB82" s="12">
        <v>0.18635480646999997</v>
      </c>
      <c r="AC82" s="12">
        <v>1.7348907668000003E-2</v>
      </c>
      <c r="AD82" s="12">
        <v>2.2318078063999998E-2</v>
      </c>
      <c r="AE82" s="12">
        <v>2.7495413828000002E-2</v>
      </c>
      <c r="AF82" s="12">
        <v>2.6762722632999999E-2</v>
      </c>
      <c r="AG82" s="12">
        <v>2.4985673096999998E-2</v>
      </c>
      <c r="AH82" s="12">
        <v>2.1562326829999996E-2</v>
      </c>
      <c r="AI82" s="12">
        <v>2.276525267E-2</v>
      </c>
      <c r="AJ82" s="12">
        <v>2.887735215E-2</v>
      </c>
      <c r="AK82" s="12">
        <v>3.2192177863999999E-2</v>
      </c>
      <c r="AL82" s="12">
        <v>3.7940239999999993E-2</v>
      </c>
      <c r="AM82" s="12">
        <v>3.4233441999999996E-2</v>
      </c>
      <c r="AN82" s="12">
        <v>5.1948689999999992E-2</v>
      </c>
      <c r="AO82" s="12">
        <v>3.4894126999999997E-2</v>
      </c>
      <c r="AP82" s="12">
        <v>2.8305540000000001E-2</v>
      </c>
      <c r="AQ82" s="12">
        <v>2.1621520000000002E-2</v>
      </c>
      <c r="AR82" s="12">
        <v>2.0657940000000003E-2</v>
      </c>
      <c r="AS82" s="12">
        <v>1.336744E-2</v>
      </c>
      <c r="AT82" s="12">
        <v>9.0572900000000008E-3</v>
      </c>
      <c r="AU82" s="12">
        <v>0</v>
      </c>
      <c r="AV82" s="12">
        <v>0</v>
      </c>
    </row>
    <row r="84" spans="1:48" x14ac:dyDescent="0.25">
      <c r="A84" s="9" t="s">
        <v>68</v>
      </c>
      <c r="B84" s="86"/>
      <c r="S84" s="12"/>
    </row>
    <row r="85" spans="1:48" ht="17.25" x14ac:dyDescent="0.25">
      <c r="A85" s="72" t="s">
        <v>80</v>
      </c>
      <c r="B85" s="89"/>
    </row>
    <row r="86" spans="1:48" ht="17.25" x14ac:dyDescent="0.25">
      <c r="A86" s="93" t="s">
        <v>88</v>
      </c>
      <c r="B86" s="89"/>
      <c r="C86" s="10"/>
      <c r="D86" s="10"/>
      <c r="E86" s="10"/>
      <c r="F86" s="10"/>
      <c r="G86" s="10"/>
      <c r="H86" s="10"/>
      <c r="I86" s="10"/>
      <c r="J86" s="10"/>
      <c r="K86" s="10"/>
      <c r="L86" s="10"/>
      <c r="M86" s="10"/>
      <c r="N86" s="10"/>
      <c r="O86" s="10"/>
      <c r="P86" s="10"/>
      <c r="Q86" s="10"/>
      <c r="R86" s="10"/>
      <c r="S86" s="10"/>
      <c r="T86" s="10"/>
      <c r="U86" s="10"/>
      <c r="V86" s="10"/>
      <c r="W86" s="10"/>
      <c r="X86" s="10"/>
      <c r="Y86" s="10"/>
    </row>
    <row r="87" spans="1:48" ht="17.25" x14ac:dyDescent="0.25">
      <c r="A87" s="93" t="s">
        <v>89</v>
      </c>
      <c r="B87" s="80"/>
      <c r="C87" s="10"/>
      <c r="D87" s="10"/>
      <c r="E87" s="10"/>
      <c r="F87" s="10"/>
      <c r="G87" s="10"/>
      <c r="H87" s="10"/>
      <c r="I87" s="10"/>
      <c r="J87" s="10"/>
      <c r="K87" s="10"/>
      <c r="L87" s="10"/>
      <c r="M87" s="10"/>
      <c r="N87" s="19"/>
      <c r="O87" s="10"/>
      <c r="P87" s="10"/>
      <c r="Q87" s="10"/>
      <c r="R87" s="21"/>
      <c r="S87" s="10"/>
      <c r="T87" s="10"/>
      <c r="U87" s="10"/>
      <c r="V87" s="10"/>
      <c r="W87" s="10"/>
      <c r="X87" s="10"/>
      <c r="Y87" s="10"/>
    </row>
    <row r="88" spans="1:48" x14ac:dyDescent="0.25">
      <c r="A88" s="53" t="s">
        <v>69</v>
      </c>
    </row>
  </sheetData>
  <pageMargins left="0.7" right="0.7" top="0.75" bottom="0.75" header="0.3" footer="0.3"/>
  <pageSetup paperSize="9"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3" tint="0.59999389629810485"/>
  </sheetPr>
  <dimension ref="A1:GG49"/>
  <sheetViews>
    <sheetView tabSelected="1" zoomScale="85" zoomScaleNormal="85" workbookViewId="0">
      <pane xSplit="2" topLeftCell="FJ1" activePane="topRight" state="frozenSplit"/>
      <selection activeCell="B1" sqref="B1:B1048576"/>
      <selection pane="topRight" activeCell="FX6" sqref="FX6"/>
    </sheetView>
  </sheetViews>
  <sheetFormatPr defaultColWidth="8.625" defaultRowHeight="15" outlineLevelRow="1" x14ac:dyDescent="0.25"/>
  <cols>
    <col min="1" max="1" width="44.375" style="3" bestFit="1" customWidth="1"/>
    <col min="2" max="2" width="7.125" style="81" bestFit="1" customWidth="1"/>
    <col min="3" max="39" width="8.625" style="11" customWidth="1"/>
    <col min="40" max="170" width="8.625" style="2"/>
    <col min="171" max="176" width="8.625" style="74"/>
    <col min="177" max="187" width="9.125" style="74" customWidth="1"/>
    <col min="188" max="16384" width="8.625" style="2"/>
  </cols>
  <sheetData>
    <row r="1" spans="1:188" x14ac:dyDescent="0.25">
      <c r="A1" s="7"/>
      <c r="B1" s="80"/>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row>
    <row r="2" spans="1:188" x14ac:dyDescent="0.25">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row>
    <row r="3" spans="1:188" x14ac:dyDescent="0.25">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row>
    <row r="4" spans="1:188" x14ac:dyDescent="0.25">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row>
    <row r="5" spans="1:188" x14ac:dyDescent="0.25">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row>
    <row r="6" spans="1:188" x14ac:dyDescent="0.25">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row>
    <row r="7" spans="1:188" ht="21" x14ac:dyDescent="0.35">
      <c r="A7" s="1" t="s">
        <v>45</v>
      </c>
      <c r="B7" s="8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row>
    <row r="8" spans="1:188" x14ac:dyDescent="0.25">
      <c r="A8" s="39" t="s">
        <v>43</v>
      </c>
      <c r="B8" s="83" t="s">
        <v>68</v>
      </c>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row>
    <row r="9" spans="1:188" ht="14.25" customHeight="1" x14ac:dyDescent="0.25">
      <c r="A9" s="4" t="s">
        <v>81</v>
      </c>
      <c r="B9" s="84"/>
      <c r="C9" s="14">
        <v>27119</v>
      </c>
      <c r="D9" s="14">
        <v>27210</v>
      </c>
      <c r="E9" s="14">
        <v>27302</v>
      </c>
      <c r="F9" s="14">
        <v>27394</v>
      </c>
      <c r="G9" s="14">
        <v>27484</v>
      </c>
      <c r="H9" s="14">
        <v>27575</v>
      </c>
      <c r="I9" s="14">
        <v>27667</v>
      </c>
      <c r="J9" s="14">
        <v>27759</v>
      </c>
      <c r="K9" s="14">
        <v>27850</v>
      </c>
      <c r="L9" s="14">
        <v>27941</v>
      </c>
      <c r="M9" s="14">
        <v>28033</v>
      </c>
      <c r="N9" s="14">
        <v>28125</v>
      </c>
      <c r="O9" s="14">
        <v>28215</v>
      </c>
      <c r="P9" s="14">
        <v>28306</v>
      </c>
      <c r="Q9" s="14">
        <v>28398</v>
      </c>
      <c r="R9" s="14">
        <v>28490</v>
      </c>
      <c r="S9" s="14">
        <v>28580</v>
      </c>
      <c r="T9" s="14">
        <v>28671</v>
      </c>
      <c r="U9" s="14">
        <v>28763</v>
      </c>
      <c r="V9" s="14">
        <v>28855</v>
      </c>
      <c r="W9" s="14">
        <v>28945</v>
      </c>
      <c r="X9" s="14">
        <v>29036</v>
      </c>
      <c r="Y9" s="14">
        <v>29128</v>
      </c>
      <c r="Z9" s="14">
        <v>29220</v>
      </c>
      <c r="AA9" s="14">
        <v>29311</v>
      </c>
      <c r="AB9" s="14">
        <v>29402</v>
      </c>
      <c r="AC9" s="14">
        <v>29494</v>
      </c>
      <c r="AD9" s="14">
        <v>29586</v>
      </c>
      <c r="AE9" s="14">
        <v>29676</v>
      </c>
      <c r="AF9" s="14">
        <v>29767</v>
      </c>
      <c r="AG9" s="14">
        <v>29859</v>
      </c>
      <c r="AH9" s="14">
        <v>29951</v>
      </c>
      <c r="AI9" s="14">
        <v>30041</v>
      </c>
      <c r="AJ9" s="14">
        <v>30132</v>
      </c>
      <c r="AK9" s="14">
        <v>30224</v>
      </c>
      <c r="AL9" s="14">
        <v>30316</v>
      </c>
      <c r="AM9" s="14">
        <v>30406</v>
      </c>
      <c r="AN9" s="14">
        <v>30497</v>
      </c>
      <c r="AO9" s="14">
        <v>30589</v>
      </c>
      <c r="AP9" s="14">
        <v>30681</v>
      </c>
      <c r="AQ9" s="14">
        <v>30772</v>
      </c>
      <c r="AR9" s="14">
        <v>30863</v>
      </c>
      <c r="AS9" s="14">
        <v>30955</v>
      </c>
      <c r="AT9" s="14">
        <v>31047</v>
      </c>
      <c r="AU9" s="14">
        <v>31137</v>
      </c>
      <c r="AV9" s="14">
        <v>31228</v>
      </c>
      <c r="AW9" s="14">
        <v>31320</v>
      </c>
      <c r="AX9" s="14">
        <v>31412</v>
      </c>
      <c r="AY9" s="14">
        <v>31502</v>
      </c>
      <c r="AZ9" s="14">
        <v>31593</v>
      </c>
      <c r="BA9" s="14">
        <v>31685</v>
      </c>
      <c r="BB9" s="14">
        <v>31777</v>
      </c>
      <c r="BC9" s="14">
        <v>31867</v>
      </c>
      <c r="BD9" s="14">
        <v>31958</v>
      </c>
      <c r="BE9" s="14">
        <v>32050</v>
      </c>
      <c r="BF9" s="14">
        <v>32142</v>
      </c>
      <c r="BG9" s="14">
        <v>32233</v>
      </c>
      <c r="BH9" s="14">
        <v>32324</v>
      </c>
      <c r="BI9" s="14">
        <v>32416</v>
      </c>
      <c r="BJ9" s="14">
        <v>32508</v>
      </c>
      <c r="BK9" s="14">
        <v>32598</v>
      </c>
      <c r="BL9" s="14">
        <v>32689</v>
      </c>
      <c r="BM9" s="14">
        <v>32781</v>
      </c>
      <c r="BN9" s="14">
        <v>32873</v>
      </c>
      <c r="BO9" s="14">
        <v>32963</v>
      </c>
      <c r="BP9" s="14">
        <v>33054</v>
      </c>
      <c r="BQ9" s="14">
        <v>33146</v>
      </c>
      <c r="BR9" s="14">
        <v>33238</v>
      </c>
      <c r="BS9" s="14">
        <v>33328</v>
      </c>
      <c r="BT9" s="14">
        <v>33419</v>
      </c>
      <c r="BU9" s="14">
        <v>33511</v>
      </c>
      <c r="BV9" s="14">
        <v>33603</v>
      </c>
      <c r="BW9" s="14">
        <v>33694</v>
      </c>
      <c r="BX9" s="14">
        <v>33785</v>
      </c>
      <c r="BY9" s="14">
        <v>33877</v>
      </c>
      <c r="BZ9" s="14">
        <v>33969</v>
      </c>
      <c r="CA9" s="14">
        <v>34059</v>
      </c>
      <c r="CB9" s="14">
        <v>34150</v>
      </c>
      <c r="CC9" s="14">
        <v>34242</v>
      </c>
      <c r="CD9" s="14">
        <v>34334</v>
      </c>
      <c r="CE9" s="14">
        <v>34424</v>
      </c>
      <c r="CF9" s="14">
        <v>34515</v>
      </c>
      <c r="CG9" s="14">
        <v>34607</v>
      </c>
      <c r="CH9" s="14">
        <v>34699</v>
      </c>
      <c r="CI9" s="14">
        <v>34789</v>
      </c>
      <c r="CJ9" s="14">
        <v>34880</v>
      </c>
      <c r="CK9" s="14">
        <v>34972</v>
      </c>
      <c r="CL9" s="14">
        <v>35064</v>
      </c>
      <c r="CM9" s="14">
        <v>35155</v>
      </c>
      <c r="CN9" s="14">
        <v>35246</v>
      </c>
      <c r="CO9" s="14">
        <v>35338</v>
      </c>
      <c r="CP9" s="14">
        <v>35430</v>
      </c>
      <c r="CQ9" s="14">
        <v>35520</v>
      </c>
      <c r="CR9" s="14">
        <v>35611</v>
      </c>
      <c r="CS9" s="14">
        <v>35703</v>
      </c>
      <c r="CT9" s="14">
        <v>35795</v>
      </c>
      <c r="CU9" s="14">
        <v>35885</v>
      </c>
      <c r="CV9" s="14">
        <v>35976</v>
      </c>
      <c r="CW9" s="14">
        <v>36068</v>
      </c>
      <c r="CX9" s="14">
        <v>36160</v>
      </c>
      <c r="CY9" s="14">
        <v>36250</v>
      </c>
      <c r="CZ9" s="14">
        <v>36341</v>
      </c>
      <c r="DA9" s="14">
        <v>36433</v>
      </c>
      <c r="DB9" s="14">
        <v>36525</v>
      </c>
      <c r="DC9" s="14">
        <v>36616</v>
      </c>
      <c r="DD9" s="14">
        <v>36707</v>
      </c>
      <c r="DE9" s="14">
        <v>36799</v>
      </c>
      <c r="DF9" s="14">
        <v>36891</v>
      </c>
      <c r="DG9" s="14">
        <v>36981</v>
      </c>
      <c r="DH9" s="14">
        <v>37072</v>
      </c>
      <c r="DI9" s="14">
        <v>37164</v>
      </c>
      <c r="DJ9" s="14">
        <v>37256</v>
      </c>
      <c r="DK9" s="14">
        <v>37346</v>
      </c>
      <c r="DL9" s="14">
        <v>37437</v>
      </c>
      <c r="DM9" s="14">
        <v>37529</v>
      </c>
      <c r="DN9" s="14">
        <v>37621</v>
      </c>
      <c r="DO9" s="14">
        <v>37711</v>
      </c>
      <c r="DP9" s="14">
        <v>37802</v>
      </c>
      <c r="DQ9" s="14">
        <v>37894</v>
      </c>
      <c r="DR9" s="14">
        <v>37986</v>
      </c>
      <c r="DS9" s="14">
        <v>38077</v>
      </c>
      <c r="DT9" s="14">
        <v>38168</v>
      </c>
      <c r="DU9" s="14">
        <v>38260</v>
      </c>
      <c r="DV9" s="14">
        <v>38352</v>
      </c>
      <c r="DW9" s="14">
        <v>38442</v>
      </c>
      <c r="DX9" s="14">
        <v>38533</v>
      </c>
      <c r="DY9" s="14">
        <v>38625</v>
      </c>
      <c r="DZ9" s="14">
        <v>38717</v>
      </c>
      <c r="EA9" s="14">
        <v>38807</v>
      </c>
      <c r="EB9" s="14">
        <v>38898</v>
      </c>
      <c r="EC9" s="14">
        <v>38990</v>
      </c>
      <c r="ED9" s="14">
        <v>39082</v>
      </c>
      <c r="EE9" s="14">
        <v>39172</v>
      </c>
      <c r="EF9" s="14">
        <v>39263</v>
      </c>
      <c r="EG9" s="14">
        <v>39355</v>
      </c>
      <c r="EH9" s="14">
        <v>39447</v>
      </c>
      <c r="EI9" s="14">
        <v>39538</v>
      </c>
      <c r="EJ9" s="14">
        <v>39629</v>
      </c>
      <c r="EK9" s="14">
        <v>39721</v>
      </c>
      <c r="EL9" s="14">
        <v>39813</v>
      </c>
      <c r="EM9" s="14">
        <v>39903</v>
      </c>
      <c r="EN9" s="14">
        <v>39994</v>
      </c>
      <c r="EO9" s="14">
        <v>40086</v>
      </c>
      <c r="EP9" s="14">
        <v>40178</v>
      </c>
      <c r="EQ9" s="14">
        <v>40268</v>
      </c>
      <c r="ER9" s="14">
        <v>40359</v>
      </c>
      <c r="ES9" s="14">
        <v>40451</v>
      </c>
      <c r="ET9" s="14">
        <v>40543</v>
      </c>
      <c r="EU9" s="14">
        <v>40633</v>
      </c>
      <c r="EV9" s="14">
        <v>40724</v>
      </c>
      <c r="EW9" s="14">
        <v>40816</v>
      </c>
      <c r="EX9" s="14">
        <v>40908</v>
      </c>
      <c r="EY9" s="14">
        <v>40999</v>
      </c>
      <c r="EZ9" s="14">
        <v>41090</v>
      </c>
      <c r="FA9" s="14">
        <v>41182</v>
      </c>
      <c r="FB9" s="14">
        <v>41274</v>
      </c>
      <c r="FC9" s="14">
        <v>41364</v>
      </c>
      <c r="FD9" s="14">
        <v>41455</v>
      </c>
      <c r="FE9" s="14">
        <v>41547</v>
      </c>
      <c r="FF9" s="14">
        <v>41639</v>
      </c>
      <c r="FG9" s="14">
        <v>41729</v>
      </c>
      <c r="FH9" s="14">
        <v>41820</v>
      </c>
      <c r="FI9" s="14">
        <v>41912</v>
      </c>
      <c r="FJ9" s="14">
        <v>42004</v>
      </c>
      <c r="FK9" s="14">
        <v>42094</v>
      </c>
      <c r="FL9" s="14">
        <v>42185</v>
      </c>
      <c r="FM9" s="14">
        <v>42277</v>
      </c>
      <c r="FN9" s="14">
        <v>42369</v>
      </c>
      <c r="FO9" s="75">
        <v>42460</v>
      </c>
      <c r="FP9" s="75">
        <v>42551</v>
      </c>
      <c r="FQ9" s="75">
        <v>42643</v>
      </c>
      <c r="FR9" s="75">
        <v>42735</v>
      </c>
      <c r="FS9" s="75">
        <v>42825</v>
      </c>
      <c r="FT9" s="75">
        <v>42916</v>
      </c>
      <c r="FU9" s="75">
        <v>43008</v>
      </c>
      <c r="FV9" s="75">
        <v>43100</v>
      </c>
      <c r="FW9" s="75">
        <v>43190</v>
      </c>
      <c r="FX9" s="75">
        <v>43281</v>
      </c>
      <c r="FY9" s="75">
        <v>43373</v>
      </c>
      <c r="FZ9" s="75">
        <v>43465</v>
      </c>
      <c r="GA9" s="75">
        <v>43555</v>
      </c>
      <c r="GB9" s="75">
        <v>43646</v>
      </c>
      <c r="GC9" s="75">
        <v>43738</v>
      </c>
      <c r="GD9" s="75">
        <v>43830</v>
      </c>
      <c r="GE9" s="75">
        <v>43921</v>
      </c>
    </row>
    <row r="10" spans="1:188" ht="14.25" customHeight="1" x14ac:dyDescent="0.25">
      <c r="A10" s="4"/>
      <c r="B10" s="84"/>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row>
    <row r="11" spans="1:188" ht="18" customHeight="1" x14ac:dyDescent="0.25">
      <c r="A11" s="73" t="s">
        <v>85</v>
      </c>
      <c r="B11" s="90">
        <v>1</v>
      </c>
      <c r="C11" s="5">
        <f t="shared" ref="C11:BN11" si="0">C13-SUM(C15:C17,C29)</f>
        <v>2.2713598240000001</v>
      </c>
      <c r="D11" s="5">
        <f t="shared" si="0"/>
        <v>2.750314929</v>
      </c>
      <c r="E11" s="5">
        <f t="shared" si="0"/>
        <v>2.6529074289999999</v>
      </c>
      <c r="F11" s="5">
        <f t="shared" si="0"/>
        <v>2.2907259810000005</v>
      </c>
      <c r="G11" s="5">
        <f t="shared" si="0"/>
        <v>2.0342937810000001</v>
      </c>
      <c r="H11" s="5">
        <f t="shared" si="0"/>
        <v>2.7876894549999998</v>
      </c>
      <c r="I11" s="5">
        <f t="shared" si="0"/>
        <v>3.1721275930000004</v>
      </c>
      <c r="J11" s="5">
        <f t="shared" si="0"/>
        <v>3.1604435680000003</v>
      </c>
      <c r="K11" s="5">
        <f t="shared" si="0"/>
        <v>4.0083537499999995</v>
      </c>
      <c r="L11" s="5">
        <f t="shared" si="0"/>
        <v>11.974004613</v>
      </c>
      <c r="M11" s="5">
        <f t="shared" si="0"/>
        <v>8.1319462739999988</v>
      </c>
      <c r="N11" s="5">
        <f t="shared" si="0"/>
        <v>9.7518336229999996</v>
      </c>
      <c r="O11" s="5">
        <f t="shared" si="0"/>
        <v>11.214386518</v>
      </c>
      <c r="P11" s="5">
        <f t="shared" si="0"/>
        <v>15.193457293999998</v>
      </c>
      <c r="Q11" s="5">
        <f t="shared" si="0"/>
        <v>16.358135131000001</v>
      </c>
      <c r="R11" s="5">
        <f t="shared" si="0"/>
        <v>14.192481187</v>
      </c>
      <c r="S11" s="5">
        <f t="shared" si="0"/>
        <v>11.839249398</v>
      </c>
      <c r="T11" s="5">
        <f t="shared" si="0"/>
        <v>14.610336441999999</v>
      </c>
      <c r="U11" s="5">
        <f t="shared" si="0"/>
        <v>16.093558839000004</v>
      </c>
      <c r="V11" s="5">
        <f t="shared" si="0"/>
        <v>11.617568031999999</v>
      </c>
      <c r="W11" s="5">
        <f t="shared" si="0"/>
        <v>9.6764580439999985</v>
      </c>
      <c r="X11" s="5">
        <f t="shared" si="0"/>
        <v>8.4204929810000007</v>
      </c>
      <c r="Y11" s="5">
        <f t="shared" si="0"/>
        <v>9.8549277220000011</v>
      </c>
      <c r="Z11" s="5">
        <f t="shared" si="0"/>
        <v>5.9179718680000004</v>
      </c>
      <c r="AA11" s="5">
        <f t="shared" si="0"/>
        <v>5.0168337000000003</v>
      </c>
      <c r="AB11" s="5">
        <f t="shared" si="0"/>
        <v>9.6372396869999992</v>
      </c>
      <c r="AC11" s="5">
        <f t="shared" si="0"/>
        <v>9.6103064269999994</v>
      </c>
      <c r="AD11" s="5">
        <f t="shared" si="0"/>
        <v>6.8040951270000001</v>
      </c>
      <c r="AE11" s="5">
        <f t="shared" si="0"/>
        <v>6.9954740029999991</v>
      </c>
      <c r="AF11" s="5">
        <f t="shared" si="0"/>
        <v>11.550356829000002</v>
      </c>
      <c r="AG11" s="5">
        <f t="shared" si="0"/>
        <v>12.177109870000001</v>
      </c>
      <c r="AH11" s="5">
        <f t="shared" si="0"/>
        <v>8.8827881440000009</v>
      </c>
      <c r="AI11" s="5">
        <f t="shared" si="0"/>
        <v>11.937025988999999</v>
      </c>
      <c r="AJ11" s="5">
        <f t="shared" si="0"/>
        <v>18.727688292</v>
      </c>
      <c r="AK11" s="5">
        <f t="shared" si="0"/>
        <v>24.960745657000004</v>
      </c>
      <c r="AL11" s="5">
        <f t="shared" si="0"/>
        <v>18.134831796</v>
      </c>
      <c r="AM11" s="5">
        <f t="shared" si="0"/>
        <v>17.020115199999999</v>
      </c>
      <c r="AN11" s="5">
        <f t="shared" si="0"/>
        <v>19.537542436999999</v>
      </c>
      <c r="AO11" s="5">
        <f t="shared" si="0"/>
        <v>25.860722274000004</v>
      </c>
      <c r="AP11" s="5">
        <f t="shared" si="0"/>
        <v>17.359296766</v>
      </c>
      <c r="AQ11" s="5">
        <f t="shared" si="0"/>
        <v>21.019469561999998</v>
      </c>
      <c r="AR11" s="5">
        <f t="shared" si="0"/>
        <v>27.527011072000001</v>
      </c>
      <c r="AS11" s="5">
        <f t="shared" si="0"/>
        <v>30.087602501000003</v>
      </c>
      <c r="AT11" s="5">
        <f t="shared" si="0"/>
        <v>24.598307188</v>
      </c>
      <c r="AU11" s="5">
        <f t="shared" si="0"/>
        <v>23.822631805999997</v>
      </c>
      <c r="AV11" s="5">
        <f t="shared" si="0"/>
        <v>36.401305110999999</v>
      </c>
      <c r="AW11" s="5">
        <f t="shared" si="0"/>
        <v>34.265490956999997</v>
      </c>
      <c r="AX11" s="5">
        <f t="shared" si="0"/>
        <v>37.699911155999999</v>
      </c>
      <c r="AY11" s="5">
        <f t="shared" si="0"/>
        <v>35.072379106</v>
      </c>
      <c r="AZ11" s="5">
        <f t="shared" si="0"/>
        <v>46.162502090999993</v>
      </c>
      <c r="BA11" s="5">
        <f t="shared" si="0"/>
        <v>41.49736541</v>
      </c>
      <c r="BB11" s="5">
        <f t="shared" si="0"/>
        <v>40.516970776000001</v>
      </c>
      <c r="BC11" s="5">
        <f t="shared" si="0"/>
        <v>40.588538280000002</v>
      </c>
      <c r="BD11" s="5">
        <f t="shared" si="0"/>
        <v>39.566311644000002</v>
      </c>
      <c r="BE11" s="5">
        <f t="shared" si="0"/>
        <v>40.392948203000003</v>
      </c>
      <c r="BF11" s="5">
        <f t="shared" si="0"/>
        <v>37.841504458999999</v>
      </c>
      <c r="BG11" s="5">
        <f t="shared" si="0"/>
        <v>38.981076827000003</v>
      </c>
      <c r="BH11" s="5">
        <f t="shared" si="0"/>
        <v>49.368984212999997</v>
      </c>
      <c r="BI11" s="5">
        <f t="shared" si="0"/>
        <v>46.017391904999997</v>
      </c>
      <c r="BJ11" s="5">
        <f t="shared" si="0"/>
        <v>38.092908734000005</v>
      </c>
      <c r="BK11" s="5">
        <f t="shared" si="0"/>
        <v>35.989960298</v>
      </c>
      <c r="BL11" s="5">
        <f t="shared" si="0"/>
        <v>45.400841624999998</v>
      </c>
      <c r="BM11" s="5">
        <f t="shared" si="0"/>
        <v>50.428556987</v>
      </c>
      <c r="BN11" s="5">
        <f t="shared" si="0"/>
        <v>45.849498523000001</v>
      </c>
      <c r="BO11" s="5">
        <f t="shared" ref="BO11:DZ11" si="1">BO13-SUM(BO15:BO17,BO29)</f>
        <v>39.917284142</v>
      </c>
      <c r="BP11" s="5">
        <f t="shared" si="1"/>
        <v>49.590758437000005</v>
      </c>
      <c r="BQ11" s="5">
        <f t="shared" si="1"/>
        <v>45.204805050000004</v>
      </c>
      <c r="BR11" s="5">
        <f t="shared" si="1"/>
        <v>42.259723906000005</v>
      </c>
      <c r="BS11" s="5">
        <f t="shared" si="1"/>
        <v>39.820973643000002</v>
      </c>
      <c r="BT11" s="5">
        <f t="shared" si="1"/>
        <v>55.234000494</v>
      </c>
      <c r="BU11" s="5">
        <f t="shared" si="1"/>
        <v>55.201201124000001</v>
      </c>
      <c r="BV11" s="5">
        <f t="shared" si="1"/>
        <v>42.530678057999999</v>
      </c>
      <c r="BW11" s="5">
        <f t="shared" si="1"/>
        <v>41.209799793000002</v>
      </c>
      <c r="BX11" s="5">
        <f t="shared" si="1"/>
        <v>65.027871348000005</v>
      </c>
      <c r="BY11" s="5">
        <f t="shared" si="1"/>
        <v>54.758651334000007</v>
      </c>
      <c r="BZ11" s="5">
        <f t="shared" si="1"/>
        <v>43.253852096000003</v>
      </c>
      <c r="CA11" s="5">
        <f t="shared" si="1"/>
        <v>44.220675062000005</v>
      </c>
      <c r="CB11" s="5">
        <f t="shared" si="1"/>
        <v>54.294122023</v>
      </c>
      <c r="CC11" s="5">
        <f t="shared" si="1"/>
        <v>49.068455018000002</v>
      </c>
      <c r="CD11" s="5">
        <f t="shared" si="1"/>
        <v>51.006709764</v>
      </c>
      <c r="CE11" s="5">
        <f t="shared" si="1"/>
        <v>44.068748374999998</v>
      </c>
      <c r="CF11" s="5">
        <f t="shared" si="1"/>
        <v>54.184102289999998</v>
      </c>
      <c r="CG11" s="5">
        <f t="shared" si="1"/>
        <v>46.069252884999997</v>
      </c>
      <c r="CH11" s="5">
        <f t="shared" si="1"/>
        <v>40.403513068000002</v>
      </c>
      <c r="CI11" s="5">
        <f t="shared" si="1"/>
        <v>38.305875403000002</v>
      </c>
      <c r="CJ11" s="5">
        <f t="shared" si="1"/>
        <v>42.906161623000003</v>
      </c>
      <c r="CK11" s="5">
        <f t="shared" si="1"/>
        <v>53.700898303999999</v>
      </c>
      <c r="CL11" s="5">
        <f t="shared" si="1"/>
        <v>39.371644132</v>
      </c>
      <c r="CM11" s="5">
        <f t="shared" si="1"/>
        <v>40.543662968</v>
      </c>
      <c r="CN11" s="5">
        <f t="shared" si="1"/>
        <v>54.331711695000003</v>
      </c>
      <c r="CO11" s="5">
        <f t="shared" si="1"/>
        <v>61.840926579000005</v>
      </c>
      <c r="CP11" s="5">
        <f t="shared" si="1"/>
        <v>42.410068637000002</v>
      </c>
      <c r="CQ11" s="5">
        <f t="shared" si="1"/>
        <v>53.174154663000003</v>
      </c>
      <c r="CR11" s="5">
        <f t="shared" si="1"/>
        <v>60.739948865000002</v>
      </c>
      <c r="CS11" s="5">
        <f t="shared" si="1"/>
        <v>53.708764954999992</v>
      </c>
      <c r="CT11" s="5">
        <f t="shared" si="1"/>
        <v>45.680836789000004</v>
      </c>
      <c r="CU11" s="5">
        <f t="shared" si="1"/>
        <v>35.001841582000004</v>
      </c>
      <c r="CV11" s="5">
        <f t="shared" si="1"/>
        <v>48.326534252000002</v>
      </c>
      <c r="CW11" s="5">
        <f t="shared" si="1"/>
        <v>51.147234498000003</v>
      </c>
      <c r="CX11" s="5">
        <f t="shared" si="1"/>
        <v>51.731408978000005</v>
      </c>
      <c r="CY11" s="5">
        <f t="shared" si="1"/>
        <v>52.933123069000004</v>
      </c>
      <c r="CZ11" s="5">
        <f t="shared" si="1"/>
        <v>50.30387374</v>
      </c>
      <c r="DA11" s="5">
        <f t="shared" si="1"/>
        <v>61.201349755000003</v>
      </c>
      <c r="DB11" s="5">
        <f t="shared" si="1"/>
        <v>54.497595169</v>
      </c>
      <c r="DC11" s="5">
        <f t="shared" si="1"/>
        <v>54.158818044999997</v>
      </c>
      <c r="DD11" s="5">
        <f t="shared" si="1"/>
        <v>58.426931511999996</v>
      </c>
      <c r="DE11" s="5">
        <f t="shared" si="1"/>
        <v>61.661892117999997</v>
      </c>
      <c r="DF11" s="5">
        <f t="shared" si="1"/>
        <v>56.289284731999999</v>
      </c>
      <c r="DG11" s="5">
        <f t="shared" si="1"/>
        <v>55.258036320999999</v>
      </c>
      <c r="DH11" s="5">
        <f t="shared" si="1"/>
        <v>62.209663301000006</v>
      </c>
      <c r="DI11" s="5">
        <f t="shared" si="1"/>
        <v>68.651078105000011</v>
      </c>
      <c r="DJ11" s="5">
        <f t="shared" si="1"/>
        <v>56.264788098000004</v>
      </c>
      <c r="DK11" s="5">
        <f t="shared" si="1"/>
        <v>51.539873697000004</v>
      </c>
      <c r="DL11" s="5">
        <f t="shared" si="1"/>
        <v>65.976986897000003</v>
      </c>
      <c r="DM11" s="5">
        <f t="shared" si="1"/>
        <v>60.263857040000005</v>
      </c>
      <c r="DN11" s="5">
        <f t="shared" si="1"/>
        <v>52.624867494</v>
      </c>
      <c r="DO11" s="5">
        <f t="shared" si="1"/>
        <v>46.554843300999998</v>
      </c>
      <c r="DP11" s="5">
        <f t="shared" si="1"/>
        <v>45.174213717000001</v>
      </c>
      <c r="DQ11" s="5">
        <f t="shared" si="1"/>
        <v>48.871580827999999</v>
      </c>
      <c r="DR11" s="5">
        <f t="shared" si="1"/>
        <v>33.945065232999994</v>
      </c>
      <c r="DS11" s="5">
        <f t="shared" si="1"/>
        <v>37.404176174999996</v>
      </c>
      <c r="DT11" s="5">
        <f t="shared" si="1"/>
        <v>38.082102125999995</v>
      </c>
      <c r="DU11" s="5">
        <f t="shared" si="1"/>
        <v>41.148222317999995</v>
      </c>
      <c r="DV11" s="5">
        <f t="shared" si="1"/>
        <v>39.081772728999994</v>
      </c>
      <c r="DW11" s="5">
        <f t="shared" si="1"/>
        <v>32.546121262</v>
      </c>
      <c r="DX11" s="5">
        <f t="shared" si="1"/>
        <v>37.807253424999999</v>
      </c>
      <c r="DY11" s="5">
        <f t="shared" si="1"/>
        <v>41.33662417</v>
      </c>
      <c r="DZ11" s="5">
        <f t="shared" si="1"/>
        <v>32.935773709000003</v>
      </c>
      <c r="EA11" s="5">
        <f t="shared" ref="EA11:FF11" si="2">EA13-SUM(EA15:EA17,EA29)</f>
        <v>36.580781856999998</v>
      </c>
      <c r="EB11" s="5">
        <f t="shared" si="2"/>
        <v>39.985766957000003</v>
      </c>
      <c r="EC11" s="5">
        <f t="shared" si="2"/>
        <v>38.671582397999998</v>
      </c>
      <c r="ED11" s="5">
        <f t="shared" si="2"/>
        <v>33.245548757000002</v>
      </c>
      <c r="EE11" s="5">
        <f t="shared" si="2"/>
        <v>34.391454467000003</v>
      </c>
      <c r="EF11" s="5">
        <f t="shared" si="2"/>
        <v>45.186511818999996</v>
      </c>
      <c r="EG11" s="5">
        <f t="shared" si="2"/>
        <v>46.343320883000004</v>
      </c>
      <c r="EH11" s="5">
        <f t="shared" si="2"/>
        <v>38.395605455999998</v>
      </c>
      <c r="EI11" s="5">
        <f t="shared" si="2"/>
        <v>35.622777120000002</v>
      </c>
      <c r="EJ11" s="5">
        <f t="shared" si="2"/>
        <v>42.867153703</v>
      </c>
      <c r="EK11" s="5">
        <f t="shared" si="2"/>
        <v>41.247176116999995</v>
      </c>
      <c r="EL11" s="5">
        <f t="shared" si="2"/>
        <v>36.076909708999999</v>
      </c>
      <c r="EM11" s="5">
        <f t="shared" si="2"/>
        <v>37.094185722999995</v>
      </c>
      <c r="EN11" s="5">
        <f t="shared" si="2"/>
        <v>40.888173113000001</v>
      </c>
      <c r="EO11" s="5">
        <f t="shared" si="2"/>
        <v>41.322684262000003</v>
      </c>
      <c r="EP11" s="5">
        <f t="shared" si="2"/>
        <v>41.661854347000002</v>
      </c>
      <c r="EQ11" s="5">
        <f t="shared" si="2"/>
        <v>40.339582524000001</v>
      </c>
      <c r="ER11" s="5">
        <f t="shared" si="2"/>
        <v>43.241029198</v>
      </c>
      <c r="ES11" s="5">
        <f t="shared" si="2"/>
        <v>46.479919512999999</v>
      </c>
      <c r="ET11" s="5">
        <f t="shared" si="2"/>
        <v>41.421061301999998</v>
      </c>
      <c r="EU11" s="5">
        <f t="shared" si="2"/>
        <v>33.406676302999998</v>
      </c>
      <c r="EV11" s="5">
        <f t="shared" si="2"/>
        <v>38.066651047999997</v>
      </c>
      <c r="EW11" s="5">
        <f t="shared" si="2"/>
        <v>44.191727534999998</v>
      </c>
      <c r="EX11" s="5">
        <f t="shared" si="2"/>
        <v>36.149394103000006</v>
      </c>
      <c r="EY11" s="5">
        <f t="shared" si="2"/>
        <v>35.782225228999998</v>
      </c>
      <c r="EZ11" s="5">
        <f t="shared" si="2"/>
        <v>42.777071534000001</v>
      </c>
      <c r="FA11" s="5">
        <f t="shared" si="2"/>
        <v>46.718363256000004</v>
      </c>
      <c r="FB11" s="5">
        <f t="shared" si="2"/>
        <v>39.003180875999995</v>
      </c>
      <c r="FC11" s="5">
        <f t="shared" si="2"/>
        <v>41.181799098999996</v>
      </c>
      <c r="FD11" s="5">
        <f t="shared" si="2"/>
        <v>46.636295930999999</v>
      </c>
      <c r="FE11" s="5">
        <f t="shared" si="2"/>
        <v>47.232287651</v>
      </c>
      <c r="FF11" s="5">
        <f t="shared" si="2"/>
        <v>41.954333874999996</v>
      </c>
      <c r="FG11" s="5">
        <f t="shared" ref="FG11:FY11" si="3">FG13-SUM(FG15:FG17,FG29)</f>
        <v>44.866485054999998</v>
      </c>
      <c r="FH11" s="5">
        <f t="shared" si="3"/>
        <v>50.307438204999997</v>
      </c>
      <c r="FI11" s="5">
        <f t="shared" si="3"/>
        <v>54.115929694000002</v>
      </c>
      <c r="FJ11" s="5">
        <f t="shared" si="3"/>
        <v>48.271694590000003</v>
      </c>
      <c r="FK11" s="5">
        <f t="shared" si="3"/>
        <v>45.138387098000003</v>
      </c>
      <c r="FL11" s="5">
        <f t="shared" si="3"/>
        <v>47.274638773</v>
      </c>
      <c r="FM11" s="5">
        <f t="shared" si="3"/>
        <v>48.782624755000001</v>
      </c>
      <c r="FN11" s="5">
        <f t="shared" si="3"/>
        <v>41.361580133000004</v>
      </c>
      <c r="FO11" s="76">
        <f t="shared" si="3"/>
        <v>44.674845708999996</v>
      </c>
      <c r="FP11" s="76">
        <f t="shared" si="3"/>
        <v>49.941026774999997</v>
      </c>
      <c r="FQ11" s="76">
        <f t="shared" si="3"/>
        <v>51.078927794000002</v>
      </c>
      <c r="FR11" s="76">
        <f t="shared" si="3"/>
        <v>44.811652304999996</v>
      </c>
      <c r="FS11" s="76">
        <f t="shared" si="3"/>
        <v>43.251177369999994</v>
      </c>
      <c r="FT11" s="76">
        <f t="shared" si="3"/>
        <v>43.295714329000006</v>
      </c>
      <c r="FU11" s="76">
        <f t="shared" si="3"/>
        <v>52.384826363999998</v>
      </c>
      <c r="FV11" s="76">
        <f t="shared" si="3"/>
        <v>49.839907216</v>
      </c>
      <c r="FW11" s="76">
        <f t="shared" si="3"/>
        <v>43.963503716999995</v>
      </c>
      <c r="FX11" s="76">
        <f t="shared" si="3"/>
        <v>38.087987474000002</v>
      </c>
      <c r="FY11" s="76">
        <f t="shared" si="3"/>
        <v>46.018397981999996</v>
      </c>
      <c r="FZ11" s="76">
        <f t="shared" ref="FZ11:GA11" si="4">FZ13-SUM(FZ15:FZ17,FZ29)</f>
        <v>39.310747399999997</v>
      </c>
      <c r="GA11" s="76">
        <f t="shared" si="4"/>
        <v>40.321743558999998</v>
      </c>
      <c r="GB11" s="76">
        <f t="shared" ref="GB11:GC11" si="5">GB13-SUM(GB15:GB17,GB29)</f>
        <v>42.921804551000001</v>
      </c>
      <c r="GC11" s="76">
        <f t="shared" si="5"/>
        <v>49.229385270999998</v>
      </c>
      <c r="GD11" s="76">
        <f t="shared" ref="GD11:GE11" si="6">GD13-SUM(GD15:GD17,GD29)</f>
        <v>45.303350289000001</v>
      </c>
      <c r="GE11" s="76">
        <f t="shared" si="6"/>
        <v>42.523474256</v>
      </c>
    </row>
    <row r="12" spans="1:188" ht="14.25" customHeight="1" x14ac:dyDescent="0.25">
      <c r="A12" s="6"/>
      <c r="B12" s="8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row>
    <row r="13" spans="1:188" ht="14.25" customHeight="1" x14ac:dyDescent="0.25">
      <c r="A13" s="6" t="s">
        <v>12</v>
      </c>
      <c r="B13" s="85"/>
      <c r="C13" s="5">
        <v>3.148373136</v>
      </c>
      <c r="D13" s="5">
        <v>3.677152156</v>
      </c>
      <c r="E13" s="5">
        <v>3.7570473199999999</v>
      </c>
      <c r="F13" s="5">
        <v>3.4737122180000002</v>
      </c>
      <c r="G13" s="5">
        <v>3.05278143</v>
      </c>
      <c r="H13" s="5">
        <v>3.974356673</v>
      </c>
      <c r="I13" s="5">
        <v>4.1853033020000003</v>
      </c>
      <c r="J13" s="5">
        <v>4.1474298540000003</v>
      </c>
      <c r="K13" s="5">
        <v>5.0176325979999996</v>
      </c>
      <c r="L13" s="5">
        <v>14.29479637</v>
      </c>
      <c r="M13" s="5">
        <v>9.5343640759999992</v>
      </c>
      <c r="N13" s="5">
        <v>11.37517128</v>
      </c>
      <c r="O13" s="5">
        <v>12.65138552</v>
      </c>
      <c r="P13" s="5">
        <v>17.098475409999999</v>
      </c>
      <c r="Q13" s="5">
        <v>18.656862910000001</v>
      </c>
      <c r="R13" s="5">
        <v>15.94556702</v>
      </c>
      <c r="S13" s="5">
        <v>13.304890759999999</v>
      </c>
      <c r="T13" s="5">
        <v>16.06194528</v>
      </c>
      <c r="U13" s="5">
        <v>17.502219190000002</v>
      </c>
      <c r="V13" s="5">
        <v>12.618555629999999</v>
      </c>
      <c r="W13" s="5">
        <v>10.607020909999999</v>
      </c>
      <c r="X13" s="5">
        <v>11.97023091</v>
      </c>
      <c r="Y13" s="5">
        <v>17.194642600000002</v>
      </c>
      <c r="Z13" s="5">
        <v>7.3634263170000001</v>
      </c>
      <c r="AA13" s="5">
        <v>6.1695843220000004</v>
      </c>
      <c r="AB13" s="5">
        <v>11.793873059999999</v>
      </c>
      <c r="AC13" s="5">
        <v>13.357169839999999</v>
      </c>
      <c r="AD13" s="5">
        <v>11.199997249999999</v>
      </c>
      <c r="AE13" s="5">
        <v>11.02917746</v>
      </c>
      <c r="AF13" s="5">
        <v>16.306094000000002</v>
      </c>
      <c r="AG13" s="5">
        <v>17.050819000000001</v>
      </c>
      <c r="AH13" s="5">
        <v>12.230629</v>
      </c>
      <c r="AI13" s="5">
        <v>16.612302</v>
      </c>
      <c r="AJ13" s="5">
        <v>23.597678999999999</v>
      </c>
      <c r="AK13" s="5">
        <v>32.011079000000002</v>
      </c>
      <c r="AL13" s="5">
        <v>24.558865000000001</v>
      </c>
      <c r="AM13" s="5">
        <v>23.162787999999999</v>
      </c>
      <c r="AN13" s="5">
        <v>25.081790999999999</v>
      </c>
      <c r="AO13" s="5">
        <v>33.166265000000003</v>
      </c>
      <c r="AP13" s="5">
        <v>24.74794</v>
      </c>
      <c r="AQ13" s="5">
        <v>28.674405</v>
      </c>
      <c r="AR13" s="5">
        <v>35.838416000000002</v>
      </c>
      <c r="AS13" s="5">
        <v>35.854581000000003</v>
      </c>
      <c r="AT13" s="5">
        <v>32.703673019999997</v>
      </c>
      <c r="AU13" s="5">
        <v>31.151288999999998</v>
      </c>
      <c r="AV13" s="5">
        <v>45.504655</v>
      </c>
      <c r="AW13" s="5">
        <v>44.746209</v>
      </c>
      <c r="AX13" s="5">
        <v>46.670361</v>
      </c>
      <c r="AY13" s="5">
        <v>42.302249000000003</v>
      </c>
      <c r="AZ13" s="5">
        <v>54.970365999999999</v>
      </c>
      <c r="BA13" s="5">
        <v>49.180200999999997</v>
      </c>
      <c r="BB13" s="5">
        <v>48.076104999999998</v>
      </c>
      <c r="BC13" s="5">
        <v>48.223064999999998</v>
      </c>
      <c r="BD13" s="5">
        <v>46.843535000000003</v>
      </c>
      <c r="BE13" s="5">
        <v>48.166691</v>
      </c>
      <c r="BF13" s="5">
        <v>45.364154999999997</v>
      </c>
      <c r="BG13" s="5">
        <v>47.060850000000002</v>
      </c>
      <c r="BH13" s="5">
        <v>58.420911199999999</v>
      </c>
      <c r="BI13" s="5">
        <v>56.126821999999997</v>
      </c>
      <c r="BJ13" s="5">
        <v>47.546380300000003</v>
      </c>
      <c r="BK13" s="5">
        <v>44.995049999999999</v>
      </c>
      <c r="BL13" s="5">
        <v>56.144531000000001</v>
      </c>
      <c r="BM13" s="5">
        <v>60.942875000000001</v>
      </c>
      <c r="BN13" s="5">
        <v>56.240130600000001</v>
      </c>
      <c r="BO13" s="5">
        <v>48.597775900000002</v>
      </c>
      <c r="BP13" s="5">
        <v>60.042700000000004</v>
      </c>
      <c r="BQ13" s="5">
        <v>55.573315800000003</v>
      </c>
      <c r="BR13" s="5">
        <v>52.021700000000003</v>
      </c>
      <c r="BS13" s="5">
        <v>49.015864999999998</v>
      </c>
      <c r="BT13" s="5">
        <v>63.6368413</v>
      </c>
      <c r="BU13" s="5">
        <v>63.505710200000003</v>
      </c>
      <c r="BV13" s="5">
        <v>51.309961000000001</v>
      </c>
      <c r="BW13" s="5">
        <v>50.206543000000003</v>
      </c>
      <c r="BX13" s="5">
        <v>75.322581</v>
      </c>
      <c r="BY13" s="5">
        <v>64.552023000000005</v>
      </c>
      <c r="BZ13" s="5">
        <v>52.459355000000002</v>
      </c>
      <c r="CA13" s="5">
        <v>53.121405000000003</v>
      </c>
      <c r="CB13" s="5">
        <v>63.759523000000002</v>
      </c>
      <c r="CC13" s="5">
        <v>58.728633000000002</v>
      </c>
      <c r="CD13" s="5">
        <v>60.803367899999998</v>
      </c>
      <c r="CE13" s="5">
        <v>53.212144000000002</v>
      </c>
      <c r="CF13" s="5">
        <v>65.809940999999995</v>
      </c>
      <c r="CG13" s="5">
        <v>57.244686000000002</v>
      </c>
      <c r="CH13" s="5">
        <v>50.871529000000002</v>
      </c>
      <c r="CI13" s="5">
        <v>46.944502</v>
      </c>
      <c r="CJ13" s="5">
        <v>50.633915999999999</v>
      </c>
      <c r="CK13" s="5">
        <v>61.636989999999997</v>
      </c>
      <c r="CL13" s="5">
        <v>47.065921000000003</v>
      </c>
      <c r="CM13" s="5">
        <v>49.273258329999997</v>
      </c>
      <c r="CN13" s="5">
        <v>64.895205430000004</v>
      </c>
      <c r="CO13" s="5">
        <v>73.753254620000007</v>
      </c>
      <c r="CP13" s="5">
        <v>54.105995</v>
      </c>
      <c r="CQ13" s="5">
        <v>62.410249110000002</v>
      </c>
      <c r="CR13" s="5">
        <v>69.951289110000005</v>
      </c>
      <c r="CS13" s="5">
        <v>63.968267169999997</v>
      </c>
      <c r="CT13" s="5">
        <v>54.898687000000002</v>
      </c>
      <c r="CU13" s="5">
        <v>43.400258110000003</v>
      </c>
      <c r="CV13" s="5">
        <v>58.09752855</v>
      </c>
      <c r="CW13" s="5">
        <v>61.370648670000001</v>
      </c>
      <c r="CX13" s="5">
        <v>61.012605000000001</v>
      </c>
      <c r="CY13" s="5">
        <v>61.454523999999999</v>
      </c>
      <c r="CZ13" s="5">
        <v>58.880716</v>
      </c>
      <c r="DA13" s="5">
        <v>71.001857000000001</v>
      </c>
      <c r="DB13" s="5">
        <v>61.272958000000003</v>
      </c>
      <c r="DC13" s="5">
        <v>60.012703999999999</v>
      </c>
      <c r="DD13" s="5">
        <v>63.491233999999999</v>
      </c>
      <c r="DE13" s="5">
        <v>67.096469999999997</v>
      </c>
      <c r="DF13" s="5">
        <v>62.675776999999997</v>
      </c>
      <c r="DG13" s="5">
        <v>61.194082999999999</v>
      </c>
      <c r="DH13" s="5">
        <v>68.042177300000006</v>
      </c>
      <c r="DI13" s="5">
        <v>74.385001740000007</v>
      </c>
      <c r="DJ13" s="5">
        <v>60.697594000000002</v>
      </c>
      <c r="DK13" s="5">
        <v>55.618988000000002</v>
      </c>
      <c r="DL13" s="5">
        <v>70.815404999999998</v>
      </c>
      <c r="DM13" s="5">
        <v>64.865964000000005</v>
      </c>
      <c r="DN13" s="5">
        <v>56.505279000000002</v>
      </c>
      <c r="DO13" s="5">
        <v>49.794077999999999</v>
      </c>
      <c r="DP13" s="5">
        <v>48.809119000000003</v>
      </c>
      <c r="DQ13" s="5">
        <v>52.809669</v>
      </c>
      <c r="DR13" s="5">
        <v>37.024124999999998</v>
      </c>
      <c r="DS13" s="5">
        <v>40.577722999999999</v>
      </c>
      <c r="DT13" s="5">
        <v>41.405029999999996</v>
      </c>
      <c r="DU13" s="5">
        <v>45.150295999999997</v>
      </c>
      <c r="DV13" s="5">
        <v>42.688063999999997</v>
      </c>
      <c r="DW13" s="5">
        <v>35.805858999999998</v>
      </c>
      <c r="DX13" s="5">
        <v>41.667977</v>
      </c>
      <c r="DY13" s="5">
        <v>44.961337999999998</v>
      </c>
      <c r="DZ13" s="5">
        <v>36.381492000000001</v>
      </c>
      <c r="EA13" s="5">
        <v>40.785331999999997</v>
      </c>
      <c r="EB13" s="5">
        <v>43.772945</v>
      </c>
      <c r="EC13" s="5">
        <v>42.289957000000001</v>
      </c>
      <c r="ED13" s="5">
        <v>36.390894000000003</v>
      </c>
      <c r="EE13" s="5">
        <v>37.223309</v>
      </c>
      <c r="EF13" s="5">
        <v>48.796523999999998</v>
      </c>
      <c r="EG13" s="5">
        <v>51.115537000000003</v>
      </c>
      <c r="EH13" s="5">
        <v>42.984378999999997</v>
      </c>
      <c r="EI13" s="5">
        <v>40.296903</v>
      </c>
      <c r="EJ13" s="5">
        <v>47.795195999999997</v>
      </c>
      <c r="EK13" s="5">
        <v>45.656396999999998</v>
      </c>
      <c r="EL13" s="5">
        <v>39.753526000000001</v>
      </c>
      <c r="EM13" s="5">
        <v>41.046138999999997</v>
      </c>
      <c r="EN13" s="5">
        <v>45.430458399999999</v>
      </c>
      <c r="EO13" s="5">
        <v>47.365417000000001</v>
      </c>
      <c r="EP13" s="5">
        <v>48.536959000000003</v>
      </c>
      <c r="EQ13" s="5">
        <v>45.849736999999998</v>
      </c>
      <c r="ER13" s="5">
        <v>48.888731</v>
      </c>
      <c r="ES13" s="5">
        <v>52.555287</v>
      </c>
      <c r="ET13" s="5">
        <v>47.386589000000001</v>
      </c>
      <c r="EU13" s="5">
        <v>38.610915089999999</v>
      </c>
      <c r="EV13" s="5">
        <v>43.620090099999999</v>
      </c>
      <c r="EW13" s="5">
        <v>51.385872630000001</v>
      </c>
      <c r="EX13" s="5">
        <v>42.543134440000003</v>
      </c>
      <c r="EY13" s="5">
        <v>42.331658849999997</v>
      </c>
      <c r="EZ13" s="5">
        <v>49.757805599999998</v>
      </c>
      <c r="FA13" s="5">
        <v>52.546793100000002</v>
      </c>
      <c r="FB13" s="5">
        <v>43.762978699999998</v>
      </c>
      <c r="FC13" s="5">
        <v>46.899967949999997</v>
      </c>
      <c r="FD13" s="5">
        <v>55.200182239999997</v>
      </c>
      <c r="FE13" s="5">
        <v>54.36917897</v>
      </c>
      <c r="FF13" s="5">
        <v>48.074228939999998</v>
      </c>
      <c r="FG13" s="5">
        <v>53.619098299999997</v>
      </c>
      <c r="FH13" s="5">
        <v>60.073261070000001</v>
      </c>
      <c r="FI13" s="5">
        <v>64.341501690000001</v>
      </c>
      <c r="FJ13" s="5">
        <v>55.728892340000002</v>
      </c>
      <c r="FK13" s="5">
        <v>52.048818910000001</v>
      </c>
      <c r="FL13" s="5">
        <v>56.458915650000002</v>
      </c>
      <c r="FM13" s="5">
        <v>58.655497410000002</v>
      </c>
      <c r="FN13" s="5">
        <v>49.70909632</v>
      </c>
      <c r="FO13" s="5">
        <v>51.758250359999998</v>
      </c>
      <c r="FP13" s="5">
        <v>57.584517499999997</v>
      </c>
      <c r="FQ13" s="5">
        <v>58.688968780000003</v>
      </c>
      <c r="FR13" s="5">
        <v>52.645327639999998</v>
      </c>
      <c r="FS13" s="5">
        <v>51.544690369999998</v>
      </c>
      <c r="FT13" s="5">
        <v>51.735894090000002</v>
      </c>
      <c r="FU13" s="5">
        <v>57.646041959999998</v>
      </c>
      <c r="FV13" s="5">
        <v>55.261401249999999</v>
      </c>
      <c r="FW13" s="5">
        <v>49.800599759999997</v>
      </c>
      <c r="FX13" s="5">
        <v>43.317813180000002</v>
      </c>
      <c r="FY13" s="5">
        <v>50.679944259999999</v>
      </c>
      <c r="FZ13" s="5">
        <v>43.316287129999999</v>
      </c>
      <c r="GA13" s="5">
        <v>44.558208790000002</v>
      </c>
      <c r="GB13" s="5">
        <v>47.452433880000001</v>
      </c>
      <c r="GC13" s="5">
        <v>53.721434629999997</v>
      </c>
      <c r="GD13" s="5">
        <v>48.880725390000002</v>
      </c>
      <c r="GE13" s="5">
        <v>46.487470029999997</v>
      </c>
      <c r="GF13" s="97"/>
    </row>
    <row r="14" spans="1:188" x14ac:dyDescent="0.25">
      <c r="A14" s="6"/>
      <c r="B14" s="85"/>
    </row>
    <row r="15" spans="1:188" x14ac:dyDescent="0.25">
      <c r="A15" s="7" t="s">
        <v>9</v>
      </c>
      <c r="B15" s="80"/>
      <c r="C15" s="15">
        <v>0</v>
      </c>
      <c r="D15" s="15">
        <v>0</v>
      </c>
      <c r="E15" s="15">
        <v>0</v>
      </c>
      <c r="F15" s="15">
        <v>0</v>
      </c>
      <c r="G15" s="15">
        <v>0</v>
      </c>
      <c r="H15" s="15">
        <v>0</v>
      </c>
      <c r="I15" s="15">
        <v>0</v>
      </c>
      <c r="J15" s="15">
        <v>0</v>
      </c>
      <c r="K15" s="15">
        <v>0</v>
      </c>
      <c r="L15" s="15">
        <v>0</v>
      </c>
      <c r="M15" s="15">
        <v>0</v>
      </c>
      <c r="N15" s="15">
        <v>0</v>
      </c>
      <c r="O15" s="15">
        <v>0</v>
      </c>
      <c r="P15" s="15">
        <v>0</v>
      </c>
      <c r="Q15" s="15">
        <v>0</v>
      </c>
      <c r="R15" s="15">
        <v>0</v>
      </c>
      <c r="S15" s="15">
        <v>0</v>
      </c>
      <c r="T15" s="15">
        <v>0</v>
      </c>
      <c r="U15" s="15">
        <v>0</v>
      </c>
      <c r="V15" s="15">
        <v>0</v>
      </c>
      <c r="W15" s="15">
        <v>0</v>
      </c>
      <c r="X15" s="15">
        <v>0</v>
      </c>
      <c r="Y15" s="15">
        <v>0</v>
      </c>
      <c r="Z15" s="15">
        <v>0</v>
      </c>
      <c r="AA15" s="15">
        <v>0</v>
      </c>
      <c r="AB15" s="15">
        <v>0.79117940499999995</v>
      </c>
      <c r="AC15" s="15">
        <v>2.0163690320000001</v>
      </c>
      <c r="AD15" s="15">
        <v>2.6035270779999999</v>
      </c>
      <c r="AE15" s="15">
        <v>2.6576565950000002</v>
      </c>
      <c r="AF15" s="15">
        <v>3.2355710000000002</v>
      </c>
      <c r="AG15" s="15">
        <v>3.1635629999999999</v>
      </c>
      <c r="AH15" s="15">
        <v>2.0218569999999998</v>
      </c>
      <c r="AI15" s="15">
        <v>3.222556</v>
      </c>
      <c r="AJ15" s="15">
        <v>3.1865250000000001</v>
      </c>
      <c r="AK15" s="15">
        <v>4.9522529999999998</v>
      </c>
      <c r="AL15" s="15">
        <v>4.7832780000000001</v>
      </c>
      <c r="AM15" s="15">
        <v>4.5182589999999996</v>
      </c>
      <c r="AN15" s="15">
        <v>3.6414930000000001</v>
      </c>
      <c r="AO15" s="15">
        <v>5.2064649999999997</v>
      </c>
      <c r="AP15" s="15">
        <v>5.4802400000000002</v>
      </c>
      <c r="AQ15" s="15">
        <v>5.4239490000000004</v>
      </c>
      <c r="AR15" s="15">
        <v>5.7360569999999997</v>
      </c>
      <c r="AS15" s="15">
        <v>3.1767799999999999</v>
      </c>
      <c r="AT15" s="15">
        <v>5.6713389999999997</v>
      </c>
      <c r="AU15" s="15">
        <v>5.0540260000000004</v>
      </c>
      <c r="AV15" s="15">
        <v>5.9925480000000002</v>
      </c>
      <c r="AW15" s="15">
        <v>6.1888490000000003</v>
      </c>
      <c r="AX15" s="15">
        <v>6.0372209999999997</v>
      </c>
      <c r="AY15" s="15">
        <v>4.4924340000000003</v>
      </c>
      <c r="AZ15" s="15">
        <v>5.4297380000000004</v>
      </c>
      <c r="BA15" s="15">
        <v>4.9129480000000001</v>
      </c>
      <c r="BB15" s="15">
        <v>4.8652290000000002</v>
      </c>
      <c r="BC15" s="15">
        <v>5.0787550000000001</v>
      </c>
      <c r="BD15" s="15">
        <v>4.6525049999999997</v>
      </c>
      <c r="BE15" s="15">
        <v>4.9557320000000002</v>
      </c>
      <c r="BF15" s="15">
        <v>4.943492</v>
      </c>
      <c r="BG15" s="15">
        <v>5.5388729999999997</v>
      </c>
      <c r="BH15" s="15">
        <v>6.0967060000000002</v>
      </c>
      <c r="BI15" s="15">
        <v>7.0855119999999996</v>
      </c>
      <c r="BJ15" s="15">
        <v>6.8062509999999996</v>
      </c>
      <c r="BK15" s="15">
        <v>6.5959050000000001</v>
      </c>
      <c r="BL15" s="15">
        <v>7.9435890000000002</v>
      </c>
      <c r="BM15" s="15">
        <v>7.6134880000000003</v>
      </c>
      <c r="BN15" s="15">
        <v>7.531758</v>
      </c>
      <c r="BO15" s="15">
        <v>6.1594059999999997</v>
      </c>
      <c r="BP15" s="15">
        <v>7.3339439999999998</v>
      </c>
      <c r="BQ15" s="15">
        <v>7.6440760000000001</v>
      </c>
      <c r="BR15" s="15">
        <v>6.7601440000000004</v>
      </c>
      <c r="BS15" s="15">
        <v>6.3442230000000004</v>
      </c>
      <c r="BT15" s="15">
        <v>5.1705319999999997</v>
      </c>
      <c r="BU15" s="15">
        <v>4.9473450000000003</v>
      </c>
      <c r="BV15" s="15">
        <v>5.6529910000000001</v>
      </c>
      <c r="BW15" s="15">
        <v>6.1774889999999996</v>
      </c>
      <c r="BX15" s="15">
        <v>6.3380020000000004</v>
      </c>
      <c r="BY15" s="15">
        <v>6.36822</v>
      </c>
      <c r="BZ15" s="15">
        <v>6.2630129999999999</v>
      </c>
      <c r="CA15" s="15">
        <v>5.9452049999999996</v>
      </c>
      <c r="CB15" s="15">
        <v>6.0960070000000002</v>
      </c>
      <c r="CC15" s="15">
        <v>6.3587210000000001</v>
      </c>
      <c r="CD15" s="15">
        <v>6.3903689999999997</v>
      </c>
      <c r="CE15" s="15">
        <v>6.1521319999999999</v>
      </c>
      <c r="CF15" s="15">
        <v>7.7618739999999997</v>
      </c>
      <c r="CG15" s="15">
        <v>7.436941</v>
      </c>
      <c r="CH15" s="15">
        <v>7.3104430000000002</v>
      </c>
      <c r="CI15" s="15">
        <v>5.7757019999999999</v>
      </c>
      <c r="CJ15" s="15">
        <v>4.4823709999999997</v>
      </c>
      <c r="CK15" s="15">
        <v>4.3202629999999997</v>
      </c>
      <c r="CL15" s="15">
        <v>4.8301569999999998</v>
      </c>
      <c r="CM15" s="15">
        <v>6.0243570000000002</v>
      </c>
      <c r="CN15" s="15">
        <v>6.989249</v>
      </c>
      <c r="CO15" s="15">
        <v>7.3001189999999996</v>
      </c>
      <c r="CP15" s="15">
        <v>7.3547479999999998</v>
      </c>
      <c r="CQ15" s="15">
        <v>5.3330679999999999</v>
      </c>
      <c r="CR15" s="15">
        <v>4.855092</v>
      </c>
      <c r="CS15" s="15">
        <v>5.3238659999999998</v>
      </c>
      <c r="CT15" s="15">
        <v>4.9665189999999999</v>
      </c>
      <c r="CU15" s="15">
        <v>4.9929690000000004</v>
      </c>
      <c r="CV15" s="15">
        <v>5.3559580000000002</v>
      </c>
      <c r="CW15" s="15">
        <v>5.7652219999999996</v>
      </c>
      <c r="CX15" s="15">
        <v>5.0051629999999996</v>
      </c>
      <c r="CY15" s="15">
        <v>4.8368609999999999</v>
      </c>
      <c r="CZ15" s="15">
        <v>4.5732850000000003</v>
      </c>
      <c r="DA15" s="15">
        <v>5.3247270000000002</v>
      </c>
      <c r="DB15" s="15">
        <v>3.0023979999999999</v>
      </c>
      <c r="DC15" s="15">
        <v>2.4678789999999999</v>
      </c>
      <c r="DD15" s="15">
        <v>1.0247310000000001</v>
      </c>
      <c r="DE15" s="15">
        <v>1.0687850000000001</v>
      </c>
      <c r="DF15" s="15">
        <v>2.2921870000000002</v>
      </c>
      <c r="DG15" s="15">
        <v>1.807544</v>
      </c>
      <c r="DH15" s="15">
        <v>0.92585600000000001</v>
      </c>
      <c r="DI15" s="15">
        <v>0.4496</v>
      </c>
      <c r="DJ15" s="15">
        <v>0.409939</v>
      </c>
      <c r="DK15" s="15">
        <v>0.462619</v>
      </c>
      <c r="DL15" s="15">
        <v>3.3038999999999999E-2</v>
      </c>
      <c r="DM15" s="15">
        <v>0</v>
      </c>
      <c r="DN15" s="15">
        <v>0</v>
      </c>
      <c r="DO15" s="15">
        <v>9.2619999999999994E-3</v>
      </c>
      <c r="DP15" s="15">
        <v>0</v>
      </c>
      <c r="DQ15" s="15">
        <v>0</v>
      </c>
      <c r="DR15" s="15">
        <v>0</v>
      </c>
      <c r="DS15" s="15">
        <v>0</v>
      </c>
      <c r="DT15" s="15">
        <v>0</v>
      </c>
      <c r="DU15" s="15">
        <v>0</v>
      </c>
      <c r="DV15" s="15">
        <v>0</v>
      </c>
      <c r="DW15" s="15">
        <v>6.6585000000000005E-2</v>
      </c>
      <c r="DX15" s="15">
        <v>0.15973999999999999</v>
      </c>
      <c r="DY15" s="15">
        <v>2.0986999999999999E-2</v>
      </c>
      <c r="DZ15" s="15">
        <v>0.25570199999999998</v>
      </c>
      <c r="EA15" s="15">
        <v>0.958345</v>
      </c>
      <c r="EB15" s="15">
        <v>4.9894000000000001E-2</v>
      </c>
      <c r="EC15" s="15">
        <v>4.1279000000000003E-2</v>
      </c>
      <c r="ED15" s="15">
        <v>0.54285899999999998</v>
      </c>
      <c r="EE15" s="15">
        <v>0.40318999999999999</v>
      </c>
      <c r="EF15" s="15">
        <v>0.60228800000000005</v>
      </c>
      <c r="EG15" s="15">
        <v>0.46381499999999998</v>
      </c>
      <c r="EH15" s="15">
        <v>0.36546400000000001</v>
      </c>
      <c r="EI15" s="15">
        <v>0.53058000000000005</v>
      </c>
      <c r="EJ15" s="15">
        <v>0.62052700000000005</v>
      </c>
      <c r="EK15" s="15">
        <v>0.73831899999999995</v>
      </c>
      <c r="EL15" s="15">
        <v>0.75637699999999997</v>
      </c>
      <c r="EM15" s="15">
        <v>0.96689700000000001</v>
      </c>
      <c r="EN15" s="15">
        <v>1.236837</v>
      </c>
      <c r="EO15" s="15">
        <v>1.224221</v>
      </c>
      <c r="EP15" s="15">
        <v>1.551741</v>
      </c>
      <c r="EQ15" s="15">
        <v>1.2277819999999999</v>
      </c>
      <c r="ER15" s="15">
        <v>1.1300479999999999</v>
      </c>
      <c r="ES15" s="15">
        <v>0.89709099999999997</v>
      </c>
      <c r="ET15" s="15">
        <v>0.75625900000000001</v>
      </c>
      <c r="EU15" s="15">
        <v>0.85401300000000002</v>
      </c>
      <c r="EV15" s="15">
        <v>1.1188290000000001</v>
      </c>
      <c r="EW15" s="15">
        <v>1.4081760000000001</v>
      </c>
      <c r="EX15" s="15">
        <v>1.182971</v>
      </c>
      <c r="EY15" s="15">
        <v>1.387832</v>
      </c>
      <c r="EZ15" s="15">
        <v>1.4514279999999999</v>
      </c>
      <c r="FA15" s="15">
        <v>0.42909999999999998</v>
      </c>
      <c r="FB15" s="15">
        <v>0.4504725</v>
      </c>
      <c r="FC15" s="15">
        <v>1.547599333</v>
      </c>
      <c r="FD15" s="15">
        <v>3.838892918</v>
      </c>
      <c r="FE15" s="15">
        <v>2.9721184219999999</v>
      </c>
      <c r="FF15" s="15">
        <v>2.4450546549999999</v>
      </c>
      <c r="FG15" s="15">
        <v>4.460395417</v>
      </c>
      <c r="FH15" s="15">
        <v>5.0091970830000001</v>
      </c>
      <c r="FI15" s="15">
        <v>5.3295389999999996</v>
      </c>
      <c r="FJ15" s="15">
        <v>3.0020614960000001</v>
      </c>
      <c r="FK15" s="15">
        <v>2.5726414649999998</v>
      </c>
      <c r="FL15" s="15">
        <v>3.7414468680000001</v>
      </c>
      <c r="FM15" s="15">
        <v>3.6549917129999998</v>
      </c>
      <c r="FN15" s="15">
        <v>3.1037693599999998</v>
      </c>
      <c r="FO15" s="15">
        <v>1.7668930759999999</v>
      </c>
      <c r="FP15" s="15">
        <v>3.5865192929999998</v>
      </c>
      <c r="FQ15" s="15">
        <v>2.8211253969999999</v>
      </c>
      <c r="FR15" s="15">
        <v>3.9313698600000002</v>
      </c>
      <c r="FS15" s="15">
        <v>4.0312694149999997</v>
      </c>
      <c r="FT15" s="15">
        <v>3.6419751549999999</v>
      </c>
      <c r="FU15" s="15">
        <v>0.32076823500000001</v>
      </c>
      <c r="FV15" s="15">
        <v>0.42319709999999999</v>
      </c>
      <c r="FW15" s="15">
        <v>0.29512905299999997</v>
      </c>
      <c r="FX15" s="15">
        <v>0.1144353</v>
      </c>
      <c r="FY15" s="15">
        <v>2.1814216000000001E-2</v>
      </c>
      <c r="FZ15" s="15">
        <v>1.3778400000000001E-4</v>
      </c>
      <c r="GA15" s="15">
        <v>0</v>
      </c>
      <c r="GB15" s="15">
        <v>2.4960669000000001E-2</v>
      </c>
      <c r="GC15" s="15">
        <v>1.0332399999999999E-3</v>
      </c>
      <c r="GD15" s="15">
        <v>3.5446503999999997E-2</v>
      </c>
      <c r="GE15" s="15">
        <v>0.196487995</v>
      </c>
    </row>
    <row r="16" spans="1:188" x14ac:dyDescent="0.25">
      <c r="A16" s="7" t="s">
        <v>35</v>
      </c>
      <c r="B16" s="90">
        <v>2</v>
      </c>
      <c r="C16" s="15">
        <v>3.9223000000000001E-2</v>
      </c>
      <c r="D16" s="15">
        <v>1.5987000000000001E-2</v>
      </c>
      <c r="E16" s="15">
        <v>2.2431E-2</v>
      </c>
      <c r="F16" s="15">
        <v>3.0113999999999998E-2</v>
      </c>
      <c r="G16" s="15">
        <v>2.9588E-2</v>
      </c>
      <c r="H16" s="15">
        <v>2.6239999999999999E-2</v>
      </c>
      <c r="I16" s="15">
        <v>2.9413000000000002E-2</v>
      </c>
      <c r="J16" s="15">
        <v>4.2422346999999999E-2</v>
      </c>
      <c r="K16" s="15">
        <v>5.4136112E-2</v>
      </c>
      <c r="L16" s="15">
        <v>4.6305402000000002E-2</v>
      </c>
      <c r="M16" s="15">
        <v>6.0751871999999998E-2</v>
      </c>
      <c r="N16" s="15">
        <v>5.6948617999999999E-2</v>
      </c>
      <c r="O16" s="15">
        <v>6.6378884999999999E-2</v>
      </c>
      <c r="P16" s="15">
        <v>8.1334717000000001E-2</v>
      </c>
      <c r="Q16" s="15">
        <v>7.9969357000000005E-2</v>
      </c>
      <c r="R16" s="15">
        <v>8.4599794000000006E-2</v>
      </c>
      <c r="S16" s="15">
        <v>8.6886865999999993E-2</v>
      </c>
      <c r="T16" s="15">
        <v>0.102526729</v>
      </c>
      <c r="U16" s="15">
        <v>0.1123427</v>
      </c>
      <c r="V16" s="15">
        <v>9.9118895999999998E-2</v>
      </c>
      <c r="W16" s="15">
        <v>0.134405053</v>
      </c>
      <c r="X16" s="15">
        <v>0.10090605499999999</v>
      </c>
      <c r="Y16" s="15">
        <v>0.12223247199999999</v>
      </c>
      <c r="Z16" s="15">
        <v>0.144929013</v>
      </c>
      <c r="AA16" s="15">
        <v>0.12994635700000001</v>
      </c>
      <c r="AB16" s="15">
        <v>8.2787966000000004E-2</v>
      </c>
      <c r="AC16" s="15">
        <v>0.20387366000000001</v>
      </c>
      <c r="AD16" s="15">
        <v>0.202599999</v>
      </c>
      <c r="AE16" s="15">
        <v>0.21164696799999999</v>
      </c>
      <c r="AF16" s="15">
        <v>0.26492285500000001</v>
      </c>
      <c r="AG16" s="15">
        <v>0.30287838</v>
      </c>
      <c r="AH16" s="15">
        <v>0.29271661799999998</v>
      </c>
      <c r="AI16" s="15">
        <v>0.28910975500000002</v>
      </c>
      <c r="AJ16" s="15">
        <v>0.301290263</v>
      </c>
      <c r="AK16" s="15">
        <v>0.34030321800000002</v>
      </c>
      <c r="AL16" s="15">
        <v>0.33195596999999999</v>
      </c>
      <c r="AM16" s="15">
        <v>0.29393721</v>
      </c>
      <c r="AN16" s="15">
        <v>0.347458188</v>
      </c>
      <c r="AO16" s="15">
        <v>0.37754517100000001</v>
      </c>
      <c r="AP16" s="15">
        <v>0.41074215600000002</v>
      </c>
      <c r="AQ16" s="15">
        <v>0.47677356300000001</v>
      </c>
      <c r="AR16" s="15">
        <v>0.52796615400000002</v>
      </c>
      <c r="AS16" s="15">
        <v>0.52487054600000005</v>
      </c>
      <c r="AT16" s="15">
        <v>0.71357014799999996</v>
      </c>
      <c r="AU16" s="15">
        <v>0.73537867700000004</v>
      </c>
      <c r="AV16" s="15">
        <v>1.0413341119999999</v>
      </c>
      <c r="AW16" s="15">
        <v>1.215514059</v>
      </c>
      <c r="AX16" s="15">
        <v>1.2421358650000001</v>
      </c>
      <c r="AY16" s="15">
        <v>1.1085550989999999</v>
      </c>
      <c r="AZ16" s="15">
        <v>1.327387028</v>
      </c>
      <c r="BA16" s="15">
        <v>1.2550120039999999</v>
      </c>
      <c r="BB16" s="15">
        <v>1.253875625</v>
      </c>
      <c r="BC16" s="15">
        <v>1.1698684020000001</v>
      </c>
      <c r="BD16" s="15">
        <v>1.2992366799999999</v>
      </c>
      <c r="BE16" s="15">
        <v>1.3231441180000001</v>
      </c>
      <c r="BF16" s="15">
        <v>1.2442415060000001</v>
      </c>
      <c r="BG16" s="15">
        <v>1.284059659</v>
      </c>
      <c r="BH16" s="15">
        <v>1.3113538490000001</v>
      </c>
      <c r="BI16" s="15">
        <v>1.3654346159999999</v>
      </c>
      <c r="BJ16" s="15">
        <v>1.2070687870000001</v>
      </c>
      <c r="BK16" s="15">
        <v>1.155849702</v>
      </c>
      <c r="BL16" s="15">
        <v>1.325233578</v>
      </c>
      <c r="BM16" s="15">
        <v>1.547557013</v>
      </c>
      <c r="BN16" s="15">
        <v>1.215240077</v>
      </c>
      <c r="BO16" s="15">
        <v>1.157974262</v>
      </c>
      <c r="BP16" s="15">
        <v>1.337890563</v>
      </c>
      <c r="BQ16" s="15">
        <v>1.507833352</v>
      </c>
      <c r="BR16" s="15">
        <v>1.5421960939999999</v>
      </c>
      <c r="BS16" s="15">
        <v>1.3505343569999999</v>
      </c>
      <c r="BT16" s="15">
        <v>1.6234644060000001</v>
      </c>
      <c r="BU16" s="15">
        <v>1.8103460680000001</v>
      </c>
      <c r="BV16" s="15">
        <v>1.6167589019999999</v>
      </c>
      <c r="BW16" s="15">
        <v>1.458329207</v>
      </c>
      <c r="BX16" s="15">
        <v>2.0678006519999999</v>
      </c>
      <c r="BY16" s="15">
        <v>1.9443796659999999</v>
      </c>
      <c r="BZ16" s="15">
        <v>1.4844789039999999</v>
      </c>
      <c r="CA16" s="15">
        <v>1.523111938</v>
      </c>
      <c r="CB16" s="15">
        <v>1.9539699770000001</v>
      </c>
      <c r="CC16" s="15">
        <v>1.7969829820000001</v>
      </c>
      <c r="CD16" s="15">
        <v>1.788004151</v>
      </c>
      <c r="CE16" s="15">
        <v>1.5697736250000001</v>
      </c>
      <c r="CF16" s="15">
        <v>1.94174571</v>
      </c>
      <c r="CG16" s="15">
        <v>2.017034115</v>
      </c>
      <c r="CH16" s="15">
        <v>1.6008199320000001</v>
      </c>
      <c r="CI16" s="15">
        <v>1.3136715969999999</v>
      </c>
      <c r="CJ16" s="15">
        <v>1.734573377</v>
      </c>
      <c r="CK16" s="15">
        <v>2.101786696</v>
      </c>
      <c r="CL16" s="15">
        <v>1.4798308680000001</v>
      </c>
      <c r="CM16" s="15">
        <v>1.240510362</v>
      </c>
      <c r="CN16" s="15">
        <v>1.9518937350000001</v>
      </c>
      <c r="CO16" s="15">
        <v>2.5943880410000002</v>
      </c>
      <c r="CP16" s="15">
        <v>1.6399553630000001</v>
      </c>
      <c r="CQ16" s="15">
        <v>1.491141447</v>
      </c>
      <c r="CR16" s="15">
        <v>2.0913672449999998</v>
      </c>
      <c r="CS16" s="15">
        <v>2.512340215</v>
      </c>
      <c r="CT16" s="15">
        <v>1.9059672110000001</v>
      </c>
      <c r="CU16" s="15">
        <v>1.274442528</v>
      </c>
      <c r="CV16" s="15">
        <v>2.1648672979999999</v>
      </c>
      <c r="CW16" s="15">
        <v>2.4251041720000002</v>
      </c>
      <c r="CX16" s="15">
        <v>2.0812870220000002</v>
      </c>
      <c r="CY16" s="15">
        <v>1.706517931</v>
      </c>
      <c r="CZ16" s="15">
        <v>2.1880182600000002</v>
      </c>
      <c r="DA16" s="15">
        <v>2.609125245</v>
      </c>
      <c r="DB16" s="15">
        <v>1.9299167070000001</v>
      </c>
      <c r="DC16" s="15">
        <v>1.801487955</v>
      </c>
      <c r="DD16" s="15">
        <v>2.1825904880000002</v>
      </c>
      <c r="DE16" s="15">
        <v>2.5454278819999998</v>
      </c>
      <c r="DF16" s="15">
        <v>2.2084332679999998</v>
      </c>
      <c r="DG16" s="15">
        <v>2.0324236789999999</v>
      </c>
      <c r="DH16" s="15">
        <v>2.6505139990000002</v>
      </c>
      <c r="DI16" s="15">
        <v>2.8635516349999999</v>
      </c>
      <c r="DJ16" s="15">
        <v>2.1587929020000001</v>
      </c>
      <c r="DK16" s="15">
        <v>1.911186303</v>
      </c>
      <c r="DL16" s="15">
        <v>2.735353103</v>
      </c>
      <c r="DM16" s="15">
        <v>2.6859429600000002</v>
      </c>
      <c r="DN16" s="15">
        <v>2.1415825060000002</v>
      </c>
      <c r="DO16" s="15">
        <v>1.480854699</v>
      </c>
      <c r="DP16" s="15">
        <v>1.877835283</v>
      </c>
      <c r="DQ16" s="15">
        <v>2.175281172</v>
      </c>
      <c r="DR16" s="15">
        <v>1.510701767</v>
      </c>
      <c r="DS16" s="15">
        <v>1.4795548249999999</v>
      </c>
      <c r="DT16" s="15">
        <v>1.8137888740000001</v>
      </c>
      <c r="DU16" s="15">
        <v>1.9756166820000001</v>
      </c>
      <c r="DV16" s="15">
        <v>1.5957492710000001</v>
      </c>
      <c r="DW16" s="15">
        <v>1.340627738</v>
      </c>
      <c r="DX16" s="15">
        <v>1.797278575</v>
      </c>
      <c r="DY16" s="15">
        <v>1.87285583</v>
      </c>
      <c r="DZ16" s="15">
        <v>1.543742291</v>
      </c>
      <c r="EA16" s="15">
        <v>1.3689451429999999</v>
      </c>
      <c r="EB16" s="15">
        <v>1.9225760430000001</v>
      </c>
      <c r="EC16" s="15">
        <v>1.8126525120000001</v>
      </c>
      <c r="ED16" s="15">
        <v>0.880988243</v>
      </c>
      <c r="EE16" s="15">
        <v>0.855772533</v>
      </c>
      <c r="EF16" s="15">
        <v>1.094941181</v>
      </c>
      <c r="EG16" s="15">
        <v>1.190884117</v>
      </c>
      <c r="EH16" s="15">
        <v>0.87596554400000004</v>
      </c>
      <c r="EI16" s="15">
        <v>0.82991658000000001</v>
      </c>
      <c r="EJ16" s="15">
        <v>0.95540529699999999</v>
      </c>
      <c r="EK16" s="15">
        <v>0.87833588299999998</v>
      </c>
      <c r="EL16" s="15">
        <v>0.65376694099999999</v>
      </c>
      <c r="EM16" s="15">
        <v>0.69274227700000002</v>
      </c>
      <c r="EN16" s="15">
        <v>0.82596528700000005</v>
      </c>
      <c r="EO16" s="15">
        <v>0.94760773799999998</v>
      </c>
      <c r="EP16" s="15">
        <v>1.0079736530000001</v>
      </c>
      <c r="EQ16" s="15">
        <v>0.74404647599999996</v>
      </c>
      <c r="ER16" s="15">
        <v>0.99508680199999999</v>
      </c>
      <c r="ES16" s="15">
        <v>1.1257914870000001</v>
      </c>
      <c r="ET16" s="15">
        <v>0.992058098</v>
      </c>
      <c r="EU16" s="15">
        <v>0.52680088700000005</v>
      </c>
      <c r="EV16" s="15">
        <v>0.81077995199999997</v>
      </c>
      <c r="EW16" s="15">
        <v>1.4126214749999999</v>
      </c>
      <c r="EX16" s="15">
        <v>1.901691587</v>
      </c>
      <c r="EY16" s="15">
        <v>1.874307197</v>
      </c>
      <c r="EZ16" s="15">
        <v>1.906734556</v>
      </c>
      <c r="FA16" s="15">
        <v>2.2594308839999999</v>
      </c>
      <c r="FB16" s="15">
        <v>1.842897684</v>
      </c>
      <c r="FC16" s="15">
        <v>1.753811002</v>
      </c>
      <c r="FD16" s="15">
        <v>2.0296991609999999</v>
      </c>
      <c r="FE16" s="15">
        <v>2.2002967920000001</v>
      </c>
      <c r="FF16" s="15">
        <v>1.9075473119999999</v>
      </c>
      <c r="FG16" s="15">
        <v>1.8381845409999999</v>
      </c>
      <c r="FH16" s="15">
        <v>2.3956395659999998</v>
      </c>
      <c r="FI16" s="15">
        <v>2.5878719960000001</v>
      </c>
      <c r="FJ16" s="15">
        <v>2.0647611490000002</v>
      </c>
      <c r="FK16" s="15">
        <v>2.0334531390000001</v>
      </c>
      <c r="FL16" s="15">
        <v>2.140986576</v>
      </c>
      <c r="FM16" s="15">
        <v>2.2600894340000002</v>
      </c>
      <c r="FN16" s="15">
        <v>1.6911978700000001</v>
      </c>
      <c r="FO16" s="15">
        <v>2.0526923250000002</v>
      </c>
      <c r="FP16" s="15">
        <v>1.610927282</v>
      </c>
      <c r="FQ16" s="15">
        <v>1.697871642</v>
      </c>
      <c r="FR16" s="15">
        <v>1.645489523</v>
      </c>
      <c r="FS16" s="15">
        <v>1.654113782</v>
      </c>
      <c r="FT16" s="15">
        <v>1.920172827</v>
      </c>
      <c r="FU16" s="15">
        <v>2.0241087360000001</v>
      </c>
      <c r="FV16" s="15">
        <v>1.953660623</v>
      </c>
      <c r="FW16" s="15">
        <v>1.827653414</v>
      </c>
      <c r="FX16" s="15">
        <v>2.4043463859999998</v>
      </c>
      <c r="FY16" s="15">
        <v>2.2875548609999998</v>
      </c>
      <c r="FZ16" s="15">
        <v>1.753968671</v>
      </c>
      <c r="GA16" s="15">
        <v>1.875536801</v>
      </c>
      <c r="GB16" s="15">
        <v>2.0350505839999999</v>
      </c>
      <c r="GC16" s="15">
        <v>2.0329923430000001</v>
      </c>
      <c r="GD16" s="15">
        <v>1.4917443109999999</v>
      </c>
      <c r="GE16" s="15">
        <v>1.868075546</v>
      </c>
    </row>
    <row r="17" spans="1:188" s="22" customFormat="1" x14ac:dyDescent="0.25">
      <c r="A17" s="7" t="s">
        <v>10</v>
      </c>
      <c r="B17" s="80"/>
      <c r="C17" s="15">
        <v>0.18240350799999999</v>
      </c>
      <c r="D17" s="15">
        <v>0.234749602</v>
      </c>
      <c r="E17" s="15">
        <v>0.27032411000000001</v>
      </c>
      <c r="F17" s="15">
        <v>0.33939674199999997</v>
      </c>
      <c r="G17" s="15">
        <v>0.218834417</v>
      </c>
      <c r="H17" s="15">
        <v>0.37106459400000003</v>
      </c>
      <c r="I17" s="15">
        <v>0.35483197700000002</v>
      </c>
      <c r="J17" s="15">
        <v>0.24333374599999999</v>
      </c>
      <c r="K17" s="15">
        <v>0.34145999599999999</v>
      </c>
      <c r="L17" s="15">
        <v>1.114131</v>
      </c>
      <c r="M17" s="15">
        <v>0.401578137</v>
      </c>
      <c r="N17" s="15">
        <v>0.43435089900000001</v>
      </c>
      <c r="O17" s="15">
        <v>0.415727664</v>
      </c>
      <c r="P17" s="15">
        <v>0.58011589100000005</v>
      </c>
      <c r="Q17" s="15">
        <v>0.72132906299999999</v>
      </c>
      <c r="R17" s="15">
        <v>0.408707508</v>
      </c>
      <c r="S17" s="15">
        <v>0.45092179700000001</v>
      </c>
      <c r="T17" s="15">
        <v>0.26197173400000001</v>
      </c>
      <c r="U17" s="15">
        <v>0.13416434599999999</v>
      </c>
      <c r="V17" s="15">
        <v>4.6477003000000003E-2</v>
      </c>
      <c r="W17" s="15">
        <v>4.1675684999999997E-2</v>
      </c>
      <c r="X17" s="15">
        <v>2.3634390609999998</v>
      </c>
      <c r="Y17" s="15">
        <v>5.0486886169999998</v>
      </c>
      <c r="Z17" s="15">
        <v>0.30613270799999998</v>
      </c>
      <c r="AA17" s="15">
        <v>0.16742384499999999</v>
      </c>
      <c r="AB17" s="15">
        <v>0.148111189</v>
      </c>
      <c r="AC17" s="15">
        <v>0.173056345</v>
      </c>
      <c r="AD17" s="15">
        <v>0.29541227399999997</v>
      </c>
      <c r="AE17" s="15">
        <v>0.149522502</v>
      </c>
      <c r="AF17" s="15">
        <v>0.15331800000000001</v>
      </c>
      <c r="AG17" s="15">
        <v>0.17685600000000001</v>
      </c>
      <c r="AH17" s="15">
        <v>0.122366</v>
      </c>
      <c r="AI17" s="15">
        <v>0.113341</v>
      </c>
      <c r="AJ17" s="15">
        <v>0.103672</v>
      </c>
      <c r="AK17" s="15">
        <v>0.15289700000000001</v>
      </c>
      <c r="AL17" s="15">
        <v>0.112943</v>
      </c>
      <c r="AM17" s="15">
        <v>8.0412999999999998E-2</v>
      </c>
      <c r="AN17" s="15">
        <v>7.7610999999999999E-2</v>
      </c>
      <c r="AO17" s="15">
        <v>6.2756000000000006E-2</v>
      </c>
      <c r="AP17" s="15">
        <v>8.1048999999999996E-2</v>
      </c>
      <c r="AQ17" s="15">
        <v>0.37920900000000002</v>
      </c>
      <c r="AR17" s="15">
        <v>0.35331400000000002</v>
      </c>
      <c r="AS17" s="15">
        <v>0.31690299999999999</v>
      </c>
      <c r="AT17" s="15">
        <v>0.21640999999999999</v>
      </c>
      <c r="AU17" s="15">
        <v>0.17178099999999999</v>
      </c>
      <c r="AV17" s="15">
        <v>0.172481</v>
      </c>
      <c r="AW17" s="15">
        <v>0.15068999999999999</v>
      </c>
      <c r="AX17" s="15">
        <v>0.26200800000000002</v>
      </c>
      <c r="AY17" s="15">
        <v>0.36708000000000002</v>
      </c>
      <c r="AZ17" s="15">
        <v>0.52518500000000001</v>
      </c>
      <c r="BA17" s="15">
        <v>0.11755</v>
      </c>
      <c r="BB17" s="15">
        <v>0.24860299999999999</v>
      </c>
      <c r="BC17" s="15">
        <v>0.28052899999999997</v>
      </c>
      <c r="BD17" s="15">
        <v>0.21097299999999999</v>
      </c>
      <c r="BE17" s="15">
        <v>0.23941299999999999</v>
      </c>
      <c r="BF17" s="15">
        <v>0.26664300000000002</v>
      </c>
      <c r="BG17" s="15">
        <v>0.23872599999999999</v>
      </c>
      <c r="BH17" s="15">
        <v>0.512351</v>
      </c>
      <c r="BI17" s="15">
        <v>0.39493600000000001</v>
      </c>
      <c r="BJ17" s="15">
        <v>0.35590500000000003</v>
      </c>
      <c r="BK17" s="15">
        <v>0.36300700000000002</v>
      </c>
      <c r="BL17" s="15">
        <v>0.42477999999999999</v>
      </c>
      <c r="BM17" s="15">
        <v>0.36998300000000001</v>
      </c>
      <c r="BN17" s="15">
        <v>0.72481499999999999</v>
      </c>
      <c r="BO17" s="15">
        <v>0.50524899999999995</v>
      </c>
      <c r="BP17" s="15">
        <v>0.81462500000000004</v>
      </c>
      <c r="BQ17" s="15">
        <v>0.260911</v>
      </c>
      <c r="BR17" s="15">
        <v>0.62593299999999996</v>
      </c>
      <c r="BS17" s="15">
        <v>0.63546100000000005</v>
      </c>
      <c r="BT17" s="15">
        <v>0.68968399999999996</v>
      </c>
      <c r="BU17" s="15">
        <v>0.60710900000000001</v>
      </c>
      <c r="BV17" s="15">
        <v>0.51407899999999995</v>
      </c>
      <c r="BW17" s="15">
        <v>0.42619099999999999</v>
      </c>
      <c r="BX17" s="15">
        <v>0.74710299999999996</v>
      </c>
      <c r="BY17" s="15">
        <v>0.37501000000000001</v>
      </c>
      <c r="BZ17" s="15">
        <v>0.33653699999999998</v>
      </c>
      <c r="CA17" s="15">
        <v>0.34282400000000002</v>
      </c>
      <c r="CB17" s="15">
        <v>0.28184999999999999</v>
      </c>
      <c r="CC17" s="15">
        <v>0.38824799999999998</v>
      </c>
      <c r="CD17" s="15">
        <v>0.56229679600000004</v>
      </c>
      <c r="CE17" s="15">
        <v>0.447907</v>
      </c>
      <c r="CF17" s="15">
        <v>0.65024700000000002</v>
      </c>
      <c r="CG17" s="15">
        <v>0.41885</v>
      </c>
      <c r="CH17" s="15">
        <v>0.329841</v>
      </c>
      <c r="CI17" s="15">
        <v>0.328208</v>
      </c>
      <c r="CJ17" s="15">
        <v>0.35381099999999999</v>
      </c>
      <c r="CK17" s="15">
        <v>0.29044500000000001</v>
      </c>
      <c r="CL17" s="15">
        <v>0.26516800000000001</v>
      </c>
      <c r="CM17" s="15">
        <v>0.30530600000000002</v>
      </c>
      <c r="CN17" s="15">
        <v>0.330374</v>
      </c>
      <c r="CO17" s="15">
        <v>0.60350700000000002</v>
      </c>
      <c r="CP17" s="15">
        <v>1.23607</v>
      </c>
      <c r="CQ17" s="15">
        <v>0.99581600000000003</v>
      </c>
      <c r="CR17" s="15">
        <v>0.81902200000000003</v>
      </c>
      <c r="CS17" s="15">
        <v>0.86849200000000004</v>
      </c>
      <c r="CT17" s="15">
        <v>1.000211</v>
      </c>
      <c r="CU17" s="15">
        <v>0.96555500000000005</v>
      </c>
      <c r="CV17" s="15">
        <v>0.98078299999999996</v>
      </c>
      <c r="CW17" s="15">
        <v>0.572882</v>
      </c>
      <c r="CX17" s="15">
        <v>0.52454299999999998</v>
      </c>
      <c r="CY17" s="15">
        <v>0.67559100000000005</v>
      </c>
      <c r="CZ17" s="15">
        <v>0.39075700000000002</v>
      </c>
      <c r="DA17" s="15">
        <v>0.35510799999999998</v>
      </c>
      <c r="DB17" s="15">
        <v>0.51909000000000005</v>
      </c>
      <c r="DC17" s="15">
        <v>0.31855499999999998</v>
      </c>
      <c r="DD17" s="15">
        <v>0.46310299999999999</v>
      </c>
      <c r="DE17" s="15">
        <v>0.43759100000000001</v>
      </c>
      <c r="DF17" s="15">
        <v>0.41694199999999998</v>
      </c>
      <c r="DG17" s="15">
        <v>0.64528099999999999</v>
      </c>
      <c r="DH17" s="15">
        <v>0.71742099999999998</v>
      </c>
      <c r="DI17" s="15">
        <v>0.76254299999999997</v>
      </c>
      <c r="DJ17" s="15">
        <v>0.46701799999999999</v>
      </c>
      <c r="DK17" s="15">
        <v>0.41502499999999998</v>
      </c>
      <c r="DL17" s="15">
        <v>0.51584700000000006</v>
      </c>
      <c r="DM17" s="15">
        <v>0.37388900000000003</v>
      </c>
      <c r="DN17" s="15">
        <v>0.30218200000000001</v>
      </c>
      <c r="DO17" s="15">
        <v>0.32531300000000002</v>
      </c>
      <c r="DP17" s="15">
        <v>0.27122499999999999</v>
      </c>
      <c r="DQ17" s="15">
        <v>0.260853</v>
      </c>
      <c r="DR17" s="15">
        <v>0.22019900000000001</v>
      </c>
      <c r="DS17" s="15">
        <v>0.23083200000000001</v>
      </c>
      <c r="DT17" s="15">
        <v>0.18956200000000001</v>
      </c>
      <c r="DU17" s="15">
        <v>0.216334</v>
      </c>
      <c r="DV17" s="15">
        <v>0.267009</v>
      </c>
      <c r="DW17" s="15">
        <v>0.218698</v>
      </c>
      <c r="DX17" s="15">
        <v>0.22877800000000001</v>
      </c>
      <c r="DY17" s="15">
        <v>0.154721</v>
      </c>
      <c r="DZ17" s="15">
        <v>0.18248900000000001</v>
      </c>
      <c r="EA17" s="15">
        <v>0.26782499999999998</v>
      </c>
      <c r="EB17" s="15">
        <v>0.22131300000000001</v>
      </c>
      <c r="EC17" s="15">
        <v>0.10091899999999999</v>
      </c>
      <c r="ED17" s="15">
        <v>0.26772699999999999</v>
      </c>
      <c r="EE17" s="15">
        <v>0.210312</v>
      </c>
      <c r="EF17" s="15">
        <v>0.35614200000000001</v>
      </c>
      <c r="EG17" s="15">
        <v>1.517754</v>
      </c>
      <c r="EH17" s="15">
        <v>1.8829629999999999</v>
      </c>
      <c r="EI17" s="15">
        <v>2.1710759999999998</v>
      </c>
      <c r="EJ17" s="15">
        <v>2.1566459999999998</v>
      </c>
      <c r="EK17" s="15">
        <v>1.4893879999999999</v>
      </c>
      <c r="EL17" s="15">
        <v>1.1160129999999999</v>
      </c>
      <c r="EM17" s="15">
        <v>1.08399395</v>
      </c>
      <c r="EN17" s="15">
        <v>1.0448494500000001</v>
      </c>
      <c r="EO17" s="15">
        <v>2.0356999999999998</v>
      </c>
      <c r="EP17" s="15">
        <v>2.5182131999999999</v>
      </c>
      <c r="EQ17" s="15">
        <v>1.8005150000000001</v>
      </c>
      <c r="ER17" s="15">
        <v>1.499811</v>
      </c>
      <c r="ES17" s="15">
        <v>1.9674590000000001</v>
      </c>
      <c r="ET17" s="15">
        <v>2.2019262999999998</v>
      </c>
      <c r="EU17" s="15">
        <v>2.0159153000000001</v>
      </c>
      <c r="EV17" s="15">
        <v>1.528961059</v>
      </c>
      <c r="EW17" s="15">
        <v>1.69651741</v>
      </c>
      <c r="EX17" s="15">
        <v>1.24638596</v>
      </c>
      <c r="EY17" s="15">
        <v>1.422856414</v>
      </c>
      <c r="EZ17" s="15">
        <v>1.4769610280000001</v>
      </c>
      <c r="FA17" s="15">
        <v>1.1251325999999999</v>
      </c>
      <c r="FB17" s="15">
        <v>0.7353634</v>
      </c>
      <c r="FC17" s="15">
        <v>0.71569945300000004</v>
      </c>
      <c r="FD17" s="15">
        <v>0.90187614199999999</v>
      </c>
      <c r="FE17" s="15">
        <v>0.55716417699999998</v>
      </c>
      <c r="FF17" s="15">
        <v>0.51970872000000001</v>
      </c>
      <c r="FG17" s="15">
        <v>0.92749533200000001</v>
      </c>
      <c r="FH17" s="15">
        <v>0.74209817700000003</v>
      </c>
      <c r="FI17" s="15">
        <v>0.67238741400000002</v>
      </c>
      <c r="FJ17" s="15">
        <v>0.58301014299999998</v>
      </c>
      <c r="FK17" s="15">
        <v>0.83103743100000005</v>
      </c>
      <c r="FL17" s="15">
        <v>1.7622059320000001</v>
      </c>
      <c r="FM17" s="15">
        <v>2.3327248919999999</v>
      </c>
      <c r="FN17" s="15">
        <v>2.1299475170000002</v>
      </c>
      <c r="FO17" s="15">
        <v>1.8320085719999999</v>
      </c>
      <c r="FP17" s="15">
        <v>1.1798795019999999</v>
      </c>
      <c r="FQ17" s="15">
        <v>1.6381017920000001</v>
      </c>
      <c r="FR17" s="15">
        <v>1.032568285</v>
      </c>
      <c r="FS17" s="15">
        <v>1.222201995</v>
      </c>
      <c r="FT17" s="15">
        <v>1.4273608870000001</v>
      </c>
      <c r="FU17" s="15">
        <v>1.392350508</v>
      </c>
      <c r="FV17" s="15">
        <v>1.509103555</v>
      </c>
      <c r="FW17" s="15">
        <v>1.3377515419999999</v>
      </c>
      <c r="FX17" s="15">
        <v>1.1273282570000001</v>
      </c>
      <c r="FY17" s="15">
        <v>0.70223610199999997</v>
      </c>
      <c r="FZ17" s="15">
        <v>0.70694246800000005</v>
      </c>
      <c r="GA17" s="15">
        <v>0.73104629399999999</v>
      </c>
      <c r="GB17" s="15">
        <v>0.77980584200000003</v>
      </c>
      <c r="GC17" s="15">
        <v>0.72451089499999999</v>
      </c>
      <c r="GD17" s="15">
        <v>0.56285162899999996</v>
      </c>
      <c r="GE17" s="15">
        <v>0.45919219</v>
      </c>
    </row>
    <row r="18" spans="1:188" s="22" customFormat="1" ht="15" customHeight="1" x14ac:dyDescent="0.25">
      <c r="A18" s="7"/>
      <c r="B18" s="80"/>
      <c r="C18" s="12"/>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c r="EJ18" s="2"/>
      <c r="EK18" s="2"/>
      <c r="EL18" s="2"/>
      <c r="EM18" s="2"/>
      <c r="EN18" s="2"/>
      <c r="EO18" s="2"/>
      <c r="EP18" s="2"/>
      <c r="EQ18" s="2"/>
      <c r="ER18" s="2"/>
      <c r="ES18" s="2"/>
      <c r="ET18" s="2"/>
      <c r="EU18" s="2"/>
      <c r="EV18" s="2"/>
      <c r="EW18" s="2"/>
      <c r="EX18" s="2"/>
      <c r="EY18" s="2"/>
      <c r="EZ18" s="2"/>
      <c r="FA18" s="2"/>
      <c r="FB18" s="2"/>
      <c r="FC18" s="2"/>
      <c r="FD18" s="2"/>
      <c r="FE18" s="2"/>
      <c r="FF18" s="2"/>
      <c r="FG18" s="2"/>
      <c r="FH18" s="2"/>
      <c r="FI18" s="2"/>
      <c r="FJ18" s="2"/>
      <c r="FK18" s="2"/>
      <c r="FL18" s="2"/>
      <c r="FM18" s="2"/>
      <c r="FN18" s="2"/>
      <c r="FO18" s="74"/>
      <c r="FP18" s="74"/>
      <c r="FQ18" s="74"/>
      <c r="FR18" s="74"/>
      <c r="FS18" s="74"/>
      <c r="FT18" s="74"/>
      <c r="FU18" s="74"/>
      <c r="FV18" s="74"/>
      <c r="FW18" s="74"/>
      <c r="FX18" s="74"/>
      <c r="FY18" s="74"/>
      <c r="FZ18" s="74"/>
      <c r="GA18" s="74"/>
      <c r="GB18" s="74"/>
      <c r="GC18" s="74"/>
      <c r="GD18" s="74"/>
      <c r="GE18" s="74"/>
    </row>
    <row r="19" spans="1:188" x14ac:dyDescent="0.25">
      <c r="A19" s="6" t="s">
        <v>29</v>
      </c>
      <c r="B19" s="85"/>
      <c r="C19" s="5">
        <v>2.474690609</v>
      </c>
      <c r="D19" s="5">
        <v>2.9534061399999998</v>
      </c>
      <c r="E19" s="5">
        <v>2.9943906920000001</v>
      </c>
      <c r="F19" s="5">
        <v>2.6471250089999998</v>
      </c>
      <c r="G19" s="5">
        <v>2.3812398190000001</v>
      </c>
      <c r="H19" s="5">
        <v>3.1305515700000002</v>
      </c>
      <c r="I19" s="5">
        <v>3.3218688410000001</v>
      </c>
      <c r="J19" s="5">
        <v>3.3359637160000002</v>
      </c>
      <c r="K19" s="5">
        <v>4.1048813370000001</v>
      </c>
      <c r="L19" s="5">
        <v>12.36290997</v>
      </c>
      <c r="M19" s="5">
        <v>8.1946011209999998</v>
      </c>
      <c r="N19" s="5">
        <v>9.9207859549999995</v>
      </c>
      <c r="O19" s="5">
        <v>11.24611118</v>
      </c>
      <c r="P19" s="5">
        <v>15.26455168</v>
      </c>
      <c r="Q19" s="5">
        <v>16.643915710000002</v>
      </c>
      <c r="R19" s="5">
        <v>14.34567781</v>
      </c>
      <c r="S19" s="5">
        <v>11.87471691</v>
      </c>
      <c r="T19" s="5">
        <v>14.63441272</v>
      </c>
      <c r="U19" s="5">
        <v>16.117187919999999</v>
      </c>
      <c r="V19" s="5">
        <v>11.618485850000001</v>
      </c>
      <c r="W19" s="5">
        <v>9.6229246269999997</v>
      </c>
      <c r="X19" s="5">
        <v>8.4377955060000005</v>
      </c>
      <c r="Y19" s="5">
        <v>10.700758049999999</v>
      </c>
      <c r="Z19" s="5">
        <v>6.0234921970000004</v>
      </c>
      <c r="AA19" s="5">
        <v>5.0618311199999999</v>
      </c>
      <c r="AB19" s="5">
        <v>9.8034190330000008</v>
      </c>
      <c r="AC19" s="5">
        <v>9.8333856770000008</v>
      </c>
      <c r="AD19" s="5">
        <v>7.0115495499999998</v>
      </c>
      <c r="AE19" s="5">
        <v>7.1092993489999996</v>
      </c>
      <c r="AF19" s="5">
        <v>11.562868140000001</v>
      </c>
      <c r="AG19" s="5">
        <v>12.21590962</v>
      </c>
      <c r="AH19" s="5">
        <v>8.7955053769999996</v>
      </c>
      <c r="AI19" s="5">
        <v>11.935043240000001</v>
      </c>
      <c r="AJ19" s="5">
        <v>18.780777730000001</v>
      </c>
      <c r="AK19" s="5">
        <v>25.12616878</v>
      </c>
      <c r="AL19" s="5">
        <v>18.005820029999999</v>
      </c>
      <c r="AM19" s="5">
        <v>16.979831789999999</v>
      </c>
      <c r="AN19" s="5">
        <v>19.70938482</v>
      </c>
      <c r="AO19" s="5">
        <v>26.06610083</v>
      </c>
      <c r="AP19" s="5">
        <v>17.469376839999999</v>
      </c>
      <c r="AQ19" s="5">
        <v>20.983566440000001</v>
      </c>
      <c r="AR19" s="5">
        <v>27.648193849999998</v>
      </c>
      <c r="AS19" s="5">
        <v>30.38582546</v>
      </c>
      <c r="AT19" s="5">
        <v>24.655738889999999</v>
      </c>
      <c r="AU19" s="5">
        <v>23.874510319999999</v>
      </c>
      <c r="AV19" s="5">
        <v>36.662078889999997</v>
      </c>
      <c r="AW19" s="5">
        <v>35.47577794</v>
      </c>
      <c r="AX19" s="5">
        <v>37.481669150000002</v>
      </c>
      <c r="AY19" s="5">
        <v>34.816209919999999</v>
      </c>
      <c r="AZ19" s="5">
        <v>46.240750970000001</v>
      </c>
      <c r="BA19" s="5">
        <v>41.347422999999999</v>
      </c>
      <c r="BB19" s="5">
        <v>40.119671369999999</v>
      </c>
      <c r="BC19" s="5">
        <v>40.209042599999997</v>
      </c>
      <c r="BD19" s="5">
        <v>39.138291330000001</v>
      </c>
      <c r="BE19" s="5">
        <v>40.039455879999998</v>
      </c>
      <c r="BF19" s="5">
        <v>37.4316745</v>
      </c>
      <c r="BG19" s="5">
        <v>38.744219710000003</v>
      </c>
      <c r="BH19" s="5">
        <v>49.464442839999997</v>
      </c>
      <c r="BI19" s="5">
        <v>46.148696170000001</v>
      </c>
      <c r="BJ19" s="5">
        <v>38.24678626</v>
      </c>
      <c r="BK19" s="5">
        <v>36.01955341</v>
      </c>
      <c r="BL19" s="5">
        <v>45.442799399999998</v>
      </c>
      <c r="BM19" s="5">
        <v>50.454987490000001</v>
      </c>
      <c r="BN19" s="5">
        <v>45.872589820000002</v>
      </c>
      <c r="BO19" s="5">
        <v>39.94391495</v>
      </c>
      <c r="BP19" s="5">
        <v>49.612339140000003</v>
      </c>
      <c r="BQ19" s="5">
        <v>45.226948780000001</v>
      </c>
      <c r="BR19" s="5">
        <v>42.305262810000002</v>
      </c>
      <c r="BS19" s="5">
        <v>39.852357869999999</v>
      </c>
      <c r="BT19" s="5">
        <v>55.26922253</v>
      </c>
      <c r="BU19" s="5">
        <v>55.234154099999998</v>
      </c>
      <c r="BV19" s="5">
        <v>42.6321139</v>
      </c>
      <c r="BW19" s="5">
        <v>41.249767660000003</v>
      </c>
      <c r="BX19" s="5">
        <v>65.064961420000003</v>
      </c>
      <c r="BY19" s="5">
        <v>54.799432860000003</v>
      </c>
      <c r="BZ19" s="5">
        <v>43.295350769999999</v>
      </c>
      <c r="CA19" s="5">
        <v>44.264938379999997</v>
      </c>
      <c r="CB19" s="5">
        <v>54.337767710000001</v>
      </c>
      <c r="CC19" s="5">
        <v>49.113794839999997</v>
      </c>
      <c r="CD19" s="5">
        <v>51.048370169999998</v>
      </c>
      <c r="CE19" s="5">
        <v>44.119649170000002</v>
      </c>
      <c r="CF19" s="5">
        <v>54.296603220000001</v>
      </c>
      <c r="CG19" s="5">
        <v>46.212307879999997</v>
      </c>
      <c r="CH19" s="5">
        <v>40.523688069999999</v>
      </c>
      <c r="CI19" s="5">
        <v>38.453455400000003</v>
      </c>
      <c r="CJ19" s="5">
        <v>43.059971619999999</v>
      </c>
      <c r="CK19" s="5">
        <v>53.852526189999999</v>
      </c>
      <c r="CL19" s="5">
        <v>39.495036370000001</v>
      </c>
      <c r="CM19" s="5">
        <v>40.659485979999999</v>
      </c>
      <c r="CN19" s="5">
        <v>54.45283233</v>
      </c>
      <c r="CO19" s="5">
        <v>62.006550050000001</v>
      </c>
      <c r="CP19" s="5">
        <v>42.580824210000003</v>
      </c>
      <c r="CQ19" s="5">
        <v>53.338720389999999</v>
      </c>
      <c r="CR19" s="5">
        <v>60.918284130000004</v>
      </c>
      <c r="CS19" s="5">
        <v>53.888061280000002</v>
      </c>
      <c r="CT19" s="5">
        <v>45.859766540000003</v>
      </c>
      <c r="CU19" s="5">
        <v>35.18094876</v>
      </c>
      <c r="CV19" s="5">
        <v>48.509628020000001</v>
      </c>
      <c r="CW19" s="5">
        <v>51.447916530000001</v>
      </c>
      <c r="CX19" s="5">
        <v>52.245870269999998</v>
      </c>
      <c r="CY19" s="5">
        <v>53.185180379999998</v>
      </c>
      <c r="CZ19" s="5">
        <v>50.549558079999997</v>
      </c>
      <c r="DA19" s="5">
        <v>61.394068089999998</v>
      </c>
      <c r="DB19" s="5">
        <v>54.785658150000003</v>
      </c>
      <c r="DC19" s="5">
        <v>54.424585870000001</v>
      </c>
      <c r="DD19" s="5">
        <v>58.770040369999997</v>
      </c>
      <c r="DE19" s="5">
        <v>61.967927639999999</v>
      </c>
      <c r="DF19" s="5">
        <v>56.655613629999998</v>
      </c>
      <c r="DG19" s="5">
        <v>55.666404610000001</v>
      </c>
      <c r="DH19" s="5">
        <v>62.604943480000003</v>
      </c>
      <c r="DI19" s="5">
        <v>69.071052850000001</v>
      </c>
      <c r="DJ19" s="5">
        <v>56.659116910000002</v>
      </c>
      <c r="DK19" s="5">
        <v>51.932112359999998</v>
      </c>
      <c r="DL19" s="5">
        <v>66.388215329999994</v>
      </c>
      <c r="DM19" s="5">
        <v>60.660021909999998</v>
      </c>
      <c r="DN19" s="5">
        <v>53.126043420000002</v>
      </c>
      <c r="DO19" s="5">
        <v>47.096735199999998</v>
      </c>
      <c r="DP19" s="5">
        <v>45.728035069999997</v>
      </c>
      <c r="DQ19" s="5">
        <v>49.343732500000002</v>
      </c>
      <c r="DR19" s="5">
        <v>34.36139309</v>
      </c>
      <c r="DS19" s="5">
        <v>37.822279860000002</v>
      </c>
      <c r="DT19" s="5">
        <v>38.445327429999999</v>
      </c>
      <c r="DU19" s="5">
        <v>41.855409309999999</v>
      </c>
      <c r="DV19" s="5">
        <v>39.771573920000002</v>
      </c>
      <c r="DW19" s="5">
        <v>33.253092500000001</v>
      </c>
      <c r="DX19" s="5">
        <v>38.514600369999997</v>
      </c>
      <c r="DY19" s="5">
        <v>41.932381110000001</v>
      </c>
      <c r="DZ19" s="5">
        <v>33.518419799999997</v>
      </c>
      <c r="EA19" s="5">
        <v>37.233032909999999</v>
      </c>
      <c r="EB19" s="5">
        <v>40.68017218</v>
      </c>
      <c r="EC19" s="5">
        <v>39.434930100000003</v>
      </c>
      <c r="ED19" s="5">
        <v>34.013561889999998</v>
      </c>
      <c r="EE19" s="5">
        <v>35.11048839</v>
      </c>
      <c r="EF19" s="5">
        <v>45.936135559999997</v>
      </c>
      <c r="EG19" s="5">
        <v>47.145247169999998</v>
      </c>
      <c r="EH19" s="5">
        <v>39.256989939999997</v>
      </c>
      <c r="EI19" s="5">
        <v>36.043919770000002</v>
      </c>
      <c r="EJ19" s="5">
        <v>43.323661110000003</v>
      </c>
      <c r="EK19" s="5">
        <v>41.779466849999999</v>
      </c>
      <c r="EL19" s="5">
        <v>36.620827470000002</v>
      </c>
      <c r="EM19" s="5">
        <v>37.352203070000002</v>
      </c>
      <c r="EN19" s="5">
        <v>41.495137049999997</v>
      </c>
      <c r="EO19" s="5">
        <v>41.963825100000001</v>
      </c>
      <c r="EP19" s="5">
        <v>42.30104979</v>
      </c>
      <c r="EQ19" s="5">
        <v>41.072689869999998</v>
      </c>
      <c r="ER19" s="5">
        <v>44.014182630000001</v>
      </c>
      <c r="ES19" s="5">
        <v>47.258925009999999</v>
      </c>
      <c r="ET19" s="5">
        <v>42.098415449999997</v>
      </c>
      <c r="EU19" s="5">
        <v>34.004443629999997</v>
      </c>
      <c r="EV19" s="5">
        <v>38.533711529999998</v>
      </c>
      <c r="EW19" s="5">
        <v>44.825186199999997</v>
      </c>
      <c r="EX19" s="5">
        <v>36.452149349999999</v>
      </c>
      <c r="EY19" s="5">
        <v>35.932548599999997</v>
      </c>
      <c r="EZ19" s="5">
        <v>42.802459229999997</v>
      </c>
      <c r="FA19" s="5">
        <v>46.738718259999999</v>
      </c>
      <c r="FB19" s="5">
        <v>39.036673710000002</v>
      </c>
      <c r="FC19" s="5">
        <v>41.207388000000002</v>
      </c>
      <c r="FD19" s="5">
        <v>46.660468940000001</v>
      </c>
      <c r="FE19" s="5">
        <v>47.257232909999999</v>
      </c>
      <c r="FF19" s="5">
        <v>41.974710309999999</v>
      </c>
      <c r="FG19" s="5">
        <v>44.882130969999999</v>
      </c>
      <c r="FH19" s="5">
        <v>50.333017079999998</v>
      </c>
      <c r="FI19" s="5">
        <v>54.14140338</v>
      </c>
      <c r="FJ19" s="5">
        <v>48.29283083</v>
      </c>
      <c r="FK19" s="5">
        <v>45.162821100000002</v>
      </c>
      <c r="FL19" s="5">
        <v>47.303180779999998</v>
      </c>
      <c r="FM19" s="5">
        <v>48.811772179999998</v>
      </c>
      <c r="FN19" s="5">
        <v>41.388525350000002</v>
      </c>
      <c r="FO19" s="5">
        <v>44.701677320000002</v>
      </c>
      <c r="FP19" s="5">
        <v>49.951380270000001</v>
      </c>
      <c r="FQ19" s="5">
        <v>51.086513789999998</v>
      </c>
      <c r="FR19" s="5">
        <v>44.830927950000003</v>
      </c>
      <c r="FS19" s="5">
        <v>43.276432530000001</v>
      </c>
      <c r="FT19" s="5">
        <v>43.322883619999999</v>
      </c>
      <c r="FU19" s="5">
        <v>52.410861060000002</v>
      </c>
      <c r="FV19" s="5">
        <v>49.865953660000002</v>
      </c>
      <c r="FW19" s="5">
        <v>43.987383700000002</v>
      </c>
      <c r="FX19" s="5">
        <v>38.113480320000001</v>
      </c>
      <c r="FY19" s="5">
        <v>46.040203980000001</v>
      </c>
      <c r="FZ19" s="5">
        <v>39.328844570000001</v>
      </c>
      <c r="GA19" s="5">
        <v>40.34426406</v>
      </c>
      <c r="GB19" s="5">
        <v>42.943654639999998</v>
      </c>
      <c r="GC19" s="5">
        <v>49.252220379999997</v>
      </c>
      <c r="GD19" s="5">
        <v>45.3096873</v>
      </c>
      <c r="GE19" s="5">
        <v>42.544097860000001</v>
      </c>
    </row>
    <row r="20" spans="1:188" x14ac:dyDescent="0.25">
      <c r="A20" s="6"/>
      <c r="B20" s="85"/>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77"/>
      <c r="FP20" s="77"/>
      <c r="FQ20" s="77"/>
      <c r="FR20" s="77"/>
      <c r="FS20" s="77"/>
      <c r="FT20" s="77"/>
      <c r="FU20" s="77"/>
      <c r="FV20" s="77"/>
      <c r="FW20" s="77"/>
      <c r="FX20" s="77"/>
      <c r="FY20" s="77"/>
      <c r="FZ20" s="77"/>
      <c r="GA20" s="77"/>
      <c r="GB20" s="77"/>
      <c r="GC20" s="77"/>
      <c r="GD20" s="77"/>
      <c r="GE20" s="77"/>
    </row>
    <row r="21" spans="1:188" x14ac:dyDescent="0.25">
      <c r="A21" s="9" t="s">
        <v>38</v>
      </c>
      <c r="B21" s="86"/>
      <c r="C21" s="5">
        <v>0.34736499999999998</v>
      </c>
      <c r="D21" s="5">
        <v>0.31676600799999999</v>
      </c>
      <c r="E21" s="5">
        <v>0.50363599999999997</v>
      </c>
      <c r="F21" s="5">
        <v>0.450687008</v>
      </c>
      <c r="G21" s="5">
        <v>0.35587200000000002</v>
      </c>
      <c r="H21" s="5">
        <v>0.55170799999999998</v>
      </c>
      <c r="I21" s="5">
        <v>0.63947500800000001</v>
      </c>
      <c r="J21" s="5">
        <v>0.42027700800000001</v>
      </c>
      <c r="K21" s="5">
        <v>0</v>
      </c>
      <c r="L21" s="5">
        <v>0</v>
      </c>
      <c r="M21" s="5">
        <v>0</v>
      </c>
      <c r="N21" s="5">
        <v>0</v>
      </c>
      <c r="O21" s="5">
        <v>0.35267700000000002</v>
      </c>
      <c r="P21" s="5">
        <v>0.57394902400000003</v>
      </c>
      <c r="Q21" s="5">
        <v>0.63523801599999996</v>
      </c>
      <c r="R21" s="5">
        <v>0.40752101600000001</v>
      </c>
      <c r="S21" s="5">
        <v>0.30683300800000002</v>
      </c>
      <c r="T21" s="5">
        <v>0.50961000000000001</v>
      </c>
      <c r="U21" s="5">
        <v>0.56766001600000005</v>
      </c>
      <c r="V21" s="5">
        <v>0.381853</v>
      </c>
      <c r="W21" s="5">
        <v>0.319633</v>
      </c>
      <c r="X21" s="5">
        <v>0.47792200800000001</v>
      </c>
      <c r="Y21" s="5">
        <v>0.54881001600000001</v>
      </c>
      <c r="Z21" s="5">
        <v>0.35813100799999997</v>
      </c>
      <c r="AA21" s="5">
        <v>0.28065250400000002</v>
      </c>
      <c r="AB21" s="5">
        <v>0.41615999999999997</v>
      </c>
      <c r="AC21" s="5">
        <v>0.45642201599999999</v>
      </c>
      <c r="AD21" s="5">
        <v>0.30405900000000002</v>
      </c>
      <c r="AE21" s="5">
        <v>0.28065250400000002</v>
      </c>
      <c r="AF21" s="5">
        <v>0.41615999999999997</v>
      </c>
      <c r="AG21" s="5">
        <v>0.45642201599999999</v>
      </c>
      <c r="AH21" s="5">
        <v>0.30405900000000002</v>
      </c>
      <c r="AI21" s="5">
        <v>0.250952112</v>
      </c>
      <c r="AJ21" s="5">
        <v>0.38577400000000001</v>
      </c>
      <c r="AK21" s="5">
        <v>0.41773200799999999</v>
      </c>
      <c r="AL21" s="5">
        <v>0.25344440000000001</v>
      </c>
      <c r="AM21" s="5">
        <v>0.21249399999999999</v>
      </c>
      <c r="AN21" s="5">
        <v>0.31156110399999998</v>
      </c>
      <c r="AO21" s="5">
        <v>0.361568</v>
      </c>
      <c r="AP21" s="5">
        <v>0.2273579</v>
      </c>
      <c r="AQ21" s="5">
        <v>0.193995902</v>
      </c>
      <c r="AR21" s="5">
        <v>0.27968810199999999</v>
      </c>
      <c r="AS21" s="5">
        <v>0.29428130499999999</v>
      </c>
      <c r="AT21" s="5">
        <v>0.177305305</v>
      </c>
      <c r="AU21" s="5">
        <v>0.14490989800000001</v>
      </c>
      <c r="AV21" s="5">
        <v>0.20538800800000001</v>
      </c>
      <c r="AW21" s="5">
        <v>0.21814830900000001</v>
      </c>
      <c r="AX21" s="5">
        <v>0.13162199599999999</v>
      </c>
      <c r="AY21" s="5">
        <v>9.7030101999999993E-2</v>
      </c>
      <c r="AZ21" s="5">
        <v>9.8636152000000005E-2</v>
      </c>
      <c r="BA21" s="5">
        <v>0.138679199</v>
      </c>
      <c r="BB21" s="5">
        <v>5.4833300000000001E-2</v>
      </c>
      <c r="BC21" s="5">
        <v>2.7828479E-2</v>
      </c>
      <c r="BD21" s="5">
        <v>4.3497014000000001E-2</v>
      </c>
      <c r="BE21" s="5">
        <v>4.9710361000000002E-2</v>
      </c>
      <c r="BF21" s="5">
        <v>2.9815603999999999E-2</v>
      </c>
      <c r="BG21" s="5">
        <v>2.5976686999999998E-2</v>
      </c>
      <c r="BH21" s="5">
        <v>2.6407116000000001E-2</v>
      </c>
      <c r="BI21" s="5">
        <v>3.9166274000000001E-2</v>
      </c>
      <c r="BJ21" s="5">
        <v>1.9753125999999999E-2</v>
      </c>
      <c r="BK21" s="5">
        <v>1.7310155000000001E-2</v>
      </c>
      <c r="BL21" s="5">
        <v>2.9172673E-2</v>
      </c>
      <c r="BM21" s="5">
        <v>3.2354222000000002E-2</v>
      </c>
      <c r="BN21" s="5">
        <v>2.1423668999999999E-2</v>
      </c>
      <c r="BO21" s="5">
        <v>1.7160662E-2</v>
      </c>
      <c r="BP21" s="5">
        <v>2.5588242000000001E-2</v>
      </c>
      <c r="BQ21" s="5">
        <v>2.5578758E-2</v>
      </c>
      <c r="BR21" s="5">
        <v>0</v>
      </c>
      <c r="BS21" s="5">
        <v>0</v>
      </c>
      <c r="BT21" s="5">
        <v>0</v>
      </c>
      <c r="BU21" s="5">
        <v>0</v>
      </c>
      <c r="BV21" s="5">
        <v>0</v>
      </c>
      <c r="BW21" s="5">
        <v>0</v>
      </c>
      <c r="BX21" s="5">
        <v>0</v>
      </c>
      <c r="BY21" s="5">
        <v>0</v>
      </c>
      <c r="BZ21" s="5">
        <v>0</v>
      </c>
      <c r="CA21" s="5">
        <v>0</v>
      </c>
      <c r="CB21" s="5">
        <v>0</v>
      </c>
      <c r="CC21" s="5">
        <v>0</v>
      </c>
      <c r="CD21" s="5">
        <v>0</v>
      </c>
      <c r="CE21" s="5">
        <v>0</v>
      </c>
      <c r="CF21" s="5">
        <v>0</v>
      </c>
      <c r="CG21" s="5">
        <v>0</v>
      </c>
      <c r="CH21" s="5">
        <v>0</v>
      </c>
      <c r="CI21" s="5">
        <v>0</v>
      </c>
      <c r="CJ21" s="5">
        <v>0</v>
      </c>
      <c r="CK21" s="5">
        <v>0</v>
      </c>
      <c r="CL21" s="5">
        <v>0</v>
      </c>
      <c r="CM21" s="5">
        <v>0</v>
      </c>
      <c r="CN21" s="5">
        <v>0</v>
      </c>
      <c r="CO21" s="5">
        <v>0</v>
      </c>
      <c r="CP21" s="5">
        <v>0</v>
      </c>
      <c r="CQ21" s="5">
        <v>0</v>
      </c>
      <c r="CR21" s="5">
        <v>0</v>
      </c>
      <c r="CS21" s="5">
        <v>0</v>
      </c>
      <c r="CT21" s="5">
        <v>0</v>
      </c>
      <c r="CU21" s="5">
        <v>0</v>
      </c>
      <c r="CV21" s="5">
        <v>0</v>
      </c>
      <c r="CW21" s="5">
        <v>0</v>
      </c>
      <c r="CX21" s="5">
        <v>0</v>
      </c>
      <c r="CY21" s="5">
        <v>0</v>
      </c>
      <c r="CZ21" s="5">
        <v>0</v>
      </c>
      <c r="DA21" s="5">
        <v>0</v>
      </c>
      <c r="DB21" s="5">
        <v>0</v>
      </c>
      <c r="DC21" s="5">
        <v>0</v>
      </c>
      <c r="DD21" s="5">
        <v>0</v>
      </c>
      <c r="DE21" s="5">
        <v>0</v>
      </c>
      <c r="DF21" s="5">
        <v>0</v>
      </c>
      <c r="DG21" s="5">
        <v>0</v>
      </c>
      <c r="DH21" s="5">
        <v>0</v>
      </c>
      <c r="DI21" s="5">
        <v>0</v>
      </c>
      <c r="DJ21" s="5">
        <v>0</v>
      </c>
      <c r="DK21" s="5">
        <v>0</v>
      </c>
      <c r="DL21" s="5">
        <v>0</v>
      </c>
      <c r="DM21" s="5">
        <v>0</v>
      </c>
      <c r="DN21" s="5">
        <v>0</v>
      </c>
      <c r="DO21" s="5">
        <v>0</v>
      </c>
      <c r="DP21" s="5">
        <v>0</v>
      </c>
      <c r="DQ21" s="5">
        <v>0</v>
      </c>
      <c r="DR21" s="5">
        <v>0</v>
      </c>
      <c r="DS21" s="5">
        <v>0</v>
      </c>
      <c r="DT21" s="5">
        <v>0</v>
      </c>
      <c r="DU21" s="5">
        <v>0</v>
      </c>
      <c r="DV21" s="5">
        <v>0</v>
      </c>
      <c r="DW21" s="5">
        <v>0</v>
      </c>
      <c r="DX21" s="5">
        <v>0</v>
      </c>
      <c r="DY21" s="5">
        <v>0</v>
      </c>
      <c r="DZ21" s="5">
        <v>0</v>
      </c>
      <c r="EA21" s="5">
        <v>0</v>
      </c>
      <c r="EB21" s="5">
        <v>0</v>
      </c>
      <c r="EC21" s="5">
        <v>0</v>
      </c>
      <c r="ED21" s="5">
        <v>0</v>
      </c>
      <c r="EE21" s="5">
        <v>0</v>
      </c>
      <c r="EF21" s="5">
        <v>0</v>
      </c>
      <c r="EG21" s="5">
        <v>0</v>
      </c>
      <c r="EH21" s="5">
        <v>0</v>
      </c>
      <c r="EI21" s="5">
        <v>0</v>
      </c>
      <c r="EJ21" s="5">
        <v>0</v>
      </c>
      <c r="EK21" s="5">
        <v>0</v>
      </c>
      <c r="EL21" s="5">
        <v>0</v>
      </c>
      <c r="EM21" s="5">
        <v>0</v>
      </c>
      <c r="EN21" s="5">
        <v>0</v>
      </c>
      <c r="EO21" s="5">
        <v>0</v>
      </c>
      <c r="EP21" s="5">
        <v>0</v>
      </c>
      <c r="EQ21" s="5">
        <v>0</v>
      </c>
      <c r="ER21" s="5">
        <v>0</v>
      </c>
      <c r="ES21" s="5">
        <v>0</v>
      </c>
      <c r="ET21" s="5">
        <v>0</v>
      </c>
      <c r="EU21" s="5">
        <v>0</v>
      </c>
      <c r="EV21" s="5">
        <v>0</v>
      </c>
      <c r="EW21" s="5">
        <v>0</v>
      </c>
      <c r="EX21" s="5">
        <v>0</v>
      </c>
      <c r="EY21" s="5">
        <v>0</v>
      </c>
      <c r="EZ21" s="5">
        <v>0</v>
      </c>
      <c r="FA21" s="5">
        <v>0</v>
      </c>
      <c r="FB21" s="5">
        <v>0</v>
      </c>
      <c r="FC21" s="5">
        <v>0</v>
      </c>
      <c r="FD21" s="5">
        <v>0</v>
      </c>
      <c r="FE21" s="5">
        <v>0</v>
      </c>
      <c r="FF21" s="5">
        <v>0</v>
      </c>
      <c r="FG21" s="5">
        <v>0</v>
      </c>
      <c r="FH21" s="5">
        <v>0</v>
      </c>
      <c r="FI21" s="5">
        <v>0</v>
      </c>
      <c r="FJ21" s="5">
        <v>0</v>
      </c>
      <c r="FK21" s="5">
        <v>0</v>
      </c>
      <c r="FL21" s="5">
        <v>0</v>
      </c>
      <c r="FM21" s="5">
        <v>0</v>
      </c>
      <c r="FN21" s="5">
        <v>0</v>
      </c>
      <c r="FO21" s="5">
        <v>0</v>
      </c>
      <c r="FP21" s="5">
        <v>0</v>
      </c>
      <c r="FQ21" s="5">
        <v>0</v>
      </c>
      <c r="FR21" s="5">
        <v>0</v>
      </c>
      <c r="FS21" s="5">
        <v>0</v>
      </c>
      <c r="FT21" s="5">
        <v>0</v>
      </c>
      <c r="FU21" s="5">
        <v>0</v>
      </c>
      <c r="FV21" s="5">
        <v>0</v>
      </c>
      <c r="FW21" s="5">
        <v>0</v>
      </c>
      <c r="FX21" s="5">
        <v>0</v>
      </c>
      <c r="FY21" s="5">
        <v>0</v>
      </c>
      <c r="FZ21" s="5">
        <v>0</v>
      </c>
      <c r="GA21" s="5">
        <v>0</v>
      </c>
      <c r="GB21" s="5">
        <v>0</v>
      </c>
      <c r="GC21" s="5">
        <v>0</v>
      </c>
      <c r="GD21" s="5">
        <v>0</v>
      </c>
      <c r="GE21" s="5">
        <v>0</v>
      </c>
    </row>
    <row r="22" spans="1:188" x14ac:dyDescent="0.25">
      <c r="A22" s="9"/>
      <c r="B22" s="86"/>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c r="CO22" s="11"/>
      <c r="CP22" s="11"/>
      <c r="CQ22" s="11"/>
      <c r="CR22" s="11"/>
      <c r="CS22" s="11"/>
      <c r="CT22" s="11"/>
      <c r="CU22" s="11"/>
      <c r="CV22" s="11"/>
      <c r="CW22" s="11"/>
      <c r="CX22" s="11"/>
      <c r="CY22" s="11"/>
      <c r="CZ22" s="11"/>
      <c r="DA22" s="11"/>
      <c r="DB22" s="11"/>
      <c r="DC22" s="11"/>
      <c r="DD22" s="11"/>
      <c r="DE22" s="11"/>
      <c r="DF22" s="11"/>
      <c r="DG22" s="11"/>
      <c r="DH22" s="11"/>
      <c r="DI22" s="11"/>
      <c r="DJ22" s="11"/>
      <c r="DK22" s="11"/>
      <c r="DL22" s="11"/>
      <c r="DM22" s="11"/>
      <c r="DN22" s="11"/>
      <c r="DO22" s="11"/>
      <c r="DP22" s="11"/>
      <c r="DQ22" s="11"/>
      <c r="DR22" s="11"/>
      <c r="DS22" s="11"/>
      <c r="DT22" s="11"/>
      <c r="DU22" s="11"/>
      <c r="DV22" s="11"/>
      <c r="DW22" s="11"/>
      <c r="DX22" s="11"/>
      <c r="DY22" s="11"/>
      <c r="DZ22" s="11"/>
      <c r="EA22" s="11"/>
      <c r="EB22" s="11"/>
      <c r="EC22" s="11"/>
      <c r="ED22" s="11"/>
      <c r="EE22" s="11"/>
      <c r="EF22" s="11"/>
      <c r="EG22" s="11"/>
      <c r="EH22" s="11"/>
      <c r="EI22" s="11"/>
      <c r="EJ22" s="11"/>
      <c r="EK22" s="11"/>
      <c r="EL22" s="11"/>
      <c r="EM22" s="11"/>
      <c r="EN22" s="11"/>
      <c r="EO22" s="11"/>
      <c r="EP22" s="11"/>
      <c r="EQ22" s="11"/>
      <c r="ER22" s="11"/>
      <c r="ES22" s="11"/>
      <c r="ET22" s="11"/>
      <c r="EU22" s="11"/>
      <c r="EV22" s="11"/>
      <c r="EW22" s="11"/>
      <c r="EX22" s="11"/>
      <c r="EY22" s="11"/>
      <c r="EZ22" s="11"/>
      <c r="FA22" s="11"/>
      <c r="FB22" s="11"/>
      <c r="FC22" s="11"/>
      <c r="FD22" s="11"/>
      <c r="FE22" s="11"/>
      <c r="FF22" s="11"/>
      <c r="FG22" s="11"/>
      <c r="FH22" s="11"/>
      <c r="FI22" s="11"/>
      <c r="FJ22" s="11"/>
      <c r="FK22" s="11"/>
      <c r="FL22" s="11"/>
      <c r="FM22" s="11"/>
      <c r="FN22" s="11"/>
      <c r="FO22" s="77"/>
      <c r="FP22" s="77"/>
      <c r="FQ22" s="77"/>
      <c r="FR22" s="77"/>
      <c r="FS22" s="77"/>
      <c r="FT22" s="77"/>
      <c r="FU22" s="77"/>
      <c r="FV22" s="77"/>
      <c r="FW22" s="77"/>
      <c r="FX22" s="77"/>
      <c r="FY22" s="77"/>
      <c r="FZ22" s="77"/>
      <c r="GA22" s="77"/>
      <c r="GB22" s="77"/>
      <c r="GC22" s="77"/>
      <c r="GD22" s="77"/>
      <c r="GE22" s="77"/>
    </row>
    <row r="23" spans="1:188" x14ac:dyDescent="0.25">
      <c r="A23" s="6" t="s">
        <v>8</v>
      </c>
      <c r="B23" s="85"/>
      <c r="C23" s="5">
        <v>0</v>
      </c>
      <c r="D23" s="5">
        <v>0</v>
      </c>
      <c r="E23" s="5">
        <v>0</v>
      </c>
      <c r="F23" s="5">
        <v>0</v>
      </c>
      <c r="G23" s="5">
        <v>0</v>
      </c>
      <c r="H23" s="5">
        <v>0</v>
      </c>
      <c r="I23" s="5">
        <v>0</v>
      </c>
      <c r="J23" s="5">
        <v>0</v>
      </c>
      <c r="K23" s="5">
        <v>0</v>
      </c>
      <c r="L23" s="5">
        <v>0</v>
      </c>
      <c r="M23" s="5">
        <v>0</v>
      </c>
      <c r="N23" s="5">
        <v>0</v>
      </c>
      <c r="O23" s="5">
        <v>0</v>
      </c>
      <c r="P23" s="5">
        <v>0</v>
      </c>
      <c r="Q23" s="5">
        <v>0</v>
      </c>
      <c r="R23" s="5">
        <v>0</v>
      </c>
      <c r="S23" s="5">
        <v>0</v>
      </c>
      <c r="T23" s="5">
        <v>0</v>
      </c>
      <c r="U23" s="5">
        <v>0</v>
      </c>
      <c r="V23" s="5">
        <v>0</v>
      </c>
      <c r="W23" s="5">
        <v>0</v>
      </c>
      <c r="X23" s="5">
        <v>0</v>
      </c>
      <c r="Y23" s="5">
        <v>0</v>
      </c>
      <c r="Z23" s="5">
        <v>0</v>
      </c>
      <c r="AA23" s="5">
        <v>0</v>
      </c>
      <c r="AB23" s="5">
        <v>0</v>
      </c>
      <c r="AC23" s="5">
        <v>0</v>
      </c>
      <c r="AD23" s="5">
        <v>0.12236999899999999</v>
      </c>
      <c r="AE23" s="5">
        <v>-2.1499959999999999E-3</v>
      </c>
      <c r="AF23" s="5">
        <v>4.5599940000000004E-3</v>
      </c>
      <c r="AG23" s="5">
        <v>8.2000400000000005E-4</v>
      </c>
      <c r="AH23" s="5">
        <v>-4.9000019999999997E-3</v>
      </c>
      <c r="AI23" s="5">
        <v>2.5600000000000001E-2</v>
      </c>
      <c r="AJ23" s="5">
        <v>3.5400029999999999E-3</v>
      </c>
      <c r="AK23" s="5">
        <v>3.4300020000000001E-3</v>
      </c>
      <c r="AL23" s="5">
        <v>-1.0200005E-2</v>
      </c>
      <c r="AM23" s="5">
        <v>2.6920006E-2</v>
      </c>
      <c r="AN23" s="5">
        <v>-5.1190004999999997E-2</v>
      </c>
      <c r="AO23" s="5">
        <v>2.3189996000000001E-2</v>
      </c>
      <c r="AP23" s="5">
        <v>2.7730006000000001E-2</v>
      </c>
      <c r="AQ23" s="5">
        <v>2.2099939999999998E-3</v>
      </c>
      <c r="AR23" s="5">
        <v>-2.589994E-3</v>
      </c>
      <c r="AS23" s="5">
        <v>-4.5199999999999997E-3</v>
      </c>
      <c r="AT23" s="5">
        <v>2.8490000000000001E-2</v>
      </c>
      <c r="AU23" s="5">
        <v>-7.7600029999999997E-3</v>
      </c>
      <c r="AV23" s="5">
        <v>1.6089999000000001E-2</v>
      </c>
      <c r="AW23" s="5">
        <v>-1.3049997000000001E-2</v>
      </c>
      <c r="AX23" s="5">
        <v>-5.9899999999999997E-3</v>
      </c>
      <c r="AY23" s="5">
        <v>2.1980003000000001E-2</v>
      </c>
      <c r="AZ23" s="5">
        <v>1.5179995E-2</v>
      </c>
      <c r="BA23" s="5">
        <v>-5.7899960000000004E-3</v>
      </c>
      <c r="BB23" s="5">
        <v>-4.70001E-4</v>
      </c>
      <c r="BC23" s="5">
        <v>5.0670000999999999E-2</v>
      </c>
      <c r="BD23" s="5">
        <v>-1.0819998000000001E-2</v>
      </c>
      <c r="BE23" s="5">
        <v>-9.2600029999999993E-3</v>
      </c>
      <c r="BF23" s="5">
        <v>2.2269992999999998E-2</v>
      </c>
      <c r="BG23" s="5">
        <v>-4.929994E-3</v>
      </c>
      <c r="BH23" s="5">
        <v>-1.7600000000000001E-3</v>
      </c>
      <c r="BI23" s="5">
        <v>6.0899999999999999E-3</v>
      </c>
      <c r="BJ23" s="5">
        <v>3.0929999999999999E-2</v>
      </c>
      <c r="BK23" s="5">
        <v>-2.8490000000000001E-2</v>
      </c>
      <c r="BL23" s="5">
        <v>-1.068E-2</v>
      </c>
      <c r="BM23" s="5">
        <v>1.6E-2</v>
      </c>
      <c r="BN23" s="5">
        <v>1.81E-3</v>
      </c>
      <c r="BO23" s="5">
        <v>-1.04E-2</v>
      </c>
      <c r="BP23" s="5">
        <v>7.6899999999999998E-3</v>
      </c>
      <c r="BQ23" s="5">
        <v>-1.711E-2</v>
      </c>
      <c r="BR23" s="5">
        <v>8.0000000000000004E-4</v>
      </c>
      <c r="BS23" s="5">
        <v>1.0359999999999999E-2</v>
      </c>
      <c r="BT23" s="5">
        <v>-1.409E-2</v>
      </c>
      <c r="BU23" s="5">
        <v>-2.3099999999999999E-2</v>
      </c>
      <c r="BV23" s="5">
        <v>2.725E-2</v>
      </c>
      <c r="BW23" s="5">
        <v>-2.9729999999999999E-2</v>
      </c>
      <c r="BX23" s="5">
        <v>2.3E-2</v>
      </c>
      <c r="BY23" s="5">
        <v>-1.7999999999999999E-2</v>
      </c>
      <c r="BZ23" s="5">
        <v>2.5000000000000001E-2</v>
      </c>
      <c r="CA23" s="5">
        <v>-1.4E-2</v>
      </c>
      <c r="CB23" s="5">
        <v>-0.03</v>
      </c>
      <c r="CC23" s="5">
        <v>4.2000000000000003E-2</v>
      </c>
      <c r="CD23" s="5">
        <v>-2.1000000000000001E-2</v>
      </c>
      <c r="CE23" s="5">
        <v>1.6E-2</v>
      </c>
      <c r="CF23" s="5">
        <v>-6.0000000000000001E-3</v>
      </c>
      <c r="CG23" s="5">
        <v>6.0000000000000001E-3</v>
      </c>
      <c r="CH23" s="5">
        <v>-2.5999999999999999E-2</v>
      </c>
      <c r="CI23" s="5">
        <v>3.0000000000000001E-3</v>
      </c>
      <c r="CJ23" s="5">
        <v>-8.0000000000000002E-3</v>
      </c>
      <c r="CK23" s="5">
        <v>4.9000000000000002E-2</v>
      </c>
      <c r="CL23" s="5">
        <v>-5.5E-2</v>
      </c>
      <c r="CM23" s="5">
        <v>2.9000000000000001E-2</v>
      </c>
      <c r="CN23" s="5">
        <v>2.5999999999999999E-2</v>
      </c>
      <c r="CO23" s="5">
        <v>-1.2999999999999999E-2</v>
      </c>
      <c r="CP23" s="5">
        <v>1E-3</v>
      </c>
      <c r="CQ23" s="5">
        <v>-7.0000000000000001E-3</v>
      </c>
      <c r="CR23" s="5">
        <v>5.0000000000000001E-3</v>
      </c>
      <c r="CS23" s="5">
        <v>-2.7E-2</v>
      </c>
      <c r="CT23" s="5">
        <v>6.0000000000000001E-3</v>
      </c>
      <c r="CU23" s="5">
        <v>0.01</v>
      </c>
      <c r="CV23" s="5">
        <v>-1.7999999999999999E-2</v>
      </c>
      <c r="CW23" s="5">
        <v>2.7E-2</v>
      </c>
      <c r="CX23" s="5">
        <v>7.0000000000000001E-3</v>
      </c>
      <c r="CY23" s="5">
        <v>-1.3688409E-2</v>
      </c>
      <c r="CZ23" s="5">
        <v>8.9999999999999993E-3</v>
      </c>
      <c r="DA23" s="5">
        <v>1.0999999999999999E-2</v>
      </c>
      <c r="DB23" s="5">
        <v>7.6999999999999999E-2</v>
      </c>
      <c r="DC23" s="5">
        <v>-0.11700000000000001</v>
      </c>
      <c r="DD23" s="5">
        <v>4.0000000000000001E-3</v>
      </c>
      <c r="DE23" s="5">
        <v>3.7999999999999999E-2</v>
      </c>
      <c r="DF23" s="5">
        <v>-4.2999999999999997E-2</v>
      </c>
      <c r="DG23" s="5">
        <v>8.0000000000000002E-3</v>
      </c>
      <c r="DH23" s="5">
        <v>3.2000000000000001E-2</v>
      </c>
      <c r="DI23" s="5">
        <v>-3.5999999999999997E-2</v>
      </c>
      <c r="DJ23" s="5">
        <v>-1.4999999999999999E-2</v>
      </c>
      <c r="DK23" s="5">
        <v>8.5000000000000006E-2</v>
      </c>
      <c r="DL23" s="5">
        <v>-2.1999999999999999E-2</v>
      </c>
      <c r="DM23" s="5">
        <v>-1.4999999999999999E-2</v>
      </c>
      <c r="DN23" s="5">
        <v>-5.3999999999999999E-2</v>
      </c>
      <c r="DO23" s="5">
        <v>1E-3</v>
      </c>
      <c r="DP23" s="5">
        <v>7.2999999999999995E-2</v>
      </c>
      <c r="DQ23" s="5">
        <v>-6.5000000000000002E-2</v>
      </c>
      <c r="DR23" s="5">
        <v>-4.0000000000000001E-3</v>
      </c>
      <c r="DS23" s="5">
        <v>1.2E-2</v>
      </c>
      <c r="DT23" s="5">
        <v>-4.0000000000000001E-3</v>
      </c>
      <c r="DU23" s="5">
        <v>4.7E-2</v>
      </c>
      <c r="DV23" s="5">
        <v>-3.7999999999999999E-2</v>
      </c>
      <c r="DW23" s="5">
        <v>3.7999999999999999E-2</v>
      </c>
      <c r="DX23" s="5">
        <v>-6.8000000000000005E-2</v>
      </c>
      <c r="DY23" s="5">
        <v>6.9000000000000006E-2</v>
      </c>
      <c r="DZ23" s="5">
        <v>-5.6000000000000001E-2</v>
      </c>
      <c r="EA23" s="5">
        <v>1.2E-2</v>
      </c>
      <c r="EB23" s="5">
        <v>3.5000000000000003E-2</v>
      </c>
      <c r="EC23" s="5">
        <v>3.9E-2</v>
      </c>
      <c r="ED23" s="5">
        <v>-9.5000000000000001E-2</v>
      </c>
      <c r="EE23" s="5">
        <v>0.05</v>
      </c>
      <c r="EF23" s="5">
        <v>3.6499999999999998E-2</v>
      </c>
      <c r="EG23" s="5">
        <v>-3.5619999999999999E-2</v>
      </c>
      <c r="EH23" s="5">
        <v>-6.3000000000000003E-4</v>
      </c>
      <c r="EI23" s="5">
        <v>9.7900000000000001E-3</v>
      </c>
      <c r="EJ23" s="5">
        <v>6.6460000000000005E-2</v>
      </c>
      <c r="EK23" s="5">
        <v>3.890123</v>
      </c>
      <c r="EL23" s="5">
        <v>1.2267E-2</v>
      </c>
      <c r="EM23" s="5">
        <v>1.21865</v>
      </c>
      <c r="EN23" s="5">
        <v>0.38031999999999999</v>
      </c>
      <c r="EO23" s="5">
        <v>2.5982000000000002E-2</v>
      </c>
      <c r="EP23" s="5">
        <v>2.4543180000000002</v>
      </c>
      <c r="EQ23" s="5">
        <v>2.4306000000000001</v>
      </c>
      <c r="ER23" s="5">
        <v>0.31580999999999998</v>
      </c>
      <c r="ES23" s="5">
        <v>1.00206</v>
      </c>
      <c r="ET23" s="5">
        <v>2.1447699999999998</v>
      </c>
      <c r="EU23" s="5">
        <v>0.34975000000000001</v>
      </c>
      <c r="EV23" s="5">
        <v>1.82507</v>
      </c>
      <c r="EW23" s="5">
        <v>0.42143000000000003</v>
      </c>
      <c r="EX23" s="5">
        <v>0.68455359599999999</v>
      </c>
      <c r="EY23" s="5">
        <v>-0.13330315400000001</v>
      </c>
      <c r="EZ23" s="5">
        <v>-0.155508442</v>
      </c>
      <c r="FA23" s="5">
        <v>-0.25629099999999999</v>
      </c>
      <c r="FB23" s="5">
        <v>-1.400271</v>
      </c>
      <c r="FC23" s="5">
        <v>-0.15464804600000001</v>
      </c>
      <c r="FD23" s="5">
        <v>-0.22285653999999999</v>
      </c>
      <c r="FE23" s="5">
        <v>0.71878176299999996</v>
      </c>
      <c r="FF23" s="5">
        <v>1.6969455630000001</v>
      </c>
      <c r="FG23" s="5">
        <v>-0.84988374</v>
      </c>
      <c r="FH23" s="5">
        <v>0.57596499999999995</v>
      </c>
      <c r="FI23" s="5">
        <v>0.81128440800000001</v>
      </c>
      <c r="FJ23" s="5">
        <v>-0.90470732700000001</v>
      </c>
      <c r="FK23" s="5">
        <v>-0.36596755800000003</v>
      </c>
      <c r="FL23" s="5">
        <v>0.28655124999999998</v>
      </c>
      <c r="FM23" s="5">
        <v>-1.2256369110000001</v>
      </c>
      <c r="FN23" s="5">
        <v>-0.81173098099999996</v>
      </c>
      <c r="FO23" s="5">
        <v>0.38279685499999999</v>
      </c>
      <c r="FP23" s="5">
        <v>1.323379815</v>
      </c>
      <c r="FQ23" s="5">
        <v>-1.196783551</v>
      </c>
      <c r="FR23" s="5">
        <v>0.45694499999999999</v>
      </c>
      <c r="FS23" s="5">
        <v>-0.431784</v>
      </c>
      <c r="FT23" s="5">
        <v>-1.8570357399999999</v>
      </c>
      <c r="FU23" s="5">
        <v>-0.71594526000000003</v>
      </c>
      <c r="FV23" s="5">
        <v>-0.11693805</v>
      </c>
      <c r="FW23" s="5">
        <v>0.115688181</v>
      </c>
      <c r="FX23" s="5">
        <v>0.43115986899999997</v>
      </c>
      <c r="FY23" s="5">
        <v>-2.1069</v>
      </c>
      <c r="FZ23" s="5">
        <v>0.23805999999999999</v>
      </c>
      <c r="GA23" s="5">
        <v>-0.66810000000000003</v>
      </c>
      <c r="GB23" s="5">
        <v>-0.586936919</v>
      </c>
      <c r="GC23" s="5">
        <v>-9.1256568999999996E-2</v>
      </c>
      <c r="GD23" s="5">
        <v>0.64635470699999997</v>
      </c>
      <c r="GE23" s="5">
        <v>0.79156118099999995</v>
      </c>
    </row>
    <row r="24" spans="1:188" x14ac:dyDescent="0.25">
      <c r="A24" s="7"/>
      <c r="B24" s="80"/>
    </row>
    <row r="25" spans="1:188" x14ac:dyDescent="0.25">
      <c r="A25" s="6" t="s">
        <v>36</v>
      </c>
      <c r="B25" s="85"/>
      <c r="C25" s="5">
        <f>SUM(C26:C30)</f>
        <v>1.580123304</v>
      </c>
      <c r="D25" s="5">
        <f t="shared" ref="D25:BO25" si="7">SUM(D26:D30)</f>
        <v>1.6521971249999998</v>
      </c>
      <c r="E25" s="5">
        <f t="shared" si="7"/>
        <v>1.492161281</v>
      </c>
      <c r="F25" s="5">
        <f t="shared" si="7"/>
        <v>1.4428919950000001</v>
      </c>
      <c r="G25" s="5">
        <f t="shared" si="7"/>
        <v>1.1537817319999999</v>
      </c>
      <c r="H25" s="5">
        <f t="shared" si="7"/>
        <v>1.262959124</v>
      </c>
      <c r="I25" s="5">
        <f t="shared" si="7"/>
        <v>0.96128723199999999</v>
      </c>
      <c r="J25" s="5">
        <f t="shared" si="7"/>
        <v>1.1491466930000001</v>
      </c>
      <c r="K25" s="5">
        <f t="shared" si="7"/>
        <v>1.9192592399999999</v>
      </c>
      <c r="L25" s="5">
        <f t="shared" si="7"/>
        <v>11.620811855000001</v>
      </c>
      <c r="M25" s="5">
        <f t="shared" si="7"/>
        <v>5.802344293</v>
      </c>
      <c r="N25" s="5">
        <f t="shared" si="7"/>
        <v>8.5494546400000004</v>
      </c>
      <c r="O25" s="5">
        <f t="shared" si="7"/>
        <v>10.348548953</v>
      </c>
      <c r="P25" s="5">
        <f t="shared" si="7"/>
        <v>14.502044008</v>
      </c>
      <c r="Q25" s="5">
        <f t="shared" si="7"/>
        <v>16.592005859000004</v>
      </c>
      <c r="R25" s="5">
        <f t="shared" si="7"/>
        <v>13.978955031</v>
      </c>
      <c r="S25" s="5">
        <f t="shared" si="7"/>
        <v>11.199839199000001</v>
      </c>
      <c r="T25" s="5">
        <f t="shared" si="7"/>
        <v>14.081216875000001</v>
      </c>
      <c r="U25" s="5">
        <f t="shared" si="7"/>
        <v>15.517259805000002</v>
      </c>
      <c r="V25" s="5">
        <f t="shared" si="7"/>
        <v>10.485398199</v>
      </c>
      <c r="W25" s="5">
        <f t="shared" si="7"/>
        <v>8.7125086279999984</v>
      </c>
      <c r="X25" s="5">
        <f t="shared" si="7"/>
        <v>6.7707393129999991</v>
      </c>
      <c r="Y25" s="5">
        <f t="shared" si="7"/>
        <v>10.293740289</v>
      </c>
      <c r="Z25" s="5">
        <f t="shared" si="7"/>
        <v>3.7522192279999995</v>
      </c>
      <c r="AA25" s="5">
        <f t="shared" si="7"/>
        <v>3.3582069199999998</v>
      </c>
      <c r="AB25" s="5">
        <f t="shared" si="7"/>
        <v>8.3111413130000003</v>
      </c>
      <c r="AC25" s="5">
        <f t="shared" si="7"/>
        <v>7.8496308759999991</v>
      </c>
      <c r="AD25" s="5">
        <f t="shared" si="7"/>
        <v>4.8243892719999995</v>
      </c>
      <c r="AE25" s="5">
        <f t="shared" si="7"/>
        <v>5.5638338919999999</v>
      </c>
      <c r="AF25" s="5">
        <f t="shared" si="7"/>
        <v>8.9892818160000001</v>
      </c>
      <c r="AG25" s="5">
        <f t="shared" si="7"/>
        <v>8.6940482499999998</v>
      </c>
      <c r="AH25" s="5">
        <f t="shared" si="7"/>
        <v>4.7793377379999997</v>
      </c>
      <c r="AI25" s="5">
        <f t="shared" si="7"/>
        <v>9.0914257559999996</v>
      </c>
      <c r="AJ25" s="5">
        <f t="shared" si="7"/>
        <v>15.089594444999999</v>
      </c>
      <c r="AK25" s="5">
        <f t="shared" si="7"/>
        <v>22.850371125000002</v>
      </c>
      <c r="AL25" s="5">
        <f t="shared" si="7"/>
        <v>14.801547234000001</v>
      </c>
      <c r="AM25" s="5">
        <f t="shared" si="7"/>
        <v>13.61085559</v>
      </c>
      <c r="AN25" s="5">
        <f t="shared" si="7"/>
        <v>15.447297375</v>
      </c>
      <c r="AO25" s="5">
        <f t="shared" si="7"/>
        <v>22.074087555000002</v>
      </c>
      <c r="AP25" s="5">
        <f t="shared" si="7"/>
        <v>8.2856830779999999</v>
      </c>
      <c r="AQ25" s="5">
        <f t="shared" si="7"/>
        <v>11.610184874999998</v>
      </c>
      <c r="AR25" s="5">
        <f t="shared" si="7"/>
        <v>18.772948774000003</v>
      </c>
      <c r="AS25" s="5">
        <f t="shared" si="7"/>
        <v>20.316805953000003</v>
      </c>
      <c r="AT25" s="5">
        <f t="shared" si="7"/>
        <v>14.127427683999999</v>
      </c>
      <c r="AU25" s="5">
        <f t="shared" si="7"/>
        <v>14.474815404499999</v>
      </c>
      <c r="AV25" s="5">
        <f t="shared" si="7"/>
        <v>28.0667306645</v>
      </c>
      <c r="AW25" s="5">
        <f t="shared" si="7"/>
        <v>24.954208871500004</v>
      </c>
      <c r="AX25" s="5">
        <f t="shared" si="7"/>
        <v>18.624328866500001</v>
      </c>
      <c r="AY25" s="5">
        <f t="shared" si="7"/>
        <v>17.638851739999996</v>
      </c>
      <c r="AZ25" s="5">
        <f t="shared" si="7"/>
        <v>26.665074825999998</v>
      </c>
      <c r="BA25" s="5">
        <f t="shared" si="7"/>
        <v>21.829846530999998</v>
      </c>
      <c r="BB25" s="5">
        <f t="shared" si="7"/>
        <v>19.336347543999999</v>
      </c>
      <c r="BC25" s="5">
        <f t="shared" si="7"/>
        <v>20.083375082999996</v>
      </c>
      <c r="BD25" s="5">
        <f t="shared" si="7"/>
        <v>17.585362441000001</v>
      </c>
      <c r="BE25" s="5">
        <f t="shared" si="7"/>
        <v>22.572606443999994</v>
      </c>
      <c r="BF25" s="5">
        <f t="shared" si="7"/>
        <v>20.102427800000001</v>
      </c>
      <c r="BG25" s="5">
        <f t="shared" si="7"/>
        <v>21.7024046515</v>
      </c>
      <c r="BH25" s="5">
        <f t="shared" si="7"/>
        <v>30.8360052755</v>
      </c>
      <c r="BI25" s="5">
        <f t="shared" si="7"/>
        <v>23.367437616499998</v>
      </c>
      <c r="BJ25" s="5">
        <f t="shared" si="7"/>
        <v>17.173036916500003</v>
      </c>
      <c r="BK25" s="5">
        <f t="shared" si="7"/>
        <v>16.928056059999999</v>
      </c>
      <c r="BL25" s="5">
        <f t="shared" si="7"/>
        <v>24.983043856999998</v>
      </c>
      <c r="BM25" s="5">
        <f t="shared" si="7"/>
        <v>29.155448059999998</v>
      </c>
      <c r="BN25" s="5">
        <f t="shared" si="7"/>
        <v>24.994676059999996</v>
      </c>
      <c r="BO25" s="5">
        <f t="shared" si="7"/>
        <v>22.040536495999998</v>
      </c>
      <c r="BP25" s="5">
        <f t="shared" ref="BP25:EA25" si="8">SUM(BP26:BP30)</f>
        <v>29.703297999999997</v>
      </c>
      <c r="BQ25" s="5">
        <f t="shared" si="8"/>
        <v>22.725506398</v>
      </c>
      <c r="BR25" s="5">
        <f t="shared" si="8"/>
        <v>21.784119</v>
      </c>
      <c r="BS25" s="5">
        <f t="shared" si="8"/>
        <v>20.993438999999999</v>
      </c>
      <c r="BT25" s="5">
        <f t="shared" si="8"/>
        <v>31.347677399999995</v>
      </c>
      <c r="BU25" s="5">
        <f t="shared" si="8"/>
        <v>30.354826008</v>
      </c>
      <c r="BV25" s="5">
        <f t="shared" si="8"/>
        <v>20.407471039999997</v>
      </c>
      <c r="BW25" s="5">
        <f t="shared" si="8"/>
        <v>19.536921</v>
      </c>
      <c r="BX25" s="5">
        <f t="shared" si="8"/>
        <v>42.018353000000005</v>
      </c>
      <c r="BY25" s="5">
        <f t="shared" si="8"/>
        <v>32.418511000000002</v>
      </c>
      <c r="BZ25" s="5">
        <f t="shared" si="8"/>
        <v>21.292422999999996</v>
      </c>
      <c r="CA25" s="5">
        <f t="shared" si="8"/>
        <v>21.883098</v>
      </c>
      <c r="CB25" s="5">
        <f t="shared" si="8"/>
        <v>31.884604000000003</v>
      </c>
      <c r="CC25" s="5">
        <f t="shared" si="8"/>
        <v>23.990556000000002</v>
      </c>
      <c r="CD25" s="5">
        <f t="shared" si="8"/>
        <v>29.444518189000004</v>
      </c>
      <c r="CE25" s="5">
        <f t="shared" si="8"/>
        <v>19.887322999999999</v>
      </c>
      <c r="CF25" s="5">
        <f t="shared" si="8"/>
        <v>30.732400999999999</v>
      </c>
      <c r="CG25" s="5">
        <f t="shared" si="8"/>
        <v>19.074078999999998</v>
      </c>
      <c r="CH25" s="5">
        <f t="shared" si="8"/>
        <v>17.736834999999999</v>
      </c>
      <c r="CI25" s="5">
        <f t="shared" si="8"/>
        <v>17.038841000000001</v>
      </c>
      <c r="CJ25" s="5">
        <f t="shared" si="8"/>
        <v>16.741829000000003</v>
      </c>
      <c r="CK25" s="5">
        <f t="shared" si="8"/>
        <v>22.729041000000002</v>
      </c>
      <c r="CL25" s="5">
        <f t="shared" si="8"/>
        <v>12.755478999999999</v>
      </c>
      <c r="CM25" s="5">
        <f t="shared" si="8"/>
        <v>12.492557999999999</v>
      </c>
      <c r="CN25" s="5">
        <f t="shared" si="8"/>
        <v>24.153637</v>
      </c>
      <c r="CO25" s="5">
        <f t="shared" si="8"/>
        <v>29.711010000000002</v>
      </c>
      <c r="CP25" s="5">
        <f t="shared" si="8"/>
        <v>14.646666000000002</v>
      </c>
      <c r="CQ25" s="5">
        <f t="shared" si="8"/>
        <v>21.354325000000003</v>
      </c>
      <c r="CR25" s="5">
        <f t="shared" si="8"/>
        <v>29.919249000000001</v>
      </c>
      <c r="CS25" s="5">
        <f t="shared" si="8"/>
        <v>29.417540000000002</v>
      </c>
      <c r="CT25" s="5">
        <f t="shared" si="8"/>
        <v>18.726056</v>
      </c>
      <c r="CU25" s="5">
        <f t="shared" si="8"/>
        <v>18.094396</v>
      </c>
      <c r="CV25" s="5">
        <f t="shared" si="8"/>
        <v>20.321943000000001</v>
      </c>
      <c r="CW25" s="5">
        <f t="shared" si="8"/>
        <v>21.002124999999999</v>
      </c>
      <c r="CX25" s="5">
        <f t="shared" si="8"/>
        <v>19.721083</v>
      </c>
      <c r="CY25" s="5">
        <f t="shared" si="8"/>
        <v>24.391679</v>
      </c>
      <c r="CZ25" s="5">
        <f t="shared" si="8"/>
        <v>21.351341999999999</v>
      </c>
      <c r="DA25" s="5">
        <f t="shared" si="8"/>
        <v>26.702467000000002</v>
      </c>
      <c r="DB25" s="5">
        <f t="shared" si="8"/>
        <v>23.317638124000002</v>
      </c>
      <c r="DC25" s="5">
        <f t="shared" si="8"/>
        <v>21.364035999999999</v>
      </c>
      <c r="DD25" s="5">
        <f t="shared" si="8"/>
        <v>24.891848</v>
      </c>
      <c r="DE25" s="5">
        <f t="shared" si="8"/>
        <v>25.773874000000003</v>
      </c>
      <c r="DF25" s="5">
        <f t="shared" si="8"/>
        <v>22.694479999999999</v>
      </c>
      <c r="DG25" s="5">
        <f t="shared" si="8"/>
        <v>24.081234999999996</v>
      </c>
      <c r="DH25" s="5">
        <f t="shared" si="8"/>
        <v>33.100912999999998</v>
      </c>
      <c r="DI25" s="5">
        <f t="shared" si="8"/>
        <v>36.059618999999998</v>
      </c>
      <c r="DJ25" s="5">
        <f t="shared" si="8"/>
        <v>23.117975999999999</v>
      </c>
      <c r="DK25" s="5">
        <f t="shared" si="8"/>
        <v>22.158490102999998</v>
      </c>
      <c r="DL25" s="5">
        <f t="shared" si="8"/>
        <v>31.865724053000001</v>
      </c>
      <c r="DM25" s="5">
        <f t="shared" si="8"/>
        <v>24.959042750000002</v>
      </c>
      <c r="DN25" s="5">
        <f t="shared" si="8"/>
        <v>20.117498352999998</v>
      </c>
      <c r="DO25" s="5">
        <f t="shared" si="8"/>
        <v>23.289742253000004</v>
      </c>
      <c r="DP25" s="5">
        <f t="shared" si="8"/>
        <v>25.242028296999997</v>
      </c>
      <c r="DQ25" s="5">
        <f t="shared" si="8"/>
        <v>26.422695396999998</v>
      </c>
      <c r="DR25" s="5">
        <f t="shared" si="8"/>
        <v>16.494123396999999</v>
      </c>
      <c r="DS25" s="5">
        <f t="shared" si="8"/>
        <v>16.441580599000002</v>
      </c>
      <c r="DT25" s="5">
        <f t="shared" si="8"/>
        <v>17.537415545999998</v>
      </c>
      <c r="DU25" s="5">
        <f t="shared" si="8"/>
        <v>16.066322846999999</v>
      </c>
      <c r="DV25" s="5">
        <f t="shared" si="8"/>
        <v>17.926756747000002</v>
      </c>
      <c r="DW25" s="5">
        <f t="shared" si="8"/>
        <v>18.507949747000001</v>
      </c>
      <c r="DX25" s="5">
        <f t="shared" si="8"/>
        <v>23.269754937000002</v>
      </c>
      <c r="DY25" s="5">
        <f t="shared" si="8"/>
        <v>23.573139016999999</v>
      </c>
      <c r="DZ25" s="5">
        <f t="shared" si="8"/>
        <v>21.765820017000003</v>
      </c>
      <c r="EA25" s="5">
        <f t="shared" si="8"/>
        <v>23.413588017000002</v>
      </c>
      <c r="EB25" s="5">
        <f t="shared" ref="EB25:ES25" si="9">SUM(EB26:EB30)</f>
        <v>24.128142847000003</v>
      </c>
      <c r="EC25" s="5">
        <f t="shared" si="9"/>
        <v>22.788966546999998</v>
      </c>
      <c r="ED25" s="5">
        <f t="shared" si="9"/>
        <v>18.082570657000002</v>
      </c>
      <c r="EE25" s="5">
        <f t="shared" si="9"/>
        <v>20.725102518000003</v>
      </c>
      <c r="EF25" s="5">
        <f t="shared" si="9"/>
        <v>30.212269699999997</v>
      </c>
      <c r="EG25" s="5">
        <f t="shared" si="9"/>
        <v>29.14138621</v>
      </c>
      <c r="EH25" s="5">
        <f t="shared" si="9"/>
        <v>24.742706090000002</v>
      </c>
      <c r="EI25" s="5">
        <f t="shared" si="9"/>
        <v>21.785076523000001</v>
      </c>
      <c r="EJ25" s="5">
        <f t="shared" si="9"/>
        <v>26.608285789000004</v>
      </c>
      <c r="EK25" s="5">
        <f t="shared" si="9"/>
        <v>23.672211146999995</v>
      </c>
      <c r="EL25" s="5">
        <f t="shared" si="9"/>
        <v>17.989456674999996</v>
      </c>
      <c r="EM25" s="5">
        <f t="shared" si="9"/>
        <v>18.413762808000001</v>
      </c>
      <c r="EN25" s="5">
        <f t="shared" si="9"/>
        <v>19.77731344</v>
      </c>
      <c r="EO25" s="5">
        <f t="shared" si="9"/>
        <v>20.900059226</v>
      </c>
      <c r="EP25" s="5">
        <f t="shared" si="9"/>
        <v>19.257786712999998</v>
      </c>
      <c r="EQ25" s="5">
        <f t="shared" si="9"/>
        <v>20.148351831999999</v>
      </c>
      <c r="ER25" s="5">
        <f t="shared" si="9"/>
        <v>24.160489536</v>
      </c>
      <c r="ES25" s="5">
        <f t="shared" si="9"/>
        <v>25.738173410999998</v>
      </c>
      <c r="ET25" s="5">
        <f t="shared" ref="ET25:EY25" si="10">SUM(ET26:ET30)</f>
        <v>20.491615609000004</v>
      </c>
      <c r="EU25" s="5">
        <f t="shared" si="10"/>
        <v>17.911104084000002</v>
      </c>
      <c r="EV25" s="5">
        <f t="shared" si="10"/>
        <v>17.967231152</v>
      </c>
      <c r="EW25" s="5">
        <f t="shared" si="10"/>
        <v>24.647962808999999</v>
      </c>
      <c r="EX25" s="5">
        <f t="shared" si="10"/>
        <v>18.026923567000001</v>
      </c>
      <c r="EY25" s="5">
        <f t="shared" si="10"/>
        <v>20.377753143000003</v>
      </c>
      <c r="EZ25" s="5">
        <f t="shared" ref="EZ25:FE25" si="11">SUM(EZ26:EZ30)</f>
        <v>23.723901529999996</v>
      </c>
      <c r="FA25" s="5">
        <f t="shared" si="11"/>
        <v>21.240526477</v>
      </c>
      <c r="FB25" s="5">
        <f t="shared" si="11"/>
        <v>15.107279037000001</v>
      </c>
      <c r="FC25" s="5">
        <f t="shared" si="11"/>
        <v>20.883258841</v>
      </c>
      <c r="FD25" s="5">
        <f t="shared" si="11"/>
        <v>22.270989673999999</v>
      </c>
      <c r="FE25" s="5">
        <f t="shared" si="11"/>
        <v>20.314882453999999</v>
      </c>
      <c r="FF25" s="5">
        <f t="shared" ref="FF25:FY25" si="12">SUM(FF26:FF30)</f>
        <v>14.734834158</v>
      </c>
      <c r="FG25" s="5">
        <f t="shared" si="12"/>
        <v>17.114234965999998</v>
      </c>
      <c r="FH25" s="5">
        <f t="shared" si="12"/>
        <v>16.623931917000004</v>
      </c>
      <c r="FI25" s="5">
        <f t="shared" si="12"/>
        <v>16.305065686999999</v>
      </c>
      <c r="FJ25" s="5">
        <f t="shared" si="12"/>
        <v>15.904870366999997</v>
      </c>
      <c r="FK25" s="5">
        <f t="shared" si="12"/>
        <v>16.565763929999999</v>
      </c>
      <c r="FL25" s="5">
        <f t="shared" si="12"/>
        <v>15.757580103</v>
      </c>
      <c r="FM25" s="5">
        <f t="shared" si="12"/>
        <v>17.342802430999999</v>
      </c>
      <c r="FN25" s="5">
        <f t="shared" si="12"/>
        <v>13.674232730999998</v>
      </c>
      <c r="FO25" s="76">
        <f t="shared" si="12"/>
        <v>15.418598017000001</v>
      </c>
      <c r="FP25" s="76">
        <f t="shared" si="12"/>
        <v>14.117888144</v>
      </c>
      <c r="FQ25" s="76">
        <f t="shared" si="12"/>
        <v>14.302685112000001</v>
      </c>
      <c r="FR25" s="76">
        <f t="shared" si="12"/>
        <v>11.301303702</v>
      </c>
      <c r="FS25" s="76">
        <f t="shared" si="12"/>
        <v>12.589667837</v>
      </c>
      <c r="FT25" s="76">
        <f t="shared" si="12"/>
        <v>18.591256135000002</v>
      </c>
      <c r="FU25" s="76">
        <f t="shared" si="12"/>
        <v>18.741559965999997</v>
      </c>
      <c r="FV25" s="76">
        <f t="shared" si="12"/>
        <v>16.225378590999998</v>
      </c>
      <c r="FW25" s="76">
        <f t="shared" si="12"/>
        <v>16.986180438000002</v>
      </c>
      <c r="FX25" s="76">
        <f t="shared" si="12"/>
        <v>13.447435288000001</v>
      </c>
      <c r="FY25" s="76">
        <f t="shared" si="12"/>
        <v>15.116860234000001</v>
      </c>
      <c r="FZ25" s="76">
        <f t="shared" ref="FZ25:GA25" si="13">SUM(FZ26:FZ30)</f>
        <v>11.433668922999999</v>
      </c>
      <c r="GA25" s="76">
        <f t="shared" si="13"/>
        <v>14.168662320999999</v>
      </c>
      <c r="GB25" s="76">
        <f t="shared" ref="GB25:GC25" si="14">SUM(GB26:GB30)</f>
        <v>13.944589855</v>
      </c>
      <c r="GC25" s="76">
        <f t="shared" si="14"/>
        <v>16.627767134000003</v>
      </c>
      <c r="GD25" s="76">
        <f t="shared" ref="GD25:GE25" si="15">SUM(GD26:GD30)</f>
        <v>11.804918086999999</v>
      </c>
      <c r="GE25" s="76">
        <f t="shared" si="15"/>
        <v>14.008535284999997</v>
      </c>
    </row>
    <row r="26" spans="1:188" outlineLevel="1" x14ac:dyDescent="0.25">
      <c r="A26" s="8" t="s">
        <v>4</v>
      </c>
      <c r="B26" s="80"/>
      <c r="C26" s="15">
        <v>0.71904000000000001</v>
      </c>
      <c r="D26" s="15">
        <v>0.77039999999999997</v>
      </c>
      <c r="E26" s="15">
        <v>0.47508</v>
      </c>
      <c r="F26" s="15">
        <v>0.42371999999999999</v>
      </c>
      <c r="G26" s="15">
        <v>6.4199999999999993E-2</v>
      </c>
      <c r="H26" s="15">
        <v>0.15407999999999999</v>
      </c>
      <c r="I26" s="15">
        <v>1.2840000000000001E-2</v>
      </c>
      <c r="J26" s="15">
        <v>0.12839999999999999</v>
      </c>
      <c r="K26" s="15">
        <v>1.00152</v>
      </c>
      <c r="L26" s="15">
        <v>10.1564</v>
      </c>
      <c r="M26" s="15">
        <v>4.5582000000000003</v>
      </c>
      <c r="N26" s="15">
        <v>7.1133600000000001</v>
      </c>
      <c r="O26" s="15">
        <v>9.3988800000000001</v>
      </c>
      <c r="P26" s="15">
        <v>13.2637</v>
      </c>
      <c r="Q26" s="15">
        <v>15.0998</v>
      </c>
      <c r="R26" s="15">
        <v>12.724399999999999</v>
      </c>
      <c r="S26" s="15">
        <v>10.464600000000001</v>
      </c>
      <c r="T26" s="15">
        <v>13.1867</v>
      </c>
      <c r="U26" s="15">
        <v>14.547700000000001</v>
      </c>
      <c r="V26" s="15">
        <v>9.8225999999999996</v>
      </c>
      <c r="W26" s="15">
        <v>7.99932</v>
      </c>
      <c r="X26" s="15">
        <v>5.7266399999999997</v>
      </c>
      <c r="Y26" s="15">
        <v>8.1662400000000002</v>
      </c>
      <c r="Z26" s="15">
        <v>2.7991199999999998</v>
      </c>
      <c r="AA26" s="15">
        <v>2.2983600000000002</v>
      </c>
      <c r="AB26" s="15">
        <v>6.9721200000000003</v>
      </c>
      <c r="AC26" s="15">
        <v>6.2915999999999999</v>
      </c>
      <c r="AD26" s="15">
        <v>3.3255599999999998</v>
      </c>
      <c r="AE26" s="15">
        <v>4.35276</v>
      </c>
      <c r="AF26" s="15">
        <v>7.69116</v>
      </c>
      <c r="AG26" s="15">
        <v>7.2674399999999997</v>
      </c>
      <c r="AH26" s="15">
        <v>3.6722399999999999</v>
      </c>
      <c r="AI26" s="15">
        <v>7.8580800000000002</v>
      </c>
      <c r="AJ26" s="15">
        <v>13.558999999999999</v>
      </c>
      <c r="AK26" s="15">
        <v>20.993400000000001</v>
      </c>
      <c r="AL26" s="15">
        <v>13.3536</v>
      </c>
      <c r="AM26" s="15">
        <v>12.0953</v>
      </c>
      <c r="AN26" s="15">
        <v>13.7003</v>
      </c>
      <c r="AO26" s="15">
        <v>20.146000000000001</v>
      </c>
      <c r="AP26" s="15">
        <v>6.5997599999999998</v>
      </c>
      <c r="AQ26" s="15">
        <v>10.0794</v>
      </c>
      <c r="AR26" s="15">
        <v>16.923100000000002</v>
      </c>
      <c r="AS26" s="15">
        <v>18.412600000000001</v>
      </c>
      <c r="AT26" s="15">
        <v>12.467599999999999</v>
      </c>
      <c r="AU26" s="15">
        <v>11.7743</v>
      </c>
      <c r="AV26" s="15">
        <v>24.8367</v>
      </c>
      <c r="AW26" s="15">
        <v>20.695499999999999</v>
      </c>
      <c r="AX26" s="15">
        <v>15.8622</v>
      </c>
      <c r="AY26" s="15">
        <v>8.6437299999999997</v>
      </c>
      <c r="AZ26" s="15">
        <v>17.406199999999998</v>
      </c>
      <c r="BA26" s="15">
        <v>12.699199999999999</v>
      </c>
      <c r="BB26" s="15">
        <v>10.4116</v>
      </c>
      <c r="BC26" s="15">
        <v>12.5913</v>
      </c>
      <c r="BD26" s="15">
        <v>10.0777</v>
      </c>
      <c r="BE26" s="15">
        <v>14.923999999999999</v>
      </c>
      <c r="BF26" s="15">
        <v>12.641</v>
      </c>
      <c r="BG26" s="15">
        <v>12.286099999999999</v>
      </c>
      <c r="BH26" s="15">
        <v>21.3063</v>
      </c>
      <c r="BI26" s="15">
        <v>13.7057</v>
      </c>
      <c r="BJ26" s="15">
        <v>7.6905999999999999</v>
      </c>
      <c r="BK26" s="15">
        <v>7.57707</v>
      </c>
      <c r="BL26" s="15">
        <v>15.472300000000001</v>
      </c>
      <c r="BM26" s="15">
        <v>19.711500000000001</v>
      </c>
      <c r="BN26" s="15">
        <v>15.6152</v>
      </c>
      <c r="BO26" s="15">
        <v>12.294700000000001</v>
      </c>
      <c r="BP26" s="15">
        <v>19.814499999999999</v>
      </c>
      <c r="BQ26" s="15">
        <v>12.846500000000001</v>
      </c>
      <c r="BR26" s="15">
        <v>12.027100000000001</v>
      </c>
      <c r="BS26" s="15">
        <v>12.6652</v>
      </c>
      <c r="BT26" s="15">
        <v>22.947199999999999</v>
      </c>
      <c r="BU26" s="15">
        <v>21.933800000000002</v>
      </c>
      <c r="BV26" s="15">
        <v>11.9307</v>
      </c>
      <c r="BW26" s="15">
        <v>9.5808700000000009</v>
      </c>
      <c r="BX26" s="15">
        <v>31.8474</v>
      </c>
      <c r="BY26" s="15">
        <v>22.2836</v>
      </c>
      <c r="BZ26" s="15">
        <v>11.1418</v>
      </c>
      <c r="CA26" s="15">
        <v>12.3766</v>
      </c>
      <c r="CB26" s="15">
        <v>22.322500000000002</v>
      </c>
      <c r="CC26" s="15">
        <v>14.4458</v>
      </c>
      <c r="CD26" s="15">
        <v>19.96</v>
      </c>
      <c r="CE26" s="15">
        <v>12.264799999999999</v>
      </c>
      <c r="CF26" s="15">
        <v>22.3934</v>
      </c>
      <c r="CG26" s="15">
        <v>10.670400000000001</v>
      </c>
      <c r="CH26" s="15">
        <v>9.3748100000000001</v>
      </c>
      <c r="CI26" s="15">
        <v>11.1305</v>
      </c>
      <c r="CJ26" s="15">
        <v>10.8871</v>
      </c>
      <c r="CK26" s="15">
        <v>16.5002</v>
      </c>
      <c r="CL26" s="15">
        <v>6.1053199999999999</v>
      </c>
      <c r="CM26" s="15">
        <v>7.21096</v>
      </c>
      <c r="CN26" s="15">
        <v>18.7837</v>
      </c>
      <c r="CO26" s="15">
        <v>24.0991</v>
      </c>
      <c r="CP26" s="15">
        <v>7.9431000000000003</v>
      </c>
      <c r="CQ26" s="15">
        <v>16.508500000000002</v>
      </c>
      <c r="CR26" s="15">
        <v>24.0396</v>
      </c>
      <c r="CS26" s="15">
        <v>23.1721</v>
      </c>
      <c r="CT26" s="15">
        <v>12.6074</v>
      </c>
      <c r="CU26" s="15">
        <v>12.346</v>
      </c>
      <c r="CV26" s="15">
        <v>14.1327</v>
      </c>
      <c r="CW26" s="15">
        <v>14.298299999999999</v>
      </c>
      <c r="CX26" s="15">
        <v>12.9536</v>
      </c>
      <c r="CY26" s="15">
        <v>17.866700000000002</v>
      </c>
      <c r="CZ26" s="15">
        <v>15.1724</v>
      </c>
      <c r="DA26" s="15">
        <v>19.920400000000001</v>
      </c>
      <c r="DB26" s="15">
        <v>16.839500000000001</v>
      </c>
      <c r="DC26" s="15">
        <v>15.084899999999999</v>
      </c>
      <c r="DD26" s="15">
        <v>18.7622</v>
      </c>
      <c r="DE26" s="15">
        <v>20.035900000000002</v>
      </c>
      <c r="DF26" s="15">
        <v>16.947299999999998</v>
      </c>
      <c r="DG26" s="15">
        <v>16.910599999999999</v>
      </c>
      <c r="DH26" s="15">
        <v>25.313300000000002</v>
      </c>
      <c r="DI26" s="15">
        <v>27.7852</v>
      </c>
      <c r="DJ26" s="15">
        <v>15.710800000000001</v>
      </c>
      <c r="DK26" s="15">
        <v>15.247693999999999</v>
      </c>
      <c r="DL26" s="15">
        <v>24.151565999999999</v>
      </c>
      <c r="DM26" s="15">
        <v>17.8347175</v>
      </c>
      <c r="DN26" s="15">
        <v>12.8042345</v>
      </c>
      <c r="DO26" s="15">
        <v>15.478581</v>
      </c>
      <c r="DP26" s="15">
        <v>17.894442999999999</v>
      </c>
      <c r="DQ26" s="15">
        <v>18.272407999999999</v>
      </c>
      <c r="DR26" s="15">
        <v>8.6747549999999993</v>
      </c>
      <c r="DS26" s="15">
        <v>9.1621520000000007</v>
      </c>
      <c r="DT26" s="15">
        <v>10.945753</v>
      </c>
      <c r="DU26" s="15">
        <v>8.9936729999999994</v>
      </c>
      <c r="DV26" s="15">
        <v>10.669748</v>
      </c>
      <c r="DW26" s="15">
        <v>11.627567000000001</v>
      </c>
      <c r="DX26" s="15">
        <v>15.801786</v>
      </c>
      <c r="DY26" s="15">
        <v>15.69453</v>
      </c>
      <c r="DZ26" s="15">
        <v>13.498424</v>
      </c>
      <c r="EA26" s="15">
        <v>15.7958234</v>
      </c>
      <c r="EB26" s="15">
        <v>16.827772</v>
      </c>
      <c r="EC26" s="15">
        <v>16.134875999999998</v>
      </c>
      <c r="ED26" s="15">
        <v>11.345890000000001</v>
      </c>
      <c r="EE26" s="15">
        <v>13.926819910000001</v>
      </c>
      <c r="EF26" s="15">
        <v>21.941549999999999</v>
      </c>
      <c r="EG26" s="15">
        <v>21.338167720000001</v>
      </c>
      <c r="EH26" s="15">
        <v>18.14113</v>
      </c>
      <c r="EI26" s="15">
        <v>13.780590999999999</v>
      </c>
      <c r="EJ26" s="15">
        <v>18.24945563</v>
      </c>
      <c r="EK26" s="15">
        <v>16.628796439999999</v>
      </c>
      <c r="EL26" s="15">
        <v>12.132049439999999</v>
      </c>
      <c r="EM26" s="15">
        <v>12.739137830000001</v>
      </c>
      <c r="EN26" s="15">
        <v>14.151805</v>
      </c>
      <c r="EO26" s="15">
        <v>14.840353739999999</v>
      </c>
      <c r="EP26" s="15">
        <v>12.290625329999999</v>
      </c>
      <c r="EQ26" s="15">
        <v>13.08978067</v>
      </c>
      <c r="ER26" s="15">
        <v>17.547981929999999</v>
      </c>
      <c r="ES26" s="15">
        <v>18.494984609999999</v>
      </c>
      <c r="ET26" s="15">
        <v>13.46128963</v>
      </c>
      <c r="EU26" s="15">
        <v>11.68420828</v>
      </c>
      <c r="EV26" s="15">
        <v>12.36040648</v>
      </c>
      <c r="EW26" s="15">
        <v>16.124388809999999</v>
      </c>
      <c r="EX26" s="15">
        <v>11.12799158</v>
      </c>
      <c r="EY26" s="15">
        <v>13.6475717</v>
      </c>
      <c r="EZ26" s="15">
        <v>16.565735799999999</v>
      </c>
      <c r="FA26" s="15">
        <v>14.0412354</v>
      </c>
      <c r="FB26" s="15">
        <v>8.7105333340000008</v>
      </c>
      <c r="FC26" s="15">
        <v>14.01948273</v>
      </c>
      <c r="FD26" s="15">
        <v>16.3365267</v>
      </c>
      <c r="FE26" s="15">
        <v>14.60542444</v>
      </c>
      <c r="FF26" s="15">
        <v>9.0886276729999995</v>
      </c>
      <c r="FG26" s="15">
        <v>11.482378949999999</v>
      </c>
      <c r="FH26" s="15">
        <v>11.63099171</v>
      </c>
      <c r="FI26" s="15">
        <v>9.6686115879999992</v>
      </c>
      <c r="FJ26" s="15">
        <v>9.2139544729999994</v>
      </c>
      <c r="FK26" s="15">
        <v>11.01556871</v>
      </c>
      <c r="FL26" s="15">
        <v>10.719361920000001</v>
      </c>
      <c r="FM26" s="15">
        <v>11.021767580000001</v>
      </c>
      <c r="FN26" s="15">
        <v>8.2879176529999992</v>
      </c>
      <c r="FO26" s="15">
        <v>10.417868220000001</v>
      </c>
      <c r="FP26" s="15">
        <v>9.9926701490000003</v>
      </c>
      <c r="FQ26" s="15">
        <v>9.59900281</v>
      </c>
      <c r="FR26" s="15">
        <v>6.5425028100000002</v>
      </c>
      <c r="FS26" s="15">
        <v>7.75811881</v>
      </c>
      <c r="FT26" s="15">
        <v>13.889083360000001</v>
      </c>
      <c r="FU26" s="15">
        <v>13.224089360000001</v>
      </c>
      <c r="FV26" s="15">
        <v>10.822686360000001</v>
      </c>
      <c r="FW26" s="15">
        <v>11.02833536</v>
      </c>
      <c r="FX26" s="15">
        <v>9.1014693599999994</v>
      </c>
      <c r="FY26" s="15">
        <v>10.072491360000001</v>
      </c>
      <c r="FZ26" s="15">
        <v>6.1762018989999996</v>
      </c>
      <c r="GA26" s="15">
        <v>9.2602873240000001</v>
      </c>
      <c r="GB26" s="15">
        <v>9.5944142600000006</v>
      </c>
      <c r="GC26" s="15">
        <v>11.420334690000001</v>
      </c>
      <c r="GD26" s="15">
        <v>6.7145104599999996</v>
      </c>
      <c r="GE26" s="15">
        <v>9.0485182099999992</v>
      </c>
      <c r="GF26" s="97"/>
    </row>
    <row r="27" spans="1:188" outlineLevel="1" x14ac:dyDescent="0.25">
      <c r="A27" s="8" t="s">
        <v>5</v>
      </c>
      <c r="B27" s="80"/>
      <c r="C27" s="15">
        <v>7.2706499999999993E-2</v>
      </c>
      <c r="D27" s="15">
        <v>7.2706499999999993E-2</v>
      </c>
      <c r="E27" s="15">
        <v>7.2706499999999993E-2</v>
      </c>
      <c r="F27" s="15">
        <v>7.2706499999999993E-2</v>
      </c>
      <c r="G27" s="15">
        <v>7.2706499999999993E-2</v>
      </c>
      <c r="H27" s="15">
        <v>7.2706499999999993E-2</v>
      </c>
      <c r="I27" s="15">
        <v>7.2706499999999993E-2</v>
      </c>
      <c r="J27" s="15">
        <v>7.2706499999999993E-2</v>
      </c>
      <c r="K27" s="15">
        <v>7.2706499999999993E-2</v>
      </c>
      <c r="L27" s="15">
        <v>7.2706499999999993E-2</v>
      </c>
      <c r="M27" s="15">
        <v>7.2706499999999993E-2</v>
      </c>
      <c r="N27" s="15">
        <v>7.2706499999999993E-2</v>
      </c>
      <c r="O27" s="15">
        <v>7.2706499999999993E-2</v>
      </c>
      <c r="P27" s="15">
        <v>7.2706499999999993E-2</v>
      </c>
      <c r="Q27" s="15">
        <v>7.2706499999999993E-2</v>
      </c>
      <c r="R27" s="15">
        <v>7.2706499999999993E-2</v>
      </c>
      <c r="S27" s="15">
        <v>7.2706499999999993E-2</v>
      </c>
      <c r="T27" s="15">
        <v>7.2706499999999993E-2</v>
      </c>
      <c r="U27" s="15">
        <v>7.2706499999999993E-2</v>
      </c>
      <c r="V27" s="15">
        <v>7.2706499999999993E-2</v>
      </c>
      <c r="W27" s="15">
        <v>7.2706499999999993E-2</v>
      </c>
      <c r="X27" s="15">
        <v>7.2706499999999993E-2</v>
      </c>
      <c r="Y27" s="15">
        <v>7.2706499999999993E-2</v>
      </c>
      <c r="Z27" s="15">
        <v>7.2706499999999993E-2</v>
      </c>
      <c r="AA27" s="15">
        <v>7.2706499999999993E-2</v>
      </c>
      <c r="AB27" s="15">
        <v>7.2706499999999993E-2</v>
      </c>
      <c r="AC27" s="15">
        <v>7.2706499999999993E-2</v>
      </c>
      <c r="AD27" s="15">
        <v>7.2706499999999993E-2</v>
      </c>
      <c r="AE27" s="15">
        <v>7.2706499999999993E-2</v>
      </c>
      <c r="AF27" s="15">
        <v>7.2706499999999993E-2</v>
      </c>
      <c r="AG27" s="15">
        <v>7.2706499999999993E-2</v>
      </c>
      <c r="AH27" s="15">
        <v>7.2706499999999993E-2</v>
      </c>
      <c r="AI27" s="15">
        <v>7.2706499999999993E-2</v>
      </c>
      <c r="AJ27" s="15">
        <v>0.14172100000000001</v>
      </c>
      <c r="AK27" s="15">
        <v>0.14172100000000001</v>
      </c>
      <c r="AL27" s="15">
        <v>0.14172100000000001</v>
      </c>
      <c r="AM27" s="15">
        <v>0.14172199999999999</v>
      </c>
      <c r="AN27" s="15">
        <v>0.145541</v>
      </c>
      <c r="AO27" s="15">
        <v>0.145541</v>
      </c>
      <c r="AP27" s="15">
        <v>0.145541</v>
      </c>
      <c r="AQ27" s="15">
        <v>0.145541</v>
      </c>
      <c r="AR27" s="15">
        <v>0.145541</v>
      </c>
      <c r="AS27" s="15">
        <v>0.145541</v>
      </c>
      <c r="AT27" s="15">
        <v>0.145541</v>
      </c>
      <c r="AU27" s="15">
        <v>0.145541</v>
      </c>
      <c r="AV27" s="15">
        <v>0.145541</v>
      </c>
      <c r="AW27" s="15">
        <v>0.145541</v>
      </c>
      <c r="AX27" s="15">
        <v>0.145541</v>
      </c>
      <c r="AY27" s="15">
        <v>0.145541</v>
      </c>
      <c r="AZ27" s="15">
        <v>0.145541</v>
      </c>
      <c r="BA27" s="15">
        <v>0.145541</v>
      </c>
      <c r="BB27" s="15">
        <v>0.145541</v>
      </c>
      <c r="BC27" s="15">
        <v>0.145541</v>
      </c>
      <c r="BD27" s="15">
        <v>0.15199399999999999</v>
      </c>
      <c r="BE27" s="15">
        <v>0.15199299999999999</v>
      </c>
      <c r="BF27" s="15">
        <v>0.15199399999999999</v>
      </c>
      <c r="BG27" s="15">
        <v>0.15199399999999999</v>
      </c>
      <c r="BH27" s="15">
        <v>0.15199299999999999</v>
      </c>
      <c r="BI27" s="15">
        <v>0.15199399999999999</v>
      </c>
      <c r="BJ27" s="15">
        <v>0.15199399999999999</v>
      </c>
      <c r="BK27" s="15">
        <v>0.15199399999999999</v>
      </c>
      <c r="BL27" s="15">
        <v>0.15199299999999999</v>
      </c>
      <c r="BM27" s="15">
        <v>0.15199399999999999</v>
      </c>
      <c r="BN27" s="15">
        <v>0.15199299999999999</v>
      </c>
      <c r="BO27" s="15">
        <v>0.15199399999999999</v>
      </c>
      <c r="BP27" s="15">
        <v>0.187336</v>
      </c>
      <c r="BQ27" s="15">
        <v>0.187336</v>
      </c>
      <c r="BR27" s="15">
        <v>0.187336</v>
      </c>
      <c r="BS27" s="15">
        <v>0.187336</v>
      </c>
      <c r="BT27" s="15">
        <v>0.20508699999999999</v>
      </c>
      <c r="BU27" s="15">
        <v>0.20508699999999999</v>
      </c>
      <c r="BV27" s="15">
        <v>0.20508699999999999</v>
      </c>
      <c r="BW27" s="15">
        <v>0.20508699999999999</v>
      </c>
      <c r="BX27" s="15">
        <v>0.212919</v>
      </c>
      <c r="BY27" s="15">
        <v>0.212919</v>
      </c>
      <c r="BZ27" s="15">
        <v>0.212919</v>
      </c>
      <c r="CA27" s="15">
        <v>0.212919</v>
      </c>
      <c r="CB27" s="15">
        <v>0.22453999999999999</v>
      </c>
      <c r="CC27" s="15">
        <v>0.22453999999999999</v>
      </c>
      <c r="CD27" s="15">
        <v>0.22453999999999999</v>
      </c>
      <c r="CE27" s="15">
        <v>0.22453999999999999</v>
      </c>
      <c r="CF27" s="15">
        <v>0.64262900000000001</v>
      </c>
      <c r="CG27" s="15">
        <v>0.67667100000000002</v>
      </c>
      <c r="CH27" s="15">
        <v>0.71071300000000004</v>
      </c>
      <c r="CI27" s="15">
        <v>0.75324599999999997</v>
      </c>
      <c r="CJ27" s="15">
        <v>0.76368000000000003</v>
      </c>
      <c r="CK27" s="15">
        <v>1.071194</v>
      </c>
      <c r="CL27" s="15">
        <v>1.5969880000000001</v>
      </c>
      <c r="CM27" s="15">
        <v>1.7152160000000001</v>
      </c>
      <c r="CN27" s="15">
        <v>1.671</v>
      </c>
      <c r="CO27" s="15">
        <v>1.7906359999999999</v>
      </c>
      <c r="CP27" s="15">
        <v>2.8314530000000002</v>
      </c>
      <c r="CQ27" s="15">
        <v>3.1700159999999999</v>
      </c>
      <c r="CR27" s="15">
        <v>4.1740500000000003</v>
      </c>
      <c r="CS27" s="15">
        <v>4.4308959999999997</v>
      </c>
      <c r="CT27" s="15">
        <v>4.513763</v>
      </c>
      <c r="CU27" s="15">
        <v>4.4799959999999999</v>
      </c>
      <c r="CV27" s="15">
        <v>4.8169069999999996</v>
      </c>
      <c r="CW27" s="15">
        <v>5.1406689999999999</v>
      </c>
      <c r="CX27" s="15">
        <v>4.9943299999999997</v>
      </c>
      <c r="CY27" s="15">
        <v>5.0909880000000003</v>
      </c>
      <c r="CZ27" s="15">
        <v>4.6555999999999997</v>
      </c>
      <c r="DA27" s="15">
        <v>5.1029600000000004</v>
      </c>
      <c r="DB27" s="15">
        <v>5.0056200000000004</v>
      </c>
      <c r="DC27" s="15">
        <v>4.7950119999999998</v>
      </c>
      <c r="DD27" s="15">
        <v>4.4776100000000003</v>
      </c>
      <c r="DE27" s="15">
        <v>4.12704</v>
      </c>
      <c r="DF27" s="15">
        <v>4.06609</v>
      </c>
      <c r="DG27" s="15">
        <v>5.5208469999999998</v>
      </c>
      <c r="DH27" s="15">
        <v>5.9539</v>
      </c>
      <c r="DI27" s="15">
        <v>6.3752000000000004</v>
      </c>
      <c r="DJ27" s="15">
        <v>5.7691299999999996</v>
      </c>
      <c r="DK27" s="15">
        <v>5.3712521029999998</v>
      </c>
      <c r="DL27" s="15">
        <v>5.8457190529999998</v>
      </c>
      <c r="DM27" s="15">
        <v>5.3027902500000001</v>
      </c>
      <c r="DN27" s="15">
        <v>5.653356853</v>
      </c>
      <c r="DO27" s="15">
        <v>6.1368962529999997</v>
      </c>
      <c r="DP27" s="15">
        <v>5.6302802969999997</v>
      </c>
      <c r="DQ27" s="15">
        <v>6.3498733969999996</v>
      </c>
      <c r="DR27" s="15">
        <v>6.2237493969999997</v>
      </c>
      <c r="DS27" s="15">
        <v>5.6063485990000004</v>
      </c>
      <c r="DT27" s="15">
        <v>5.0881655459999999</v>
      </c>
      <c r="DU27" s="15">
        <v>5.0736068469999998</v>
      </c>
      <c r="DV27" s="15">
        <v>5.3085557469999998</v>
      </c>
      <c r="DW27" s="15">
        <v>5.040015747</v>
      </c>
      <c r="DX27" s="15">
        <v>5.5925019369999998</v>
      </c>
      <c r="DY27" s="15">
        <v>6.1069190170000001</v>
      </c>
      <c r="DZ27" s="15">
        <v>6.5760710170000003</v>
      </c>
      <c r="EA27" s="15">
        <v>5.7565696170000002</v>
      </c>
      <c r="EB27" s="15">
        <v>5.5162158469999998</v>
      </c>
      <c r="EC27" s="15">
        <v>4.7068064569999999</v>
      </c>
      <c r="ED27" s="15">
        <v>5.0381496569999999</v>
      </c>
      <c r="EE27" s="15">
        <v>5.1909926080000002</v>
      </c>
      <c r="EF27" s="15">
        <v>6.4133687000000004</v>
      </c>
      <c r="EG27" s="15">
        <v>5.9148254900000001</v>
      </c>
      <c r="EH27" s="15">
        <v>4.8606450900000002</v>
      </c>
      <c r="EI27" s="15">
        <v>6.6169422229999997</v>
      </c>
      <c r="EJ27" s="15">
        <v>6.8760461590000004</v>
      </c>
      <c r="EK27" s="15">
        <v>5.474336707</v>
      </c>
      <c r="EL27" s="15">
        <v>4.4947478849999998</v>
      </c>
      <c r="EM27" s="15">
        <v>4.3433049280000002</v>
      </c>
      <c r="EN27" s="15">
        <v>3.9807848899999998</v>
      </c>
      <c r="EO27" s="15">
        <v>3.9822714860000001</v>
      </c>
      <c r="EP27" s="15">
        <v>4.9625645829999998</v>
      </c>
      <c r="EQ27" s="15">
        <v>5.206130162</v>
      </c>
      <c r="ER27" s="15">
        <v>4.4002416059999998</v>
      </c>
      <c r="ES27" s="15">
        <v>4.9262328010000003</v>
      </c>
      <c r="ET27" s="15">
        <v>4.8691516789999998</v>
      </c>
      <c r="EU27" s="15">
        <v>4.2689962039999996</v>
      </c>
      <c r="EV27" s="15">
        <v>3.2975656309999999</v>
      </c>
      <c r="EW27" s="15">
        <v>5.5516837890000001</v>
      </c>
      <c r="EX27" s="15">
        <v>4.6358901970000002</v>
      </c>
      <c r="EY27" s="15">
        <v>4.6768734329999999</v>
      </c>
      <c r="EZ27" s="15">
        <v>4.7457452480000004</v>
      </c>
      <c r="FA27" s="15">
        <v>4.9340147170000002</v>
      </c>
      <c r="FB27" s="15">
        <v>4.4947314629999999</v>
      </c>
      <c r="FC27" s="15">
        <v>4.9644570479999999</v>
      </c>
      <c r="FD27" s="15">
        <v>3.8960048860000001</v>
      </c>
      <c r="FE27" s="15">
        <v>4.0342360859999999</v>
      </c>
      <c r="FF27" s="15">
        <v>4.2093821069999997</v>
      </c>
      <c r="FG27" s="15">
        <v>3.9246680610000002</v>
      </c>
      <c r="FH27" s="15">
        <v>3.1689521680000001</v>
      </c>
      <c r="FI27" s="15">
        <v>4.7593905129999996</v>
      </c>
      <c r="FJ27" s="15">
        <v>4.6908209320000003</v>
      </c>
      <c r="FK27" s="15">
        <v>3.915535443</v>
      </c>
      <c r="FL27" s="15">
        <v>3.2650006820000002</v>
      </c>
      <c r="FM27" s="15">
        <v>4.4351482349999998</v>
      </c>
      <c r="FN27" s="15">
        <v>3.816183638</v>
      </c>
      <c r="FO27" s="15">
        <v>3.4463691189999999</v>
      </c>
      <c r="FP27" s="15">
        <v>2.701903347</v>
      </c>
      <c r="FQ27" s="15">
        <v>3.063970147</v>
      </c>
      <c r="FR27" s="15">
        <v>3.3725332250000002</v>
      </c>
      <c r="FS27" s="15">
        <v>3.3125712190000001</v>
      </c>
      <c r="FT27" s="15">
        <v>3.0851818830000002</v>
      </c>
      <c r="FU27" s="15">
        <v>3.7920624890000001</v>
      </c>
      <c r="FV27" s="15">
        <v>3.6919294749999998</v>
      </c>
      <c r="FW27" s="15">
        <v>3.435933044</v>
      </c>
      <c r="FX27" s="15">
        <v>2.600010165</v>
      </c>
      <c r="FY27" s="15">
        <v>3.2055777750000001</v>
      </c>
      <c r="FZ27" s="15">
        <v>3.5489762169999999</v>
      </c>
      <c r="GA27" s="15">
        <v>3.1368928610000002</v>
      </c>
      <c r="GB27" s="15">
        <v>2.464543361</v>
      </c>
      <c r="GC27" s="15">
        <v>3.2030974630000002</v>
      </c>
      <c r="GD27" s="15">
        <v>3.4247437299999999</v>
      </c>
      <c r="GE27" s="15">
        <v>3.2210140119999999</v>
      </c>
    </row>
    <row r="28" spans="1:188" outlineLevel="1" x14ac:dyDescent="0.25">
      <c r="A28" s="79" t="s">
        <v>6</v>
      </c>
      <c r="B28" s="80"/>
      <c r="C28" s="15">
        <v>0</v>
      </c>
      <c r="D28" s="15">
        <v>0</v>
      </c>
      <c r="E28" s="15">
        <v>0</v>
      </c>
      <c r="F28" s="15">
        <v>0</v>
      </c>
      <c r="G28" s="15">
        <v>0</v>
      </c>
      <c r="H28" s="15">
        <v>0</v>
      </c>
      <c r="I28" s="15">
        <v>0</v>
      </c>
      <c r="J28" s="15">
        <v>0</v>
      </c>
      <c r="K28" s="15">
        <v>0</v>
      </c>
      <c r="L28" s="15">
        <v>0</v>
      </c>
      <c r="M28" s="15">
        <v>0</v>
      </c>
      <c r="N28" s="15">
        <v>0</v>
      </c>
      <c r="O28" s="15">
        <v>0</v>
      </c>
      <c r="P28" s="15">
        <v>0</v>
      </c>
      <c r="Q28" s="15">
        <v>0</v>
      </c>
      <c r="R28" s="15">
        <v>0</v>
      </c>
      <c r="S28" s="15">
        <v>0</v>
      </c>
      <c r="T28" s="15">
        <v>0</v>
      </c>
      <c r="U28" s="15">
        <v>0</v>
      </c>
      <c r="V28" s="15">
        <v>0</v>
      </c>
      <c r="W28" s="15">
        <v>0</v>
      </c>
      <c r="X28" s="15">
        <v>0</v>
      </c>
      <c r="Y28" s="15">
        <v>0</v>
      </c>
      <c r="Z28" s="15">
        <v>0</v>
      </c>
      <c r="AA28" s="15">
        <v>0</v>
      </c>
      <c r="AB28" s="15">
        <v>0</v>
      </c>
      <c r="AC28" s="15">
        <v>0</v>
      </c>
      <c r="AD28" s="15">
        <v>0</v>
      </c>
      <c r="AE28" s="15">
        <v>0</v>
      </c>
      <c r="AF28" s="15">
        <v>0</v>
      </c>
      <c r="AG28" s="15">
        <v>0</v>
      </c>
      <c r="AH28" s="15">
        <v>0</v>
      </c>
      <c r="AI28" s="15">
        <v>0</v>
      </c>
      <c r="AJ28" s="15">
        <v>0</v>
      </c>
      <c r="AK28" s="15">
        <v>0</v>
      </c>
      <c r="AL28" s="15">
        <v>0</v>
      </c>
      <c r="AM28" s="15">
        <v>0</v>
      </c>
      <c r="AN28" s="15">
        <v>0</v>
      </c>
      <c r="AO28" s="15">
        <v>0</v>
      </c>
      <c r="AP28" s="15">
        <v>0</v>
      </c>
      <c r="AQ28" s="15">
        <v>0</v>
      </c>
      <c r="AR28" s="15">
        <v>0</v>
      </c>
      <c r="AS28" s="15">
        <v>0</v>
      </c>
      <c r="AT28" s="15">
        <v>0</v>
      </c>
      <c r="AU28" s="15">
        <v>0.67598288750000002</v>
      </c>
      <c r="AV28" s="15">
        <v>0.67598288750000002</v>
      </c>
      <c r="AW28" s="15">
        <v>0.67598288750000002</v>
      </c>
      <c r="AX28" s="15">
        <v>0.67598288750000002</v>
      </c>
      <c r="AY28" s="15">
        <v>7.9108399450000002</v>
      </c>
      <c r="AZ28" s="15">
        <v>7.9108399450000002</v>
      </c>
      <c r="BA28" s="15">
        <v>7.9108399450000002</v>
      </c>
      <c r="BB28" s="15">
        <v>7.9108399450000002</v>
      </c>
      <c r="BC28" s="15">
        <v>6.6488897649999998</v>
      </c>
      <c r="BD28" s="15">
        <v>6.6488897649999998</v>
      </c>
      <c r="BE28" s="15">
        <v>6.6488897649999998</v>
      </c>
      <c r="BF28" s="15">
        <v>6.6488897649999998</v>
      </c>
      <c r="BG28" s="15">
        <v>8.4344661374999994</v>
      </c>
      <c r="BH28" s="15">
        <v>8.4344661374999994</v>
      </c>
      <c r="BI28" s="15">
        <v>8.4344661374999994</v>
      </c>
      <c r="BJ28" s="15">
        <v>8.4344661374999994</v>
      </c>
      <c r="BK28" s="15">
        <v>8.7429440599999992</v>
      </c>
      <c r="BL28" s="15">
        <v>8.7429440599999992</v>
      </c>
      <c r="BM28" s="15">
        <v>8.7429440599999992</v>
      </c>
      <c r="BN28" s="15">
        <v>8.7429440599999992</v>
      </c>
      <c r="BO28" s="15">
        <v>8.7059999999999995</v>
      </c>
      <c r="BP28" s="15">
        <v>8.7059999999999995</v>
      </c>
      <c r="BQ28" s="15">
        <v>8.7059999999999995</v>
      </c>
      <c r="BR28" s="15">
        <v>8.7059999999999995</v>
      </c>
      <c r="BS28" s="15">
        <v>7.2462499999999999</v>
      </c>
      <c r="BT28" s="15">
        <v>7.2462499999999999</v>
      </c>
      <c r="BU28" s="15">
        <v>7.2462499999999999</v>
      </c>
      <c r="BV28" s="15">
        <v>7.2462499999999999</v>
      </c>
      <c r="BW28" s="15">
        <v>8.7862500000000008</v>
      </c>
      <c r="BX28" s="15">
        <v>8.7862500000000008</v>
      </c>
      <c r="BY28" s="15">
        <v>8.7862500000000008</v>
      </c>
      <c r="BZ28" s="15">
        <v>8.7862500000000008</v>
      </c>
      <c r="CA28" s="15">
        <v>8.1739999999999995</v>
      </c>
      <c r="CB28" s="15">
        <v>8.1739999999999995</v>
      </c>
      <c r="CC28" s="15">
        <v>8.1739999999999995</v>
      </c>
      <c r="CD28" s="15">
        <v>8.1739999999999995</v>
      </c>
      <c r="CE28" s="15">
        <v>6.3825000000000003</v>
      </c>
      <c r="CF28" s="15">
        <v>6.3825000000000003</v>
      </c>
      <c r="CG28" s="15">
        <v>6.3825000000000003</v>
      </c>
      <c r="CH28" s="15">
        <v>6.3825000000000003</v>
      </c>
      <c r="CI28" s="15">
        <v>3.8722500000000002</v>
      </c>
      <c r="CJ28" s="15">
        <v>3.8722500000000002</v>
      </c>
      <c r="CK28" s="15">
        <v>3.8722500000000002</v>
      </c>
      <c r="CL28" s="15">
        <v>3.8722500000000002</v>
      </c>
      <c r="CM28" s="15">
        <v>2.34375</v>
      </c>
      <c r="CN28" s="15">
        <v>2.34375</v>
      </c>
      <c r="CO28" s="15">
        <v>2.34375</v>
      </c>
      <c r="CP28" s="15">
        <v>2.34375</v>
      </c>
      <c r="CQ28" s="15">
        <v>0.19</v>
      </c>
      <c r="CR28" s="15">
        <v>0.19</v>
      </c>
      <c r="CS28" s="15">
        <v>0.19</v>
      </c>
      <c r="CT28" s="15">
        <v>0.19</v>
      </c>
      <c r="CU28" s="15">
        <v>0</v>
      </c>
      <c r="CV28" s="15">
        <v>0</v>
      </c>
      <c r="CW28" s="15">
        <v>0</v>
      </c>
      <c r="CX28" s="15">
        <v>0</v>
      </c>
      <c r="CY28" s="15">
        <v>0</v>
      </c>
      <c r="CZ28" s="15">
        <v>0</v>
      </c>
      <c r="DA28" s="15">
        <v>0</v>
      </c>
      <c r="DB28" s="15">
        <v>0</v>
      </c>
      <c r="DC28" s="15">
        <v>0</v>
      </c>
      <c r="DD28" s="15">
        <v>0</v>
      </c>
      <c r="DE28" s="15">
        <v>0</v>
      </c>
      <c r="DF28" s="15">
        <v>0</v>
      </c>
      <c r="DG28" s="15">
        <v>0</v>
      </c>
      <c r="DH28" s="15">
        <v>0</v>
      </c>
      <c r="DI28" s="15">
        <v>0</v>
      </c>
      <c r="DJ28" s="15">
        <v>0</v>
      </c>
      <c r="DK28" s="15">
        <v>0</v>
      </c>
      <c r="DL28" s="15">
        <v>0</v>
      </c>
      <c r="DM28" s="15">
        <v>0</v>
      </c>
      <c r="DN28" s="15">
        <v>0</v>
      </c>
      <c r="DO28" s="15">
        <v>0</v>
      </c>
      <c r="DP28" s="15">
        <v>0</v>
      </c>
      <c r="DQ28" s="15">
        <v>0</v>
      </c>
      <c r="DR28" s="15">
        <v>0</v>
      </c>
      <c r="DS28" s="15">
        <v>0</v>
      </c>
      <c r="DT28" s="15">
        <v>0</v>
      </c>
      <c r="DU28" s="15">
        <v>0</v>
      </c>
      <c r="DV28" s="15">
        <v>0</v>
      </c>
      <c r="DW28" s="15">
        <v>0</v>
      </c>
      <c r="DX28" s="15">
        <v>0</v>
      </c>
      <c r="DY28" s="15">
        <v>0</v>
      </c>
      <c r="DZ28" s="15">
        <v>0</v>
      </c>
      <c r="EA28" s="15">
        <v>0</v>
      </c>
      <c r="EB28" s="15">
        <v>0</v>
      </c>
      <c r="EC28" s="15">
        <v>0</v>
      </c>
      <c r="ED28" s="15">
        <v>0</v>
      </c>
      <c r="EE28" s="15">
        <v>0</v>
      </c>
      <c r="EF28" s="15">
        <v>0</v>
      </c>
      <c r="EG28" s="15">
        <v>0</v>
      </c>
      <c r="EH28" s="15">
        <v>0</v>
      </c>
      <c r="EI28" s="15">
        <v>0</v>
      </c>
      <c r="EJ28" s="15">
        <v>0</v>
      </c>
      <c r="EK28" s="15">
        <v>0</v>
      </c>
      <c r="EL28" s="15">
        <v>0</v>
      </c>
      <c r="EM28" s="15">
        <v>0</v>
      </c>
      <c r="EN28" s="15">
        <v>0</v>
      </c>
      <c r="EO28" s="15">
        <v>0</v>
      </c>
      <c r="EP28" s="15">
        <v>0</v>
      </c>
      <c r="EQ28" s="15">
        <v>0</v>
      </c>
      <c r="ER28" s="15">
        <v>0</v>
      </c>
      <c r="ES28" s="15">
        <v>0</v>
      </c>
      <c r="ET28" s="15">
        <v>0</v>
      </c>
      <c r="EU28" s="15">
        <v>0</v>
      </c>
      <c r="EV28" s="15">
        <v>0</v>
      </c>
      <c r="EW28" s="15">
        <v>0</v>
      </c>
      <c r="EX28" s="15">
        <v>0</v>
      </c>
      <c r="EY28" s="15">
        <v>0</v>
      </c>
      <c r="EZ28" s="15">
        <v>0</v>
      </c>
      <c r="FA28" s="15">
        <v>0</v>
      </c>
      <c r="FB28" s="15">
        <v>0</v>
      </c>
      <c r="FC28" s="15">
        <v>0</v>
      </c>
      <c r="FD28" s="15">
        <v>0</v>
      </c>
      <c r="FE28" s="15">
        <v>0</v>
      </c>
      <c r="FF28" s="15">
        <v>0</v>
      </c>
      <c r="FG28" s="15">
        <v>0</v>
      </c>
      <c r="FH28" s="15">
        <v>0</v>
      </c>
      <c r="FI28" s="15">
        <v>0</v>
      </c>
      <c r="FJ28" s="15">
        <v>0</v>
      </c>
      <c r="FK28" s="15">
        <v>0</v>
      </c>
      <c r="FL28" s="15">
        <v>0</v>
      </c>
      <c r="FM28" s="15">
        <v>0</v>
      </c>
      <c r="FN28" s="15">
        <v>0</v>
      </c>
      <c r="FO28" s="15">
        <v>0</v>
      </c>
      <c r="FP28" s="15">
        <v>0</v>
      </c>
      <c r="FQ28" s="15">
        <v>0</v>
      </c>
      <c r="FR28" s="15">
        <v>0</v>
      </c>
      <c r="FS28" s="15">
        <v>0</v>
      </c>
      <c r="FT28" s="15">
        <v>0</v>
      </c>
      <c r="FU28" s="15">
        <v>0</v>
      </c>
      <c r="FV28" s="15">
        <v>0</v>
      </c>
      <c r="FW28" s="15">
        <v>0</v>
      </c>
      <c r="FX28" s="15">
        <v>0</v>
      </c>
      <c r="FY28" s="15">
        <v>0</v>
      </c>
      <c r="FZ28" s="15">
        <v>0</v>
      </c>
      <c r="GA28" s="15">
        <v>0</v>
      </c>
      <c r="GB28" s="15">
        <v>0</v>
      </c>
      <c r="GC28" s="15">
        <v>0</v>
      </c>
      <c r="GD28" s="15">
        <v>0</v>
      </c>
      <c r="GE28" s="15">
        <v>0</v>
      </c>
    </row>
    <row r="29" spans="1:188" outlineLevel="1" x14ac:dyDescent="0.25">
      <c r="A29" s="79" t="s">
        <v>86</v>
      </c>
      <c r="B29" s="80"/>
      <c r="C29" s="15">
        <v>0.65538680400000005</v>
      </c>
      <c r="D29" s="15">
        <v>0.67610062500000001</v>
      </c>
      <c r="E29" s="15">
        <v>0.811384781</v>
      </c>
      <c r="F29" s="15">
        <v>0.81347549500000005</v>
      </c>
      <c r="G29" s="15">
        <v>0.77006523199999999</v>
      </c>
      <c r="H29" s="15">
        <v>0.78936262400000001</v>
      </c>
      <c r="I29" s="15">
        <v>0.62893073200000005</v>
      </c>
      <c r="J29" s="15">
        <v>0.701230193</v>
      </c>
      <c r="K29" s="15">
        <v>0.61368274</v>
      </c>
      <c r="L29" s="15">
        <v>1.1603553550000001</v>
      </c>
      <c r="M29" s="15">
        <v>0.940087793</v>
      </c>
      <c r="N29" s="15">
        <v>1.1320381399999999</v>
      </c>
      <c r="O29" s="15">
        <v>0.95489245300000003</v>
      </c>
      <c r="P29" s="15">
        <v>1.2435675079999999</v>
      </c>
      <c r="Q29" s="15">
        <v>1.4974293590000001</v>
      </c>
      <c r="R29" s="15">
        <v>1.259778531</v>
      </c>
      <c r="S29" s="15">
        <v>0.92783269899999998</v>
      </c>
      <c r="T29" s="15">
        <v>1.087110375</v>
      </c>
      <c r="U29" s="15">
        <v>1.1621533049999999</v>
      </c>
      <c r="V29" s="15">
        <v>0.85539169900000001</v>
      </c>
      <c r="W29" s="15">
        <v>0.75448212800000003</v>
      </c>
      <c r="X29" s="15">
        <v>1.0853928129999999</v>
      </c>
      <c r="Y29" s="15">
        <v>2.168793789</v>
      </c>
      <c r="Z29" s="15">
        <v>0.994392728</v>
      </c>
      <c r="AA29" s="15">
        <v>0.85538042000000003</v>
      </c>
      <c r="AB29" s="15">
        <v>1.1345548130000001</v>
      </c>
      <c r="AC29" s="15">
        <v>1.353564376</v>
      </c>
      <c r="AD29" s="15">
        <v>1.2943627719999999</v>
      </c>
      <c r="AE29" s="15">
        <v>1.014877392</v>
      </c>
      <c r="AF29" s="15">
        <v>1.101925316</v>
      </c>
      <c r="AG29" s="15">
        <v>1.23041175</v>
      </c>
      <c r="AH29" s="15">
        <v>0.910901238</v>
      </c>
      <c r="AI29" s="15">
        <v>1.050269256</v>
      </c>
      <c r="AJ29" s="15">
        <v>1.2785034449999999</v>
      </c>
      <c r="AK29" s="15">
        <v>1.604880125</v>
      </c>
      <c r="AL29" s="15">
        <v>1.1958562340000001</v>
      </c>
      <c r="AM29" s="15">
        <v>1.2500635899999999</v>
      </c>
      <c r="AN29" s="15">
        <v>1.477686375</v>
      </c>
      <c r="AO29" s="15">
        <v>1.658776555</v>
      </c>
      <c r="AP29" s="15">
        <v>1.416612078</v>
      </c>
      <c r="AQ29" s="15">
        <v>1.375003875</v>
      </c>
      <c r="AR29" s="15">
        <v>1.6940677740000001</v>
      </c>
      <c r="AS29" s="15">
        <v>1.748424953</v>
      </c>
      <c r="AT29" s="15">
        <v>1.504046684</v>
      </c>
      <c r="AU29" s="15">
        <v>1.367471517</v>
      </c>
      <c r="AV29" s="15">
        <v>1.896986777</v>
      </c>
      <c r="AW29" s="15">
        <v>2.925664984</v>
      </c>
      <c r="AX29" s="15">
        <v>1.429084979</v>
      </c>
      <c r="AY29" s="15">
        <v>1.2618007950000001</v>
      </c>
      <c r="AZ29" s="15">
        <v>1.525553881</v>
      </c>
      <c r="BA29" s="15">
        <v>1.397325586</v>
      </c>
      <c r="BB29" s="15">
        <v>1.1914265989999999</v>
      </c>
      <c r="BC29" s="15">
        <v>1.105374318</v>
      </c>
      <c r="BD29" s="15">
        <v>1.114508676</v>
      </c>
      <c r="BE29" s="15">
        <v>1.2554536789999999</v>
      </c>
      <c r="BF29" s="15">
        <v>1.068274035</v>
      </c>
      <c r="BG29" s="15">
        <v>1.0181145140000001</v>
      </c>
      <c r="BH29" s="15">
        <v>1.1315161380000001</v>
      </c>
      <c r="BI29" s="15">
        <v>1.2635474790000001</v>
      </c>
      <c r="BJ29" s="15">
        <v>1.0842467790000001</v>
      </c>
      <c r="BK29" s="15">
        <v>0.89032800000000001</v>
      </c>
      <c r="BL29" s="15">
        <v>1.0500867970000001</v>
      </c>
      <c r="BM29" s="15">
        <v>0.98329</v>
      </c>
      <c r="BN29" s="15">
        <v>0.91881900000000005</v>
      </c>
      <c r="BO29" s="15">
        <v>0.85786249599999997</v>
      </c>
      <c r="BP29" s="15">
        <v>0.96548199999999995</v>
      </c>
      <c r="BQ29" s="15">
        <v>0.955690398</v>
      </c>
      <c r="BR29" s="15">
        <v>0.83370299999999997</v>
      </c>
      <c r="BS29" s="15">
        <v>0.86467300000000002</v>
      </c>
      <c r="BT29" s="15">
        <v>0.91916039999999999</v>
      </c>
      <c r="BU29" s="15">
        <v>0.93970900800000001</v>
      </c>
      <c r="BV29" s="15">
        <v>0.99545404000000004</v>
      </c>
      <c r="BW29" s="15">
        <v>0.93473399999999995</v>
      </c>
      <c r="BX29" s="15">
        <v>1.141804</v>
      </c>
      <c r="BY29" s="15">
        <v>1.1057619999999999</v>
      </c>
      <c r="BZ29" s="15">
        <v>1.1214740000000001</v>
      </c>
      <c r="CA29" s="15">
        <v>1.0895889999999999</v>
      </c>
      <c r="CB29" s="15">
        <v>1.1335740000000001</v>
      </c>
      <c r="CC29" s="15">
        <v>1.1162259999999999</v>
      </c>
      <c r="CD29" s="15">
        <v>1.055988189</v>
      </c>
      <c r="CE29" s="15">
        <v>0.97358299999999998</v>
      </c>
      <c r="CF29" s="15">
        <v>1.2719720000000001</v>
      </c>
      <c r="CG29" s="15">
        <v>1.302608</v>
      </c>
      <c r="CH29" s="15">
        <v>1.226912</v>
      </c>
      <c r="CI29" s="15">
        <v>1.2210449999999999</v>
      </c>
      <c r="CJ29" s="15">
        <v>1.1569990000000001</v>
      </c>
      <c r="CK29" s="15">
        <v>1.223597</v>
      </c>
      <c r="CL29" s="15">
        <v>1.119121</v>
      </c>
      <c r="CM29" s="15">
        <v>1.159422</v>
      </c>
      <c r="CN29" s="15">
        <v>1.2919769999999999</v>
      </c>
      <c r="CO29" s="15">
        <v>1.4143140000000001</v>
      </c>
      <c r="CP29" s="15">
        <v>1.4651529999999999</v>
      </c>
      <c r="CQ29" s="15">
        <v>1.416069</v>
      </c>
      <c r="CR29" s="15">
        <v>1.445859</v>
      </c>
      <c r="CS29" s="15">
        <v>1.5548040000000001</v>
      </c>
      <c r="CT29" s="15">
        <v>1.345153</v>
      </c>
      <c r="CU29" s="15">
        <v>1.1654500000000001</v>
      </c>
      <c r="CV29" s="15">
        <v>1.2693859999999999</v>
      </c>
      <c r="CW29" s="15">
        <v>1.4602059999999999</v>
      </c>
      <c r="CX29" s="15">
        <v>1.6702030000000001</v>
      </c>
      <c r="CY29" s="15">
        <v>1.3024309999999999</v>
      </c>
      <c r="CZ29" s="15">
        <v>1.424782</v>
      </c>
      <c r="DA29" s="15">
        <v>1.511547</v>
      </c>
      <c r="DB29" s="15">
        <v>1.323958124</v>
      </c>
      <c r="DC29" s="15">
        <v>1.2659640000000001</v>
      </c>
      <c r="DD29" s="15">
        <v>1.393878</v>
      </c>
      <c r="DE29" s="15">
        <v>1.3827739999999999</v>
      </c>
      <c r="DF29" s="15">
        <v>1.4689300000000001</v>
      </c>
      <c r="DG29" s="15">
        <v>1.450798</v>
      </c>
      <c r="DH29" s="15">
        <v>1.5387230000000001</v>
      </c>
      <c r="DI29" s="15">
        <v>1.658229</v>
      </c>
      <c r="DJ29" s="15">
        <v>1.3970560000000001</v>
      </c>
      <c r="DK29" s="15">
        <v>1.290284</v>
      </c>
      <c r="DL29" s="15">
        <v>1.554179</v>
      </c>
      <c r="DM29" s="15">
        <v>1.5422750000000001</v>
      </c>
      <c r="DN29" s="15">
        <v>1.436647</v>
      </c>
      <c r="DO29" s="15">
        <v>1.423805</v>
      </c>
      <c r="DP29" s="15">
        <v>1.4858450000000001</v>
      </c>
      <c r="DQ29" s="15">
        <v>1.501954</v>
      </c>
      <c r="DR29" s="15">
        <v>1.3481590000000001</v>
      </c>
      <c r="DS29" s="15">
        <v>1.46316</v>
      </c>
      <c r="DT29" s="15">
        <v>1.319577</v>
      </c>
      <c r="DU29" s="15">
        <v>1.8101229999999999</v>
      </c>
      <c r="DV29" s="15">
        <v>1.743533</v>
      </c>
      <c r="DW29" s="15">
        <v>1.6338269999999999</v>
      </c>
      <c r="DX29" s="15">
        <v>1.6749270000000001</v>
      </c>
      <c r="DY29" s="15">
        <v>1.5761499999999999</v>
      </c>
      <c r="DZ29" s="15">
        <v>1.4637849999999999</v>
      </c>
      <c r="EA29" s="15">
        <v>1.6094349999999999</v>
      </c>
      <c r="EB29" s="15">
        <v>1.5933949999999999</v>
      </c>
      <c r="EC29" s="15">
        <v>1.6635240899999999</v>
      </c>
      <c r="ED29" s="15">
        <v>1.4537709999999999</v>
      </c>
      <c r="EE29" s="15">
        <v>1.3625799999999999</v>
      </c>
      <c r="EF29" s="15">
        <v>1.5566409999999999</v>
      </c>
      <c r="EG29" s="15">
        <v>1.599763</v>
      </c>
      <c r="EH29" s="15">
        <v>1.4643809999999999</v>
      </c>
      <c r="EI29" s="15">
        <v>1.1425533000000001</v>
      </c>
      <c r="EJ29" s="15">
        <v>1.1954640000000001</v>
      </c>
      <c r="EK29" s="15">
        <v>1.3031779999999999</v>
      </c>
      <c r="EL29" s="15">
        <v>1.15045935</v>
      </c>
      <c r="EM29" s="15">
        <v>1.20832005</v>
      </c>
      <c r="EN29" s="15">
        <v>1.43463355</v>
      </c>
      <c r="EO29" s="15">
        <v>1.8352040000000001</v>
      </c>
      <c r="EP29" s="15">
        <v>1.7971767999999999</v>
      </c>
      <c r="EQ29" s="15">
        <v>1.737811</v>
      </c>
      <c r="ER29" s="15">
        <v>2.0227560000000002</v>
      </c>
      <c r="ES29" s="15">
        <v>2.085026</v>
      </c>
      <c r="ET29" s="15">
        <v>2.0152842999999998</v>
      </c>
      <c r="EU29" s="15">
        <v>1.8075095999999999</v>
      </c>
      <c r="EV29" s="15">
        <v>2.0948690409999999</v>
      </c>
      <c r="EW29" s="15">
        <v>2.6768302099999999</v>
      </c>
      <c r="EX29" s="15">
        <v>2.0626917900000001</v>
      </c>
      <c r="EY29" s="15">
        <v>1.86443801</v>
      </c>
      <c r="EZ29" s="15">
        <v>2.1456104819999999</v>
      </c>
      <c r="FA29" s="15">
        <v>2.0147663599999999</v>
      </c>
      <c r="FB29" s="15">
        <v>1.73106424</v>
      </c>
      <c r="FC29" s="15">
        <v>1.701059063</v>
      </c>
      <c r="FD29" s="15">
        <v>1.7934180879999999</v>
      </c>
      <c r="FE29" s="15">
        <v>1.4073119279999999</v>
      </c>
      <c r="FF29" s="15">
        <v>1.247584378</v>
      </c>
      <c r="FG29" s="15">
        <v>1.526537955</v>
      </c>
      <c r="FH29" s="15">
        <v>1.618888039</v>
      </c>
      <c r="FI29" s="15">
        <v>1.635773586</v>
      </c>
      <c r="FJ29" s="15">
        <v>1.8073649620000001</v>
      </c>
      <c r="FK29" s="15">
        <v>1.473299777</v>
      </c>
      <c r="FL29" s="15">
        <v>1.5396375010000001</v>
      </c>
      <c r="FM29" s="15">
        <v>1.625066616</v>
      </c>
      <c r="FN29" s="15">
        <v>1.42260144</v>
      </c>
      <c r="FO29" s="15">
        <v>1.4318106779999999</v>
      </c>
      <c r="FP29" s="15">
        <v>1.2661646479999999</v>
      </c>
      <c r="FQ29" s="15">
        <v>1.4529421549999999</v>
      </c>
      <c r="FR29" s="15">
        <v>1.224247667</v>
      </c>
      <c r="FS29" s="15">
        <v>1.3859278079999999</v>
      </c>
      <c r="FT29" s="15">
        <v>1.450670892</v>
      </c>
      <c r="FU29" s="15">
        <v>1.523988117</v>
      </c>
      <c r="FV29" s="15">
        <v>1.5355327560000001</v>
      </c>
      <c r="FW29" s="15">
        <v>2.376562034</v>
      </c>
      <c r="FX29" s="15">
        <v>1.5837157630000001</v>
      </c>
      <c r="FY29" s="15">
        <v>1.6499410990000001</v>
      </c>
      <c r="FZ29" s="15">
        <v>1.5444908070000001</v>
      </c>
      <c r="GA29" s="15">
        <v>1.629882136</v>
      </c>
      <c r="GB29" s="15">
        <v>1.690812234</v>
      </c>
      <c r="GC29" s="15">
        <v>1.733512881</v>
      </c>
      <c r="GD29" s="15">
        <v>1.4873326570000001</v>
      </c>
      <c r="GE29" s="15">
        <v>1.440240043</v>
      </c>
    </row>
    <row r="30" spans="1:188" outlineLevel="1" x14ac:dyDescent="0.25">
      <c r="A30" s="79" t="s">
        <v>40</v>
      </c>
      <c r="B30" s="87"/>
      <c r="C30" s="15">
        <v>0.13299</v>
      </c>
      <c r="D30" s="15">
        <v>0.13299</v>
      </c>
      <c r="E30" s="15">
        <v>0.13299</v>
      </c>
      <c r="F30" s="15">
        <v>0.13299</v>
      </c>
      <c r="G30" s="15">
        <v>0.24681</v>
      </c>
      <c r="H30" s="15">
        <v>0.24681</v>
      </c>
      <c r="I30" s="15">
        <v>0.24681</v>
      </c>
      <c r="J30" s="15">
        <v>0.24681</v>
      </c>
      <c r="K30" s="15">
        <v>0.23135</v>
      </c>
      <c r="L30" s="15">
        <v>0.23135</v>
      </c>
      <c r="M30" s="15">
        <v>0.23135</v>
      </c>
      <c r="N30" s="15">
        <v>0.23135</v>
      </c>
      <c r="O30" s="15">
        <v>-7.7929999999999999E-2</v>
      </c>
      <c r="P30" s="15">
        <v>-7.7929999999999999E-2</v>
      </c>
      <c r="Q30" s="15">
        <v>-7.7929999999999999E-2</v>
      </c>
      <c r="R30" s="15">
        <v>-7.7929999999999999E-2</v>
      </c>
      <c r="S30" s="15">
        <v>-0.26529999999999998</v>
      </c>
      <c r="T30" s="15">
        <v>-0.26529999999999998</v>
      </c>
      <c r="U30" s="15">
        <v>-0.26529999999999998</v>
      </c>
      <c r="V30" s="15">
        <v>-0.26529999999999998</v>
      </c>
      <c r="W30" s="15">
        <v>-0.114</v>
      </c>
      <c r="X30" s="15">
        <v>-0.114</v>
      </c>
      <c r="Y30" s="15">
        <v>-0.114</v>
      </c>
      <c r="Z30" s="15">
        <v>-0.114</v>
      </c>
      <c r="AA30" s="15">
        <v>0.13175999999999999</v>
      </c>
      <c r="AB30" s="15">
        <v>0.13175999999999999</v>
      </c>
      <c r="AC30" s="15">
        <v>0.13175999999999999</v>
      </c>
      <c r="AD30" s="15">
        <v>0.13175999999999999</v>
      </c>
      <c r="AE30" s="15">
        <v>0.12349</v>
      </c>
      <c r="AF30" s="15">
        <v>0.12349</v>
      </c>
      <c r="AG30" s="15">
        <v>0.12349</v>
      </c>
      <c r="AH30" s="15">
        <v>0.12349</v>
      </c>
      <c r="AI30" s="15">
        <v>0.11037</v>
      </c>
      <c r="AJ30" s="15">
        <v>0.11037</v>
      </c>
      <c r="AK30" s="15">
        <v>0.11037</v>
      </c>
      <c r="AL30" s="15">
        <v>0.11037</v>
      </c>
      <c r="AM30" s="15">
        <v>0.12377000000000001</v>
      </c>
      <c r="AN30" s="15">
        <v>0.12377000000000001</v>
      </c>
      <c r="AO30" s="15">
        <v>0.12377000000000001</v>
      </c>
      <c r="AP30" s="15">
        <v>0.12377000000000001</v>
      </c>
      <c r="AQ30" s="15">
        <v>1.0240000000000001E-2</v>
      </c>
      <c r="AR30" s="15">
        <v>1.0240000000000001E-2</v>
      </c>
      <c r="AS30" s="15">
        <v>1.0240000000000001E-2</v>
      </c>
      <c r="AT30" s="15">
        <v>1.0240000000000001E-2</v>
      </c>
      <c r="AU30" s="15">
        <v>0.51151999999999997</v>
      </c>
      <c r="AV30" s="15">
        <v>0.51151999999999997</v>
      </c>
      <c r="AW30" s="15">
        <v>0.51151999999999997</v>
      </c>
      <c r="AX30" s="15">
        <v>0.51151999999999997</v>
      </c>
      <c r="AY30" s="15">
        <v>-0.32306000000000001</v>
      </c>
      <c r="AZ30" s="15">
        <v>-0.32306000000000001</v>
      </c>
      <c r="BA30" s="15">
        <v>-0.32306000000000001</v>
      </c>
      <c r="BB30" s="15">
        <v>-0.32306000000000001</v>
      </c>
      <c r="BC30" s="15">
        <v>-0.40772999999999998</v>
      </c>
      <c r="BD30" s="15">
        <v>-0.40772999999999998</v>
      </c>
      <c r="BE30" s="15">
        <v>-0.40772999999999998</v>
      </c>
      <c r="BF30" s="15">
        <v>-0.40772999999999998</v>
      </c>
      <c r="BG30" s="15">
        <v>-0.18826999999999999</v>
      </c>
      <c r="BH30" s="15">
        <v>-0.18826999999999999</v>
      </c>
      <c r="BI30" s="15">
        <v>-0.18826999999999999</v>
      </c>
      <c r="BJ30" s="15">
        <v>-0.18826999999999999</v>
      </c>
      <c r="BK30" s="15">
        <v>-0.43428</v>
      </c>
      <c r="BL30" s="15">
        <v>-0.43428</v>
      </c>
      <c r="BM30" s="15">
        <v>-0.43428</v>
      </c>
      <c r="BN30" s="15">
        <v>-0.43428</v>
      </c>
      <c r="BO30" s="15">
        <v>2.998E-2</v>
      </c>
      <c r="BP30" s="15">
        <v>2.998E-2</v>
      </c>
      <c r="BQ30" s="15">
        <v>2.998E-2</v>
      </c>
      <c r="BR30" s="15">
        <v>2.998E-2</v>
      </c>
      <c r="BS30" s="15">
        <v>2.998E-2</v>
      </c>
      <c r="BT30" s="15">
        <v>2.998E-2</v>
      </c>
      <c r="BU30" s="15">
        <v>2.998E-2</v>
      </c>
      <c r="BV30" s="15">
        <v>2.998E-2</v>
      </c>
      <c r="BW30" s="15">
        <v>2.998E-2</v>
      </c>
      <c r="BX30" s="15">
        <v>2.998E-2</v>
      </c>
      <c r="BY30" s="15">
        <v>2.998E-2</v>
      </c>
      <c r="BZ30" s="15">
        <v>2.998E-2</v>
      </c>
      <c r="CA30" s="15">
        <v>2.9989999999999999E-2</v>
      </c>
      <c r="CB30" s="15">
        <v>2.9989999999999999E-2</v>
      </c>
      <c r="CC30" s="15">
        <v>2.9989999999999999E-2</v>
      </c>
      <c r="CD30" s="15">
        <v>2.9989999999999999E-2</v>
      </c>
      <c r="CE30" s="15">
        <v>4.19E-2</v>
      </c>
      <c r="CF30" s="15">
        <v>4.19E-2</v>
      </c>
      <c r="CG30" s="15">
        <v>4.19E-2</v>
      </c>
      <c r="CH30" s="15">
        <v>4.19E-2</v>
      </c>
      <c r="CI30" s="15">
        <v>6.1800000000000001E-2</v>
      </c>
      <c r="CJ30" s="15">
        <v>6.1800000000000001E-2</v>
      </c>
      <c r="CK30" s="15">
        <v>6.1800000000000001E-2</v>
      </c>
      <c r="CL30" s="15">
        <v>6.1800000000000001E-2</v>
      </c>
      <c r="CM30" s="15">
        <v>6.3210000000000002E-2</v>
      </c>
      <c r="CN30" s="15">
        <v>6.3210000000000002E-2</v>
      </c>
      <c r="CO30" s="15">
        <v>6.3210000000000002E-2</v>
      </c>
      <c r="CP30" s="15">
        <v>6.3210000000000002E-2</v>
      </c>
      <c r="CQ30" s="15">
        <v>6.9739999999999996E-2</v>
      </c>
      <c r="CR30" s="15">
        <v>6.9739999999999996E-2</v>
      </c>
      <c r="CS30" s="15">
        <v>6.9739999999999996E-2</v>
      </c>
      <c r="CT30" s="15">
        <v>6.9739999999999996E-2</v>
      </c>
      <c r="CU30" s="15">
        <v>0.10295</v>
      </c>
      <c r="CV30" s="15">
        <v>0.10295</v>
      </c>
      <c r="CW30" s="15">
        <v>0.10295</v>
      </c>
      <c r="CX30" s="15">
        <v>0.10295</v>
      </c>
      <c r="CY30" s="15">
        <v>0.13156000000000001</v>
      </c>
      <c r="CZ30" s="15">
        <v>9.8559999999999995E-2</v>
      </c>
      <c r="DA30" s="15">
        <v>0.16755999999999999</v>
      </c>
      <c r="DB30" s="15">
        <v>0.14856</v>
      </c>
      <c r="DC30" s="15">
        <v>0.21815999999999999</v>
      </c>
      <c r="DD30" s="15">
        <v>0.25816</v>
      </c>
      <c r="DE30" s="15">
        <v>0.22816</v>
      </c>
      <c r="DF30" s="15">
        <v>0.21215999999999999</v>
      </c>
      <c r="DG30" s="15">
        <v>0.19899</v>
      </c>
      <c r="DH30" s="15">
        <v>0.29498999999999997</v>
      </c>
      <c r="DI30" s="15">
        <v>0.24099000000000001</v>
      </c>
      <c r="DJ30" s="15">
        <v>0.24099000000000001</v>
      </c>
      <c r="DK30" s="15">
        <v>0.24926000000000001</v>
      </c>
      <c r="DL30" s="15">
        <v>0.31425999999999998</v>
      </c>
      <c r="DM30" s="15">
        <v>0.27926000000000001</v>
      </c>
      <c r="DN30" s="15">
        <v>0.22325999999999999</v>
      </c>
      <c r="DO30" s="15">
        <v>0.25046000000000002</v>
      </c>
      <c r="DP30" s="15">
        <v>0.23146</v>
      </c>
      <c r="DQ30" s="15">
        <v>0.29846</v>
      </c>
      <c r="DR30" s="15">
        <v>0.24746000000000001</v>
      </c>
      <c r="DS30" s="15">
        <v>0.20992</v>
      </c>
      <c r="DT30" s="15">
        <v>0.18392</v>
      </c>
      <c r="DU30" s="15">
        <v>0.18892</v>
      </c>
      <c r="DV30" s="15">
        <v>0.20491999999999999</v>
      </c>
      <c r="DW30" s="15">
        <v>0.20654</v>
      </c>
      <c r="DX30" s="15">
        <v>0.20054</v>
      </c>
      <c r="DY30" s="15">
        <v>0.19553999999999999</v>
      </c>
      <c r="DZ30" s="15">
        <v>0.22753999999999999</v>
      </c>
      <c r="EA30" s="15">
        <v>0.25175999999999998</v>
      </c>
      <c r="EB30" s="15">
        <v>0.19076000000000001</v>
      </c>
      <c r="EC30" s="15">
        <v>0.28376000000000001</v>
      </c>
      <c r="ED30" s="15">
        <v>0.24476000000000001</v>
      </c>
      <c r="EE30" s="15">
        <v>0.24471000000000001</v>
      </c>
      <c r="EF30" s="15">
        <v>0.30070999999999998</v>
      </c>
      <c r="EG30" s="15">
        <v>0.28863</v>
      </c>
      <c r="EH30" s="15">
        <v>0.27655000000000002</v>
      </c>
      <c r="EI30" s="15">
        <v>0.24499000000000001</v>
      </c>
      <c r="EJ30" s="15">
        <v>0.28732000000000002</v>
      </c>
      <c r="EK30" s="15">
        <v>0.26590000000000003</v>
      </c>
      <c r="EL30" s="15">
        <v>0.2122</v>
      </c>
      <c r="EM30" s="15">
        <v>0.123</v>
      </c>
      <c r="EN30" s="15">
        <v>0.21009</v>
      </c>
      <c r="EO30" s="15">
        <v>0.24223</v>
      </c>
      <c r="EP30" s="15">
        <v>0.20741999999999999</v>
      </c>
      <c r="EQ30" s="15">
        <v>0.11463</v>
      </c>
      <c r="ER30" s="15">
        <v>0.18951000000000001</v>
      </c>
      <c r="ES30" s="15">
        <v>0.23193</v>
      </c>
      <c r="ET30" s="15">
        <v>0.14588999999999999</v>
      </c>
      <c r="EU30" s="15">
        <v>0.15039</v>
      </c>
      <c r="EV30" s="15">
        <v>0.21439</v>
      </c>
      <c r="EW30" s="15">
        <v>0.29505999999999999</v>
      </c>
      <c r="EX30" s="15">
        <v>0.20035</v>
      </c>
      <c r="EY30" s="15">
        <v>0.18887000000000001</v>
      </c>
      <c r="EZ30" s="15">
        <v>0.26680999999999999</v>
      </c>
      <c r="FA30" s="15">
        <v>0.25051000000000001</v>
      </c>
      <c r="FB30" s="15">
        <v>0.17094999999999999</v>
      </c>
      <c r="FC30" s="15">
        <v>0.19825999999999999</v>
      </c>
      <c r="FD30" s="15">
        <v>0.24504000000000001</v>
      </c>
      <c r="FE30" s="15">
        <v>0.26790999999999998</v>
      </c>
      <c r="FF30" s="15">
        <v>0.18923999999999999</v>
      </c>
      <c r="FG30" s="15">
        <v>0.18065000000000001</v>
      </c>
      <c r="FH30" s="15">
        <v>0.2051</v>
      </c>
      <c r="FI30" s="15">
        <v>0.24129</v>
      </c>
      <c r="FJ30" s="15">
        <v>0.19273000000000001</v>
      </c>
      <c r="FK30" s="15">
        <v>0.16136</v>
      </c>
      <c r="FL30" s="15">
        <v>0.23358000000000001</v>
      </c>
      <c r="FM30" s="15">
        <v>0.26082</v>
      </c>
      <c r="FN30" s="15">
        <v>0.14752999999999999</v>
      </c>
      <c r="FO30" s="15">
        <v>0.12255000000000001</v>
      </c>
      <c r="FP30" s="15">
        <v>0.15715000000000001</v>
      </c>
      <c r="FQ30" s="15">
        <v>0.18676999999999999</v>
      </c>
      <c r="FR30" s="15">
        <v>0.16202</v>
      </c>
      <c r="FS30" s="15">
        <v>0.13305</v>
      </c>
      <c r="FT30" s="15">
        <v>0.16632</v>
      </c>
      <c r="FU30" s="15">
        <v>0.20141999999999999</v>
      </c>
      <c r="FV30" s="15">
        <v>0.17523</v>
      </c>
      <c r="FW30" s="15">
        <v>0.14535000000000001</v>
      </c>
      <c r="FX30" s="15">
        <v>0.16224</v>
      </c>
      <c r="FY30" s="15">
        <v>0.18884999999999999</v>
      </c>
      <c r="FZ30" s="15">
        <v>0.16400000000000001</v>
      </c>
      <c r="GA30" s="15">
        <v>0.1416</v>
      </c>
      <c r="GB30" s="15">
        <v>0.19481999999999999</v>
      </c>
      <c r="GC30" s="15">
        <v>0.27082210000000001</v>
      </c>
      <c r="GD30" s="15">
        <v>0.17833124</v>
      </c>
      <c r="GE30" s="15">
        <v>0.29876301999999999</v>
      </c>
    </row>
    <row r="31" spans="1:188" x14ac:dyDescent="0.25">
      <c r="A31" s="7"/>
      <c r="B31" s="80"/>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row>
    <row r="32" spans="1:188" x14ac:dyDescent="0.25">
      <c r="A32" s="6" t="s">
        <v>11</v>
      </c>
      <c r="B32" s="85"/>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v>3.4484298851602952</v>
      </c>
      <c r="BP32" s="12">
        <v>3.4484298851602952</v>
      </c>
      <c r="BQ32" s="12">
        <v>3.4484298851602952</v>
      </c>
      <c r="BR32" s="12">
        <v>3.4484298851602952</v>
      </c>
      <c r="BS32" s="12">
        <v>5.0878832497324984</v>
      </c>
      <c r="BT32" s="12">
        <v>5.0878832497324984</v>
      </c>
      <c r="BU32" s="12">
        <v>5.0878832497324984</v>
      </c>
      <c r="BV32" s="12">
        <v>5.0878832497324984</v>
      </c>
      <c r="BW32" s="12">
        <v>4.4487118993004673</v>
      </c>
      <c r="BX32" s="12">
        <v>4.4487118993004673</v>
      </c>
      <c r="BY32" s="12">
        <v>4.4487118993004673</v>
      </c>
      <c r="BZ32" s="12">
        <v>4.4487118993004673</v>
      </c>
      <c r="CA32" s="12">
        <v>4.9561142520391499</v>
      </c>
      <c r="CB32" s="12">
        <v>4.9561142520391499</v>
      </c>
      <c r="CC32" s="12">
        <v>4.9561142520391499</v>
      </c>
      <c r="CD32" s="12">
        <v>4.9561142520391499</v>
      </c>
      <c r="CE32" s="12">
        <v>6.19614921521333</v>
      </c>
      <c r="CF32" s="12">
        <v>6.19614921521333</v>
      </c>
      <c r="CG32" s="12">
        <v>6.19614921521333</v>
      </c>
      <c r="CH32" s="12">
        <v>6.19614921521333</v>
      </c>
      <c r="CI32" s="12">
        <v>9.1599985452834414</v>
      </c>
      <c r="CJ32" s="12">
        <v>9.1633893623025617</v>
      </c>
      <c r="CK32" s="12">
        <v>9.1932206378472081</v>
      </c>
      <c r="CL32" s="12">
        <v>8.9634963943295176</v>
      </c>
      <c r="CM32" s="12">
        <v>12.044600117630109</v>
      </c>
      <c r="CN32" s="12">
        <v>12.078255888257667</v>
      </c>
      <c r="CO32" s="12">
        <v>12.043281436859072</v>
      </c>
      <c r="CP32" s="12">
        <v>11.545205121690413</v>
      </c>
      <c r="CQ32" s="12">
        <v>12.125716417046936</v>
      </c>
      <c r="CR32" s="12">
        <v>12.25048147846468</v>
      </c>
      <c r="CS32" s="12">
        <v>12.172601774971927</v>
      </c>
      <c r="CT32" s="12">
        <v>12.32703822322769</v>
      </c>
      <c r="CU32" s="12">
        <v>11.472350319326702</v>
      </c>
      <c r="CV32" s="12">
        <v>11.716666145244757</v>
      </c>
      <c r="CW32" s="12">
        <v>11.71390953560376</v>
      </c>
      <c r="CX32" s="12">
        <v>11.641409365183446</v>
      </c>
      <c r="CY32" s="12">
        <v>13.53464988909924</v>
      </c>
      <c r="CZ32" s="12">
        <v>13.538180274521133</v>
      </c>
      <c r="DA32" s="12">
        <v>13.517632704112733</v>
      </c>
      <c r="DB32" s="12">
        <v>13.551084202212092</v>
      </c>
      <c r="DC32" s="12">
        <v>15.219331836294687</v>
      </c>
      <c r="DD32" s="12">
        <v>15.494656980635975</v>
      </c>
      <c r="DE32" s="12">
        <v>15.572318508234735</v>
      </c>
      <c r="DF32" s="12">
        <v>15.413963449804536</v>
      </c>
      <c r="DG32" s="12">
        <v>14.667183246385676</v>
      </c>
      <c r="DH32" s="12">
        <v>11.93220216791452</v>
      </c>
      <c r="DI32" s="12">
        <v>13.455772601076999</v>
      </c>
      <c r="DJ32" s="12">
        <v>15.200739002872886</v>
      </c>
      <c r="DK32" s="12">
        <v>13.296797146593907</v>
      </c>
      <c r="DL32" s="12">
        <v>15.192301616383478</v>
      </c>
      <c r="DM32" s="12">
        <v>15.096454902009178</v>
      </c>
      <c r="DN32" s="12">
        <v>14.06037560850865</v>
      </c>
      <c r="DO32" s="12">
        <v>9.0950936096009283</v>
      </c>
      <c r="DP32" s="12">
        <v>6.0674775898853746</v>
      </c>
      <c r="DQ32" s="12">
        <v>6.3870597234956881</v>
      </c>
      <c r="DR32" s="12">
        <v>4.4893147821428796</v>
      </c>
      <c r="DS32" s="12">
        <v>8.4224255325905801</v>
      </c>
      <c r="DT32" s="12">
        <v>6.9145134534182917</v>
      </c>
      <c r="DU32" s="12">
        <v>9.0065317581441722</v>
      </c>
      <c r="DV32" s="12">
        <v>7.6585415930556593</v>
      </c>
      <c r="DW32" s="12">
        <v>4.1365064714781354</v>
      </c>
      <c r="DX32" s="12">
        <v>3.4912724979726764</v>
      </c>
      <c r="DY32" s="12">
        <v>4.1525585301647894</v>
      </c>
      <c r="DZ32" s="12">
        <v>1.057898280538317</v>
      </c>
      <c r="EA32" s="12">
        <v>3.7796073596297455</v>
      </c>
      <c r="EB32" s="12">
        <v>4.0690603304580915</v>
      </c>
      <c r="EC32" s="12">
        <v>3.011149049180887</v>
      </c>
      <c r="ED32" s="12">
        <v>4.0361963875144395</v>
      </c>
      <c r="EE32" s="12">
        <v>4.1005619200121446</v>
      </c>
      <c r="EF32" s="12">
        <v>4.0211933917088372</v>
      </c>
      <c r="EG32" s="12">
        <v>4.2382783993984141</v>
      </c>
      <c r="EH32" s="12">
        <v>2.9053134993957324</v>
      </c>
      <c r="EI32" s="12">
        <v>3.9492643667004019</v>
      </c>
      <c r="EJ32" s="12">
        <v>4.1001090147914985</v>
      </c>
      <c r="EK32" s="12">
        <v>4.1661169527916098</v>
      </c>
      <c r="EL32" s="12">
        <v>5.8621402007343368</v>
      </c>
      <c r="EM32" s="12">
        <v>6.0027855527798257</v>
      </c>
      <c r="EN32" s="12">
        <v>6.3273458970186871</v>
      </c>
      <c r="EO32" s="12">
        <v>6.3121683091190341</v>
      </c>
      <c r="EP32" s="12">
        <v>6.7576220069692807</v>
      </c>
      <c r="EQ32" s="12">
        <v>6.4037100830645111</v>
      </c>
      <c r="ER32" s="12">
        <v>6.5541192238769419</v>
      </c>
      <c r="ES32" s="12">
        <v>6.0404353148838963</v>
      </c>
      <c r="ET32" s="12">
        <v>6.4451368833699307</v>
      </c>
      <c r="EU32" s="12">
        <v>6.1155394308216184</v>
      </c>
      <c r="EV32" s="12">
        <v>6.3715459271216099</v>
      </c>
      <c r="EW32" s="12">
        <v>5.9985209410757374</v>
      </c>
      <c r="EX32" s="12">
        <v>5.864729883312835</v>
      </c>
      <c r="EY32" s="12">
        <v>4.934402266809256</v>
      </c>
      <c r="EZ32" s="12">
        <v>6.3308473835959687</v>
      </c>
      <c r="FA32" s="12">
        <v>9.8944110573598696</v>
      </c>
      <c r="FB32" s="12">
        <v>10.503276147296308</v>
      </c>
      <c r="FC32" s="12">
        <v>8.8019162571442955</v>
      </c>
      <c r="FD32" s="5">
        <v>10.05783211</v>
      </c>
      <c r="FE32" s="5">
        <v>9.8234777179999995</v>
      </c>
      <c r="FF32" s="5">
        <v>10.89175045</v>
      </c>
      <c r="FG32" s="5">
        <v>13.602072</v>
      </c>
      <c r="FH32" s="5">
        <v>14.954496109999999</v>
      </c>
      <c r="FI32" s="5">
        <v>15.854403319999999</v>
      </c>
      <c r="FJ32" s="5">
        <v>14.7667634</v>
      </c>
      <c r="FK32" s="5">
        <v>13.023141000000001</v>
      </c>
      <c r="FL32" s="5">
        <v>13.08537591</v>
      </c>
      <c r="FM32" s="5">
        <v>12.846468120000001</v>
      </c>
      <c r="FN32" s="5">
        <v>11.22706911</v>
      </c>
      <c r="FO32" s="5">
        <v>13.017796649999999</v>
      </c>
      <c r="FP32" s="5">
        <v>15.321893409999999</v>
      </c>
      <c r="FQ32" s="5">
        <v>15.160603010000001</v>
      </c>
      <c r="FR32" s="5">
        <v>14.650931310000001</v>
      </c>
      <c r="FS32" s="5">
        <v>14.585942019999999</v>
      </c>
      <c r="FT32" s="5">
        <v>10.054379709999999</v>
      </c>
      <c r="FU32" s="5">
        <v>13.64917099</v>
      </c>
      <c r="FV32" s="5">
        <v>15.026127600000001</v>
      </c>
      <c r="FW32" s="5">
        <v>13.29393924</v>
      </c>
      <c r="FX32" s="5">
        <v>7.6366321389999996</v>
      </c>
      <c r="FY32" s="5">
        <v>13.24709929</v>
      </c>
      <c r="FZ32" s="5">
        <v>10.883879029999999</v>
      </c>
      <c r="GA32" s="5">
        <v>11.815365849999999</v>
      </c>
      <c r="GB32" s="5">
        <v>12.23632443</v>
      </c>
      <c r="GC32" s="5">
        <v>12.77997229</v>
      </c>
      <c r="GD32" s="5">
        <v>13.960876819999999</v>
      </c>
      <c r="GE32" s="5">
        <v>12.28546478</v>
      </c>
    </row>
    <row r="33" spans="1:189" x14ac:dyDescent="0.25">
      <c r="A33" s="6"/>
      <c r="B33" s="85"/>
    </row>
    <row r="34" spans="1:189" x14ac:dyDescent="0.25">
      <c r="A34" s="9" t="s">
        <v>37</v>
      </c>
      <c r="B34" s="86"/>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c r="BN34" s="12"/>
      <c r="BO34" s="12">
        <f t="shared" ref="BO34:DZ34" si="16">SUM(BO35,BO36,BO42,BO43,BO44)</f>
        <v>16.948317856458925</v>
      </c>
      <c r="BP34" s="12">
        <f t="shared" si="16"/>
        <v>16.941317856458927</v>
      </c>
      <c r="BQ34" s="12">
        <f t="shared" si="16"/>
        <v>16.896317856458925</v>
      </c>
      <c r="BR34" s="12">
        <f t="shared" si="16"/>
        <v>16.961317856458926</v>
      </c>
      <c r="BS34" s="12">
        <f t="shared" si="16"/>
        <v>17.485453087213685</v>
      </c>
      <c r="BT34" s="12">
        <f t="shared" si="16"/>
        <v>17.468453087213685</v>
      </c>
      <c r="BU34" s="12">
        <f t="shared" si="16"/>
        <v>17.492453087213683</v>
      </c>
      <c r="BV34" s="12">
        <f t="shared" si="16"/>
        <v>17.481453087213684</v>
      </c>
      <c r="BW34" s="12">
        <f t="shared" si="16"/>
        <v>17.931099628818934</v>
      </c>
      <c r="BX34" s="12">
        <f t="shared" si="16"/>
        <v>17.892099628818936</v>
      </c>
      <c r="BY34" s="12">
        <f t="shared" si="16"/>
        <v>17.884099628818937</v>
      </c>
      <c r="BZ34" s="12">
        <f t="shared" si="16"/>
        <v>17.876099628818935</v>
      </c>
      <c r="CA34" s="12">
        <f t="shared" si="16"/>
        <v>18.176209456164909</v>
      </c>
      <c r="CB34" s="12">
        <f t="shared" si="16"/>
        <v>18.159209456164909</v>
      </c>
      <c r="CC34" s="12">
        <f t="shared" si="16"/>
        <v>18.138209456164908</v>
      </c>
      <c r="CD34" s="12">
        <f t="shared" si="16"/>
        <v>18.101209456164909</v>
      </c>
      <c r="CE34" s="12">
        <f t="shared" si="16"/>
        <v>18.763776752847779</v>
      </c>
      <c r="CF34" s="12">
        <f t="shared" si="16"/>
        <v>18.72977675284778</v>
      </c>
      <c r="CG34" s="12">
        <f t="shared" si="16"/>
        <v>18.70977675284778</v>
      </c>
      <c r="CH34" s="12">
        <f t="shared" si="16"/>
        <v>18.66577675284778</v>
      </c>
      <c r="CI34" s="12">
        <f t="shared" si="16"/>
        <v>18.240426610878071</v>
      </c>
      <c r="CJ34" s="12">
        <f t="shared" si="16"/>
        <v>18.20142661087807</v>
      </c>
      <c r="CK34" s="12">
        <f t="shared" si="16"/>
        <v>18.176426610878071</v>
      </c>
      <c r="CL34" s="12">
        <f t="shared" si="16"/>
        <v>18.15842661087807</v>
      </c>
      <c r="CM34" s="12">
        <f t="shared" si="16"/>
        <v>18.725046857861887</v>
      </c>
      <c r="CN34" s="12">
        <f t="shared" si="16"/>
        <v>18.707046857861886</v>
      </c>
      <c r="CO34" s="12">
        <f t="shared" si="16"/>
        <v>18.688046857861888</v>
      </c>
      <c r="CP34" s="12">
        <f t="shared" si="16"/>
        <v>18.664046857861887</v>
      </c>
      <c r="CQ34" s="12">
        <f t="shared" si="16"/>
        <v>17.74888418663166</v>
      </c>
      <c r="CR34" s="12">
        <f t="shared" si="16"/>
        <v>17.750884186631659</v>
      </c>
      <c r="CS34" s="12">
        <f t="shared" si="16"/>
        <v>17.718884186631659</v>
      </c>
      <c r="CT34" s="12">
        <f t="shared" si="16"/>
        <v>17.708884186631661</v>
      </c>
      <c r="CU34" s="12">
        <f t="shared" si="16"/>
        <v>16.911509544391116</v>
      </c>
      <c r="CV34" s="12">
        <f t="shared" si="16"/>
        <v>16.895509544391118</v>
      </c>
      <c r="CW34" s="12">
        <f t="shared" si="16"/>
        <v>16.891509544391116</v>
      </c>
      <c r="CX34" s="12">
        <f t="shared" si="16"/>
        <v>16.863509544391118</v>
      </c>
      <c r="CY34" s="12">
        <f t="shared" si="16"/>
        <v>17.786887246346879</v>
      </c>
      <c r="CZ34" s="12">
        <f t="shared" si="16"/>
        <v>17.767336237506878</v>
      </c>
      <c r="DA34" s="12">
        <f t="shared" si="16"/>
        <v>17.747785228676879</v>
      </c>
      <c r="DB34" s="12">
        <f t="shared" si="16"/>
        <v>17.728234219846879</v>
      </c>
      <c r="DC34" s="12">
        <f t="shared" si="16"/>
        <v>19.645357903313165</v>
      </c>
      <c r="DD34" s="12">
        <f t="shared" si="16"/>
        <v>19.649275257464165</v>
      </c>
      <c r="DE34" s="12">
        <f t="shared" si="16"/>
        <v>19.646935970849164</v>
      </c>
      <c r="DF34" s="12">
        <f t="shared" si="16"/>
        <v>19.644581143430166</v>
      </c>
      <c r="DG34" s="12">
        <f t="shared" si="16"/>
        <v>19.086111453989389</v>
      </c>
      <c r="DH34" s="12">
        <f t="shared" si="16"/>
        <v>19.09056109093839</v>
      </c>
      <c r="DI34" s="12">
        <f t="shared" si="16"/>
        <v>19.091327777863388</v>
      </c>
      <c r="DJ34" s="12">
        <f t="shared" si="16"/>
        <v>19.08893761651839</v>
      </c>
      <c r="DK34" s="12">
        <f t="shared" si="16"/>
        <v>19.994521080247935</v>
      </c>
      <c r="DL34" s="12">
        <f t="shared" si="16"/>
        <v>19.995850004249935</v>
      </c>
      <c r="DM34" s="12">
        <f t="shared" si="16"/>
        <v>19.996205889622935</v>
      </c>
      <c r="DN34" s="12">
        <f t="shared" si="16"/>
        <v>19.994532491402936</v>
      </c>
      <c r="DO34" s="12">
        <f t="shared" si="16"/>
        <v>15.250665164021701</v>
      </c>
      <c r="DP34" s="12">
        <f t="shared" si="16"/>
        <v>15.253113807531701</v>
      </c>
      <c r="DQ34" s="12">
        <f t="shared" si="16"/>
        <v>15.253678421933701</v>
      </c>
      <c r="DR34" s="12">
        <f t="shared" si="16"/>
        <v>15.2511406287807</v>
      </c>
      <c r="DS34" s="12">
        <f t="shared" si="16"/>
        <v>15.724220536222726</v>
      </c>
      <c r="DT34" s="12">
        <f t="shared" si="16"/>
        <v>15.725266558693725</v>
      </c>
      <c r="DU34" s="12">
        <f t="shared" si="16"/>
        <v>15.725052599551725</v>
      </c>
      <c r="DV34" s="12">
        <f t="shared" si="16"/>
        <v>15.724030350319726</v>
      </c>
      <c r="DW34" s="12">
        <f t="shared" si="16"/>
        <v>12.586646179815649</v>
      </c>
      <c r="DX34" s="12">
        <f t="shared" si="16"/>
        <v>12.58831030647365</v>
      </c>
      <c r="DY34" s="12">
        <f t="shared" si="16"/>
        <v>12.588548038852649</v>
      </c>
      <c r="DZ34" s="12">
        <f t="shared" si="16"/>
        <v>12.586574860102649</v>
      </c>
      <c r="EA34" s="12">
        <f t="shared" ref="EA34:FD34" si="17">SUM(EA35,EA36,EA42,EA43,EA44)</f>
        <v>10.289711457903588</v>
      </c>
      <c r="EB34" s="12">
        <f t="shared" si="17"/>
        <v>13.182248888075241</v>
      </c>
      <c r="EC34" s="12">
        <f t="shared" si="17"/>
        <v>14.14220973468578</v>
      </c>
      <c r="ED34" s="12">
        <f t="shared" si="17"/>
        <v>11.694241625352229</v>
      </c>
      <c r="EE34" s="12">
        <f t="shared" si="17"/>
        <v>11.353557756410222</v>
      </c>
      <c r="EF34" s="12">
        <f t="shared" si="17"/>
        <v>12.427826650300537</v>
      </c>
      <c r="EG34" s="12">
        <f t="shared" si="17"/>
        <v>14.2064851387817</v>
      </c>
      <c r="EH34" s="12">
        <f t="shared" si="17"/>
        <v>10.534569575203808</v>
      </c>
      <c r="EI34" s="12">
        <f t="shared" si="17"/>
        <v>9.9070868387475439</v>
      </c>
      <c r="EJ34" s="12">
        <f t="shared" si="17"/>
        <v>12.546875398525406</v>
      </c>
      <c r="EK34" s="12">
        <f t="shared" si="17"/>
        <v>13.922409198728456</v>
      </c>
      <c r="EL34" s="12">
        <f t="shared" si="17"/>
        <v>11.67174420858794</v>
      </c>
      <c r="EM34" s="12">
        <f t="shared" si="17"/>
        <v>11.632253048753507</v>
      </c>
      <c r="EN34" s="12">
        <f t="shared" si="17"/>
        <v>14.990848037314644</v>
      </c>
      <c r="EO34" s="12">
        <f t="shared" si="17"/>
        <v>15.807032541747633</v>
      </c>
      <c r="EP34" s="12">
        <f t="shared" si="17"/>
        <v>14.376791058897386</v>
      </c>
      <c r="EQ34" s="12">
        <f t="shared" si="17"/>
        <v>13.373690420287373</v>
      </c>
      <c r="ER34" s="12">
        <f t="shared" si="17"/>
        <v>14.716317254599881</v>
      </c>
      <c r="ES34" s="12">
        <f t="shared" si="17"/>
        <v>15.792884795665627</v>
      </c>
      <c r="ET34" s="12">
        <f t="shared" si="17"/>
        <v>15.175030347676495</v>
      </c>
      <c r="EU34" s="12">
        <f t="shared" si="17"/>
        <v>12.703093277755102</v>
      </c>
      <c r="EV34" s="12">
        <f t="shared" si="17"/>
        <v>14.677558537913924</v>
      </c>
      <c r="EW34" s="12">
        <f t="shared" si="17"/>
        <v>16.1782944420383</v>
      </c>
      <c r="EX34" s="12">
        <f t="shared" si="17"/>
        <v>14.399508230449481</v>
      </c>
      <c r="EY34" s="12">
        <f t="shared" si="17"/>
        <v>13.259703922313546</v>
      </c>
      <c r="EZ34" s="12">
        <f t="shared" si="17"/>
        <v>15.953493914422884</v>
      </c>
      <c r="FA34" s="12">
        <f t="shared" si="17"/>
        <v>19.58148530081899</v>
      </c>
      <c r="FB34" s="12">
        <f t="shared" si="17"/>
        <v>17.679584028802086</v>
      </c>
      <c r="FC34" s="12">
        <f t="shared" si="17"/>
        <v>14.317122976267594</v>
      </c>
      <c r="FD34" s="12">
        <f t="shared" si="17"/>
        <v>17.443690030999999</v>
      </c>
      <c r="FE34" s="12">
        <f t="shared" ref="FE34:GB34" si="18">SUM(FE35,FE36,FE42,FE43,FE44)</f>
        <v>19.298558720000003</v>
      </c>
      <c r="FF34" s="12">
        <f t="shared" si="18"/>
        <v>18.468588647999997</v>
      </c>
      <c r="FG34" s="12">
        <f t="shared" si="18"/>
        <v>18.033362309000001</v>
      </c>
      <c r="FH34" s="12">
        <f t="shared" si="18"/>
        <v>19.910489109</v>
      </c>
      <c r="FI34" s="12">
        <f t="shared" si="18"/>
        <v>24.154375156000004</v>
      </c>
      <c r="FJ34" s="12">
        <f t="shared" si="18"/>
        <v>21.438613413999999</v>
      </c>
      <c r="FK34" s="12">
        <f t="shared" si="18"/>
        <v>20.103738969000002</v>
      </c>
      <c r="FL34" s="12">
        <f t="shared" si="18"/>
        <v>19.218343643000001</v>
      </c>
      <c r="FM34" s="12">
        <f t="shared" si="18"/>
        <v>22.102966740999999</v>
      </c>
      <c r="FN34" s="12">
        <f t="shared" si="18"/>
        <v>19.682642429000001</v>
      </c>
      <c r="FO34" s="12">
        <f t="shared" si="18"/>
        <v>18.125161311000003</v>
      </c>
      <c r="FP34" s="12">
        <f t="shared" si="18"/>
        <v>20.572621848999994</v>
      </c>
      <c r="FQ34" s="12">
        <f t="shared" si="18"/>
        <v>23.164026913000001</v>
      </c>
      <c r="FR34" s="12">
        <f t="shared" si="18"/>
        <v>16.741011308000004</v>
      </c>
      <c r="FS34" s="12">
        <f t="shared" si="18"/>
        <v>18.135912792999999</v>
      </c>
      <c r="FT34" s="12">
        <f t="shared" si="18"/>
        <v>17.618103055999999</v>
      </c>
      <c r="FU34" s="12">
        <f t="shared" si="18"/>
        <v>21.478059760000001</v>
      </c>
      <c r="FV34" s="12">
        <f t="shared" si="18"/>
        <v>20.713952773000003</v>
      </c>
      <c r="FW34" s="12">
        <f t="shared" si="18"/>
        <v>16.887855669</v>
      </c>
      <c r="FX34" s="12">
        <f t="shared" si="18"/>
        <v>15.839105087</v>
      </c>
      <c r="FY34" s="12">
        <f t="shared" si="18"/>
        <v>21.229253937999999</v>
      </c>
      <c r="FZ34" s="12">
        <f t="shared" si="18"/>
        <v>20.357406796000003</v>
      </c>
      <c r="GA34" s="12">
        <f t="shared" si="18"/>
        <v>20.161369006000001</v>
      </c>
      <c r="GB34" s="12">
        <f t="shared" si="18"/>
        <v>20.510468027000002</v>
      </c>
      <c r="GC34" s="12">
        <f t="shared" ref="GC34:GD34" si="19">SUM(GC35,GC36,GC42,GC43,GC44)</f>
        <v>22.227866290999998</v>
      </c>
      <c r="GD34" s="12">
        <f t="shared" si="19"/>
        <v>21.744076507999999</v>
      </c>
      <c r="GE34" s="12">
        <f t="shared" ref="GE34" si="20">SUM(GE35,GE36,GE42,GE43,GE44)</f>
        <v>17.346908876999997</v>
      </c>
    </row>
    <row r="35" spans="1:189" outlineLevel="1" x14ac:dyDescent="0.25">
      <c r="A35" s="18" t="s">
        <v>2</v>
      </c>
      <c r="B35" s="88"/>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v>0.4994901949413168</v>
      </c>
      <c r="BP35" s="12">
        <v>0.4994901949413168</v>
      </c>
      <c r="BQ35" s="12">
        <v>0.4994901949413168</v>
      </c>
      <c r="BR35" s="12">
        <v>0.4994901949413168</v>
      </c>
      <c r="BS35" s="12">
        <v>0.50236276410973435</v>
      </c>
      <c r="BT35" s="12">
        <v>0.50236276410973435</v>
      </c>
      <c r="BU35" s="12">
        <v>0.50236276410973435</v>
      </c>
      <c r="BV35" s="12">
        <v>0.50236276410973435</v>
      </c>
      <c r="BW35" s="12">
        <v>0.49031577784410885</v>
      </c>
      <c r="BX35" s="12">
        <v>0.49031577784410885</v>
      </c>
      <c r="BY35" s="12">
        <v>0.49031577784410885</v>
      </c>
      <c r="BZ35" s="12">
        <v>0.49031577784410885</v>
      </c>
      <c r="CA35" s="12">
        <v>0.49021968023280704</v>
      </c>
      <c r="CB35" s="12">
        <v>0.49021968023280704</v>
      </c>
      <c r="CC35" s="12">
        <v>0.49021968023280704</v>
      </c>
      <c r="CD35" s="12">
        <v>0.49021968023280704</v>
      </c>
      <c r="CE35" s="12">
        <v>0.49067450758191133</v>
      </c>
      <c r="CF35" s="12">
        <v>0.49067450758191133</v>
      </c>
      <c r="CG35" s="12">
        <v>0.49067450758191133</v>
      </c>
      <c r="CH35" s="12">
        <v>0.49067450758191133</v>
      </c>
      <c r="CI35" s="12">
        <v>0.51035955000110822</v>
      </c>
      <c r="CJ35" s="12">
        <v>0.51035955000110822</v>
      </c>
      <c r="CK35" s="12">
        <v>0.51035955000110822</v>
      </c>
      <c r="CL35" s="12">
        <v>0.51035955000110822</v>
      </c>
      <c r="CM35" s="12">
        <v>0.5034710077258121</v>
      </c>
      <c r="CN35" s="12">
        <v>0.5034710077258121</v>
      </c>
      <c r="CO35" s="12">
        <v>0.5034710077258121</v>
      </c>
      <c r="CP35" s="12">
        <v>0.5034710077258121</v>
      </c>
      <c r="CQ35" s="12">
        <v>0.5306035933754476</v>
      </c>
      <c r="CR35" s="12">
        <v>0.5306035933754476</v>
      </c>
      <c r="CS35" s="12">
        <v>0.5306035933754476</v>
      </c>
      <c r="CT35" s="12">
        <v>0.5306035933754476</v>
      </c>
      <c r="CU35" s="12">
        <v>0.5075880344248237</v>
      </c>
      <c r="CV35" s="12">
        <v>0.5075880344248237</v>
      </c>
      <c r="CW35" s="12">
        <v>0.5075880344248237</v>
      </c>
      <c r="CX35" s="12">
        <v>0.5075880344248237</v>
      </c>
      <c r="CY35" s="12">
        <v>0.49366279384179002</v>
      </c>
      <c r="CZ35" s="12">
        <v>0.49366279384179002</v>
      </c>
      <c r="DA35" s="12">
        <v>0.49366279384179002</v>
      </c>
      <c r="DB35" s="12">
        <v>0.49366279384179002</v>
      </c>
      <c r="DC35" s="12">
        <v>0.52387612015467444</v>
      </c>
      <c r="DD35" s="12">
        <v>0.52387612015467444</v>
      </c>
      <c r="DE35" s="12">
        <v>0.52387612015467444</v>
      </c>
      <c r="DF35" s="12">
        <v>0.52387612015467444</v>
      </c>
      <c r="DG35" s="12">
        <v>0.52983752710093102</v>
      </c>
      <c r="DH35" s="12">
        <v>0.52983752710093102</v>
      </c>
      <c r="DI35" s="12">
        <v>0.52983752710093102</v>
      </c>
      <c r="DJ35" s="12">
        <v>0.52983752710093102</v>
      </c>
      <c r="DK35" s="12">
        <v>0.50983613965716856</v>
      </c>
      <c r="DL35" s="12">
        <v>0.50983613965716856</v>
      </c>
      <c r="DM35" s="12">
        <v>0.50983613965716856</v>
      </c>
      <c r="DN35" s="12">
        <v>0.50983613965716856</v>
      </c>
      <c r="DO35" s="12">
        <v>0.51612273920268259</v>
      </c>
      <c r="DP35" s="12">
        <v>0.51612273920268259</v>
      </c>
      <c r="DQ35" s="12">
        <v>0.51612273920268259</v>
      </c>
      <c r="DR35" s="12">
        <v>0.51612273920268259</v>
      </c>
      <c r="DS35" s="12">
        <v>0.49052761526258398</v>
      </c>
      <c r="DT35" s="12">
        <v>0.49052761526258398</v>
      </c>
      <c r="DU35" s="12">
        <v>0.49052761526258398</v>
      </c>
      <c r="DV35" s="12">
        <v>0.49052761526258398</v>
      </c>
      <c r="DW35" s="12">
        <v>0.51408540669656988</v>
      </c>
      <c r="DX35" s="12">
        <v>0.51408540669656988</v>
      </c>
      <c r="DY35" s="12">
        <v>0.51408540669656988</v>
      </c>
      <c r="DZ35" s="12">
        <v>0.51408540669656988</v>
      </c>
      <c r="EA35" s="12">
        <v>0.33039999999999997</v>
      </c>
      <c r="EB35" s="12">
        <v>0.55662999999999996</v>
      </c>
      <c r="EC35" s="12">
        <v>0.56846000000000008</v>
      </c>
      <c r="ED35" s="12">
        <v>0.42898000000000003</v>
      </c>
      <c r="EE35" s="12">
        <v>0.34488999999999997</v>
      </c>
      <c r="EF35" s="12">
        <v>0.50559999999999994</v>
      </c>
      <c r="EG35" s="12">
        <v>0.55725999999999998</v>
      </c>
      <c r="EH35" s="12">
        <v>0.40065999999999996</v>
      </c>
      <c r="EI35" s="12">
        <v>0.30180000000000001</v>
      </c>
      <c r="EJ35" s="12">
        <v>0.51527000000000001</v>
      </c>
      <c r="EK35" s="12">
        <v>0.56159999999999988</v>
      </c>
      <c r="EL35" s="12">
        <v>0.35216000000000003</v>
      </c>
      <c r="EM35" s="12">
        <v>0.31220000000000003</v>
      </c>
      <c r="EN35" s="12">
        <v>0.53670000000000007</v>
      </c>
      <c r="EO35" s="12">
        <v>0.51652000000000009</v>
      </c>
      <c r="EP35" s="12">
        <v>0.35808000000000001</v>
      </c>
      <c r="EQ35" s="12">
        <v>0.26607999999999998</v>
      </c>
      <c r="ER35" s="12">
        <v>0.44074999999999998</v>
      </c>
      <c r="ES35" s="12">
        <v>0.43672000000000005</v>
      </c>
      <c r="ET35" s="12">
        <v>0.32721103972560261</v>
      </c>
      <c r="EU35" s="12">
        <v>0.26645228683346694</v>
      </c>
      <c r="EV35" s="12">
        <v>0.51681999999999995</v>
      </c>
      <c r="EW35" s="12">
        <v>0.57157018000000004</v>
      </c>
      <c r="EX35" s="12">
        <v>0.31789000000000006</v>
      </c>
      <c r="EY35" s="12">
        <v>0.28696000000000005</v>
      </c>
      <c r="EZ35" s="12">
        <v>0.43277000000000004</v>
      </c>
      <c r="FA35" s="12">
        <v>0.50301382567999997</v>
      </c>
      <c r="FB35" s="12">
        <v>0.33967000000000008</v>
      </c>
      <c r="FC35" s="12">
        <v>0.23249</v>
      </c>
      <c r="FD35" s="5">
        <v>0.44923570099999999</v>
      </c>
      <c r="FE35" s="5">
        <v>0.50518745799999998</v>
      </c>
      <c r="FF35" s="5">
        <v>0.36037807700000002</v>
      </c>
      <c r="FG35" s="5">
        <v>0.29958410800000002</v>
      </c>
      <c r="FH35" s="5">
        <v>0.417600425</v>
      </c>
      <c r="FI35" s="5">
        <v>0.537447287</v>
      </c>
      <c r="FJ35" s="5">
        <v>0.37721292499999998</v>
      </c>
      <c r="FK35" s="5">
        <v>0.26595356999999997</v>
      </c>
      <c r="FL35" s="5">
        <v>0.46616182900000003</v>
      </c>
      <c r="FM35" s="5">
        <v>0.55663404100000002</v>
      </c>
      <c r="FN35" s="5">
        <v>0.35941334000000003</v>
      </c>
      <c r="FO35" s="5">
        <v>0.237558726</v>
      </c>
      <c r="FP35" s="5">
        <v>0.41644091799999999</v>
      </c>
      <c r="FQ35" s="5">
        <v>0.55229090999999997</v>
      </c>
      <c r="FR35" s="5">
        <v>7.8549746000000004E-2</v>
      </c>
      <c r="FS35" s="5">
        <v>0.26308702</v>
      </c>
      <c r="FT35" s="5">
        <v>0.42058810800000002</v>
      </c>
      <c r="FU35" s="5">
        <v>0.458300343</v>
      </c>
      <c r="FV35" s="5">
        <v>0.30775903700000001</v>
      </c>
      <c r="FW35" s="5">
        <v>0.20212817199999999</v>
      </c>
      <c r="FX35" s="5">
        <v>0.37557799400000003</v>
      </c>
      <c r="FY35" s="5">
        <v>0.46352817000000002</v>
      </c>
      <c r="FZ35" s="5">
        <v>0.31806030899999999</v>
      </c>
      <c r="GA35" s="5">
        <v>0.22229784399999999</v>
      </c>
      <c r="GB35" s="5">
        <v>0.37162107700000002</v>
      </c>
      <c r="GC35" s="5">
        <v>0.45536679299999999</v>
      </c>
      <c r="GD35" s="5">
        <v>0.30053097099999998</v>
      </c>
      <c r="GE35" s="5">
        <v>0.25124226399999999</v>
      </c>
    </row>
    <row r="36" spans="1:189" outlineLevel="1" x14ac:dyDescent="0.25">
      <c r="A36" s="18" t="s">
        <v>3</v>
      </c>
      <c r="B36" s="88"/>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f t="shared" ref="BO36:DZ36" si="21">SUM(BO37:BO41)</f>
        <v>13.803824224927975</v>
      </c>
      <c r="BP36" s="12">
        <f t="shared" si="21"/>
        <v>13.803824224927975</v>
      </c>
      <c r="BQ36" s="12">
        <f t="shared" si="21"/>
        <v>13.803824224927975</v>
      </c>
      <c r="BR36" s="12">
        <f t="shared" si="21"/>
        <v>13.803824224927975</v>
      </c>
      <c r="BS36" s="12">
        <f t="shared" si="21"/>
        <v>14.286834309186872</v>
      </c>
      <c r="BT36" s="12">
        <f t="shared" si="21"/>
        <v>14.286834309186872</v>
      </c>
      <c r="BU36" s="12">
        <f t="shared" si="21"/>
        <v>14.286834309186872</v>
      </c>
      <c r="BV36" s="12">
        <f t="shared" si="21"/>
        <v>14.286834309186872</v>
      </c>
      <c r="BW36" s="12">
        <f t="shared" si="21"/>
        <v>14.606450252005263</v>
      </c>
      <c r="BX36" s="12">
        <f t="shared" si="21"/>
        <v>14.606450252005263</v>
      </c>
      <c r="BY36" s="12">
        <f t="shared" si="21"/>
        <v>14.606450252005263</v>
      </c>
      <c r="BZ36" s="12">
        <f t="shared" si="21"/>
        <v>14.606450252005263</v>
      </c>
      <c r="CA36" s="12">
        <f t="shared" si="21"/>
        <v>14.838044818538487</v>
      </c>
      <c r="CB36" s="12">
        <f t="shared" si="21"/>
        <v>14.838044818538487</v>
      </c>
      <c r="CC36" s="12">
        <f t="shared" si="21"/>
        <v>14.838044818538487</v>
      </c>
      <c r="CD36" s="12">
        <f t="shared" si="21"/>
        <v>14.838044818538487</v>
      </c>
      <c r="CE36" s="12">
        <f t="shared" si="21"/>
        <v>15.391935700506735</v>
      </c>
      <c r="CF36" s="12">
        <f t="shared" si="21"/>
        <v>15.391935700506735</v>
      </c>
      <c r="CG36" s="12">
        <f t="shared" si="21"/>
        <v>15.391935700506735</v>
      </c>
      <c r="CH36" s="12">
        <f t="shared" si="21"/>
        <v>15.391935700506735</v>
      </c>
      <c r="CI36" s="12">
        <f t="shared" si="21"/>
        <v>14.91380766426604</v>
      </c>
      <c r="CJ36" s="12">
        <f t="shared" si="21"/>
        <v>14.91380766426604</v>
      </c>
      <c r="CK36" s="12">
        <f t="shared" si="21"/>
        <v>14.91380766426604</v>
      </c>
      <c r="CL36" s="12">
        <f t="shared" si="21"/>
        <v>14.91380766426604</v>
      </c>
      <c r="CM36" s="12">
        <f t="shared" si="21"/>
        <v>15.420287014911708</v>
      </c>
      <c r="CN36" s="12">
        <f t="shared" si="21"/>
        <v>15.420287014911708</v>
      </c>
      <c r="CO36" s="12">
        <f t="shared" si="21"/>
        <v>15.420287014911708</v>
      </c>
      <c r="CP36" s="12">
        <f t="shared" si="21"/>
        <v>15.420287014911708</v>
      </c>
      <c r="CQ36" s="12">
        <f t="shared" si="21"/>
        <v>14.389048071878911</v>
      </c>
      <c r="CR36" s="12">
        <f t="shared" si="21"/>
        <v>14.389048071878911</v>
      </c>
      <c r="CS36" s="12">
        <f t="shared" si="21"/>
        <v>14.389048071878911</v>
      </c>
      <c r="CT36" s="12">
        <f t="shared" si="21"/>
        <v>14.389048071878911</v>
      </c>
      <c r="CU36" s="12">
        <f t="shared" si="21"/>
        <v>13.537958821007811</v>
      </c>
      <c r="CV36" s="12">
        <f t="shared" si="21"/>
        <v>13.537958821007811</v>
      </c>
      <c r="CW36" s="12">
        <f t="shared" si="21"/>
        <v>13.537958821007811</v>
      </c>
      <c r="CX36" s="12">
        <f t="shared" si="21"/>
        <v>13.537958821007811</v>
      </c>
      <c r="CY36" s="12">
        <f t="shared" si="21"/>
        <v>14.316429133501197</v>
      </c>
      <c r="CZ36" s="12">
        <f t="shared" si="21"/>
        <v>14.316429133501197</v>
      </c>
      <c r="DA36" s="12">
        <f t="shared" si="21"/>
        <v>14.316429133501197</v>
      </c>
      <c r="DB36" s="12">
        <f t="shared" si="21"/>
        <v>14.316429133501197</v>
      </c>
      <c r="DC36" s="12">
        <f t="shared" si="21"/>
        <v>15.723859751509796</v>
      </c>
      <c r="DD36" s="12">
        <f t="shared" si="21"/>
        <v>15.723859751509796</v>
      </c>
      <c r="DE36" s="12">
        <f t="shared" si="21"/>
        <v>15.723859751509796</v>
      </c>
      <c r="DF36" s="12">
        <f t="shared" si="21"/>
        <v>15.723859751509796</v>
      </c>
      <c r="DG36" s="12">
        <f t="shared" si="21"/>
        <v>15.090656981854353</v>
      </c>
      <c r="DH36" s="12">
        <f t="shared" si="21"/>
        <v>15.090656981854353</v>
      </c>
      <c r="DI36" s="12">
        <f t="shared" si="21"/>
        <v>15.090656981854353</v>
      </c>
      <c r="DJ36" s="12">
        <f t="shared" si="21"/>
        <v>15.090656981854353</v>
      </c>
      <c r="DK36" s="12">
        <f t="shared" si="21"/>
        <v>16.062523849686908</v>
      </c>
      <c r="DL36" s="12">
        <f t="shared" si="21"/>
        <v>16.062523849686908</v>
      </c>
      <c r="DM36" s="12">
        <f t="shared" si="21"/>
        <v>16.062523849686908</v>
      </c>
      <c r="DN36" s="12">
        <f t="shared" si="21"/>
        <v>16.062523849686908</v>
      </c>
      <c r="DO36" s="12">
        <f t="shared" si="21"/>
        <v>11.204822116022413</v>
      </c>
      <c r="DP36" s="12">
        <f t="shared" si="21"/>
        <v>11.204822116022413</v>
      </c>
      <c r="DQ36" s="12">
        <f t="shared" si="21"/>
        <v>11.204822116022413</v>
      </c>
      <c r="DR36" s="12">
        <f t="shared" si="21"/>
        <v>11.204822116022413</v>
      </c>
      <c r="DS36" s="12">
        <f t="shared" si="21"/>
        <v>11.440225843171588</v>
      </c>
      <c r="DT36" s="12">
        <f t="shared" si="21"/>
        <v>11.440225843171588</v>
      </c>
      <c r="DU36" s="12">
        <f t="shared" si="21"/>
        <v>11.440225843171588</v>
      </c>
      <c r="DV36" s="12">
        <f t="shared" si="21"/>
        <v>11.440225843171588</v>
      </c>
      <c r="DW36" s="12">
        <f t="shared" si="21"/>
        <v>8.4915663705166899</v>
      </c>
      <c r="DX36" s="12">
        <f t="shared" si="21"/>
        <v>8.4915663705166899</v>
      </c>
      <c r="DY36" s="12">
        <f t="shared" si="21"/>
        <v>8.4915663705166899</v>
      </c>
      <c r="DZ36" s="12">
        <f t="shared" si="21"/>
        <v>8.4915663705166899</v>
      </c>
      <c r="EA36" s="12">
        <f t="shared" ref="EA36:FD36" si="22">SUM(EA37:EA41)</f>
        <v>7.6069098700369215</v>
      </c>
      <c r="EB36" s="12">
        <f t="shared" si="22"/>
        <v>8.2771317452085746</v>
      </c>
      <c r="EC36" s="12">
        <f t="shared" si="22"/>
        <v>8.4449105521524466</v>
      </c>
      <c r="ED36" s="12">
        <f t="shared" si="22"/>
        <v>8.4819622198188949</v>
      </c>
      <c r="EE36" s="12">
        <f t="shared" si="22"/>
        <v>9.0963881685435553</v>
      </c>
      <c r="EF36" s="12">
        <f t="shared" si="22"/>
        <v>8.3648595074338701</v>
      </c>
      <c r="EG36" s="12">
        <f t="shared" si="22"/>
        <v>9.0688939562483668</v>
      </c>
      <c r="EH36" s="12">
        <f t="shared" si="22"/>
        <v>7.9374501696704733</v>
      </c>
      <c r="EI36" s="12">
        <f t="shared" si="22"/>
        <v>7.7710802508808792</v>
      </c>
      <c r="EJ36" s="12">
        <f t="shared" si="22"/>
        <v>8.4803582556587394</v>
      </c>
      <c r="EK36" s="12">
        <f t="shared" si="22"/>
        <v>8.9541500161951202</v>
      </c>
      <c r="EL36" s="12">
        <f t="shared" si="22"/>
        <v>9.0902348030546065</v>
      </c>
      <c r="EM36" s="12">
        <f t="shared" si="22"/>
        <v>9.3550684608868409</v>
      </c>
      <c r="EN36" s="12">
        <f t="shared" si="22"/>
        <v>10.336340894447979</v>
      </c>
      <c r="EO36" s="12">
        <f t="shared" si="22"/>
        <v>10.2886433592143</v>
      </c>
      <c r="EP36" s="12">
        <f t="shared" si="22"/>
        <v>10.974722264364052</v>
      </c>
      <c r="EQ36" s="12">
        <f t="shared" si="22"/>
        <v>10.819107687563688</v>
      </c>
      <c r="ER36" s="12">
        <f t="shared" si="22"/>
        <v>10.863546920755056</v>
      </c>
      <c r="ES36" s="12">
        <f t="shared" si="22"/>
        <v>10.824990655559086</v>
      </c>
      <c r="ET36" s="12">
        <f t="shared" si="22"/>
        <v>12.207159651179348</v>
      </c>
      <c r="EU36" s="12">
        <f t="shared" si="22"/>
        <v>10.729503168721635</v>
      </c>
      <c r="EV36" s="12">
        <f t="shared" si="22"/>
        <v>11.146936735713924</v>
      </c>
      <c r="EW36" s="12">
        <f t="shared" si="22"/>
        <v>11.603937369838299</v>
      </c>
      <c r="EX36" s="12">
        <f t="shared" si="22"/>
        <v>11.48582410824948</v>
      </c>
      <c r="EY36" s="12">
        <f t="shared" si="22"/>
        <v>10.75956876167783</v>
      </c>
      <c r="EZ36" s="12">
        <f t="shared" si="22"/>
        <v>11.706382092222885</v>
      </c>
      <c r="FA36" s="12">
        <f t="shared" si="22"/>
        <v>14.083386011238989</v>
      </c>
      <c r="FB36" s="12">
        <f>SUM(FB37:FB41)</f>
        <v>14.183135636272183</v>
      </c>
      <c r="FC36" s="12">
        <f t="shared" si="22"/>
        <v>11.973141154067594</v>
      </c>
      <c r="FD36" s="12">
        <f t="shared" si="22"/>
        <v>13.191847839000001</v>
      </c>
      <c r="FE36" s="12">
        <f t="shared" ref="FE36:GB36" si="23">SUM(FE37:FE41)</f>
        <v>13.795820623000001</v>
      </c>
      <c r="FF36" s="12">
        <f t="shared" si="23"/>
        <v>15.048782501999998</v>
      </c>
      <c r="FG36" s="12">
        <f t="shared" si="23"/>
        <v>15.195862954000001</v>
      </c>
      <c r="FH36" s="12">
        <f t="shared" si="23"/>
        <v>15.717516807000001</v>
      </c>
      <c r="FI36" s="12">
        <f t="shared" si="23"/>
        <v>18.170196908000001</v>
      </c>
      <c r="FJ36" s="12">
        <f t="shared" si="23"/>
        <v>17.316341394000002</v>
      </c>
      <c r="FK36" s="12">
        <f t="shared" si="23"/>
        <v>17.360918229000003</v>
      </c>
      <c r="FL36" s="12">
        <f t="shared" si="23"/>
        <v>14.781213071</v>
      </c>
      <c r="FM36" s="12">
        <f t="shared" si="23"/>
        <v>15.74373984</v>
      </c>
      <c r="FN36" s="12">
        <f t="shared" si="23"/>
        <v>15.664084628000001</v>
      </c>
      <c r="FO36" s="12">
        <f t="shared" si="23"/>
        <v>15.576331561</v>
      </c>
      <c r="FP36" s="12">
        <f t="shared" si="23"/>
        <v>16.557564122999999</v>
      </c>
      <c r="FQ36" s="12">
        <f t="shared" si="23"/>
        <v>17.256712801000003</v>
      </c>
      <c r="FR36" s="12">
        <f t="shared" si="23"/>
        <v>13.410250134000002</v>
      </c>
      <c r="FS36" s="12">
        <f t="shared" si="23"/>
        <v>15.444090698</v>
      </c>
      <c r="FT36" s="12">
        <f t="shared" si="23"/>
        <v>13.345104002000001</v>
      </c>
      <c r="FU36" s="12">
        <f t="shared" si="23"/>
        <v>15.706386808000001</v>
      </c>
      <c r="FV36" s="12">
        <f t="shared" si="23"/>
        <v>17.108342843999999</v>
      </c>
      <c r="FW36" s="12">
        <f t="shared" si="23"/>
        <v>14.411319365000001</v>
      </c>
      <c r="FX36" s="12">
        <f t="shared" si="23"/>
        <v>11.447867293</v>
      </c>
      <c r="FY36" s="12">
        <f t="shared" si="23"/>
        <v>15.330083216999999</v>
      </c>
      <c r="FZ36" s="12">
        <f t="shared" si="23"/>
        <v>16.384823229000002</v>
      </c>
      <c r="GA36" s="12">
        <f t="shared" si="23"/>
        <v>16.418514985000002</v>
      </c>
      <c r="GB36" s="12">
        <f t="shared" si="23"/>
        <v>15.450013782999999</v>
      </c>
      <c r="GC36" s="12">
        <f t="shared" ref="GC36:GD36" si="24">SUM(GC37:GC41)</f>
        <v>15.096562832</v>
      </c>
      <c r="GD36" s="12">
        <f t="shared" si="24"/>
        <v>15.936536289999999</v>
      </c>
      <c r="GE36" s="12">
        <f t="shared" ref="GE36" si="25">SUM(GE37:GE41)</f>
        <v>13.442960516999999</v>
      </c>
      <c r="GF36" s="97"/>
      <c r="GG36" s="97"/>
    </row>
    <row r="37" spans="1:189" outlineLevel="1" x14ac:dyDescent="0.25">
      <c r="A37" s="17" t="s">
        <v>30</v>
      </c>
      <c r="B37" s="80"/>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v>2.0558818039713316</v>
      </c>
      <c r="BP37" s="11">
        <v>2.0558818039713316</v>
      </c>
      <c r="BQ37" s="11">
        <v>2.0558818039713316</v>
      </c>
      <c r="BR37" s="11">
        <v>2.0558818039713316</v>
      </c>
      <c r="BS37" s="11">
        <v>2.1118377062252001</v>
      </c>
      <c r="BT37" s="11">
        <v>2.1118377062252001</v>
      </c>
      <c r="BU37" s="11">
        <v>2.1118377062252001</v>
      </c>
      <c r="BV37" s="11">
        <v>2.1118377062252001</v>
      </c>
      <c r="BW37" s="11">
        <v>2.128173742389182</v>
      </c>
      <c r="BX37" s="11">
        <v>2.128173742389182</v>
      </c>
      <c r="BY37" s="11">
        <v>2.128173742389182</v>
      </c>
      <c r="BZ37" s="11">
        <v>2.128173742389182</v>
      </c>
      <c r="CA37" s="11">
        <v>2.2181304513680913</v>
      </c>
      <c r="CB37" s="11">
        <v>2.2181304513680913</v>
      </c>
      <c r="CC37" s="11">
        <v>2.2181304513680913</v>
      </c>
      <c r="CD37" s="11">
        <v>2.2181304513680913</v>
      </c>
      <c r="CE37" s="11">
        <v>2.3097755253215255</v>
      </c>
      <c r="CF37" s="11">
        <v>2.3097755253215255</v>
      </c>
      <c r="CG37" s="11">
        <v>2.3097755253215255</v>
      </c>
      <c r="CH37" s="11">
        <v>2.3097755253215255</v>
      </c>
      <c r="CI37" s="11">
        <v>2.4193001700285874</v>
      </c>
      <c r="CJ37" s="11">
        <v>2.4193001700285874</v>
      </c>
      <c r="CK37" s="11">
        <v>2.4193001700285874</v>
      </c>
      <c r="CL37" s="11">
        <v>2.4193001700285874</v>
      </c>
      <c r="CM37" s="11">
        <v>2.4821680188136406</v>
      </c>
      <c r="CN37" s="11">
        <v>2.4821680188136406</v>
      </c>
      <c r="CO37" s="11">
        <v>2.4821680188136406</v>
      </c>
      <c r="CP37" s="11">
        <v>2.4821680188136406</v>
      </c>
      <c r="CQ37" s="11">
        <v>2.6337763212832548</v>
      </c>
      <c r="CR37" s="11">
        <v>2.6337763212832548</v>
      </c>
      <c r="CS37" s="11">
        <v>2.6337763212832548</v>
      </c>
      <c r="CT37" s="11">
        <v>2.6337763212832548</v>
      </c>
      <c r="CU37" s="11">
        <v>2.574074662181145</v>
      </c>
      <c r="CV37" s="11">
        <v>2.574074662181145</v>
      </c>
      <c r="CW37" s="11">
        <v>2.574074662181145</v>
      </c>
      <c r="CX37" s="11">
        <v>2.574074662181145</v>
      </c>
      <c r="CY37" s="11">
        <v>2.4952908092676207</v>
      </c>
      <c r="CZ37" s="11">
        <v>2.4952908092676207</v>
      </c>
      <c r="DA37" s="11">
        <v>2.4952908092676207</v>
      </c>
      <c r="DB37" s="11">
        <v>2.4952908092676207</v>
      </c>
      <c r="DC37" s="11">
        <v>2.6548144447902855</v>
      </c>
      <c r="DD37" s="11">
        <v>2.6548144447902855</v>
      </c>
      <c r="DE37" s="11">
        <v>2.6548144447902855</v>
      </c>
      <c r="DF37" s="11">
        <v>2.6548144447902855</v>
      </c>
      <c r="DG37" s="11">
        <v>2.7819885758944527</v>
      </c>
      <c r="DH37" s="11">
        <v>2.7819885758944527</v>
      </c>
      <c r="DI37" s="11">
        <v>2.7819885758944527</v>
      </c>
      <c r="DJ37" s="11">
        <v>2.7819885758944527</v>
      </c>
      <c r="DK37" s="11">
        <v>2.8330132414187057</v>
      </c>
      <c r="DL37" s="11">
        <v>2.8330132414187057</v>
      </c>
      <c r="DM37" s="11">
        <v>2.8330132414187057</v>
      </c>
      <c r="DN37" s="11">
        <v>2.8330132414187057</v>
      </c>
      <c r="DO37" s="11">
        <v>2.7065615308309767</v>
      </c>
      <c r="DP37" s="11">
        <v>2.7065615308309767</v>
      </c>
      <c r="DQ37" s="11">
        <v>2.7065615308309767</v>
      </c>
      <c r="DR37" s="11">
        <v>2.7065615308309767</v>
      </c>
      <c r="DS37" s="11">
        <v>2.7947471575053524</v>
      </c>
      <c r="DT37" s="11">
        <v>2.7947471575053524</v>
      </c>
      <c r="DU37" s="11">
        <v>2.7947471575053524</v>
      </c>
      <c r="DV37" s="11">
        <v>2.7947471575053524</v>
      </c>
      <c r="DW37" s="11">
        <v>2.7113271058019026</v>
      </c>
      <c r="DX37" s="11">
        <v>2.7113271058019026</v>
      </c>
      <c r="DY37" s="11">
        <v>2.7113271058019026</v>
      </c>
      <c r="DZ37" s="11">
        <v>2.7113271058019026</v>
      </c>
      <c r="EA37" s="11">
        <v>2.3053882839999997</v>
      </c>
      <c r="EB37" s="11">
        <v>1.7400266939999998</v>
      </c>
      <c r="EC37" s="11">
        <v>2.1472066939999999</v>
      </c>
      <c r="ED37" s="11">
        <v>3.0250166940000001</v>
      </c>
      <c r="EE37" s="11">
        <v>3.8766966940000001</v>
      </c>
      <c r="EF37" s="11">
        <v>2.1258440339999995</v>
      </c>
      <c r="EG37" s="11">
        <v>2.2874140339999998</v>
      </c>
      <c r="EH37" s="11">
        <v>3.026604034</v>
      </c>
      <c r="EI37" s="11">
        <v>2.3153340340000002</v>
      </c>
      <c r="EJ37" s="11">
        <v>1.7296429419999999</v>
      </c>
      <c r="EK37" s="11">
        <v>2.1817129420000003</v>
      </c>
      <c r="EL37" s="11">
        <v>2.7946929420000002</v>
      </c>
      <c r="EM37" s="11">
        <v>2.5334829419999996</v>
      </c>
      <c r="EN37" s="11">
        <v>2.3077719640000001</v>
      </c>
      <c r="EO37" s="11">
        <v>2.0246642669999995</v>
      </c>
      <c r="EP37" s="11">
        <v>3.8174615359999997</v>
      </c>
      <c r="EQ37" s="11">
        <v>3.9673625960000001</v>
      </c>
      <c r="ER37" s="11">
        <v>3.3490919880000001</v>
      </c>
      <c r="ES37" s="11">
        <v>3.1477120275999999</v>
      </c>
      <c r="ET37" s="11">
        <v>4.6955493795213226</v>
      </c>
      <c r="EU37" s="11">
        <v>3.5478759879999999</v>
      </c>
      <c r="EV37" s="11">
        <v>3.1902700159999995</v>
      </c>
      <c r="EW37" s="11">
        <v>3.8058195360000004</v>
      </c>
      <c r="EX37" s="11">
        <v>4.6378695360000002</v>
      </c>
      <c r="EY37" s="11">
        <v>4.4143495359999996</v>
      </c>
      <c r="EZ37" s="11">
        <v>3.7738184759999998</v>
      </c>
      <c r="FA37" s="11">
        <v>3.9321339293099999</v>
      </c>
      <c r="FB37" s="11">
        <v>4.5177931956299995</v>
      </c>
      <c r="FC37" s="11">
        <v>3.7950384759999998</v>
      </c>
      <c r="FD37" s="15">
        <v>2.828685203</v>
      </c>
      <c r="FE37" s="15">
        <v>3.4080584900000002</v>
      </c>
      <c r="FF37" s="15">
        <v>4.1975294620000003</v>
      </c>
      <c r="FG37" s="15">
        <v>3.897333792</v>
      </c>
      <c r="FH37" s="15">
        <v>3.009448634</v>
      </c>
      <c r="FI37" s="15">
        <v>3.9502726400000001</v>
      </c>
      <c r="FJ37" s="15">
        <v>4.968976509</v>
      </c>
      <c r="FK37" s="15">
        <v>4.4342723639999999</v>
      </c>
      <c r="FL37" s="15">
        <v>3.2244794730000002</v>
      </c>
      <c r="FM37" s="15">
        <v>4.0890583429999996</v>
      </c>
      <c r="FN37" s="15">
        <v>5.288604877</v>
      </c>
      <c r="FO37" s="15">
        <v>4.2857264150000001</v>
      </c>
      <c r="FP37" s="15">
        <v>3.3241350039999999</v>
      </c>
      <c r="FQ37" s="15">
        <v>4.0019427829999996</v>
      </c>
      <c r="FR37" s="15">
        <v>2.5081534099999998</v>
      </c>
      <c r="FS37" s="15">
        <v>4.2699900030000002</v>
      </c>
      <c r="FT37" s="15">
        <v>3.4087264190000002</v>
      </c>
      <c r="FU37" s="15">
        <v>4.401280173</v>
      </c>
      <c r="FV37" s="15">
        <v>5.115452232</v>
      </c>
      <c r="FW37" s="15">
        <v>3.8140039780000001</v>
      </c>
      <c r="FX37" s="15">
        <v>3.6852161840000002</v>
      </c>
      <c r="FY37" s="15">
        <v>3.9155951729999998</v>
      </c>
      <c r="FZ37" s="15">
        <v>6.8983508269999998</v>
      </c>
      <c r="GA37" s="15">
        <v>6.0726267060000003</v>
      </c>
      <c r="GB37" s="15">
        <v>3.9759609999999999</v>
      </c>
      <c r="GC37" s="15">
        <v>3.0167088959999999</v>
      </c>
      <c r="GD37" s="15">
        <v>3.7121515999999999</v>
      </c>
      <c r="GE37" s="15">
        <v>3.4603811019999999</v>
      </c>
      <c r="GF37" s="97"/>
      <c r="GG37" s="97"/>
    </row>
    <row r="38" spans="1:189" outlineLevel="1" x14ac:dyDescent="0.25">
      <c r="A38" s="91" t="s">
        <v>87</v>
      </c>
      <c r="B38" s="80"/>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v>1.514791367425885</v>
      </c>
      <c r="BP38" s="11">
        <v>1.514791367425885</v>
      </c>
      <c r="BQ38" s="11">
        <v>1.514791367425885</v>
      </c>
      <c r="BR38" s="11">
        <v>1.514791367425885</v>
      </c>
      <c r="BS38" s="11">
        <v>1.502421939328269</v>
      </c>
      <c r="BT38" s="11">
        <v>1.502421939328269</v>
      </c>
      <c r="BU38" s="11">
        <v>1.502421939328269</v>
      </c>
      <c r="BV38" s="11">
        <v>1.502421939328269</v>
      </c>
      <c r="BW38" s="11">
        <v>1.4473103735372839</v>
      </c>
      <c r="BX38" s="11">
        <v>1.4473103735372839</v>
      </c>
      <c r="BY38" s="11">
        <v>1.4473103735372839</v>
      </c>
      <c r="BZ38" s="11">
        <v>1.4473103735372839</v>
      </c>
      <c r="CA38" s="11">
        <v>1.5345351296936804</v>
      </c>
      <c r="CB38" s="11">
        <v>1.5345351296936804</v>
      </c>
      <c r="CC38" s="11">
        <v>1.5345351296936804</v>
      </c>
      <c r="CD38" s="11">
        <v>1.5345351296936804</v>
      </c>
      <c r="CE38" s="11">
        <v>1.6060481040394439</v>
      </c>
      <c r="CF38" s="11">
        <v>1.6060481040394439</v>
      </c>
      <c r="CG38" s="11">
        <v>1.6060481040394439</v>
      </c>
      <c r="CH38" s="11">
        <v>1.6060481040394439</v>
      </c>
      <c r="CI38" s="11">
        <v>1.6471480671230092</v>
      </c>
      <c r="CJ38" s="11">
        <v>1.6471480671230092</v>
      </c>
      <c r="CK38" s="11">
        <v>1.6471480671230092</v>
      </c>
      <c r="CL38" s="11">
        <v>1.6471480671230092</v>
      </c>
      <c r="CM38" s="11">
        <v>1.6340713887301854</v>
      </c>
      <c r="CN38" s="11">
        <v>1.6340713887301854</v>
      </c>
      <c r="CO38" s="11">
        <v>1.6340713887301854</v>
      </c>
      <c r="CP38" s="11">
        <v>1.6340713887301854</v>
      </c>
      <c r="CQ38" s="11">
        <v>1.6385376845787669</v>
      </c>
      <c r="CR38" s="11">
        <v>1.6385376845787669</v>
      </c>
      <c r="CS38" s="11">
        <v>1.6385376845787669</v>
      </c>
      <c r="CT38" s="11">
        <v>1.6385376845787669</v>
      </c>
      <c r="CU38" s="11">
        <v>1.5761801969502212</v>
      </c>
      <c r="CV38" s="11">
        <v>1.5761801969502212</v>
      </c>
      <c r="CW38" s="11">
        <v>1.5761801969502212</v>
      </c>
      <c r="CX38" s="11">
        <v>1.5761801969502212</v>
      </c>
      <c r="CY38" s="11">
        <v>1.603874022994952</v>
      </c>
      <c r="CZ38" s="11">
        <v>1.603874022994952</v>
      </c>
      <c r="DA38" s="11">
        <v>1.603874022994952</v>
      </c>
      <c r="DB38" s="11">
        <v>1.603874022994952</v>
      </c>
      <c r="DC38" s="11">
        <v>1.6714588606117675</v>
      </c>
      <c r="DD38" s="11">
        <v>1.6714588606117675</v>
      </c>
      <c r="DE38" s="11">
        <v>1.6714588606117675</v>
      </c>
      <c r="DF38" s="11">
        <v>1.6714588606117675</v>
      </c>
      <c r="DG38" s="11">
        <v>1.6540737555941958</v>
      </c>
      <c r="DH38" s="11">
        <v>1.6540737555941958</v>
      </c>
      <c r="DI38" s="11">
        <v>1.6540737555941958</v>
      </c>
      <c r="DJ38" s="11">
        <v>1.6540737555941958</v>
      </c>
      <c r="DK38" s="11">
        <v>1.6425474562658682</v>
      </c>
      <c r="DL38" s="11">
        <v>1.6425474562658682</v>
      </c>
      <c r="DM38" s="11">
        <v>1.6425474562658682</v>
      </c>
      <c r="DN38" s="11">
        <v>1.6425474562658682</v>
      </c>
      <c r="DO38" s="11">
        <v>1.4628890590514279</v>
      </c>
      <c r="DP38" s="11">
        <v>1.4628890590514279</v>
      </c>
      <c r="DQ38" s="11">
        <v>1.4628890590514279</v>
      </c>
      <c r="DR38" s="11">
        <v>1.4628890590514279</v>
      </c>
      <c r="DS38" s="11">
        <v>1.7303510599574397</v>
      </c>
      <c r="DT38" s="11">
        <v>1.7303510599574397</v>
      </c>
      <c r="DU38" s="11">
        <v>1.7303510599574397</v>
      </c>
      <c r="DV38" s="11">
        <v>1.7303510599574397</v>
      </c>
      <c r="DW38" s="11">
        <v>1.6033674631041914</v>
      </c>
      <c r="DX38" s="11">
        <v>1.6033674631041914</v>
      </c>
      <c r="DY38" s="11">
        <v>1.6033674631041914</v>
      </c>
      <c r="DZ38" s="11">
        <v>1.6033674631041914</v>
      </c>
      <c r="EA38" s="11">
        <v>1.2555640000000001</v>
      </c>
      <c r="EB38" s="11">
        <v>1.5542670000000001</v>
      </c>
      <c r="EC38" s="11">
        <v>1.6614299999999997</v>
      </c>
      <c r="ED38" s="11">
        <v>1.2245870000000001</v>
      </c>
      <c r="EE38" s="11">
        <v>1.0869440000000001</v>
      </c>
      <c r="EF38" s="11">
        <v>1.3841299999999999</v>
      </c>
      <c r="EG38" s="11">
        <v>1.5768509999999996</v>
      </c>
      <c r="EH38" s="11">
        <v>1.2545979999999999</v>
      </c>
      <c r="EI38" s="11">
        <v>1.037701</v>
      </c>
      <c r="EJ38" s="11">
        <v>1.3699850000000002</v>
      </c>
      <c r="EK38" s="11">
        <v>1.493463</v>
      </c>
      <c r="EL38" s="11">
        <v>1.019495</v>
      </c>
      <c r="EM38" s="11">
        <v>0.99329000000000001</v>
      </c>
      <c r="EN38" s="11">
        <v>1.24207</v>
      </c>
      <c r="EO38" s="11">
        <v>1.404417</v>
      </c>
      <c r="EP38" s="11">
        <v>1.1833031999999999</v>
      </c>
      <c r="EQ38" s="11">
        <v>1.0262360999999998</v>
      </c>
      <c r="ER38" s="11">
        <v>1.3282499999999999</v>
      </c>
      <c r="ES38" s="11">
        <v>1.440571</v>
      </c>
      <c r="ET38" s="11">
        <v>1.0497525401105721</v>
      </c>
      <c r="EU38" s="11">
        <v>1.023876</v>
      </c>
      <c r="EV38" s="11">
        <v>1.4316310000000001</v>
      </c>
      <c r="EW38" s="11">
        <v>1.4006149999999999</v>
      </c>
      <c r="EX38" s="11">
        <v>1.1697150000000001</v>
      </c>
      <c r="EY38" s="11">
        <v>1.145751</v>
      </c>
      <c r="EZ38" s="11">
        <v>1.5505289999999998</v>
      </c>
      <c r="FA38" s="11">
        <v>1.6623250000000001</v>
      </c>
      <c r="FB38" s="11">
        <v>1.0940164775972181</v>
      </c>
      <c r="FC38" s="11">
        <v>0.96991899999999986</v>
      </c>
      <c r="FD38" s="15">
        <v>0.98556661999999995</v>
      </c>
      <c r="FE38" s="15">
        <v>1.1239443060000001</v>
      </c>
      <c r="FF38" s="15">
        <v>0.86234290300000005</v>
      </c>
      <c r="FG38" s="15">
        <v>0.73064543000000004</v>
      </c>
      <c r="FH38" s="15">
        <v>1.0081099579999999</v>
      </c>
      <c r="FI38" s="15">
        <v>1.256953636</v>
      </c>
      <c r="FJ38" s="15">
        <v>0.97462678000000003</v>
      </c>
      <c r="FK38" s="15">
        <v>0.76550039700000005</v>
      </c>
      <c r="FL38" s="15">
        <v>0.94699827199999997</v>
      </c>
      <c r="FM38" s="15">
        <v>1.0863304410000001</v>
      </c>
      <c r="FN38" s="15">
        <v>1.047794192</v>
      </c>
      <c r="FO38" s="15">
        <v>0.95443535999999995</v>
      </c>
      <c r="FP38" s="15">
        <v>1.1593563389999999</v>
      </c>
      <c r="FQ38" s="15">
        <v>1.353105556</v>
      </c>
      <c r="FR38" s="15">
        <v>4.6987699000000001E-2</v>
      </c>
      <c r="FS38" s="15">
        <v>0.95102491700000003</v>
      </c>
      <c r="FT38" s="15">
        <v>1.185584346</v>
      </c>
      <c r="FU38" s="15">
        <v>1.285990693</v>
      </c>
      <c r="FV38" s="15">
        <v>1.3089786830000001</v>
      </c>
      <c r="FW38" s="15">
        <v>1.074241826</v>
      </c>
      <c r="FX38" s="15">
        <v>1.280733455</v>
      </c>
      <c r="FY38" s="15">
        <v>1.230258399</v>
      </c>
      <c r="FZ38" s="15">
        <v>1.1918289950000001</v>
      </c>
      <c r="GA38" s="15">
        <v>0.98263316000000001</v>
      </c>
      <c r="GB38" s="15">
        <v>1.1790785699999999</v>
      </c>
      <c r="GC38" s="15">
        <v>1.2727425109999999</v>
      </c>
      <c r="GD38" s="15">
        <v>1.2433612279999999</v>
      </c>
      <c r="GE38" s="15">
        <v>1.001781351</v>
      </c>
      <c r="GF38" s="97"/>
      <c r="GG38" s="97"/>
    </row>
    <row r="39" spans="1:189" outlineLevel="1" x14ac:dyDescent="0.25">
      <c r="A39" s="17" t="s">
        <v>32</v>
      </c>
      <c r="B39" s="80"/>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v>8.7066824508810754</v>
      </c>
      <c r="BP39" s="11">
        <v>8.7066824508810754</v>
      </c>
      <c r="BQ39" s="11">
        <v>8.7066824508810754</v>
      </c>
      <c r="BR39" s="11">
        <v>8.7066824508810754</v>
      </c>
      <c r="BS39" s="11">
        <v>9.0394395601957367</v>
      </c>
      <c r="BT39" s="11">
        <v>9.0394395601957367</v>
      </c>
      <c r="BU39" s="11">
        <v>9.0394395601957367</v>
      </c>
      <c r="BV39" s="11">
        <v>9.0394395601957367</v>
      </c>
      <c r="BW39" s="11">
        <v>9.4597521302249152</v>
      </c>
      <c r="BX39" s="11">
        <v>9.4597521302249152</v>
      </c>
      <c r="BY39" s="11">
        <v>9.4597521302249152</v>
      </c>
      <c r="BZ39" s="11">
        <v>9.4597521302249152</v>
      </c>
      <c r="CA39" s="11">
        <v>9.4460023108628839</v>
      </c>
      <c r="CB39" s="11">
        <v>9.4460023108628839</v>
      </c>
      <c r="CC39" s="11">
        <v>9.4460023108628839</v>
      </c>
      <c r="CD39" s="11">
        <v>9.4460023108628839</v>
      </c>
      <c r="CE39" s="11">
        <v>9.756106170841786</v>
      </c>
      <c r="CF39" s="11">
        <v>9.756106170841786</v>
      </c>
      <c r="CG39" s="11">
        <v>9.756106170841786</v>
      </c>
      <c r="CH39" s="11">
        <v>9.756106170841786</v>
      </c>
      <c r="CI39" s="11">
        <v>9.1753023845359785</v>
      </c>
      <c r="CJ39" s="11">
        <v>9.1753023845359785</v>
      </c>
      <c r="CK39" s="11">
        <v>9.1753023845359785</v>
      </c>
      <c r="CL39" s="11">
        <v>9.1753023845359785</v>
      </c>
      <c r="CM39" s="11">
        <v>9.4508826818829093</v>
      </c>
      <c r="CN39" s="11">
        <v>9.4508826818829093</v>
      </c>
      <c r="CO39" s="11">
        <v>9.4508826818829093</v>
      </c>
      <c r="CP39" s="11">
        <v>9.4508826818829093</v>
      </c>
      <c r="CQ39" s="11">
        <v>8.3480216773542857</v>
      </c>
      <c r="CR39" s="11">
        <v>8.3480216773542857</v>
      </c>
      <c r="CS39" s="11">
        <v>8.3480216773542857</v>
      </c>
      <c r="CT39" s="11">
        <v>8.3480216773542857</v>
      </c>
      <c r="CU39" s="11">
        <v>7.6575352390301186</v>
      </c>
      <c r="CV39" s="11">
        <v>7.6575352390301186</v>
      </c>
      <c r="CW39" s="11">
        <v>7.6575352390301186</v>
      </c>
      <c r="CX39" s="11">
        <v>7.6575352390301186</v>
      </c>
      <c r="CY39" s="11">
        <v>8.4281081510582094</v>
      </c>
      <c r="CZ39" s="11">
        <v>8.4281081510582094</v>
      </c>
      <c r="DA39" s="11">
        <v>8.4281081510582094</v>
      </c>
      <c r="DB39" s="11">
        <v>8.4281081510582094</v>
      </c>
      <c r="DC39" s="11">
        <v>9.6883887266316187</v>
      </c>
      <c r="DD39" s="11">
        <v>9.6883887266316187</v>
      </c>
      <c r="DE39" s="11">
        <v>9.6883887266316187</v>
      </c>
      <c r="DF39" s="11">
        <v>9.6883887266316187</v>
      </c>
      <c r="DG39" s="11">
        <v>8.8170808683629289</v>
      </c>
      <c r="DH39" s="11">
        <v>8.8170808683629289</v>
      </c>
      <c r="DI39" s="11">
        <v>8.8170808683629289</v>
      </c>
      <c r="DJ39" s="11">
        <v>8.8170808683629289</v>
      </c>
      <c r="DK39" s="11">
        <v>9.8053378925869854</v>
      </c>
      <c r="DL39" s="11">
        <v>9.8053378925869854</v>
      </c>
      <c r="DM39" s="11">
        <v>9.8053378925869854</v>
      </c>
      <c r="DN39" s="11">
        <v>9.8053378925869854</v>
      </c>
      <c r="DO39" s="11">
        <v>5.1987945059512244</v>
      </c>
      <c r="DP39" s="11">
        <v>5.1987945059512244</v>
      </c>
      <c r="DQ39" s="11">
        <v>5.1987945059512244</v>
      </c>
      <c r="DR39" s="11">
        <v>5.1987945059512244</v>
      </c>
      <c r="DS39" s="11">
        <v>4.9618290828316018</v>
      </c>
      <c r="DT39" s="11">
        <v>4.9618290828316018</v>
      </c>
      <c r="DU39" s="11">
        <v>4.9618290828316018</v>
      </c>
      <c r="DV39" s="11">
        <v>4.9618290828316018</v>
      </c>
      <c r="DW39" s="11">
        <v>2.4378516096105955</v>
      </c>
      <c r="DX39" s="11">
        <v>2.4378516096105955</v>
      </c>
      <c r="DY39" s="11">
        <v>2.4378516096105955</v>
      </c>
      <c r="DZ39" s="11">
        <v>2.4378516096105955</v>
      </c>
      <c r="EA39" s="11">
        <v>2.418472144036921</v>
      </c>
      <c r="EB39" s="11">
        <v>3.1717416092085751</v>
      </c>
      <c r="EC39" s="11">
        <v>2.7636514161524461</v>
      </c>
      <c r="ED39" s="11">
        <v>2.5763690838188942</v>
      </c>
      <c r="EE39" s="11">
        <v>2.5337410325435545</v>
      </c>
      <c r="EF39" s="11">
        <v>3.1058430314338699</v>
      </c>
      <c r="EG39" s="11">
        <v>3.4001004802483665</v>
      </c>
      <c r="EH39" s="11">
        <v>2.104438693670474</v>
      </c>
      <c r="EI39" s="11">
        <v>2.9139346748808781</v>
      </c>
      <c r="EJ39" s="11">
        <v>3.6136028716587396</v>
      </c>
      <c r="EK39" s="11">
        <v>3.6026456321951201</v>
      </c>
      <c r="EL39" s="11">
        <v>3.9200824190546051</v>
      </c>
      <c r="EM39" s="11">
        <v>4.4997059878868404</v>
      </c>
      <c r="EN39" s="11">
        <v>5.3213283094479786</v>
      </c>
      <c r="EO39" s="11">
        <v>5.3738318742143001</v>
      </c>
      <c r="EP39" s="11">
        <v>4.7079422813640521</v>
      </c>
      <c r="EQ39" s="11">
        <v>4.4698503495636892</v>
      </c>
      <c r="ER39" s="11">
        <v>4.7023433107550554</v>
      </c>
      <c r="ES39" s="11">
        <v>4.7263341859590859</v>
      </c>
      <c r="ET39" s="11">
        <v>4.9670557171042846</v>
      </c>
      <c r="EU39" s="11">
        <v>4.7600906341783817</v>
      </c>
      <c r="EV39" s="11">
        <v>5.0241746548783901</v>
      </c>
      <c r="EW39" s="11">
        <v>4.8095472649242623</v>
      </c>
      <c r="EX39" s="11">
        <v>4.3261360506871593</v>
      </c>
      <c r="EY39" s="11">
        <v>3.8172942653539543</v>
      </c>
      <c r="EZ39" s="11">
        <v>4.8652846399441563</v>
      </c>
      <c r="FA39" s="11">
        <v>6.8747565085517621</v>
      </c>
      <c r="FB39" s="11">
        <v>7.1321756240887231</v>
      </c>
      <c r="FC39" s="11">
        <v>5.8552237768557047</v>
      </c>
      <c r="FD39" s="15">
        <v>7.5773971219999998</v>
      </c>
      <c r="FE39" s="15">
        <v>7.1855508869999998</v>
      </c>
      <c r="FF39" s="15">
        <v>7.5705154549999998</v>
      </c>
      <c r="FG39" s="15">
        <v>8.7172506849999998</v>
      </c>
      <c r="FH39" s="15">
        <v>10.288554980000001</v>
      </c>
      <c r="FI39" s="15">
        <v>10.944053569999999</v>
      </c>
      <c r="FJ39" s="15">
        <v>10.00248919</v>
      </c>
      <c r="FK39" s="15">
        <v>10.943142440000001</v>
      </c>
      <c r="FL39" s="15">
        <v>9.1617394660000002</v>
      </c>
      <c r="FM39" s="15">
        <v>9.0932328330000001</v>
      </c>
      <c r="FN39" s="15">
        <v>7.9095372839999998</v>
      </c>
      <c r="FO39" s="15">
        <v>9.0022503650000001</v>
      </c>
      <c r="FP39" s="15">
        <v>10.60460698</v>
      </c>
      <c r="FQ39" s="15">
        <v>10.46725236</v>
      </c>
      <c r="FR39" s="15">
        <v>9.6382996829999996</v>
      </c>
      <c r="FS39" s="15">
        <v>8.8417748819999993</v>
      </c>
      <c r="FT39" s="15">
        <v>7.1569396650000003</v>
      </c>
      <c r="FU39" s="15">
        <v>8.3232676790000006</v>
      </c>
      <c r="FV39" s="15">
        <v>9.1092644469999993</v>
      </c>
      <c r="FW39" s="15">
        <v>8.0875925710000001</v>
      </c>
      <c r="FX39" s="15">
        <v>4.8341291499999999</v>
      </c>
      <c r="FY39" s="15">
        <v>8.5774694819999997</v>
      </c>
      <c r="FZ39" s="15">
        <v>6.7130322370000002</v>
      </c>
      <c r="GA39" s="15">
        <v>7.8812686830000001</v>
      </c>
      <c r="GB39" s="15">
        <v>8.6154605069999999</v>
      </c>
      <c r="GC39" s="15">
        <v>9.0020710420000007</v>
      </c>
      <c r="GD39" s="15">
        <v>9.3491368569999995</v>
      </c>
      <c r="GE39" s="15">
        <v>7.5299929570000002</v>
      </c>
      <c r="GF39" s="97"/>
      <c r="GG39" s="97"/>
    </row>
    <row r="40" spans="1:189" outlineLevel="1" x14ac:dyDescent="0.25">
      <c r="A40" s="17" t="s">
        <v>33</v>
      </c>
      <c r="B40" s="80"/>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v>0.65463822309658548</v>
      </c>
      <c r="BP40" s="11">
        <v>0.65463822309658548</v>
      </c>
      <c r="BQ40" s="11">
        <v>0.65463822309658548</v>
      </c>
      <c r="BR40" s="11">
        <v>0.65463822309658548</v>
      </c>
      <c r="BS40" s="11">
        <v>0.79845531110924717</v>
      </c>
      <c r="BT40" s="11">
        <v>0.79845531110924717</v>
      </c>
      <c r="BU40" s="11">
        <v>0.79845531110924717</v>
      </c>
      <c r="BV40" s="11">
        <v>0.79845531110924717</v>
      </c>
      <c r="BW40" s="11">
        <v>0.72218675894849871</v>
      </c>
      <c r="BX40" s="11">
        <v>0.72218675894849871</v>
      </c>
      <c r="BY40" s="11">
        <v>0.72218675894849871</v>
      </c>
      <c r="BZ40" s="11">
        <v>0.72218675894849871</v>
      </c>
      <c r="CA40" s="11">
        <v>0.73491764455400344</v>
      </c>
      <c r="CB40" s="11">
        <v>0.73491764455400344</v>
      </c>
      <c r="CC40" s="11">
        <v>0.73491764455400344</v>
      </c>
      <c r="CD40" s="11">
        <v>0.73491764455400344</v>
      </c>
      <c r="CE40" s="11">
        <v>0.77195406810439382</v>
      </c>
      <c r="CF40" s="11">
        <v>0.77195406810439382</v>
      </c>
      <c r="CG40" s="11">
        <v>0.77195406810439382</v>
      </c>
      <c r="CH40" s="11">
        <v>0.77195406810439382</v>
      </c>
      <c r="CI40" s="11">
        <v>0.6853801230176888</v>
      </c>
      <c r="CJ40" s="11">
        <v>0.6853801230176888</v>
      </c>
      <c r="CK40" s="11">
        <v>0.6853801230176888</v>
      </c>
      <c r="CL40" s="11">
        <v>0.6853801230176888</v>
      </c>
      <c r="CM40" s="11">
        <v>0.83918303342231304</v>
      </c>
      <c r="CN40" s="11">
        <v>0.83918303342231304</v>
      </c>
      <c r="CO40" s="11">
        <v>0.83918303342231304</v>
      </c>
      <c r="CP40" s="11">
        <v>0.83918303342231304</v>
      </c>
      <c r="CQ40" s="11">
        <v>0.76484380076335357</v>
      </c>
      <c r="CR40" s="11">
        <v>0.76484380076335357</v>
      </c>
      <c r="CS40" s="11">
        <v>0.76484380076335357</v>
      </c>
      <c r="CT40" s="11">
        <v>0.76484380076335357</v>
      </c>
      <c r="CU40" s="11">
        <v>0.76901455342088165</v>
      </c>
      <c r="CV40" s="11">
        <v>0.76901455342088165</v>
      </c>
      <c r="CW40" s="11">
        <v>0.76901455342088165</v>
      </c>
      <c r="CX40" s="11">
        <v>0.76901455342088165</v>
      </c>
      <c r="CY40" s="11">
        <v>0.79682237726028937</v>
      </c>
      <c r="CZ40" s="11">
        <v>0.79682237726028937</v>
      </c>
      <c r="DA40" s="11">
        <v>0.79682237726028937</v>
      </c>
      <c r="DB40" s="11">
        <v>0.79682237726028937</v>
      </c>
      <c r="DC40" s="11">
        <v>0.70645497697127213</v>
      </c>
      <c r="DD40" s="11">
        <v>0.70645497697127213</v>
      </c>
      <c r="DE40" s="11">
        <v>0.70645497697127213</v>
      </c>
      <c r="DF40" s="11">
        <v>0.70645497697127213</v>
      </c>
      <c r="DG40" s="11">
        <v>0.85152745095971139</v>
      </c>
      <c r="DH40" s="11">
        <v>0.85152745095971139</v>
      </c>
      <c r="DI40" s="11">
        <v>0.85152745095971139</v>
      </c>
      <c r="DJ40" s="11">
        <v>0.85152745095971139</v>
      </c>
      <c r="DK40" s="11">
        <v>0.75682813882098321</v>
      </c>
      <c r="DL40" s="11">
        <v>0.75682813882098321</v>
      </c>
      <c r="DM40" s="11">
        <v>0.75682813882098321</v>
      </c>
      <c r="DN40" s="11">
        <v>0.75682813882098321</v>
      </c>
      <c r="DO40" s="11">
        <v>0.83752900275018749</v>
      </c>
      <c r="DP40" s="11">
        <v>0.83752900275018749</v>
      </c>
      <c r="DQ40" s="11">
        <v>0.83752900275018749</v>
      </c>
      <c r="DR40" s="11">
        <v>0.83752900275018749</v>
      </c>
      <c r="DS40" s="11">
        <v>0.92059424999999984</v>
      </c>
      <c r="DT40" s="11">
        <v>0.92059424999999984</v>
      </c>
      <c r="DU40" s="11">
        <v>0.92059424999999984</v>
      </c>
      <c r="DV40" s="11">
        <v>0.92059424999999984</v>
      </c>
      <c r="DW40" s="11">
        <v>0.81942024999999985</v>
      </c>
      <c r="DX40" s="11">
        <v>0.81942024999999985</v>
      </c>
      <c r="DY40" s="11">
        <v>0.81942024999999985</v>
      </c>
      <c r="DZ40" s="11">
        <v>0.81942024999999985</v>
      </c>
      <c r="EA40" s="11">
        <v>0.76826800000000006</v>
      </c>
      <c r="EB40" s="11">
        <v>0.81192900000000012</v>
      </c>
      <c r="EC40" s="11">
        <v>0.83687500000000004</v>
      </c>
      <c r="ED40" s="11">
        <v>0.72424199999999994</v>
      </c>
      <c r="EE40" s="11">
        <v>0.72390900000000002</v>
      </c>
      <c r="EF40" s="11">
        <v>0.77219499999999996</v>
      </c>
      <c r="EG40" s="11">
        <v>0.779721</v>
      </c>
      <c r="EH40" s="11">
        <v>0.72786200000000012</v>
      </c>
      <c r="EI40" s="11">
        <v>0.76699899999999999</v>
      </c>
      <c r="EJ40" s="11">
        <v>0.80922000000000005</v>
      </c>
      <c r="EK40" s="11">
        <v>0.79040100000000002</v>
      </c>
      <c r="EL40" s="11">
        <v>0.64423699999999995</v>
      </c>
      <c r="EM40" s="11">
        <v>0.67674999999999996</v>
      </c>
      <c r="EN40" s="11">
        <v>0.74917899999999982</v>
      </c>
      <c r="EO40" s="11">
        <v>0.76479900000000001</v>
      </c>
      <c r="EP40" s="11">
        <v>0.66647790000000007</v>
      </c>
      <c r="EQ40" s="11">
        <v>0.70283699999999982</v>
      </c>
      <c r="ER40" s="11">
        <v>0.78257200000000005</v>
      </c>
      <c r="ES40" s="11">
        <v>0.78782600000000014</v>
      </c>
      <c r="ET40" s="11">
        <v>0.7313577882287724</v>
      </c>
      <c r="EU40" s="11">
        <v>0.69689310454325326</v>
      </c>
      <c r="EV40" s="11">
        <v>0.76022362283553435</v>
      </c>
      <c r="EW40" s="11">
        <v>0.78284812691403616</v>
      </c>
      <c r="EX40" s="11">
        <v>0.70682460716352058</v>
      </c>
      <c r="EY40" s="11">
        <v>0.71903651832387605</v>
      </c>
      <c r="EZ40" s="11">
        <v>0.76496253427872885</v>
      </c>
      <c r="FA40" s="11">
        <v>0.83408113137722595</v>
      </c>
      <c r="FB40" s="11">
        <v>0.76508933295909254</v>
      </c>
      <c r="FC40" s="11">
        <v>0.70662245921189004</v>
      </c>
      <c r="FD40" s="15">
        <v>0.98897916900000005</v>
      </c>
      <c r="FE40" s="15">
        <v>1.232867605</v>
      </c>
      <c r="FF40" s="15">
        <v>1.562646926</v>
      </c>
      <c r="FG40" s="15">
        <v>1.1403509359999999</v>
      </c>
      <c r="FH40" s="15">
        <v>0.38061846399999999</v>
      </c>
      <c r="FI40" s="15">
        <v>0.88819079199999995</v>
      </c>
      <c r="FJ40" s="15">
        <v>0.61833974899999999</v>
      </c>
      <c r="FK40" s="15">
        <v>0.56166134000000001</v>
      </c>
      <c r="FL40" s="15">
        <v>0.61537842899999995</v>
      </c>
      <c r="FM40" s="15">
        <v>0.62751567200000002</v>
      </c>
      <c r="FN40" s="15">
        <v>0.64419485200000004</v>
      </c>
      <c r="FO40" s="15">
        <v>0.61958739600000001</v>
      </c>
      <c r="FP40" s="15">
        <v>0.64554570099999997</v>
      </c>
      <c r="FQ40" s="15">
        <v>0.63580259800000005</v>
      </c>
      <c r="FR40" s="15">
        <v>0.54268903599999996</v>
      </c>
      <c r="FS40" s="15">
        <v>0.55681249499999996</v>
      </c>
      <c r="FT40" s="15">
        <v>0.64188433</v>
      </c>
      <c r="FU40" s="15">
        <v>0.70374050700000002</v>
      </c>
      <c r="FV40" s="15">
        <v>0.66405018000000005</v>
      </c>
      <c r="FW40" s="15">
        <v>0.63369996299999998</v>
      </c>
      <c r="FX40" s="15">
        <v>0.67078339799999998</v>
      </c>
      <c r="FY40" s="15">
        <v>0.60666235800000001</v>
      </c>
      <c r="FZ40" s="15">
        <v>0.63852632600000003</v>
      </c>
      <c r="GA40" s="15">
        <v>0.65161161999999995</v>
      </c>
      <c r="GB40" s="15">
        <v>0.69827027100000005</v>
      </c>
      <c r="GC40" s="15">
        <v>0.75966919799999999</v>
      </c>
      <c r="GD40" s="15">
        <v>0.66304149000000001</v>
      </c>
      <c r="GE40" s="15">
        <v>0.59583314899999995</v>
      </c>
      <c r="GF40" s="97"/>
      <c r="GG40" s="97"/>
    </row>
    <row r="41" spans="1:189" outlineLevel="1" x14ac:dyDescent="0.25">
      <c r="A41" s="17" t="s">
        <v>34</v>
      </c>
      <c r="B41" s="80"/>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v>0.87183037955309828</v>
      </c>
      <c r="BP41" s="11">
        <v>0.87183037955309828</v>
      </c>
      <c r="BQ41" s="11">
        <v>0.87183037955309828</v>
      </c>
      <c r="BR41" s="11">
        <v>0.87183037955309828</v>
      </c>
      <c r="BS41" s="11">
        <v>0.83467979232841905</v>
      </c>
      <c r="BT41" s="11">
        <v>0.83467979232841905</v>
      </c>
      <c r="BU41" s="11">
        <v>0.83467979232841905</v>
      </c>
      <c r="BV41" s="11">
        <v>0.83467979232841905</v>
      </c>
      <c r="BW41" s="11">
        <v>0.84902724690538278</v>
      </c>
      <c r="BX41" s="11">
        <v>0.84902724690538278</v>
      </c>
      <c r="BY41" s="11">
        <v>0.84902724690538278</v>
      </c>
      <c r="BZ41" s="11">
        <v>0.84902724690538278</v>
      </c>
      <c r="CA41" s="11">
        <v>0.90445928205982773</v>
      </c>
      <c r="CB41" s="11">
        <v>0.90445928205982773</v>
      </c>
      <c r="CC41" s="11">
        <v>0.90445928205982773</v>
      </c>
      <c r="CD41" s="11">
        <v>0.90445928205982773</v>
      </c>
      <c r="CE41" s="11">
        <v>0.94805183219958633</v>
      </c>
      <c r="CF41" s="11">
        <v>0.94805183219958633</v>
      </c>
      <c r="CG41" s="11">
        <v>0.94805183219958633</v>
      </c>
      <c r="CH41" s="11">
        <v>0.94805183219958633</v>
      </c>
      <c r="CI41" s="11">
        <v>0.98667691956077552</v>
      </c>
      <c r="CJ41" s="11">
        <v>0.98667691956077552</v>
      </c>
      <c r="CK41" s="11">
        <v>0.98667691956077552</v>
      </c>
      <c r="CL41" s="11">
        <v>0.98667691956077552</v>
      </c>
      <c r="CM41" s="11">
        <v>1.0139818920626604</v>
      </c>
      <c r="CN41" s="11">
        <v>1.0139818920626604</v>
      </c>
      <c r="CO41" s="11">
        <v>1.0139818920626604</v>
      </c>
      <c r="CP41" s="11">
        <v>1.0139818920626604</v>
      </c>
      <c r="CQ41" s="11">
        <v>1.0038685878992499</v>
      </c>
      <c r="CR41" s="11">
        <v>1.0038685878992499</v>
      </c>
      <c r="CS41" s="11">
        <v>1.0038685878992499</v>
      </c>
      <c r="CT41" s="11">
        <v>1.0038685878992499</v>
      </c>
      <c r="CU41" s="11">
        <v>0.96115416942544429</v>
      </c>
      <c r="CV41" s="11">
        <v>0.96115416942544429</v>
      </c>
      <c r="CW41" s="11">
        <v>0.96115416942544429</v>
      </c>
      <c r="CX41" s="11">
        <v>0.96115416942544429</v>
      </c>
      <c r="CY41" s="11">
        <v>0.9923337729201257</v>
      </c>
      <c r="CZ41" s="11">
        <v>0.9923337729201257</v>
      </c>
      <c r="DA41" s="11">
        <v>0.9923337729201257</v>
      </c>
      <c r="DB41" s="11">
        <v>0.9923337729201257</v>
      </c>
      <c r="DC41" s="11">
        <v>1.0027427425048512</v>
      </c>
      <c r="DD41" s="11">
        <v>1.0027427425048512</v>
      </c>
      <c r="DE41" s="11">
        <v>1.0027427425048512</v>
      </c>
      <c r="DF41" s="11">
        <v>1.0027427425048512</v>
      </c>
      <c r="DG41" s="11">
        <v>0.98598633104306443</v>
      </c>
      <c r="DH41" s="11">
        <v>0.98598633104306443</v>
      </c>
      <c r="DI41" s="11">
        <v>0.98598633104306443</v>
      </c>
      <c r="DJ41" s="11">
        <v>0.98598633104306443</v>
      </c>
      <c r="DK41" s="11">
        <v>1.0247971205943669</v>
      </c>
      <c r="DL41" s="11">
        <v>1.0247971205943669</v>
      </c>
      <c r="DM41" s="11">
        <v>1.0247971205943669</v>
      </c>
      <c r="DN41" s="11">
        <v>1.0247971205943669</v>
      </c>
      <c r="DO41" s="11">
        <v>0.9990480174385965</v>
      </c>
      <c r="DP41" s="11">
        <v>0.9990480174385965</v>
      </c>
      <c r="DQ41" s="11">
        <v>0.9990480174385965</v>
      </c>
      <c r="DR41" s="11">
        <v>0.9990480174385965</v>
      </c>
      <c r="DS41" s="11">
        <v>1.032704292877193</v>
      </c>
      <c r="DT41" s="11">
        <v>1.032704292877193</v>
      </c>
      <c r="DU41" s="11">
        <v>1.032704292877193</v>
      </c>
      <c r="DV41" s="11">
        <v>1.032704292877193</v>
      </c>
      <c r="DW41" s="11">
        <v>0.91959994200000006</v>
      </c>
      <c r="DX41" s="11">
        <v>0.91959994200000006</v>
      </c>
      <c r="DY41" s="11">
        <v>0.91959994200000006</v>
      </c>
      <c r="DZ41" s="11">
        <v>0.91959994200000006</v>
      </c>
      <c r="EA41" s="11">
        <v>0.85921744200000005</v>
      </c>
      <c r="EB41" s="11">
        <v>0.99916744200000007</v>
      </c>
      <c r="EC41" s="11">
        <v>1.0357474419999999</v>
      </c>
      <c r="ED41" s="11">
        <v>0.93174744200000004</v>
      </c>
      <c r="EE41" s="11">
        <v>0.87509744199999984</v>
      </c>
      <c r="EF41" s="11">
        <v>0.97684744199999995</v>
      </c>
      <c r="EG41" s="11">
        <v>1.024807442</v>
      </c>
      <c r="EH41" s="11">
        <v>0.82394744199999992</v>
      </c>
      <c r="EI41" s="11">
        <v>0.73711154200000006</v>
      </c>
      <c r="EJ41" s="11">
        <v>0.957907442</v>
      </c>
      <c r="EK41" s="11">
        <v>0.88592744200000018</v>
      </c>
      <c r="EL41" s="11">
        <v>0.71172744199999993</v>
      </c>
      <c r="EM41" s="11">
        <v>0.65183953099999992</v>
      </c>
      <c r="EN41" s="11">
        <v>0.71599162099999991</v>
      </c>
      <c r="EO41" s="11">
        <v>0.72093121799999993</v>
      </c>
      <c r="EP41" s="11">
        <v>0.59953734700000005</v>
      </c>
      <c r="EQ41" s="11">
        <v>0.65282164199999992</v>
      </c>
      <c r="ER41" s="11">
        <v>0.70128962199999989</v>
      </c>
      <c r="ES41" s="11">
        <v>0.7225474420000001</v>
      </c>
      <c r="ET41" s="11">
        <v>0.76344422621439567</v>
      </c>
      <c r="EU41" s="11">
        <v>0.70076744200000007</v>
      </c>
      <c r="EV41" s="11">
        <v>0.74063744199999992</v>
      </c>
      <c r="EW41" s="11">
        <v>0.80510744199999995</v>
      </c>
      <c r="EX41" s="11">
        <v>0.64527891439880003</v>
      </c>
      <c r="EY41" s="11">
        <v>0.66313744199999991</v>
      </c>
      <c r="EZ41" s="11">
        <v>0.75178744200000003</v>
      </c>
      <c r="FA41" s="11">
        <v>0.78008944199999997</v>
      </c>
      <c r="FB41" s="11">
        <v>0.67406100599714891</v>
      </c>
      <c r="FC41" s="11">
        <v>0.64633744199999998</v>
      </c>
      <c r="FD41" s="15">
        <v>0.81121972499999995</v>
      </c>
      <c r="FE41" s="15">
        <v>0.84539933499999997</v>
      </c>
      <c r="FF41" s="15">
        <v>0.85574775599999997</v>
      </c>
      <c r="FG41" s="15">
        <v>0.71028211100000005</v>
      </c>
      <c r="FH41" s="15">
        <v>1.030784771</v>
      </c>
      <c r="FI41" s="15">
        <v>1.13072627</v>
      </c>
      <c r="FJ41" s="15">
        <v>0.75190916600000002</v>
      </c>
      <c r="FK41" s="15">
        <v>0.65634168800000003</v>
      </c>
      <c r="FL41" s="15">
        <v>0.83261743099999996</v>
      </c>
      <c r="FM41" s="15">
        <v>0.84760255100000004</v>
      </c>
      <c r="FN41" s="15">
        <v>0.77395342300000003</v>
      </c>
      <c r="FO41" s="15">
        <v>0.71433202500000004</v>
      </c>
      <c r="FP41" s="15">
        <v>0.82392009899999996</v>
      </c>
      <c r="FQ41" s="15">
        <v>0.79860950399999997</v>
      </c>
      <c r="FR41" s="15">
        <v>0.67412030599999995</v>
      </c>
      <c r="FS41" s="15">
        <v>0.82448840099999998</v>
      </c>
      <c r="FT41" s="15">
        <v>0.95196924199999999</v>
      </c>
      <c r="FU41" s="15">
        <v>0.99210775600000001</v>
      </c>
      <c r="FV41" s="15">
        <v>0.910597302</v>
      </c>
      <c r="FW41" s="15">
        <v>0.80178102699999998</v>
      </c>
      <c r="FX41" s="15">
        <v>0.97700510600000001</v>
      </c>
      <c r="FY41" s="15">
        <v>1.000097805</v>
      </c>
      <c r="FZ41" s="15">
        <v>0.94308484400000003</v>
      </c>
      <c r="GA41" s="15">
        <v>0.83037481599999996</v>
      </c>
      <c r="GB41" s="15">
        <v>0.981243435</v>
      </c>
      <c r="GC41" s="15">
        <v>1.045371185</v>
      </c>
      <c r="GD41" s="15">
        <v>0.96884511500000003</v>
      </c>
      <c r="GE41" s="15">
        <v>0.85497195800000003</v>
      </c>
      <c r="GF41" s="97"/>
      <c r="GG41" s="97"/>
    </row>
    <row r="42" spans="1:189" outlineLevel="1" x14ac:dyDescent="0.25">
      <c r="A42" s="18" t="s">
        <v>1</v>
      </c>
      <c r="B42" s="88"/>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c r="BE42" s="12"/>
      <c r="BF42" s="12"/>
      <c r="BG42" s="12"/>
      <c r="BH42" s="12"/>
      <c r="BI42" s="12"/>
      <c r="BJ42" s="12"/>
      <c r="BK42" s="12"/>
      <c r="BL42" s="12"/>
      <c r="BM42" s="12"/>
      <c r="BN42" s="12"/>
      <c r="BO42" s="12">
        <v>1.0980034365896327</v>
      </c>
      <c r="BP42" s="12">
        <v>1.0980034365896327</v>
      </c>
      <c r="BQ42" s="12">
        <v>1.0980034365896327</v>
      </c>
      <c r="BR42" s="12">
        <v>1.0980034365896327</v>
      </c>
      <c r="BS42" s="12">
        <v>1.0855060139170793</v>
      </c>
      <c r="BT42" s="12">
        <v>1.0855060139170793</v>
      </c>
      <c r="BU42" s="12">
        <v>1.0855060139170793</v>
      </c>
      <c r="BV42" s="12">
        <v>1.0855060139170793</v>
      </c>
      <c r="BW42" s="12">
        <v>1.1133335989695634</v>
      </c>
      <c r="BX42" s="12">
        <v>1.1133335989695634</v>
      </c>
      <c r="BY42" s="12">
        <v>1.1133335989695634</v>
      </c>
      <c r="BZ42" s="12">
        <v>1.1133335989695634</v>
      </c>
      <c r="CA42" s="12">
        <v>1.1651949573936156</v>
      </c>
      <c r="CB42" s="12">
        <v>1.1651949573936156</v>
      </c>
      <c r="CC42" s="12">
        <v>1.1651949573936156</v>
      </c>
      <c r="CD42" s="12">
        <v>1.1651949573936156</v>
      </c>
      <c r="CE42" s="12">
        <v>1.2436665447591349</v>
      </c>
      <c r="CF42" s="12">
        <v>1.2436665447591349</v>
      </c>
      <c r="CG42" s="12">
        <v>1.2436665447591349</v>
      </c>
      <c r="CH42" s="12">
        <v>1.2436665447591349</v>
      </c>
      <c r="CI42" s="12">
        <v>1.3007593966109248</v>
      </c>
      <c r="CJ42" s="12">
        <v>1.3007593966109248</v>
      </c>
      <c r="CK42" s="12">
        <v>1.3007593966109248</v>
      </c>
      <c r="CL42" s="12">
        <v>1.3007593966109248</v>
      </c>
      <c r="CM42" s="12">
        <v>1.3410388352243672</v>
      </c>
      <c r="CN42" s="12">
        <v>1.3410388352243672</v>
      </c>
      <c r="CO42" s="12">
        <v>1.3410388352243672</v>
      </c>
      <c r="CP42" s="12">
        <v>1.3410388352243672</v>
      </c>
      <c r="CQ42" s="12">
        <v>1.3839825213773029</v>
      </c>
      <c r="CR42" s="12">
        <v>1.3839825213773029</v>
      </c>
      <c r="CS42" s="12">
        <v>1.3839825213773029</v>
      </c>
      <c r="CT42" s="12">
        <v>1.3839825213773029</v>
      </c>
      <c r="CU42" s="12">
        <v>1.435712688958481</v>
      </c>
      <c r="CV42" s="12">
        <v>1.435712688958481</v>
      </c>
      <c r="CW42" s="12">
        <v>1.435712688958481</v>
      </c>
      <c r="CX42" s="12">
        <v>1.435712688958481</v>
      </c>
      <c r="CY42" s="12">
        <v>1.5152752791338897</v>
      </c>
      <c r="CZ42" s="12">
        <v>1.5152752791338897</v>
      </c>
      <c r="DA42" s="12">
        <v>1.5152752791338897</v>
      </c>
      <c r="DB42" s="12">
        <v>1.5152752791338897</v>
      </c>
      <c r="DC42" s="12">
        <v>1.5801219701826954</v>
      </c>
      <c r="DD42" s="12">
        <v>1.5801219701826954</v>
      </c>
      <c r="DE42" s="12">
        <v>1.5801219701826954</v>
      </c>
      <c r="DF42" s="12">
        <v>1.5801219701826954</v>
      </c>
      <c r="DG42" s="12">
        <v>1.6506569563561064</v>
      </c>
      <c r="DH42" s="12">
        <v>1.6506569563561064</v>
      </c>
      <c r="DI42" s="12">
        <v>1.6506569563561064</v>
      </c>
      <c r="DJ42" s="12">
        <v>1.6506569563561064</v>
      </c>
      <c r="DK42" s="12">
        <v>1.6981435235798588</v>
      </c>
      <c r="DL42" s="12">
        <v>1.6981435235798588</v>
      </c>
      <c r="DM42" s="12">
        <v>1.6981435235798588</v>
      </c>
      <c r="DN42" s="12">
        <v>1.6981435235798588</v>
      </c>
      <c r="DO42" s="12">
        <v>1.7854389696836048</v>
      </c>
      <c r="DP42" s="12">
        <v>1.7854389696836048</v>
      </c>
      <c r="DQ42" s="12">
        <v>1.7854389696836048</v>
      </c>
      <c r="DR42" s="12">
        <v>1.7854389696836048</v>
      </c>
      <c r="DS42" s="12">
        <v>1.9662151344885537</v>
      </c>
      <c r="DT42" s="12">
        <v>1.9662151344885537</v>
      </c>
      <c r="DU42" s="12">
        <v>1.9662151344885537</v>
      </c>
      <c r="DV42" s="12">
        <v>1.9662151344885537</v>
      </c>
      <c r="DW42" s="12">
        <v>1.9340324873903889</v>
      </c>
      <c r="DX42" s="12">
        <v>1.9340324873903889</v>
      </c>
      <c r="DY42" s="12">
        <v>1.9340324873903889</v>
      </c>
      <c r="DZ42" s="12">
        <v>1.9340324873903889</v>
      </c>
      <c r="EA42" s="12">
        <v>1.4369111950236666</v>
      </c>
      <c r="EB42" s="12">
        <v>2.1244110415486666</v>
      </c>
      <c r="EC42" s="12">
        <v>2.4546964064453336</v>
      </c>
      <c r="ED42" s="12">
        <v>1.5482034231123334</v>
      </c>
      <c r="EE42" s="12">
        <v>1.1821746575396668</v>
      </c>
      <c r="EF42" s="12">
        <v>1.9477344278636668</v>
      </c>
      <c r="EG42" s="12">
        <v>2.2094354191143335</v>
      </c>
      <c r="EH42" s="12">
        <v>1.2236854621323332</v>
      </c>
      <c r="EI42" s="12">
        <v>1.1733027282226667</v>
      </c>
      <c r="EJ42" s="12">
        <v>1.9884070646466667</v>
      </c>
      <c r="EK42" s="12">
        <v>2.1487787825333333</v>
      </c>
      <c r="EL42" s="12">
        <v>1.2123365655333331</v>
      </c>
      <c r="EM42" s="12">
        <v>1.2787362878666666</v>
      </c>
      <c r="EN42" s="12">
        <v>2.0289655628666665</v>
      </c>
      <c r="EO42" s="12">
        <v>2.5015572125333332</v>
      </c>
      <c r="EP42" s="12">
        <v>1.7213049045333335</v>
      </c>
      <c r="EQ42" s="12">
        <v>1.3964901627236828</v>
      </c>
      <c r="ER42" s="12">
        <v>1.8660499538448263</v>
      </c>
      <c r="ES42" s="12">
        <v>2.10472336010654</v>
      </c>
      <c r="ET42" s="12">
        <v>1.478673794625577</v>
      </c>
      <c r="EU42" s="12">
        <v>0.96477992219999997</v>
      </c>
      <c r="EV42" s="12">
        <v>1.5777336021999999</v>
      </c>
      <c r="EW42" s="12">
        <v>1.7332468921999999</v>
      </c>
      <c r="EX42" s="12">
        <v>1.3742915322000002</v>
      </c>
      <c r="EY42" s="12">
        <v>1.3813951606357155</v>
      </c>
      <c r="EZ42" s="12">
        <v>2.1234982152000001</v>
      </c>
      <c r="FA42" s="12">
        <v>2.5686214939000003</v>
      </c>
      <c r="FB42" s="12">
        <v>1.7946718425299026</v>
      </c>
      <c r="FC42" s="12">
        <v>1.3700588322</v>
      </c>
      <c r="FD42" s="5">
        <v>2.09769586</v>
      </c>
      <c r="FE42" s="5">
        <v>2.5586519650000001</v>
      </c>
      <c r="FF42" s="5">
        <v>1.7385342699999999</v>
      </c>
      <c r="FG42" s="5">
        <v>1.621560932</v>
      </c>
      <c r="FH42" s="5">
        <v>2.199081402</v>
      </c>
      <c r="FI42" s="5">
        <v>2.8651228020000001</v>
      </c>
      <c r="FJ42" s="5">
        <v>2.195708862</v>
      </c>
      <c r="FK42" s="5">
        <v>1.612648394</v>
      </c>
      <c r="FL42" s="5">
        <v>2.344324474</v>
      </c>
      <c r="FM42" s="5">
        <v>2.9536571550000001</v>
      </c>
      <c r="FN42" s="5">
        <v>2.1022374429999999</v>
      </c>
      <c r="FO42" s="5">
        <v>1.475436454</v>
      </c>
      <c r="FP42" s="5">
        <v>2.1161922209999999</v>
      </c>
      <c r="FQ42" s="5">
        <v>2.7901545059999999</v>
      </c>
      <c r="FR42" s="5">
        <v>1.7047133880000001</v>
      </c>
      <c r="FS42" s="5">
        <v>1.443789252</v>
      </c>
      <c r="FT42" s="5">
        <v>2.092717103</v>
      </c>
      <c r="FU42" s="5">
        <v>2.6518264440000001</v>
      </c>
      <c r="FV42" s="5">
        <v>1.8726833169999999</v>
      </c>
      <c r="FW42" s="5">
        <v>1.4464074790000001</v>
      </c>
      <c r="FX42" s="5">
        <v>2.2584684209999999</v>
      </c>
      <c r="FY42" s="5">
        <v>2.7905041599999998</v>
      </c>
      <c r="FZ42" s="5">
        <v>2.1023192480000001</v>
      </c>
      <c r="GA42" s="5">
        <v>2.6221825330000001</v>
      </c>
      <c r="GB42" s="5">
        <v>2.969345739</v>
      </c>
      <c r="GC42" s="5">
        <v>4.0407402990000003</v>
      </c>
      <c r="GD42" s="5">
        <v>3.9259554720000001</v>
      </c>
      <c r="GE42" s="5">
        <v>2.6859743699999998</v>
      </c>
    </row>
    <row r="43" spans="1:189" outlineLevel="1" x14ac:dyDescent="0.25">
      <c r="A43" s="18" t="s">
        <v>0</v>
      </c>
      <c r="B43" s="88"/>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v>0.873</v>
      </c>
      <c r="BP43" s="12">
        <v>0.873</v>
      </c>
      <c r="BQ43" s="12">
        <v>0.873</v>
      </c>
      <c r="BR43" s="12">
        <v>0.873</v>
      </c>
      <c r="BS43" s="12">
        <v>0.94174999999999998</v>
      </c>
      <c r="BT43" s="12">
        <v>0.94174999999999998</v>
      </c>
      <c r="BU43" s="12">
        <v>0.94174999999999998</v>
      </c>
      <c r="BV43" s="12">
        <v>0.94174999999999998</v>
      </c>
      <c r="BW43" s="12">
        <v>1.071</v>
      </c>
      <c r="BX43" s="12">
        <v>1.071</v>
      </c>
      <c r="BY43" s="12">
        <v>1.071</v>
      </c>
      <c r="BZ43" s="12">
        <v>1.071</v>
      </c>
      <c r="CA43" s="12">
        <v>1.08175</v>
      </c>
      <c r="CB43" s="12">
        <v>1.08175</v>
      </c>
      <c r="CC43" s="12">
        <v>1.08175</v>
      </c>
      <c r="CD43" s="12">
        <v>1.08175</v>
      </c>
      <c r="CE43" s="12">
        <v>1.1325000000000001</v>
      </c>
      <c r="CF43" s="12">
        <v>1.1325000000000001</v>
      </c>
      <c r="CG43" s="12">
        <v>1.1325000000000001</v>
      </c>
      <c r="CH43" s="12">
        <v>1.1325000000000001</v>
      </c>
      <c r="CI43" s="12">
        <v>1.1134999999999999</v>
      </c>
      <c r="CJ43" s="12">
        <v>1.1134999999999999</v>
      </c>
      <c r="CK43" s="12">
        <v>1.1134999999999999</v>
      </c>
      <c r="CL43" s="12">
        <v>1.1134999999999999</v>
      </c>
      <c r="CM43" s="12">
        <v>1.1672499999999999</v>
      </c>
      <c r="CN43" s="12">
        <v>1.1672499999999999</v>
      </c>
      <c r="CO43" s="12">
        <v>1.1672499999999999</v>
      </c>
      <c r="CP43" s="12">
        <v>1.1672499999999999</v>
      </c>
      <c r="CQ43" s="12">
        <v>1.23925</v>
      </c>
      <c r="CR43" s="12">
        <v>1.23925</v>
      </c>
      <c r="CS43" s="12">
        <v>1.23925</v>
      </c>
      <c r="CT43" s="12">
        <v>1.23925</v>
      </c>
      <c r="CU43" s="12">
        <v>1.2822499999999999</v>
      </c>
      <c r="CV43" s="12">
        <v>1.2822499999999999</v>
      </c>
      <c r="CW43" s="12">
        <v>1.2822499999999999</v>
      </c>
      <c r="CX43" s="12">
        <v>1.2822499999999999</v>
      </c>
      <c r="CY43" s="12">
        <v>1.3856048249999999</v>
      </c>
      <c r="CZ43" s="12">
        <v>1.3856048249999999</v>
      </c>
      <c r="DA43" s="12">
        <v>1.3856048249999999</v>
      </c>
      <c r="DB43" s="12">
        <v>1.3856048249999999</v>
      </c>
      <c r="DC43" s="12">
        <v>1.8143425000000002</v>
      </c>
      <c r="DD43" s="12">
        <v>1.8143425000000002</v>
      </c>
      <c r="DE43" s="12">
        <v>1.8143425000000002</v>
      </c>
      <c r="DF43" s="12">
        <v>1.8143425000000002</v>
      </c>
      <c r="DG43" s="12">
        <v>1.8125035</v>
      </c>
      <c r="DH43" s="12">
        <v>1.8125035</v>
      </c>
      <c r="DI43" s="12">
        <v>1.8125035</v>
      </c>
      <c r="DJ43" s="12">
        <v>1.8125035</v>
      </c>
      <c r="DK43" s="12">
        <v>1.7178999999999998</v>
      </c>
      <c r="DL43" s="12">
        <v>1.7178999999999998</v>
      </c>
      <c r="DM43" s="12">
        <v>1.7178999999999998</v>
      </c>
      <c r="DN43" s="12">
        <v>1.7178999999999998</v>
      </c>
      <c r="DO43" s="12">
        <v>1.7390750000000001</v>
      </c>
      <c r="DP43" s="12">
        <v>1.7390750000000001</v>
      </c>
      <c r="DQ43" s="12">
        <v>1.7390750000000001</v>
      </c>
      <c r="DR43" s="12">
        <v>1.7390750000000001</v>
      </c>
      <c r="DS43" s="12">
        <v>1.8214275</v>
      </c>
      <c r="DT43" s="12">
        <v>1.8214275</v>
      </c>
      <c r="DU43" s="12">
        <v>1.8214275</v>
      </c>
      <c r="DV43" s="12">
        <v>1.8214275</v>
      </c>
      <c r="DW43" s="12">
        <v>1.6424449999999999</v>
      </c>
      <c r="DX43" s="12">
        <v>1.6424449999999999</v>
      </c>
      <c r="DY43" s="12">
        <v>1.6424449999999999</v>
      </c>
      <c r="DZ43" s="12">
        <v>1.6424449999999999</v>
      </c>
      <c r="EA43" s="12">
        <v>0.91137999999999997</v>
      </c>
      <c r="EB43" s="12">
        <v>2.2180900000000001</v>
      </c>
      <c r="EC43" s="12">
        <v>2.6678500000000001</v>
      </c>
      <c r="ED43" s="12">
        <v>1.22872</v>
      </c>
      <c r="EE43" s="12">
        <v>0.72403799999999996</v>
      </c>
      <c r="EF43" s="12">
        <v>1.6017399999999999</v>
      </c>
      <c r="EG43" s="12">
        <v>2.3624420000000002</v>
      </c>
      <c r="EH43" s="12">
        <v>0.96630999999999989</v>
      </c>
      <c r="EI43" s="12">
        <v>0.655165</v>
      </c>
      <c r="EJ43" s="12">
        <v>1.5500999999999998</v>
      </c>
      <c r="EK43" s="12">
        <v>2.2538299999999998</v>
      </c>
      <c r="EL43" s="12">
        <v>1.00735</v>
      </c>
      <c r="EM43" s="12">
        <v>0.6762999999999999</v>
      </c>
      <c r="EN43" s="12">
        <v>2.0781999999999998</v>
      </c>
      <c r="EO43" s="12">
        <v>2.4910799999999997</v>
      </c>
      <c r="EP43" s="12">
        <v>1.3145654999999998</v>
      </c>
      <c r="EQ43" s="12">
        <v>0.88137919999999992</v>
      </c>
      <c r="ER43" s="12">
        <v>1.53762</v>
      </c>
      <c r="ES43" s="12">
        <v>2.4159899999999999</v>
      </c>
      <c r="ET43" s="12">
        <v>1.1571969501459678</v>
      </c>
      <c r="EU43" s="12">
        <v>0.73712999999999995</v>
      </c>
      <c r="EV43" s="12">
        <v>1.4283700000000001</v>
      </c>
      <c r="EW43" s="12">
        <v>2.2695400000000001</v>
      </c>
      <c r="EX43" s="12">
        <v>1.18248</v>
      </c>
      <c r="EY43" s="12">
        <v>0.83177999999999996</v>
      </c>
      <c r="EZ43" s="12">
        <v>1.6729900000000002</v>
      </c>
      <c r="FA43" s="12">
        <v>2.4171100000000001</v>
      </c>
      <c r="FB43" s="12">
        <v>1.3544200000000002</v>
      </c>
      <c r="FC43" s="12">
        <v>0.73403999999999991</v>
      </c>
      <c r="FD43" s="5">
        <v>1.699616121</v>
      </c>
      <c r="FE43" s="5">
        <v>2.4304521640000001</v>
      </c>
      <c r="FF43" s="5">
        <v>1.3137222690000001</v>
      </c>
      <c r="FG43" s="5">
        <v>0.91075485499999997</v>
      </c>
      <c r="FH43" s="5">
        <v>1.571244965</v>
      </c>
      <c r="FI43" s="5">
        <v>2.576206499</v>
      </c>
      <c r="FJ43" s="5">
        <v>1.5437753430000001</v>
      </c>
      <c r="FK43" s="5">
        <v>0.86196852599999996</v>
      </c>
      <c r="FL43" s="5">
        <v>1.6203932190000001</v>
      </c>
      <c r="FM43" s="5">
        <v>2.8424353550000001</v>
      </c>
      <c r="FN43" s="5">
        <v>1.5512507280000001</v>
      </c>
      <c r="FO43" s="5">
        <v>0.83183105000000002</v>
      </c>
      <c r="FP43" s="5">
        <v>1.4811589169999999</v>
      </c>
      <c r="FQ43" s="5">
        <v>2.5607986559999998</v>
      </c>
      <c r="FR43" s="5">
        <v>1.54346983</v>
      </c>
      <c r="FS43" s="5">
        <v>0.98090390299999997</v>
      </c>
      <c r="FT43" s="5">
        <v>1.7558670430000001</v>
      </c>
      <c r="FU43" s="5">
        <v>2.6604819649999998</v>
      </c>
      <c r="FV43" s="5">
        <v>1.4250432049999999</v>
      </c>
      <c r="FW43" s="5">
        <v>0.82800065300000003</v>
      </c>
      <c r="FX43" s="5">
        <v>1.757191379</v>
      </c>
      <c r="FY43" s="5">
        <v>2.6451383910000001</v>
      </c>
      <c r="FZ43" s="5">
        <v>1.5522040100000001</v>
      </c>
      <c r="GA43" s="5">
        <v>0.89837364399999997</v>
      </c>
      <c r="GB43" s="5">
        <v>1.7194874280000001</v>
      </c>
      <c r="GC43" s="5">
        <v>2.6351963669999998</v>
      </c>
      <c r="GD43" s="5">
        <v>1.581053775</v>
      </c>
      <c r="GE43" s="5">
        <v>0.96673172600000001</v>
      </c>
    </row>
    <row r="44" spans="1:189" outlineLevel="1" x14ac:dyDescent="0.25">
      <c r="A44" s="18" t="s">
        <v>7</v>
      </c>
      <c r="B44" s="88"/>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v>0.67400000000000004</v>
      </c>
      <c r="BP44" s="12">
        <v>0.66700000000000004</v>
      </c>
      <c r="BQ44" s="12">
        <v>0.622</v>
      </c>
      <c r="BR44" s="12">
        <v>0.68700000000000006</v>
      </c>
      <c r="BS44" s="12">
        <v>0.66900000000000004</v>
      </c>
      <c r="BT44" s="12">
        <v>0.65200000000000002</v>
      </c>
      <c r="BU44" s="12">
        <v>0.67600000000000005</v>
      </c>
      <c r="BV44" s="12">
        <v>0.66500000000000004</v>
      </c>
      <c r="BW44" s="12">
        <v>0.65</v>
      </c>
      <c r="BX44" s="12">
        <v>0.61099999999999999</v>
      </c>
      <c r="BY44" s="12">
        <v>0.60299999999999998</v>
      </c>
      <c r="BZ44" s="12">
        <v>0.59499999999999997</v>
      </c>
      <c r="CA44" s="12">
        <v>0.60099999999999998</v>
      </c>
      <c r="CB44" s="12">
        <v>0.58399999999999996</v>
      </c>
      <c r="CC44" s="12">
        <v>0.56299999999999994</v>
      </c>
      <c r="CD44" s="12">
        <v>0.52600000000000002</v>
      </c>
      <c r="CE44" s="12">
        <v>0.505</v>
      </c>
      <c r="CF44" s="12">
        <v>0.47099999999999997</v>
      </c>
      <c r="CG44" s="12">
        <v>0.45100000000000001</v>
      </c>
      <c r="CH44" s="12">
        <v>0.40699999999999997</v>
      </c>
      <c r="CI44" s="12">
        <v>0.40200000000000002</v>
      </c>
      <c r="CJ44" s="12">
        <v>0.36299999999999999</v>
      </c>
      <c r="CK44" s="12">
        <v>0.33800000000000002</v>
      </c>
      <c r="CL44" s="12">
        <v>0.32</v>
      </c>
      <c r="CM44" s="12">
        <v>0.29299999999999998</v>
      </c>
      <c r="CN44" s="12">
        <v>0.27500000000000002</v>
      </c>
      <c r="CO44" s="12">
        <v>0.25600000000000001</v>
      </c>
      <c r="CP44" s="12">
        <v>0.23200000000000001</v>
      </c>
      <c r="CQ44" s="12">
        <v>0.20599999999999999</v>
      </c>
      <c r="CR44" s="12">
        <v>0.20799999999999999</v>
      </c>
      <c r="CS44" s="12">
        <v>0.17599999999999999</v>
      </c>
      <c r="CT44" s="12">
        <v>0.16600000000000001</v>
      </c>
      <c r="CU44" s="12">
        <v>0.14799999999999999</v>
      </c>
      <c r="CV44" s="12">
        <v>0.13200000000000001</v>
      </c>
      <c r="CW44" s="12">
        <v>0.128</v>
      </c>
      <c r="CX44" s="12">
        <v>0.1</v>
      </c>
      <c r="CY44" s="12">
        <v>7.5915214869999997E-2</v>
      </c>
      <c r="CZ44" s="12">
        <v>5.6364206029999996E-2</v>
      </c>
      <c r="DA44" s="12">
        <v>3.6813197199999995E-2</v>
      </c>
      <c r="DB44" s="12">
        <v>1.7262188370000001E-2</v>
      </c>
      <c r="DC44" s="12">
        <v>3.157561466E-3</v>
      </c>
      <c r="DD44" s="12">
        <v>7.0749156169999999E-3</v>
      </c>
      <c r="DE44" s="12">
        <v>4.7356290019999999E-3</v>
      </c>
      <c r="DF44" s="12">
        <v>2.3808015830000004E-3</v>
      </c>
      <c r="DG44" s="12">
        <v>2.4564886780000001E-3</v>
      </c>
      <c r="DH44" s="12">
        <v>6.9061256269999996E-3</v>
      </c>
      <c r="DI44" s="12">
        <v>7.6728125519999997E-3</v>
      </c>
      <c r="DJ44" s="12">
        <v>5.2826512069999998E-3</v>
      </c>
      <c r="DK44" s="12">
        <v>6.1175673240000004E-3</v>
      </c>
      <c r="DL44" s="12">
        <v>7.446491326E-3</v>
      </c>
      <c r="DM44" s="12">
        <v>7.802376699E-3</v>
      </c>
      <c r="DN44" s="12">
        <v>6.1289784789999996E-3</v>
      </c>
      <c r="DO44" s="12">
        <v>5.2063391129999999E-3</v>
      </c>
      <c r="DP44" s="12">
        <v>7.6549826230000008E-3</v>
      </c>
      <c r="DQ44" s="12">
        <v>8.2195970250000007E-3</v>
      </c>
      <c r="DR44" s="12">
        <v>5.681803872E-3</v>
      </c>
      <c r="DS44" s="12">
        <v>5.8244433000000009E-3</v>
      </c>
      <c r="DT44" s="12">
        <v>6.870465771E-3</v>
      </c>
      <c r="DU44" s="12">
        <v>6.6565066290000001E-3</v>
      </c>
      <c r="DV44" s="12">
        <v>5.6342573969999999E-3</v>
      </c>
      <c r="DW44" s="12">
        <v>4.5169152119999998E-3</v>
      </c>
      <c r="DX44" s="12">
        <v>6.18104187E-3</v>
      </c>
      <c r="DY44" s="12">
        <v>6.4187742489999998E-3</v>
      </c>
      <c r="DZ44" s="12">
        <v>4.4455954990000003E-3</v>
      </c>
      <c r="EA44" s="12">
        <v>4.1103928429999997E-3</v>
      </c>
      <c r="EB44" s="12">
        <v>5.9861013180000002E-3</v>
      </c>
      <c r="EC44" s="12">
        <v>6.2927760880000004E-3</v>
      </c>
      <c r="ED44" s="12">
        <v>6.3759824210000001E-3</v>
      </c>
      <c r="EE44" s="12">
        <v>6.0669303269999999E-3</v>
      </c>
      <c r="EF44" s="12">
        <v>7.8927150029999994E-3</v>
      </c>
      <c r="EG44" s="12">
        <v>8.4537634189999992E-3</v>
      </c>
      <c r="EH44" s="12">
        <v>6.4639434009999995E-3</v>
      </c>
      <c r="EI44" s="12">
        <v>5.7388596439999998E-3</v>
      </c>
      <c r="EJ44" s="12">
        <v>1.2740078219999999E-2</v>
      </c>
      <c r="EK44" s="12">
        <v>4.0504E-3</v>
      </c>
      <c r="EL44" s="12">
        <v>9.6628400000000007E-3</v>
      </c>
      <c r="EM44" s="12">
        <v>9.9483000000000002E-3</v>
      </c>
      <c r="EN44" s="12">
        <v>1.0641579999999999E-2</v>
      </c>
      <c r="EO44" s="12">
        <v>9.2319699999999991E-3</v>
      </c>
      <c r="EP44" s="12">
        <v>8.1183899999999996E-3</v>
      </c>
      <c r="EQ44" s="12">
        <v>1.0633370000000001E-2</v>
      </c>
      <c r="ER44" s="12">
        <v>8.3503799999999993E-3</v>
      </c>
      <c r="ES44" s="12">
        <v>1.0460779999999998E-2</v>
      </c>
      <c r="ET44" s="12">
        <v>4.7889120000000002E-3</v>
      </c>
      <c r="EU44" s="12">
        <v>5.2278999999999997E-3</v>
      </c>
      <c r="EV44" s="12">
        <v>7.6981999999999997E-3</v>
      </c>
      <c r="EW44" s="12">
        <v>0</v>
      </c>
      <c r="EX44" s="12">
        <v>3.9022589999999996E-2</v>
      </c>
      <c r="EY44" s="12">
        <v>0</v>
      </c>
      <c r="EZ44" s="12">
        <v>1.7853607000000001E-2</v>
      </c>
      <c r="FA44" s="12">
        <v>9.3539699999999996E-3</v>
      </c>
      <c r="FB44" s="12">
        <v>7.6865499999999995E-3</v>
      </c>
      <c r="FC44" s="12">
        <v>7.3929900000000003E-3</v>
      </c>
      <c r="FD44" s="12">
        <v>5.2945099999999997E-3</v>
      </c>
      <c r="FE44" s="12">
        <v>8.4465100000000008E-3</v>
      </c>
      <c r="FF44" s="12">
        <v>7.1715299999999997E-3</v>
      </c>
      <c r="FG44" s="12">
        <v>5.5994599999999997E-3</v>
      </c>
      <c r="FH44" s="12">
        <v>5.0455100000000004E-3</v>
      </c>
      <c r="FI44" s="12">
        <v>5.40166E-3</v>
      </c>
      <c r="FJ44" s="12">
        <v>5.574889999999999E-3</v>
      </c>
      <c r="FK44" s="12">
        <v>2.2502499999999996E-3</v>
      </c>
      <c r="FL44" s="12">
        <v>6.2510500000000002E-3</v>
      </c>
      <c r="FM44" s="12">
        <v>6.5003500000000002E-3</v>
      </c>
      <c r="FN44" s="12">
        <v>5.6562900000000004E-3</v>
      </c>
      <c r="FO44" s="78">
        <v>4.00352E-3</v>
      </c>
      <c r="FP44" s="78">
        <v>1.26567E-3</v>
      </c>
      <c r="FQ44" s="78">
        <v>4.0700399999999996E-3</v>
      </c>
      <c r="FR44" s="78">
        <v>4.02821E-3</v>
      </c>
      <c r="FS44" s="78">
        <v>4.0419200000000001E-3</v>
      </c>
      <c r="FT44" s="78">
        <v>3.8268E-3</v>
      </c>
      <c r="FU44" s="78">
        <v>1.0641999999999997E-3</v>
      </c>
      <c r="FV44" s="78">
        <v>1.2437E-4</v>
      </c>
      <c r="FW44" s="78">
        <v>0</v>
      </c>
      <c r="FX44" s="78">
        <v>0</v>
      </c>
      <c r="FY44" s="78">
        <v>0</v>
      </c>
      <c r="FZ44" s="78">
        <v>0</v>
      </c>
      <c r="GA44" s="78">
        <v>0</v>
      </c>
      <c r="GB44" s="78">
        <v>0</v>
      </c>
      <c r="GC44" s="78">
        <v>0</v>
      </c>
      <c r="GD44" s="78">
        <v>0</v>
      </c>
      <c r="GE44" s="78">
        <v>0</v>
      </c>
    </row>
    <row r="46" spans="1:189" x14ac:dyDescent="0.25">
      <c r="A46" s="9" t="s">
        <v>68</v>
      </c>
      <c r="B46" s="86"/>
    </row>
    <row r="47" spans="1:189" ht="17.25" x14ac:dyDescent="0.25">
      <c r="A47" s="72" t="s">
        <v>80</v>
      </c>
      <c r="B47" s="89"/>
    </row>
    <row r="48" spans="1:189" x14ac:dyDescent="0.25">
      <c r="A48" s="53" t="s">
        <v>69</v>
      </c>
      <c r="B48" s="80"/>
    </row>
    <row r="49" spans="1:1" ht="17.25" x14ac:dyDescent="0.25">
      <c r="A49" s="93" t="s">
        <v>88</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5" tint="-0.249977111117893"/>
  </sheetPr>
  <dimension ref="A1:AV87"/>
  <sheetViews>
    <sheetView zoomScale="85" zoomScaleNormal="85" workbookViewId="0">
      <pane xSplit="2" topLeftCell="X1" activePane="topRight" state="frozenSplit"/>
      <selection pane="topRight" activeCell="AV91" sqref="AV91"/>
    </sheetView>
  </sheetViews>
  <sheetFormatPr defaultColWidth="8.625" defaultRowHeight="15" outlineLevelRow="1" x14ac:dyDescent="0.25"/>
  <cols>
    <col min="1" max="1" width="44.375" style="3" bestFit="1" customWidth="1"/>
    <col min="2" max="2" width="7.125" style="81" customWidth="1"/>
    <col min="3" max="39" width="8.625" style="11" customWidth="1"/>
    <col min="40" max="40" width="8.625" style="2"/>
    <col min="41" max="41" width="8.625" style="2" customWidth="1"/>
    <col min="42" max="16384" width="8.625" style="2"/>
  </cols>
  <sheetData>
    <row r="1" spans="1:48" x14ac:dyDescent="0.25">
      <c r="A1" s="7"/>
      <c r="B1" s="80"/>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row>
    <row r="2" spans="1:48" x14ac:dyDescent="0.25">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row>
    <row r="3" spans="1:48" x14ac:dyDescent="0.25">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row>
    <row r="4" spans="1:48" x14ac:dyDescent="0.25">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row>
    <row r="5" spans="1:48" x14ac:dyDescent="0.25">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row>
    <row r="6" spans="1:48" x14ac:dyDescent="0.25">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row>
    <row r="7" spans="1:48" ht="21" customHeight="1" x14ac:dyDescent="0.35">
      <c r="A7" s="1" t="s">
        <v>45</v>
      </c>
      <c r="B7" s="8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row>
    <row r="8" spans="1:48" ht="17.25" x14ac:dyDescent="0.25">
      <c r="A8" s="67" t="s">
        <v>78</v>
      </c>
      <c r="B8" s="83" t="s">
        <v>68</v>
      </c>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row>
    <row r="9" spans="1:48" ht="14.25" customHeight="1" x14ac:dyDescent="0.25">
      <c r="A9" s="4" t="s">
        <v>44</v>
      </c>
      <c r="B9" s="84"/>
      <c r="C9" s="13">
        <v>1974</v>
      </c>
      <c r="D9" s="13">
        <f t="shared" ref="D9:AJ9" si="0">C9+1</f>
        <v>1975</v>
      </c>
      <c r="E9" s="13">
        <f t="shared" si="0"/>
        <v>1976</v>
      </c>
      <c r="F9" s="13">
        <f t="shared" si="0"/>
        <v>1977</v>
      </c>
      <c r="G9" s="13">
        <f t="shared" si="0"/>
        <v>1978</v>
      </c>
      <c r="H9" s="13">
        <f t="shared" si="0"/>
        <v>1979</v>
      </c>
      <c r="I9" s="13">
        <f t="shared" si="0"/>
        <v>1980</v>
      </c>
      <c r="J9" s="13">
        <f t="shared" si="0"/>
        <v>1981</v>
      </c>
      <c r="K9" s="13">
        <f t="shared" si="0"/>
        <v>1982</v>
      </c>
      <c r="L9" s="13">
        <f t="shared" si="0"/>
        <v>1983</v>
      </c>
      <c r="M9" s="13">
        <f t="shared" si="0"/>
        <v>1984</v>
      </c>
      <c r="N9" s="13">
        <f t="shared" si="0"/>
        <v>1985</v>
      </c>
      <c r="O9" s="13">
        <f t="shared" si="0"/>
        <v>1986</v>
      </c>
      <c r="P9" s="13">
        <f t="shared" si="0"/>
        <v>1987</v>
      </c>
      <c r="Q9" s="13">
        <f t="shared" si="0"/>
        <v>1988</v>
      </c>
      <c r="R9" s="13">
        <f t="shared" si="0"/>
        <v>1989</v>
      </c>
      <c r="S9" s="13">
        <f t="shared" si="0"/>
        <v>1990</v>
      </c>
      <c r="T9" s="13">
        <f t="shared" si="0"/>
        <v>1991</v>
      </c>
      <c r="U9" s="13">
        <f t="shared" si="0"/>
        <v>1992</v>
      </c>
      <c r="V9" s="13">
        <f t="shared" si="0"/>
        <v>1993</v>
      </c>
      <c r="W9" s="13">
        <f t="shared" si="0"/>
        <v>1994</v>
      </c>
      <c r="X9" s="13">
        <f t="shared" si="0"/>
        <v>1995</v>
      </c>
      <c r="Y9" s="13">
        <f t="shared" si="0"/>
        <v>1996</v>
      </c>
      <c r="Z9" s="13">
        <f t="shared" si="0"/>
        <v>1997</v>
      </c>
      <c r="AA9" s="13">
        <f t="shared" si="0"/>
        <v>1998</v>
      </c>
      <c r="AB9" s="13">
        <f t="shared" si="0"/>
        <v>1999</v>
      </c>
      <c r="AC9" s="13">
        <f t="shared" si="0"/>
        <v>2000</v>
      </c>
      <c r="AD9" s="13">
        <f t="shared" si="0"/>
        <v>2001</v>
      </c>
      <c r="AE9" s="13">
        <f t="shared" si="0"/>
        <v>2002</v>
      </c>
      <c r="AF9" s="13">
        <f t="shared" si="0"/>
        <v>2003</v>
      </c>
      <c r="AG9" s="13">
        <f t="shared" si="0"/>
        <v>2004</v>
      </c>
      <c r="AH9" s="13">
        <f t="shared" si="0"/>
        <v>2005</v>
      </c>
      <c r="AI9" s="13">
        <f t="shared" si="0"/>
        <v>2006</v>
      </c>
      <c r="AJ9" s="13">
        <f t="shared" si="0"/>
        <v>2007</v>
      </c>
      <c r="AK9" s="13">
        <f t="shared" ref="AK9:AV9" si="1">AJ9+1</f>
        <v>2008</v>
      </c>
      <c r="AL9" s="13">
        <f t="shared" si="1"/>
        <v>2009</v>
      </c>
      <c r="AM9" s="13">
        <f t="shared" si="1"/>
        <v>2010</v>
      </c>
      <c r="AN9" s="13">
        <f t="shared" si="1"/>
        <v>2011</v>
      </c>
      <c r="AO9" s="13">
        <f t="shared" si="1"/>
        <v>2012</v>
      </c>
      <c r="AP9" s="13">
        <f t="shared" si="1"/>
        <v>2013</v>
      </c>
      <c r="AQ9" s="13">
        <f t="shared" si="1"/>
        <v>2014</v>
      </c>
      <c r="AR9" s="13">
        <f t="shared" si="1"/>
        <v>2015</v>
      </c>
      <c r="AS9" s="13">
        <f t="shared" si="1"/>
        <v>2016</v>
      </c>
      <c r="AT9" s="13">
        <f t="shared" si="1"/>
        <v>2017</v>
      </c>
      <c r="AU9" s="13">
        <f t="shared" si="1"/>
        <v>2018</v>
      </c>
      <c r="AV9" s="13">
        <f t="shared" si="1"/>
        <v>2019</v>
      </c>
    </row>
    <row r="10" spans="1:48" ht="14.25" customHeight="1" x14ac:dyDescent="0.25">
      <c r="A10" s="4"/>
      <c r="B10" s="84"/>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row>
    <row r="11" spans="1:48" s="24" customFormat="1" ht="18" customHeight="1" x14ac:dyDescent="0.25">
      <c r="A11" s="73" t="s">
        <v>82</v>
      </c>
      <c r="B11" s="90">
        <v>1</v>
      </c>
      <c r="C11" s="26">
        <f t="shared" ref="C11" si="2">C13-SUM(C34:C36,C67)</f>
        <v>473.66773706999999</v>
      </c>
      <c r="D11" s="26">
        <f t="shared" ref="D11:AU11" si="3">D13-SUM(D34:D36,D67)</f>
        <v>517.47027183299997</v>
      </c>
      <c r="E11" s="26">
        <f t="shared" si="3"/>
        <v>1408.2263742999999</v>
      </c>
      <c r="F11" s="26">
        <f t="shared" si="3"/>
        <v>2257.1683545579999</v>
      </c>
      <c r="G11" s="26">
        <f t="shared" si="3"/>
        <v>2127.7221492850003</v>
      </c>
      <c r="H11" s="26">
        <f t="shared" si="3"/>
        <v>1281.1444556219999</v>
      </c>
      <c r="I11" s="26">
        <f t="shared" si="3"/>
        <v>1132.81516616</v>
      </c>
      <c r="J11" s="26">
        <f t="shared" si="3"/>
        <v>1381.6470647479998</v>
      </c>
      <c r="K11" s="26">
        <f t="shared" si="3"/>
        <v>2402.2241363540002</v>
      </c>
      <c r="L11" s="26">
        <f t="shared" si="3"/>
        <v>2577.80676933</v>
      </c>
      <c r="M11" s="26">
        <f t="shared" si="3"/>
        <v>3180.3042098839996</v>
      </c>
      <c r="N11" s="26">
        <f t="shared" si="3"/>
        <v>3967.8307857269997</v>
      </c>
      <c r="O11" s="26">
        <f t="shared" si="3"/>
        <v>4679.5452644809993</v>
      </c>
      <c r="P11" s="26">
        <f t="shared" si="3"/>
        <v>4513.9764410730004</v>
      </c>
      <c r="Q11" s="26">
        <f t="shared" si="3"/>
        <v>4913.2333901410002</v>
      </c>
      <c r="R11" s="26">
        <f t="shared" si="3"/>
        <v>5070.9734453039991</v>
      </c>
      <c r="S11" s="26">
        <f t="shared" si="3"/>
        <v>5029.8457898819997</v>
      </c>
      <c r="T11" s="26">
        <f t="shared" si="3"/>
        <v>5433.2667075380004</v>
      </c>
      <c r="U11" s="26">
        <f t="shared" si="3"/>
        <v>5798.2673703719993</v>
      </c>
      <c r="V11" s="26">
        <f t="shared" si="3"/>
        <v>5607.9644441339997</v>
      </c>
      <c r="W11" s="26">
        <f t="shared" si="3"/>
        <v>5270.5357927069999</v>
      </c>
      <c r="X11" s="26">
        <f t="shared" si="3"/>
        <v>4878.2687745070007</v>
      </c>
      <c r="Y11" s="26">
        <f t="shared" si="3"/>
        <v>5554.4759453510005</v>
      </c>
      <c r="Z11" s="26">
        <f t="shared" si="3"/>
        <v>5783.5829620999993</v>
      </c>
      <c r="AA11" s="26">
        <f t="shared" si="3"/>
        <v>5079.7363131600005</v>
      </c>
      <c r="AB11" s="26">
        <f t="shared" si="3"/>
        <v>5883.9877341960009</v>
      </c>
      <c r="AC11" s="26">
        <f t="shared" si="3"/>
        <v>6160.6304580509996</v>
      </c>
      <c r="AD11" s="26">
        <f t="shared" si="3"/>
        <v>6486.0370386710001</v>
      </c>
      <c r="AE11" s="26">
        <f t="shared" si="3"/>
        <v>6135.9126711540002</v>
      </c>
      <c r="AF11" s="26">
        <f t="shared" si="3"/>
        <v>4714.4936159260005</v>
      </c>
      <c r="AG11" s="26">
        <f t="shared" si="3"/>
        <v>4287.6733886059992</v>
      </c>
      <c r="AH11" s="26">
        <f t="shared" si="3"/>
        <v>4056.5361254009999</v>
      </c>
      <c r="AI11" s="26">
        <f t="shared" si="3"/>
        <v>4137.0942938340004</v>
      </c>
      <c r="AJ11" s="26">
        <f t="shared" si="3"/>
        <v>4459.8592924069999</v>
      </c>
      <c r="AK11" s="26">
        <f t="shared" si="3"/>
        <v>4146.4701018230007</v>
      </c>
      <c r="AL11" s="26">
        <f t="shared" si="3"/>
        <v>4267.6722747510003</v>
      </c>
      <c r="AM11" s="26">
        <f t="shared" si="3"/>
        <v>4553.377702883</v>
      </c>
      <c r="AN11" s="26">
        <f t="shared" si="3"/>
        <v>4113.1753724129994</v>
      </c>
      <c r="AO11" s="26">
        <f t="shared" si="3"/>
        <v>4305.4427415669988</v>
      </c>
      <c r="AP11" s="26">
        <f t="shared" si="3"/>
        <v>4548.303188973</v>
      </c>
      <c r="AQ11" s="26">
        <f t="shared" si="3"/>
        <v>5113.3519441030003</v>
      </c>
      <c r="AR11" s="26">
        <f t="shared" si="3"/>
        <v>4659.3441260239997</v>
      </c>
      <c r="AS11" s="26">
        <f t="shared" si="3"/>
        <v>4841.7671048320008</v>
      </c>
      <c r="AT11" s="26">
        <f t="shared" si="3"/>
        <v>4865.2769487740006</v>
      </c>
      <c r="AU11" s="26">
        <f t="shared" si="3"/>
        <v>4291.6556676219989</v>
      </c>
      <c r="AV11" s="26">
        <f t="shared" ref="AV11" si="4">AV13-SUM(AV34:AV36,AV67)</f>
        <v>4591.4387396369993</v>
      </c>
    </row>
    <row r="12" spans="1:48" s="24" customFormat="1" x14ac:dyDescent="0.25">
      <c r="A12" s="27"/>
      <c r="B12" s="85"/>
      <c r="C12" s="26"/>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row>
    <row r="13" spans="1:48" s="24" customFormat="1" ht="14.25" customHeight="1" x14ac:dyDescent="0.25">
      <c r="A13" s="27" t="s">
        <v>12</v>
      </c>
      <c r="B13" s="85"/>
      <c r="C13" s="26">
        <f t="shared" ref="C13" si="5">SUM(C14:C32)</f>
        <v>515.2597078</v>
      </c>
      <c r="D13" s="26">
        <f t="shared" ref="D13:AU13" si="6">SUM(D14:D32)</f>
        <v>565.94956739999998</v>
      </c>
      <c r="E13" s="26">
        <f t="shared" si="6"/>
        <v>1501.9404159999999</v>
      </c>
      <c r="F13" s="26">
        <f t="shared" si="6"/>
        <v>2346.0550800000001</v>
      </c>
      <c r="G13" s="26">
        <f t="shared" si="6"/>
        <v>2175.0497570000002</v>
      </c>
      <c r="H13" s="26">
        <f t="shared" si="6"/>
        <v>1544.6981609999998</v>
      </c>
      <c r="I13" s="26">
        <f t="shared" si="6"/>
        <v>1342.163465699</v>
      </c>
      <c r="J13" s="26">
        <f t="shared" si="6"/>
        <v>1769.5082240669999</v>
      </c>
      <c r="K13" s="26">
        <f t="shared" si="6"/>
        <v>2929.0240246940002</v>
      </c>
      <c r="L13" s="26">
        <f t="shared" si="6"/>
        <v>3177.0487240809998</v>
      </c>
      <c r="M13" s="26">
        <f t="shared" si="6"/>
        <v>3842.7588975539998</v>
      </c>
      <c r="N13" s="26">
        <f t="shared" si="6"/>
        <v>4747.5264192599998</v>
      </c>
      <c r="O13" s="26">
        <f t="shared" si="6"/>
        <v>5380.9694927499995</v>
      </c>
      <c r="P13" s="26">
        <f t="shared" si="6"/>
        <v>5206.86339322</v>
      </c>
      <c r="Q13" s="26">
        <f t="shared" si="6"/>
        <v>5783.1922367400002</v>
      </c>
      <c r="R13" s="26">
        <f t="shared" si="6"/>
        <v>6068.5670867599993</v>
      </c>
      <c r="S13" s="26">
        <f t="shared" si="6"/>
        <v>6001.5051595200002</v>
      </c>
      <c r="T13" s="26">
        <f t="shared" si="6"/>
        <v>6289.2945685080003</v>
      </c>
      <c r="U13" s="26">
        <f t="shared" si="6"/>
        <v>6708.9467227039995</v>
      </c>
      <c r="V13" s="26">
        <f t="shared" si="6"/>
        <v>6498.6542881309997</v>
      </c>
      <c r="W13" s="26">
        <f t="shared" si="6"/>
        <v>6273.6703444160003</v>
      </c>
      <c r="X13" s="26">
        <f t="shared" si="6"/>
        <v>5594.9263557020004</v>
      </c>
      <c r="Y13" s="26">
        <f t="shared" si="6"/>
        <v>6566.8843933100006</v>
      </c>
      <c r="Z13" s="26">
        <f t="shared" si="6"/>
        <v>6654.2624997799994</v>
      </c>
      <c r="AA13" s="26">
        <f t="shared" si="6"/>
        <v>5962.8159616400008</v>
      </c>
      <c r="AB13" s="26">
        <f t="shared" si="6"/>
        <v>6639.8735944200007</v>
      </c>
      <c r="AC13" s="26">
        <f t="shared" si="6"/>
        <v>6623.8655371559998</v>
      </c>
      <c r="AD13" s="26">
        <f t="shared" si="6"/>
        <v>6894.742908401</v>
      </c>
      <c r="AE13" s="26">
        <f t="shared" si="6"/>
        <v>6431.6884982179999</v>
      </c>
      <c r="AF13" s="26">
        <f t="shared" si="6"/>
        <v>4925.1003219860004</v>
      </c>
      <c r="AG13" s="26">
        <f t="shared" si="6"/>
        <v>4492.8079714289988</v>
      </c>
      <c r="AH13" s="26">
        <f t="shared" si="6"/>
        <v>4272.159013339</v>
      </c>
      <c r="AI13" s="26">
        <f t="shared" si="6"/>
        <v>4354.443506478</v>
      </c>
      <c r="AJ13" s="26">
        <f t="shared" si="6"/>
        <v>4714.7124295759995</v>
      </c>
      <c r="AK13" s="26">
        <f t="shared" si="6"/>
        <v>4490.9239132930006</v>
      </c>
      <c r="AL13" s="26">
        <f t="shared" si="6"/>
        <v>4674.2460473910005</v>
      </c>
      <c r="AM13" s="26">
        <f t="shared" si="6"/>
        <v>4966.6860877729996</v>
      </c>
      <c r="AN13" s="26">
        <f t="shared" si="6"/>
        <v>4537.4840087429993</v>
      </c>
      <c r="AO13" s="26">
        <f t="shared" si="6"/>
        <v>4735.8087663369988</v>
      </c>
      <c r="AP13" s="26">
        <f t="shared" si="6"/>
        <v>5097.0324882730001</v>
      </c>
      <c r="AQ13" s="26">
        <f t="shared" si="6"/>
        <v>5874.0157333229999</v>
      </c>
      <c r="AR13" s="26">
        <f t="shared" si="6"/>
        <v>5403.4708628539993</v>
      </c>
      <c r="AS13" s="26">
        <f t="shared" si="6"/>
        <v>5480.0025371720003</v>
      </c>
      <c r="AT13" s="26">
        <f t="shared" si="6"/>
        <v>5417.6456042750006</v>
      </c>
      <c r="AU13" s="26">
        <f t="shared" si="6"/>
        <v>4613.6238798859986</v>
      </c>
      <c r="AV13" s="26">
        <f t="shared" ref="AV13" si="7">SUM(AV14:AV32)</f>
        <v>4851.1506243709991</v>
      </c>
    </row>
    <row r="14" spans="1:48" s="24" customFormat="1" ht="14.25" customHeight="1" outlineLevel="1" x14ac:dyDescent="0.25">
      <c r="A14" s="16" t="s">
        <v>14</v>
      </c>
      <c r="B14" s="92"/>
      <c r="C14" s="35">
        <v>515.2597078</v>
      </c>
      <c r="D14" s="35">
        <v>565.94956739999998</v>
      </c>
      <c r="E14" s="35">
        <v>1501.9404159999999</v>
      </c>
      <c r="F14" s="35">
        <v>2346.0550800000001</v>
      </c>
      <c r="G14" s="35">
        <v>2175.0497570000002</v>
      </c>
      <c r="H14" s="35">
        <v>1076.9029989999999</v>
      </c>
      <c r="I14" s="35">
        <v>714.38102600000002</v>
      </c>
      <c r="J14" s="35">
        <v>889.07084220000002</v>
      </c>
      <c r="K14" s="35">
        <v>1155.1765359999999</v>
      </c>
      <c r="L14" s="35">
        <v>1300.0301649999999</v>
      </c>
      <c r="M14" s="35">
        <v>1325.7859619999999</v>
      </c>
      <c r="N14" s="35">
        <v>1468.2750920000001</v>
      </c>
      <c r="O14" s="35">
        <v>1413.526108</v>
      </c>
      <c r="P14" s="35">
        <v>1334.229386</v>
      </c>
      <c r="Q14" s="35">
        <v>1567.779882</v>
      </c>
      <c r="R14" s="35">
        <v>1713.6952659999999</v>
      </c>
      <c r="S14" s="35">
        <v>1666.1248129999999</v>
      </c>
      <c r="T14" s="35">
        <v>1740.675837</v>
      </c>
      <c r="U14" s="35">
        <v>1861.7074030000001</v>
      </c>
      <c r="V14" s="35">
        <v>1826.7725760000001</v>
      </c>
      <c r="W14" s="35">
        <v>1958.8965390000001</v>
      </c>
      <c r="X14" s="35">
        <v>1622.2652780000001</v>
      </c>
      <c r="Y14" s="35">
        <v>1978.050281</v>
      </c>
      <c r="Z14" s="35">
        <v>1702.987666</v>
      </c>
      <c r="AA14" s="35">
        <v>1681.9566460000001</v>
      </c>
      <c r="AB14" s="35">
        <v>1593.4952880000001</v>
      </c>
      <c r="AC14" s="35">
        <v>1303.7405980000001</v>
      </c>
      <c r="AD14" s="35">
        <v>1204.7570619999999</v>
      </c>
      <c r="AE14" s="35">
        <v>1079.8756000000001</v>
      </c>
      <c r="AF14" s="35">
        <v>1010.412068</v>
      </c>
      <c r="AG14" s="35">
        <v>1034.5658599999999</v>
      </c>
      <c r="AH14" s="35">
        <v>1075.7719440000001</v>
      </c>
      <c r="AI14" s="35">
        <v>1054.770154</v>
      </c>
      <c r="AJ14" s="35">
        <v>928.20863229999998</v>
      </c>
      <c r="AK14" s="35">
        <v>785.66230480000002</v>
      </c>
      <c r="AL14" s="35">
        <v>655.61361260000001</v>
      </c>
      <c r="AM14" s="35">
        <v>675.30392979999999</v>
      </c>
      <c r="AN14" s="35">
        <v>678.88956989999997</v>
      </c>
      <c r="AO14" s="35">
        <v>588.11110789999998</v>
      </c>
      <c r="AP14" s="35">
        <v>493.04618870000002</v>
      </c>
      <c r="AQ14" s="35">
        <v>625.06696699999998</v>
      </c>
      <c r="AR14" s="35">
        <v>478.0612107</v>
      </c>
      <c r="AS14" s="35">
        <v>376.61287279999999</v>
      </c>
      <c r="AT14" s="35">
        <v>355.35266519999999</v>
      </c>
      <c r="AU14" s="35">
        <v>340.12620279999999</v>
      </c>
      <c r="AV14" s="35">
        <v>382.54694369999999</v>
      </c>
    </row>
    <row r="15" spans="1:48" s="24" customFormat="1" ht="14.25" customHeight="1" outlineLevel="1" x14ac:dyDescent="0.25">
      <c r="A15" s="16" t="s">
        <v>23</v>
      </c>
      <c r="B15" s="92"/>
      <c r="C15" s="35">
        <v>0</v>
      </c>
      <c r="D15" s="35">
        <v>0</v>
      </c>
      <c r="E15" s="35">
        <v>0</v>
      </c>
      <c r="F15" s="35">
        <v>0</v>
      </c>
      <c r="G15" s="35">
        <v>0</v>
      </c>
      <c r="H15" s="35">
        <v>0</v>
      </c>
      <c r="I15" s="35">
        <v>0</v>
      </c>
      <c r="J15" s="35">
        <v>0</v>
      </c>
      <c r="K15" s="35">
        <v>0</v>
      </c>
      <c r="L15" s="35">
        <v>0</v>
      </c>
      <c r="M15" s="35">
        <v>0</v>
      </c>
      <c r="N15" s="35">
        <v>0</v>
      </c>
      <c r="O15" s="35">
        <v>0</v>
      </c>
      <c r="P15" s="35">
        <v>0</v>
      </c>
      <c r="Q15" s="35">
        <v>0</v>
      </c>
      <c r="R15" s="35">
        <v>0</v>
      </c>
      <c r="S15" s="35">
        <v>0</v>
      </c>
      <c r="T15" s="35">
        <v>0</v>
      </c>
      <c r="U15" s="35">
        <v>0</v>
      </c>
      <c r="V15" s="35">
        <v>0</v>
      </c>
      <c r="W15" s="35">
        <v>0</v>
      </c>
      <c r="X15" s="35">
        <v>0</v>
      </c>
      <c r="Y15" s="35">
        <v>0</v>
      </c>
      <c r="Z15" s="35">
        <v>0</v>
      </c>
      <c r="AA15" s="35">
        <v>0</v>
      </c>
      <c r="AB15" s="35">
        <v>0</v>
      </c>
      <c r="AC15" s="35">
        <v>0</v>
      </c>
      <c r="AD15" s="35">
        <v>0</v>
      </c>
      <c r="AE15" s="35">
        <v>0</v>
      </c>
      <c r="AF15" s="35">
        <v>0</v>
      </c>
      <c r="AG15" s="35">
        <v>0</v>
      </c>
      <c r="AH15" s="35">
        <v>0</v>
      </c>
      <c r="AI15" s="35">
        <v>0.41741790699999998</v>
      </c>
      <c r="AJ15" s="35">
        <v>2.9939070829999999</v>
      </c>
      <c r="AK15" s="35">
        <v>4.7499893320000002</v>
      </c>
      <c r="AL15" s="35">
        <v>2.9856630819999999</v>
      </c>
      <c r="AM15" s="35">
        <v>3.9040395540000001</v>
      </c>
      <c r="AN15" s="35">
        <v>7.4719649559999999</v>
      </c>
      <c r="AO15" s="35">
        <v>11.194270830000001</v>
      </c>
      <c r="AP15" s="35">
        <v>19.39067738</v>
      </c>
      <c r="AQ15" s="35">
        <v>22.08860786</v>
      </c>
      <c r="AR15" s="35">
        <v>17.936791240000002</v>
      </c>
      <c r="AS15" s="35">
        <v>10.423268070000001</v>
      </c>
      <c r="AT15" s="35">
        <v>4.8604450830000001</v>
      </c>
      <c r="AU15" s="35">
        <v>4.588381643</v>
      </c>
      <c r="AV15" s="35">
        <v>13.08844861</v>
      </c>
    </row>
    <row r="16" spans="1:48" s="24" customFormat="1" ht="14.25" customHeight="1" outlineLevel="1" x14ac:dyDescent="0.25">
      <c r="A16" s="16" t="s">
        <v>41</v>
      </c>
      <c r="B16" s="92"/>
      <c r="C16" s="35">
        <v>0</v>
      </c>
      <c r="D16" s="35">
        <v>0</v>
      </c>
      <c r="E16" s="35">
        <v>0</v>
      </c>
      <c r="F16" s="35">
        <v>0</v>
      </c>
      <c r="G16" s="35">
        <v>0</v>
      </c>
      <c r="H16" s="35">
        <v>0</v>
      </c>
      <c r="I16" s="35">
        <v>0</v>
      </c>
      <c r="J16" s="35">
        <v>0</v>
      </c>
      <c r="K16" s="35">
        <v>0</v>
      </c>
      <c r="L16" s="35">
        <v>0</v>
      </c>
      <c r="M16" s="35">
        <v>0</v>
      </c>
      <c r="N16" s="35">
        <v>0</v>
      </c>
      <c r="O16" s="35">
        <v>0</v>
      </c>
      <c r="P16" s="35">
        <v>0</v>
      </c>
      <c r="Q16" s="35">
        <v>0</v>
      </c>
      <c r="R16" s="35">
        <v>0</v>
      </c>
      <c r="S16" s="35">
        <v>0</v>
      </c>
      <c r="T16" s="35">
        <v>0</v>
      </c>
      <c r="U16" s="35">
        <v>0</v>
      </c>
      <c r="V16" s="35">
        <v>0</v>
      </c>
      <c r="W16" s="35">
        <v>0</v>
      </c>
      <c r="X16" s="35">
        <v>0</v>
      </c>
      <c r="Y16" s="35">
        <v>0</v>
      </c>
      <c r="Z16" s="35">
        <v>0</v>
      </c>
      <c r="AA16" s="35">
        <v>0</v>
      </c>
      <c r="AB16" s="35">
        <v>0</v>
      </c>
      <c r="AC16" s="35">
        <v>0</v>
      </c>
      <c r="AD16" s="35">
        <v>0</v>
      </c>
      <c r="AE16" s="35">
        <v>0</v>
      </c>
      <c r="AF16" s="35">
        <v>0</v>
      </c>
      <c r="AG16" s="35">
        <v>0</v>
      </c>
      <c r="AH16" s="35">
        <v>0</v>
      </c>
      <c r="AI16" s="35">
        <v>0</v>
      </c>
      <c r="AJ16" s="35">
        <v>0</v>
      </c>
      <c r="AK16" s="35">
        <v>0</v>
      </c>
      <c r="AL16" s="35">
        <v>0</v>
      </c>
      <c r="AM16" s="35">
        <v>0</v>
      </c>
      <c r="AN16" s="35">
        <v>0.36339187699999997</v>
      </c>
      <c r="AO16" s="35">
        <v>14.2717422</v>
      </c>
      <c r="AP16" s="35">
        <v>6.5149688719999999</v>
      </c>
      <c r="AQ16" s="35">
        <v>4.666037212</v>
      </c>
      <c r="AR16" s="35">
        <v>1.8616359920000001</v>
      </c>
      <c r="AS16" s="35">
        <v>3.1176409829999998</v>
      </c>
      <c r="AT16" s="35">
        <v>0.66159346299999999</v>
      </c>
      <c r="AU16" s="35">
        <v>1.358936605</v>
      </c>
      <c r="AV16" s="35">
        <v>1.5440826780000001</v>
      </c>
    </row>
    <row r="17" spans="1:48" s="24" customFormat="1" ht="14.25" customHeight="1" outlineLevel="1" x14ac:dyDescent="0.25">
      <c r="A17" s="16" t="s">
        <v>22</v>
      </c>
      <c r="B17" s="92"/>
      <c r="C17" s="35">
        <v>0</v>
      </c>
      <c r="D17" s="35">
        <v>0</v>
      </c>
      <c r="E17" s="35">
        <v>0</v>
      </c>
      <c r="F17" s="35">
        <v>0</v>
      </c>
      <c r="G17" s="35">
        <v>0</v>
      </c>
      <c r="H17" s="35">
        <v>0</v>
      </c>
      <c r="I17" s="35">
        <v>0</v>
      </c>
      <c r="J17" s="35">
        <v>0</v>
      </c>
      <c r="K17" s="35">
        <v>0</v>
      </c>
      <c r="L17" s="35">
        <v>0</v>
      </c>
      <c r="M17" s="35">
        <v>0</v>
      </c>
      <c r="N17" s="35">
        <v>0</v>
      </c>
      <c r="O17" s="35">
        <v>0</v>
      </c>
      <c r="P17" s="35">
        <v>0</v>
      </c>
      <c r="Q17" s="35">
        <v>0</v>
      </c>
      <c r="R17" s="35">
        <v>0</v>
      </c>
      <c r="S17" s="35">
        <v>0</v>
      </c>
      <c r="T17" s="35">
        <v>0</v>
      </c>
      <c r="U17" s="35">
        <v>0</v>
      </c>
      <c r="V17" s="35">
        <v>0</v>
      </c>
      <c r="W17" s="35">
        <v>0</v>
      </c>
      <c r="X17" s="35">
        <v>0</v>
      </c>
      <c r="Y17" s="35">
        <v>0</v>
      </c>
      <c r="Z17" s="35">
        <v>0</v>
      </c>
      <c r="AA17" s="35">
        <v>0</v>
      </c>
      <c r="AB17" s="35">
        <v>0.33926617999999997</v>
      </c>
      <c r="AC17" s="35">
        <v>0.27730173200000002</v>
      </c>
      <c r="AD17" s="35">
        <v>13.704535099999999</v>
      </c>
      <c r="AE17" s="35">
        <v>16.800597010000001</v>
      </c>
      <c r="AF17" s="35">
        <v>43.575285710000003</v>
      </c>
      <c r="AG17" s="35">
        <v>86.78904077</v>
      </c>
      <c r="AH17" s="35">
        <v>166.8709662</v>
      </c>
      <c r="AI17" s="35">
        <v>116.3720773</v>
      </c>
      <c r="AJ17" s="35">
        <v>72.487496969999995</v>
      </c>
      <c r="AK17" s="35">
        <v>51.607684849999998</v>
      </c>
      <c r="AL17" s="35">
        <v>39.240867039999998</v>
      </c>
      <c r="AM17" s="35">
        <v>22.348876539999999</v>
      </c>
      <c r="AN17" s="35">
        <v>19.155492150000001</v>
      </c>
      <c r="AO17" s="35">
        <v>17.03714334</v>
      </c>
      <c r="AP17" s="35">
        <v>13.51957245</v>
      </c>
      <c r="AQ17" s="35">
        <v>12.07077522</v>
      </c>
      <c r="AR17" s="35">
        <v>26.618013909999998</v>
      </c>
      <c r="AS17" s="35">
        <v>19.77006381</v>
      </c>
      <c r="AT17" s="35">
        <v>13.34168509</v>
      </c>
      <c r="AU17" s="35">
        <v>9.6803715570000008</v>
      </c>
      <c r="AV17" s="35">
        <v>7.8211929470000001</v>
      </c>
    </row>
    <row r="18" spans="1:48" s="24" customFormat="1" ht="14.25" customHeight="1" outlineLevel="1" x14ac:dyDescent="0.25">
      <c r="A18" s="16" t="s">
        <v>42</v>
      </c>
      <c r="B18" s="92"/>
      <c r="C18" s="35">
        <v>0</v>
      </c>
      <c r="D18" s="35">
        <v>0</v>
      </c>
      <c r="E18" s="35">
        <v>0</v>
      </c>
      <c r="F18" s="35">
        <v>0</v>
      </c>
      <c r="G18" s="35">
        <v>0</v>
      </c>
      <c r="H18" s="35">
        <v>0</v>
      </c>
      <c r="I18" s="35">
        <v>0</v>
      </c>
      <c r="J18" s="35">
        <v>0</v>
      </c>
      <c r="K18" s="35">
        <v>0</v>
      </c>
      <c r="L18" s="35">
        <v>0</v>
      </c>
      <c r="M18" s="35">
        <v>0</v>
      </c>
      <c r="N18" s="35">
        <v>0</v>
      </c>
      <c r="O18" s="35">
        <v>0</v>
      </c>
      <c r="P18" s="35">
        <v>0</v>
      </c>
      <c r="Q18" s="35">
        <v>0</v>
      </c>
      <c r="R18" s="35">
        <v>0</v>
      </c>
      <c r="S18" s="35">
        <v>0</v>
      </c>
      <c r="T18" s="35">
        <v>0</v>
      </c>
      <c r="U18" s="35">
        <v>0</v>
      </c>
      <c r="V18" s="35">
        <v>0</v>
      </c>
      <c r="W18" s="35">
        <v>0</v>
      </c>
      <c r="X18" s="35">
        <v>0</v>
      </c>
      <c r="Y18" s="35">
        <v>0</v>
      </c>
      <c r="Z18" s="35">
        <v>0</v>
      </c>
      <c r="AA18" s="35">
        <v>0</v>
      </c>
      <c r="AB18" s="35">
        <v>0</v>
      </c>
      <c r="AC18" s="35">
        <v>0</v>
      </c>
      <c r="AD18" s="35">
        <v>0</v>
      </c>
      <c r="AE18" s="35">
        <v>0</v>
      </c>
      <c r="AF18" s="35">
        <v>0</v>
      </c>
      <c r="AG18" s="35">
        <v>0</v>
      </c>
      <c r="AH18" s="35">
        <v>0</v>
      </c>
      <c r="AI18" s="35">
        <v>0</v>
      </c>
      <c r="AJ18" s="35">
        <v>0</v>
      </c>
      <c r="AK18" s="35">
        <v>0</v>
      </c>
      <c r="AL18" s="35">
        <v>0</v>
      </c>
      <c r="AM18" s="35">
        <v>0</v>
      </c>
      <c r="AN18" s="35">
        <v>16.8193318</v>
      </c>
      <c r="AO18" s="35">
        <v>40.195044699999997</v>
      </c>
      <c r="AP18" s="35">
        <v>32.677140170000001</v>
      </c>
      <c r="AQ18" s="35">
        <v>7.8227156710000001</v>
      </c>
      <c r="AR18" s="35">
        <v>4.5279876640000003</v>
      </c>
      <c r="AS18" s="35">
        <v>2.054293844</v>
      </c>
      <c r="AT18" s="35">
        <v>3.6333757640000002</v>
      </c>
      <c r="AU18" s="35">
        <v>4.9303707470000004</v>
      </c>
      <c r="AV18" s="35">
        <v>4.7871202290000001</v>
      </c>
    </row>
    <row r="19" spans="1:48" s="24" customFormat="1" ht="14.25" customHeight="1" outlineLevel="1" x14ac:dyDescent="0.25">
      <c r="A19" s="16" t="s">
        <v>28</v>
      </c>
      <c r="B19" s="92"/>
      <c r="C19" s="35">
        <v>0</v>
      </c>
      <c r="D19" s="35">
        <v>0</v>
      </c>
      <c r="E19" s="35">
        <v>0</v>
      </c>
      <c r="F19" s="35">
        <v>0</v>
      </c>
      <c r="G19" s="35">
        <v>0</v>
      </c>
      <c r="H19" s="35">
        <v>0</v>
      </c>
      <c r="I19" s="35">
        <v>0</v>
      </c>
      <c r="J19" s="35">
        <v>0</v>
      </c>
      <c r="K19" s="35">
        <v>0</v>
      </c>
      <c r="L19" s="35">
        <v>0</v>
      </c>
      <c r="M19" s="35">
        <v>0</v>
      </c>
      <c r="N19" s="35">
        <v>0</v>
      </c>
      <c r="O19" s="35">
        <v>0</v>
      </c>
      <c r="P19" s="35">
        <v>0</v>
      </c>
      <c r="Q19" s="35">
        <v>0</v>
      </c>
      <c r="R19" s="35">
        <v>0</v>
      </c>
      <c r="S19" s="35">
        <v>0</v>
      </c>
      <c r="T19" s="35">
        <v>0</v>
      </c>
      <c r="U19" s="35">
        <v>0</v>
      </c>
      <c r="V19" s="35">
        <v>0</v>
      </c>
      <c r="W19" s="35">
        <v>0</v>
      </c>
      <c r="X19" s="35">
        <v>0</v>
      </c>
      <c r="Y19" s="35">
        <v>0</v>
      </c>
      <c r="Z19" s="35">
        <v>0</v>
      </c>
      <c r="AA19" s="35">
        <v>0</v>
      </c>
      <c r="AB19" s="35">
        <v>0</v>
      </c>
      <c r="AC19" s="35">
        <v>0</v>
      </c>
      <c r="AD19" s="35">
        <v>0</v>
      </c>
      <c r="AE19" s="35">
        <v>0</v>
      </c>
      <c r="AF19" s="35">
        <v>0</v>
      </c>
      <c r="AG19" s="35">
        <v>0</v>
      </c>
      <c r="AH19" s="35">
        <v>2.1866011379999999</v>
      </c>
      <c r="AI19" s="35">
        <v>0.88150543199999998</v>
      </c>
      <c r="AJ19" s="35">
        <v>0.497568546</v>
      </c>
      <c r="AK19" s="35">
        <v>0.422064149</v>
      </c>
      <c r="AL19" s="35">
        <v>0.53610967399999998</v>
      </c>
      <c r="AM19" s="35">
        <v>0.50915675100000002</v>
      </c>
      <c r="AN19" s="35">
        <v>0.25100879500000001</v>
      </c>
      <c r="AO19" s="35">
        <v>0.24841438199999999</v>
      </c>
      <c r="AP19" s="35">
        <v>0.23915794200000001</v>
      </c>
      <c r="AQ19" s="35">
        <v>0.140944876</v>
      </c>
      <c r="AR19" s="35">
        <v>0</v>
      </c>
      <c r="AS19" s="35">
        <v>0</v>
      </c>
      <c r="AT19" s="35">
        <v>0.109997307</v>
      </c>
      <c r="AU19" s="35">
        <v>0.14183954700000001</v>
      </c>
      <c r="AV19" s="35">
        <v>5.5311045000000003E-2</v>
      </c>
    </row>
    <row r="20" spans="1:48" s="24" customFormat="1" ht="14.25" customHeight="1" outlineLevel="1" x14ac:dyDescent="0.25">
      <c r="A20" s="16" t="s">
        <v>20</v>
      </c>
      <c r="B20" s="92"/>
      <c r="C20" s="35">
        <v>0</v>
      </c>
      <c r="D20" s="35">
        <v>0</v>
      </c>
      <c r="E20" s="35">
        <v>0</v>
      </c>
      <c r="F20" s="35">
        <v>0</v>
      </c>
      <c r="G20" s="35">
        <v>0</v>
      </c>
      <c r="H20" s="35">
        <v>0</v>
      </c>
      <c r="I20" s="35">
        <v>0</v>
      </c>
      <c r="J20" s="35">
        <v>0</v>
      </c>
      <c r="K20" s="35">
        <v>0</v>
      </c>
      <c r="L20" s="35">
        <v>0</v>
      </c>
      <c r="M20" s="35">
        <v>0</v>
      </c>
      <c r="N20" s="35">
        <v>0</v>
      </c>
      <c r="O20" s="35">
        <v>0</v>
      </c>
      <c r="P20" s="35">
        <v>0</v>
      </c>
      <c r="Q20" s="35">
        <v>0</v>
      </c>
      <c r="R20" s="35">
        <v>0</v>
      </c>
      <c r="S20" s="35">
        <v>0</v>
      </c>
      <c r="T20" s="35">
        <v>0</v>
      </c>
      <c r="U20" s="35">
        <v>0</v>
      </c>
      <c r="V20" s="35">
        <v>0</v>
      </c>
      <c r="W20" s="35">
        <v>0</v>
      </c>
      <c r="X20" s="35">
        <v>0</v>
      </c>
      <c r="Y20" s="35">
        <v>105.9322191</v>
      </c>
      <c r="Z20" s="35">
        <v>193.9880311</v>
      </c>
      <c r="AA20" s="35">
        <v>191.12825100000001</v>
      </c>
      <c r="AB20" s="35">
        <v>208.8857667</v>
      </c>
      <c r="AC20" s="35">
        <v>253.95249089999999</v>
      </c>
      <c r="AD20" s="35">
        <v>310.840191</v>
      </c>
      <c r="AE20" s="35">
        <v>327.22318059999998</v>
      </c>
      <c r="AF20" s="35">
        <v>371.44511660000001</v>
      </c>
      <c r="AG20" s="35">
        <v>239.10049960000001</v>
      </c>
      <c r="AH20" s="35">
        <v>169.44032989999999</v>
      </c>
      <c r="AI20" s="35">
        <v>136.69242</v>
      </c>
      <c r="AJ20" s="35">
        <v>89.547372490000001</v>
      </c>
      <c r="AK20" s="35">
        <v>28.145278640000001</v>
      </c>
      <c r="AL20" s="35">
        <v>1.6087845E-2</v>
      </c>
      <c r="AM20" s="35">
        <v>0</v>
      </c>
      <c r="AN20" s="35">
        <v>0</v>
      </c>
      <c r="AO20" s="35">
        <v>0</v>
      </c>
      <c r="AP20" s="35">
        <v>0</v>
      </c>
      <c r="AQ20" s="35">
        <v>0</v>
      </c>
      <c r="AR20" s="35">
        <v>0</v>
      </c>
      <c r="AS20" s="35">
        <v>0</v>
      </c>
      <c r="AT20" s="35">
        <v>0</v>
      </c>
      <c r="AU20" s="35">
        <v>0</v>
      </c>
      <c r="AV20" s="35">
        <v>0</v>
      </c>
    </row>
    <row r="21" spans="1:48" s="24" customFormat="1" ht="14.25" customHeight="1" outlineLevel="1" x14ac:dyDescent="0.25">
      <c r="A21" s="16" t="s">
        <v>18</v>
      </c>
      <c r="B21" s="92"/>
      <c r="C21" s="35">
        <v>0</v>
      </c>
      <c r="D21" s="35">
        <v>0</v>
      </c>
      <c r="E21" s="35">
        <v>0</v>
      </c>
      <c r="F21" s="35">
        <v>0</v>
      </c>
      <c r="G21" s="35">
        <v>0</v>
      </c>
      <c r="H21" s="35">
        <v>0</v>
      </c>
      <c r="I21" s="35">
        <v>0</v>
      </c>
      <c r="J21" s="35">
        <v>0</v>
      </c>
      <c r="K21" s="35">
        <v>0</v>
      </c>
      <c r="L21" s="35">
        <v>0</v>
      </c>
      <c r="M21" s="35">
        <v>0</v>
      </c>
      <c r="N21" s="35">
        <v>0</v>
      </c>
      <c r="O21" s="35">
        <v>0</v>
      </c>
      <c r="P21" s="35">
        <v>0</v>
      </c>
      <c r="Q21" s="35">
        <v>0</v>
      </c>
      <c r="R21" s="35">
        <v>0</v>
      </c>
      <c r="S21" s="35">
        <v>29.252396879999999</v>
      </c>
      <c r="T21" s="35">
        <v>112.5597101</v>
      </c>
      <c r="U21" s="35">
        <v>88.112932000000001</v>
      </c>
      <c r="V21" s="35">
        <v>125.4953177</v>
      </c>
      <c r="W21" s="35">
        <v>114.91483049999999</v>
      </c>
      <c r="X21" s="35">
        <v>43.8645262</v>
      </c>
      <c r="Y21" s="35">
        <v>27.15400223</v>
      </c>
      <c r="Z21" s="35">
        <v>17.233043479999999</v>
      </c>
      <c r="AA21" s="35">
        <v>14.4842219</v>
      </c>
      <c r="AB21" s="35">
        <v>13.808851730000001</v>
      </c>
      <c r="AC21" s="35">
        <v>6.8576493440000004</v>
      </c>
      <c r="AD21" s="35">
        <v>7.2798527609999999</v>
      </c>
      <c r="AE21" s="35">
        <v>6.9198873379999997</v>
      </c>
      <c r="AF21" s="35">
        <v>5.5981539959999997</v>
      </c>
      <c r="AG21" s="35">
        <v>6.5921578419999998</v>
      </c>
      <c r="AH21" s="35">
        <v>3.3021052630000001</v>
      </c>
      <c r="AI21" s="35">
        <v>6.6595641030000001</v>
      </c>
      <c r="AJ21" s="35">
        <v>5.3592193119999996</v>
      </c>
      <c r="AK21" s="35">
        <v>2.0895591649999998</v>
      </c>
      <c r="AL21" s="35">
        <v>0.57386219199999999</v>
      </c>
      <c r="AM21" s="35">
        <v>0.72172387900000001</v>
      </c>
      <c r="AN21" s="35">
        <v>0.25200498500000001</v>
      </c>
      <c r="AO21" s="35">
        <v>7.605985E-3</v>
      </c>
      <c r="AP21" s="35">
        <v>0.34770780899999998</v>
      </c>
      <c r="AQ21" s="35">
        <v>2.930619294</v>
      </c>
      <c r="AR21" s="35">
        <v>2.244693168</v>
      </c>
      <c r="AS21" s="35">
        <v>3.8443073760000002</v>
      </c>
      <c r="AT21" s="35">
        <v>6.437473958</v>
      </c>
      <c r="AU21" s="35">
        <v>5.5610598470000001</v>
      </c>
      <c r="AV21" s="35">
        <v>3.862108417</v>
      </c>
    </row>
    <row r="22" spans="1:48" s="24" customFormat="1" ht="14.25" customHeight="1" outlineLevel="1" x14ac:dyDescent="0.25">
      <c r="A22" s="16" t="s">
        <v>21</v>
      </c>
      <c r="B22" s="92"/>
      <c r="C22" s="35">
        <v>0</v>
      </c>
      <c r="D22" s="35">
        <v>0</v>
      </c>
      <c r="E22" s="35">
        <v>0</v>
      </c>
      <c r="F22" s="35">
        <v>0</v>
      </c>
      <c r="G22" s="35">
        <v>0</v>
      </c>
      <c r="H22" s="35">
        <v>0</v>
      </c>
      <c r="I22" s="35">
        <v>0</v>
      </c>
      <c r="J22" s="35">
        <v>0</v>
      </c>
      <c r="K22" s="35">
        <v>0</v>
      </c>
      <c r="L22" s="35">
        <v>0</v>
      </c>
      <c r="M22" s="35">
        <v>0</v>
      </c>
      <c r="N22" s="35">
        <v>0</v>
      </c>
      <c r="O22" s="35">
        <v>0</v>
      </c>
      <c r="P22" s="35">
        <v>0</v>
      </c>
      <c r="Q22" s="35">
        <v>0</v>
      </c>
      <c r="R22" s="35">
        <v>0</v>
      </c>
      <c r="S22" s="35">
        <v>0</v>
      </c>
      <c r="T22" s="35">
        <v>0</v>
      </c>
      <c r="U22" s="35">
        <v>0</v>
      </c>
      <c r="V22" s="35">
        <v>0</v>
      </c>
      <c r="W22" s="35">
        <v>0</v>
      </c>
      <c r="X22" s="35">
        <v>0</v>
      </c>
      <c r="Y22" s="35">
        <v>0</v>
      </c>
      <c r="Z22" s="35">
        <v>0</v>
      </c>
      <c r="AA22" s="35">
        <v>0</v>
      </c>
      <c r="AB22" s="35">
        <v>0</v>
      </c>
      <c r="AC22" s="35">
        <v>0</v>
      </c>
      <c r="AD22" s="35">
        <v>83.083982460000001</v>
      </c>
      <c r="AE22" s="35">
        <v>255.5113437</v>
      </c>
      <c r="AF22" s="35">
        <v>217.4558687</v>
      </c>
      <c r="AG22" s="35">
        <v>205.78353970000001</v>
      </c>
      <c r="AH22" s="35">
        <v>163.2029019</v>
      </c>
      <c r="AI22" s="35">
        <v>141.27960390000001</v>
      </c>
      <c r="AJ22" s="35">
        <v>147.0004112</v>
      </c>
      <c r="AK22" s="35">
        <v>130.72985990000001</v>
      </c>
      <c r="AL22" s="35">
        <v>147.14709429999999</v>
      </c>
      <c r="AM22" s="35">
        <v>136.31254419999999</v>
      </c>
      <c r="AN22" s="35">
        <v>146.8094629</v>
      </c>
      <c r="AO22" s="35">
        <v>264.51872969999999</v>
      </c>
      <c r="AP22" s="35">
        <v>403.7022556</v>
      </c>
      <c r="AQ22" s="35">
        <v>562.27029279999999</v>
      </c>
      <c r="AR22" s="35">
        <v>638.10638619999997</v>
      </c>
      <c r="AS22" s="35">
        <v>864.64339670000004</v>
      </c>
      <c r="AT22" s="35">
        <v>914.69910349999998</v>
      </c>
      <c r="AU22" s="35">
        <v>848.64414199999999</v>
      </c>
      <c r="AV22" s="35">
        <v>955.01150700000005</v>
      </c>
    </row>
    <row r="23" spans="1:48" s="24" customFormat="1" ht="14.25" customHeight="1" outlineLevel="1" x14ac:dyDescent="0.25">
      <c r="A23" s="16" t="s">
        <v>19</v>
      </c>
      <c r="B23" s="92"/>
      <c r="C23" s="35">
        <v>0</v>
      </c>
      <c r="D23" s="35">
        <v>0</v>
      </c>
      <c r="E23" s="35">
        <v>0</v>
      </c>
      <c r="F23" s="35">
        <v>0</v>
      </c>
      <c r="G23" s="35">
        <v>0</v>
      </c>
      <c r="H23" s="35">
        <v>0</v>
      </c>
      <c r="I23" s="35">
        <v>0</v>
      </c>
      <c r="J23" s="35">
        <v>0</v>
      </c>
      <c r="K23" s="35">
        <v>0</v>
      </c>
      <c r="L23" s="35">
        <v>0</v>
      </c>
      <c r="M23" s="35">
        <v>0</v>
      </c>
      <c r="N23" s="35">
        <v>0</v>
      </c>
      <c r="O23" s="35">
        <v>0</v>
      </c>
      <c r="P23" s="35">
        <v>0</v>
      </c>
      <c r="Q23" s="35">
        <v>0</v>
      </c>
      <c r="R23" s="35">
        <v>0</v>
      </c>
      <c r="S23" s="35">
        <v>0</v>
      </c>
      <c r="T23" s="35">
        <v>0</v>
      </c>
      <c r="U23" s="35">
        <v>2.091753711</v>
      </c>
      <c r="V23" s="35">
        <v>6.3189782440000002</v>
      </c>
      <c r="W23" s="35">
        <v>8.1166924859999998</v>
      </c>
      <c r="X23" s="35">
        <v>7.4506584040000003</v>
      </c>
      <c r="Y23" s="35">
        <v>11.405034860000001</v>
      </c>
      <c r="Z23" s="35">
        <v>24.91179318</v>
      </c>
      <c r="AA23" s="35">
        <v>34.489463710000003</v>
      </c>
      <c r="AB23" s="35">
        <v>29.55768784</v>
      </c>
      <c r="AC23" s="35">
        <v>38.991692489999998</v>
      </c>
      <c r="AD23" s="35">
        <v>37.57470953</v>
      </c>
      <c r="AE23" s="35">
        <v>28.262432220000001</v>
      </c>
      <c r="AF23" s="35">
        <v>15.963419829999999</v>
      </c>
      <c r="AG23" s="35">
        <v>19.653671760000002</v>
      </c>
      <c r="AH23" s="35">
        <v>37.207547660000003</v>
      </c>
      <c r="AI23" s="35">
        <v>38.282922489999997</v>
      </c>
      <c r="AJ23" s="35">
        <v>40.843439490000002</v>
      </c>
      <c r="AK23" s="35">
        <v>46.183669250000001</v>
      </c>
      <c r="AL23" s="35">
        <v>44.087123920000003</v>
      </c>
      <c r="AM23" s="35">
        <v>56.859073359999996</v>
      </c>
      <c r="AN23" s="35">
        <v>61.73511783</v>
      </c>
      <c r="AO23" s="35">
        <v>82.191590790000006</v>
      </c>
      <c r="AP23" s="35">
        <v>53.663561510000001</v>
      </c>
      <c r="AQ23" s="35">
        <v>56.516701329999997</v>
      </c>
      <c r="AR23" s="35">
        <v>67.481496210000003</v>
      </c>
      <c r="AS23" s="35">
        <v>41.938048719999998</v>
      </c>
      <c r="AT23" s="35">
        <v>31.872982289999999</v>
      </c>
      <c r="AU23" s="35">
        <v>20.95167344</v>
      </c>
      <c r="AV23" s="35">
        <v>43.471285219999999</v>
      </c>
    </row>
    <row r="24" spans="1:48" s="24" customFormat="1" ht="14.25" customHeight="1" outlineLevel="1" x14ac:dyDescent="0.25">
      <c r="A24" s="16" t="s">
        <v>24</v>
      </c>
      <c r="B24" s="92"/>
      <c r="C24" s="35">
        <v>0</v>
      </c>
      <c r="D24" s="35">
        <v>0</v>
      </c>
      <c r="E24" s="35">
        <v>0</v>
      </c>
      <c r="F24" s="35">
        <v>0</v>
      </c>
      <c r="G24" s="35">
        <v>0</v>
      </c>
      <c r="H24" s="35">
        <v>0</v>
      </c>
      <c r="I24" s="35">
        <v>0</v>
      </c>
      <c r="J24" s="35">
        <v>0</v>
      </c>
      <c r="K24" s="35">
        <v>0</v>
      </c>
      <c r="L24" s="35">
        <v>0</v>
      </c>
      <c r="M24" s="35">
        <v>0</v>
      </c>
      <c r="N24" s="35">
        <v>0</v>
      </c>
      <c r="O24" s="35">
        <v>0</v>
      </c>
      <c r="P24" s="35">
        <v>0</v>
      </c>
      <c r="Q24" s="35">
        <v>0</v>
      </c>
      <c r="R24" s="35">
        <v>0</v>
      </c>
      <c r="S24" s="35">
        <v>0</v>
      </c>
      <c r="T24" s="35">
        <v>0</v>
      </c>
      <c r="U24" s="35">
        <v>0</v>
      </c>
      <c r="V24" s="35">
        <v>0</v>
      </c>
      <c r="W24" s="35">
        <v>0</v>
      </c>
      <c r="X24" s="35">
        <v>0</v>
      </c>
      <c r="Y24" s="35">
        <v>0</v>
      </c>
      <c r="Z24" s="35">
        <v>0</v>
      </c>
      <c r="AA24" s="35">
        <v>0</v>
      </c>
      <c r="AB24" s="35">
        <v>0</v>
      </c>
      <c r="AC24" s="35">
        <v>0</v>
      </c>
      <c r="AD24" s="35">
        <v>0</v>
      </c>
      <c r="AE24" s="35">
        <v>0</v>
      </c>
      <c r="AF24" s="35">
        <v>0</v>
      </c>
      <c r="AG24" s="35">
        <v>0</v>
      </c>
      <c r="AH24" s="35">
        <v>0.44825828400000001</v>
      </c>
      <c r="AI24" s="35">
        <v>37.562819519999998</v>
      </c>
      <c r="AJ24" s="35">
        <v>128.51869490000001</v>
      </c>
      <c r="AK24" s="35">
        <v>118.4383701</v>
      </c>
      <c r="AL24" s="35">
        <v>189.5728593</v>
      </c>
      <c r="AM24" s="35">
        <v>150.18777309999999</v>
      </c>
      <c r="AN24" s="35">
        <v>124.74494850000001</v>
      </c>
      <c r="AO24" s="35">
        <v>168.99173149999999</v>
      </c>
      <c r="AP24" s="35">
        <v>177.57289309999999</v>
      </c>
      <c r="AQ24" s="35">
        <v>175.2204007</v>
      </c>
      <c r="AR24" s="35">
        <v>223.94577570000001</v>
      </c>
      <c r="AS24" s="35">
        <v>251.1643047</v>
      </c>
      <c r="AT24" s="35">
        <v>268.2110816</v>
      </c>
      <c r="AU24" s="35">
        <v>271.28791999999999</v>
      </c>
      <c r="AV24" s="35">
        <v>240.2237567</v>
      </c>
    </row>
    <row r="25" spans="1:48" s="24" customFormat="1" ht="14.25" customHeight="1" outlineLevel="1" x14ac:dyDescent="0.25">
      <c r="A25" s="16" t="s">
        <v>17</v>
      </c>
      <c r="B25" s="92"/>
      <c r="C25" s="35">
        <v>0</v>
      </c>
      <c r="D25" s="35">
        <v>0</v>
      </c>
      <c r="E25" s="35">
        <v>0</v>
      </c>
      <c r="F25" s="35">
        <v>0</v>
      </c>
      <c r="G25" s="35">
        <v>0</v>
      </c>
      <c r="H25" s="35">
        <v>0</v>
      </c>
      <c r="I25" s="35">
        <v>0</v>
      </c>
      <c r="J25" s="35">
        <v>0</v>
      </c>
      <c r="K25" s="35">
        <v>0</v>
      </c>
      <c r="L25" s="35">
        <v>0</v>
      </c>
      <c r="M25" s="35">
        <v>0</v>
      </c>
      <c r="N25" s="35">
        <v>0</v>
      </c>
      <c r="O25" s="35">
        <v>0</v>
      </c>
      <c r="P25" s="35">
        <v>0</v>
      </c>
      <c r="Q25" s="35">
        <v>0</v>
      </c>
      <c r="R25" s="35">
        <v>0</v>
      </c>
      <c r="S25" s="35">
        <v>0</v>
      </c>
      <c r="T25" s="35">
        <v>0</v>
      </c>
      <c r="U25" s="35">
        <v>0</v>
      </c>
      <c r="V25" s="35">
        <v>0</v>
      </c>
      <c r="W25" s="35">
        <v>0</v>
      </c>
      <c r="X25" s="35">
        <v>0</v>
      </c>
      <c r="Y25" s="35">
        <v>0</v>
      </c>
      <c r="Z25" s="35">
        <v>0</v>
      </c>
      <c r="AA25" s="35">
        <v>0</v>
      </c>
      <c r="AB25" s="35">
        <v>0</v>
      </c>
      <c r="AC25" s="35">
        <v>0</v>
      </c>
      <c r="AD25" s="35">
        <v>0</v>
      </c>
      <c r="AE25" s="35">
        <v>0</v>
      </c>
      <c r="AF25" s="35">
        <v>0</v>
      </c>
      <c r="AG25" s="35">
        <v>0</v>
      </c>
      <c r="AH25" s="35">
        <v>0</v>
      </c>
      <c r="AI25" s="35">
        <v>0</v>
      </c>
      <c r="AJ25" s="35">
        <v>0</v>
      </c>
      <c r="AK25" s="35">
        <v>0</v>
      </c>
      <c r="AL25" s="35">
        <v>58.454472199999998</v>
      </c>
      <c r="AM25" s="35">
        <v>179.26775309999999</v>
      </c>
      <c r="AN25" s="35">
        <v>112.1598276</v>
      </c>
      <c r="AO25" s="35">
        <v>83.517192289999997</v>
      </c>
      <c r="AP25" s="35">
        <v>95.807271409999998</v>
      </c>
      <c r="AQ25" s="35">
        <v>144.49257230000001</v>
      </c>
      <c r="AR25" s="35">
        <v>140.9143531</v>
      </c>
      <c r="AS25" s="35">
        <v>99.328253450000005</v>
      </c>
      <c r="AT25" s="35">
        <v>87.488390600000002</v>
      </c>
      <c r="AU25" s="35">
        <v>142.16015110000001</v>
      </c>
      <c r="AV25" s="35">
        <v>103.0718494</v>
      </c>
    </row>
    <row r="26" spans="1:48" s="24" customFormat="1" ht="14.25" customHeight="1" outlineLevel="1" x14ac:dyDescent="0.25">
      <c r="A26" s="16" t="s">
        <v>25</v>
      </c>
      <c r="B26" s="92"/>
      <c r="C26" s="35">
        <v>0</v>
      </c>
      <c r="D26" s="35">
        <v>0</v>
      </c>
      <c r="E26" s="35">
        <v>0</v>
      </c>
      <c r="F26" s="35">
        <v>0</v>
      </c>
      <c r="G26" s="35">
        <v>0</v>
      </c>
      <c r="H26" s="35">
        <v>0</v>
      </c>
      <c r="I26" s="35">
        <v>0</v>
      </c>
      <c r="J26" s="35">
        <v>0</v>
      </c>
      <c r="K26" s="35">
        <v>0</v>
      </c>
      <c r="L26" s="35">
        <v>0</v>
      </c>
      <c r="M26" s="35">
        <v>0</v>
      </c>
      <c r="N26" s="35">
        <v>0</v>
      </c>
      <c r="O26" s="35">
        <v>0</v>
      </c>
      <c r="P26" s="35">
        <v>0</v>
      </c>
      <c r="Q26" s="35">
        <v>0</v>
      </c>
      <c r="R26" s="35">
        <v>0</v>
      </c>
      <c r="S26" s="35">
        <v>0</v>
      </c>
      <c r="T26" s="35">
        <v>0</v>
      </c>
      <c r="U26" s="35">
        <v>0</v>
      </c>
      <c r="V26" s="35">
        <v>0</v>
      </c>
      <c r="W26" s="35">
        <v>0</v>
      </c>
      <c r="X26" s="35">
        <v>0</v>
      </c>
      <c r="Y26" s="35">
        <v>0</v>
      </c>
      <c r="Z26" s="35">
        <v>0</v>
      </c>
      <c r="AA26" s="35">
        <v>0</v>
      </c>
      <c r="AB26" s="35">
        <v>0</v>
      </c>
      <c r="AC26" s="35">
        <v>0</v>
      </c>
      <c r="AD26" s="35">
        <v>0</v>
      </c>
      <c r="AE26" s="35">
        <v>0</v>
      </c>
      <c r="AF26" s="35">
        <v>0</v>
      </c>
      <c r="AG26" s="35">
        <v>0</v>
      </c>
      <c r="AH26" s="35">
        <v>0</v>
      </c>
      <c r="AI26" s="35">
        <v>0</v>
      </c>
      <c r="AJ26" s="35">
        <v>62.00901468</v>
      </c>
      <c r="AK26" s="35">
        <v>159.19194970000001</v>
      </c>
      <c r="AL26" s="35">
        <v>75.824800839999995</v>
      </c>
      <c r="AM26" s="35">
        <v>43.930230610000002</v>
      </c>
      <c r="AN26" s="35">
        <v>34.359611319999999</v>
      </c>
      <c r="AO26" s="35">
        <v>27.47516688</v>
      </c>
      <c r="AP26" s="35">
        <v>20.925934989999998</v>
      </c>
      <c r="AQ26" s="35">
        <v>21.123271419999998</v>
      </c>
      <c r="AR26" s="35">
        <v>23.04254834</v>
      </c>
      <c r="AS26" s="35">
        <v>20.269202839999998</v>
      </c>
      <c r="AT26" s="35">
        <v>17.244196389999999</v>
      </c>
      <c r="AU26" s="35">
        <v>15.71482316</v>
      </c>
      <c r="AV26" s="35">
        <v>10.32391923</v>
      </c>
    </row>
    <row r="27" spans="1:48" s="24" customFormat="1" ht="14.25" customHeight="1" outlineLevel="1" x14ac:dyDescent="0.25">
      <c r="A27" s="16" t="s">
        <v>16</v>
      </c>
      <c r="B27" s="92"/>
      <c r="C27" s="35">
        <v>0</v>
      </c>
      <c r="D27" s="35">
        <v>0</v>
      </c>
      <c r="E27" s="35">
        <v>0</v>
      </c>
      <c r="F27" s="35">
        <v>0</v>
      </c>
      <c r="G27" s="35">
        <v>0</v>
      </c>
      <c r="H27" s="35">
        <v>0</v>
      </c>
      <c r="I27" s="35">
        <v>1.9048799000000002E-2</v>
      </c>
      <c r="J27" s="35">
        <v>0.95717116700000004</v>
      </c>
      <c r="K27" s="35">
        <v>0.41862769399999999</v>
      </c>
      <c r="L27" s="35">
        <v>0.612856081</v>
      </c>
      <c r="M27" s="35">
        <v>15.60726916</v>
      </c>
      <c r="N27" s="35">
        <v>35.938215810000003</v>
      </c>
      <c r="O27" s="35">
        <v>45.788509920000003</v>
      </c>
      <c r="P27" s="35">
        <v>72.822562000000005</v>
      </c>
      <c r="Q27" s="35">
        <v>84.922490359999998</v>
      </c>
      <c r="R27" s="35">
        <v>95.192265140000003</v>
      </c>
      <c r="S27" s="35">
        <v>95.538978560000004</v>
      </c>
      <c r="T27" s="35">
        <v>118.6274559</v>
      </c>
      <c r="U27" s="35">
        <v>139.0481546</v>
      </c>
      <c r="V27" s="35">
        <v>127.76259349999999</v>
      </c>
      <c r="W27" s="35">
        <v>181.25598220000001</v>
      </c>
      <c r="X27" s="35">
        <v>198.66348769999999</v>
      </c>
      <c r="Y27" s="35">
        <v>204.22582070000001</v>
      </c>
      <c r="Z27" s="35">
        <v>221.4767995</v>
      </c>
      <c r="AA27" s="35">
        <v>224.5632976</v>
      </c>
      <c r="AB27" s="35">
        <v>248.2860292</v>
      </c>
      <c r="AC27" s="35">
        <v>228.822855</v>
      </c>
      <c r="AD27" s="35">
        <v>228.00282100000001</v>
      </c>
      <c r="AE27" s="35">
        <v>144.0039439</v>
      </c>
      <c r="AF27" s="35">
        <v>165.78311880000001</v>
      </c>
      <c r="AG27" s="35">
        <v>198.09353350000001</v>
      </c>
      <c r="AH27" s="35">
        <v>266.35756670000001</v>
      </c>
      <c r="AI27" s="35">
        <v>224.421404</v>
      </c>
      <c r="AJ27" s="35">
        <v>190.83854170000001</v>
      </c>
      <c r="AK27" s="35">
        <v>171.13202179999999</v>
      </c>
      <c r="AL27" s="35">
        <v>257.8543626</v>
      </c>
      <c r="AM27" s="35">
        <v>186.17922050000001</v>
      </c>
      <c r="AN27" s="35">
        <v>109.4852813</v>
      </c>
      <c r="AO27" s="35">
        <v>118.594982</v>
      </c>
      <c r="AP27" s="35">
        <v>83.473430190000002</v>
      </c>
      <c r="AQ27" s="35">
        <v>66.569640179999993</v>
      </c>
      <c r="AR27" s="35">
        <v>57.441544299999997</v>
      </c>
      <c r="AS27" s="35">
        <v>30.261317609999999</v>
      </c>
      <c r="AT27" s="35">
        <v>18.53477457</v>
      </c>
      <c r="AU27" s="35">
        <v>25.521557130000001</v>
      </c>
      <c r="AV27" s="35">
        <v>94.489993999999996</v>
      </c>
    </row>
    <row r="28" spans="1:48" s="24" customFormat="1" ht="14.25" customHeight="1" outlineLevel="1" x14ac:dyDescent="0.25">
      <c r="A28" s="16" t="s">
        <v>26</v>
      </c>
      <c r="B28" s="92"/>
      <c r="C28" s="35">
        <v>0</v>
      </c>
      <c r="D28" s="35">
        <v>0</v>
      </c>
      <c r="E28" s="35">
        <v>0</v>
      </c>
      <c r="F28" s="35">
        <v>0</v>
      </c>
      <c r="G28" s="35">
        <v>0</v>
      </c>
      <c r="H28" s="35">
        <v>0</v>
      </c>
      <c r="I28" s="35">
        <v>0</v>
      </c>
      <c r="J28" s="35">
        <v>0</v>
      </c>
      <c r="K28" s="35">
        <v>0</v>
      </c>
      <c r="L28" s="35">
        <v>0</v>
      </c>
      <c r="M28" s="35">
        <v>0</v>
      </c>
      <c r="N28" s="35">
        <v>0</v>
      </c>
      <c r="O28" s="35">
        <v>0</v>
      </c>
      <c r="P28" s="35">
        <v>0</v>
      </c>
      <c r="Q28" s="35">
        <v>0</v>
      </c>
      <c r="R28" s="35">
        <v>0</v>
      </c>
      <c r="S28" s="35">
        <v>0</v>
      </c>
      <c r="T28" s="35">
        <v>0</v>
      </c>
      <c r="U28" s="35">
        <v>0</v>
      </c>
      <c r="V28" s="35">
        <v>0</v>
      </c>
      <c r="W28" s="35">
        <v>0</v>
      </c>
      <c r="X28" s="35">
        <v>0</v>
      </c>
      <c r="Y28" s="35">
        <v>0</v>
      </c>
      <c r="Z28" s="35">
        <v>0</v>
      </c>
      <c r="AA28" s="35">
        <v>0</v>
      </c>
      <c r="AB28" s="35">
        <v>0</v>
      </c>
      <c r="AC28" s="35">
        <v>0</v>
      </c>
      <c r="AD28" s="35">
        <v>0</v>
      </c>
      <c r="AE28" s="35">
        <v>0</v>
      </c>
      <c r="AF28" s="35">
        <v>0</v>
      </c>
      <c r="AG28" s="35">
        <v>0</v>
      </c>
      <c r="AH28" s="35">
        <v>0</v>
      </c>
      <c r="AI28" s="35">
        <v>0</v>
      </c>
      <c r="AJ28" s="35">
        <v>0</v>
      </c>
      <c r="AK28" s="35">
        <v>0</v>
      </c>
      <c r="AL28" s="35">
        <v>112.19546029999999</v>
      </c>
      <c r="AM28" s="35">
        <v>161.56267249999999</v>
      </c>
      <c r="AN28" s="35">
        <v>166.57880470000001</v>
      </c>
      <c r="AO28" s="35">
        <v>102.33680649999999</v>
      </c>
      <c r="AP28" s="35">
        <v>42.249828129999997</v>
      </c>
      <c r="AQ28" s="35">
        <v>58.621518899999998</v>
      </c>
      <c r="AR28" s="35">
        <v>139.94173749999999</v>
      </c>
      <c r="AS28" s="35">
        <v>123.8663287</v>
      </c>
      <c r="AT28" s="35">
        <v>131.5089868</v>
      </c>
      <c r="AU28" s="35">
        <v>92.622530060000003</v>
      </c>
      <c r="AV28" s="35">
        <v>79.05396331</v>
      </c>
    </row>
    <row r="29" spans="1:48" s="24" customFormat="1" ht="14.25" customHeight="1" outlineLevel="1" x14ac:dyDescent="0.25">
      <c r="A29" s="16" t="s">
        <v>27</v>
      </c>
      <c r="B29" s="92"/>
      <c r="C29" s="35">
        <v>0</v>
      </c>
      <c r="D29" s="35">
        <v>0</v>
      </c>
      <c r="E29" s="35">
        <v>0</v>
      </c>
      <c r="F29" s="35">
        <v>0</v>
      </c>
      <c r="G29" s="35">
        <v>0</v>
      </c>
      <c r="H29" s="35">
        <v>0</v>
      </c>
      <c r="I29" s="35">
        <v>0</v>
      </c>
      <c r="J29" s="35">
        <v>0</v>
      </c>
      <c r="K29" s="35">
        <v>0</v>
      </c>
      <c r="L29" s="35">
        <v>0</v>
      </c>
      <c r="M29" s="35">
        <v>0</v>
      </c>
      <c r="N29" s="35">
        <v>0</v>
      </c>
      <c r="O29" s="35">
        <v>0</v>
      </c>
      <c r="P29" s="35">
        <v>0</v>
      </c>
      <c r="Q29" s="35">
        <v>0</v>
      </c>
      <c r="R29" s="35">
        <v>0</v>
      </c>
      <c r="S29" s="35">
        <v>0</v>
      </c>
      <c r="T29" s="35">
        <v>0</v>
      </c>
      <c r="U29" s="35">
        <v>0</v>
      </c>
      <c r="V29" s="35">
        <v>0</v>
      </c>
      <c r="W29" s="35">
        <v>0</v>
      </c>
      <c r="X29" s="35">
        <v>0</v>
      </c>
      <c r="Y29" s="35">
        <v>0</v>
      </c>
      <c r="Z29" s="35">
        <v>0</v>
      </c>
      <c r="AA29" s="35">
        <v>0</v>
      </c>
      <c r="AB29" s="35">
        <v>0</v>
      </c>
      <c r="AC29" s="35">
        <v>0</v>
      </c>
      <c r="AD29" s="35">
        <v>0</v>
      </c>
      <c r="AE29" s="35">
        <v>0</v>
      </c>
      <c r="AF29" s="35">
        <v>0</v>
      </c>
      <c r="AG29" s="35">
        <v>0</v>
      </c>
      <c r="AH29" s="35">
        <v>0</v>
      </c>
      <c r="AI29" s="35">
        <v>0</v>
      </c>
      <c r="AJ29" s="35">
        <v>0</v>
      </c>
      <c r="AK29" s="35">
        <v>0</v>
      </c>
      <c r="AL29" s="35">
        <v>18.107533230000001</v>
      </c>
      <c r="AM29" s="35">
        <v>457.20721140000001</v>
      </c>
      <c r="AN29" s="35">
        <v>527.17194970000003</v>
      </c>
      <c r="AO29" s="35">
        <v>516.696371</v>
      </c>
      <c r="AP29" s="35">
        <v>593.05024519999995</v>
      </c>
      <c r="AQ29" s="35">
        <v>625.25858549999998</v>
      </c>
      <c r="AR29" s="35">
        <v>671.10679589999995</v>
      </c>
      <c r="AS29" s="35">
        <v>678.02491329999998</v>
      </c>
      <c r="AT29" s="35">
        <v>755.27203280000003</v>
      </c>
      <c r="AU29" s="35">
        <v>742.56963289999999</v>
      </c>
      <c r="AV29" s="35">
        <v>667.77746179999997</v>
      </c>
    </row>
    <row r="30" spans="1:48" s="24" customFormat="1" ht="14.25" customHeight="1" outlineLevel="1" x14ac:dyDescent="0.25">
      <c r="A30" s="16" t="s">
        <v>15</v>
      </c>
      <c r="B30" s="92"/>
      <c r="C30" s="35">
        <v>0</v>
      </c>
      <c r="D30" s="35">
        <v>0</v>
      </c>
      <c r="E30" s="35">
        <v>0</v>
      </c>
      <c r="F30" s="35">
        <v>0</v>
      </c>
      <c r="G30" s="35">
        <v>0</v>
      </c>
      <c r="H30" s="35">
        <v>0</v>
      </c>
      <c r="I30" s="35">
        <v>0</v>
      </c>
      <c r="J30" s="35">
        <v>0</v>
      </c>
      <c r="K30" s="35">
        <v>0</v>
      </c>
      <c r="L30" s="35">
        <v>0</v>
      </c>
      <c r="M30" s="35">
        <v>0</v>
      </c>
      <c r="N30" s="35">
        <v>0</v>
      </c>
      <c r="O30" s="35">
        <v>0</v>
      </c>
      <c r="P30" s="35">
        <v>0</v>
      </c>
      <c r="Q30" s="35">
        <v>0</v>
      </c>
      <c r="R30" s="35">
        <v>0</v>
      </c>
      <c r="S30" s="35">
        <v>0</v>
      </c>
      <c r="T30" s="35">
        <v>0</v>
      </c>
      <c r="U30" s="35">
        <v>0</v>
      </c>
      <c r="V30" s="35">
        <v>0</v>
      </c>
      <c r="W30" s="35">
        <v>0</v>
      </c>
      <c r="X30" s="35">
        <v>0</v>
      </c>
      <c r="Y30" s="35">
        <v>0</v>
      </c>
      <c r="Z30" s="35">
        <v>0</v>
      </c>
      <c r="AA30" s="35">
        <v>0</v>
      </c>
      <c r="AB30" s="35">
        <v>0</v>
      </c>
      <c r="AC30" s="35">
        <v>0</v>
      </c>
      <c r="AD30" s="35">
        <v>0</v>
      </c>
      <c r="AE30" s="35">
        <v>0</v>
      </c>
      <c r="AF30" s="35">
        <v>0</v>
      </c>
      <c r="AG30" s="35">
        <v>0</v>
      </c>
      <c r="AH30" s="35">
        <v>0</v>
      </c>
      <c r="AI30" s="35">
        <v>340.70405240000002</v>
      </c>
      <c r="AJ30" s="35">
        <v>1688.9034819999999</v>
      </c>
      <c r="AK30" s="35">
        <v>1706.302925</v>
      </c>
      <c r="AL30" s="35">
        <v>1668.2646850000001</v>
      </c>
      <c r="AM30" s="35">
        <v>1706.9060910000001</v>
      </c>
      <c r="AN30" s="35">
        <v>1660.43445</v>
      </c>
      <c r="AO30" s="35">
        <v>1775.8592819999999</v>
      </c>
      <c r="AP30" s="35">
        <v>1989.2772319999999</v>
      </c>
      <c r="AQ30" s="35">
        <v>2142.1881979999998</v>
      </c>
      <c r="AR30" s="35">
        <v>1925.4397799999999</v>
      </c>
      <c r="AS30" s="35">
        <v>2040.542205</v>
      </c>
      <c r="AT30" s="35">
        <v>1930.8025459999999</v>
      </c>
      <c r="AU30" s="35">
        <v>1288.554367</v>
      </c>
      <c r="AV30" s="35">
        <v>1640.9648999999999</v>
      </c>
    </row>
    <row r="31" spans="1:48" s="24" customFormat="1" ht="14.25" customHeight="1" outlineLevel="1" x14ac:dyDescent="0.25">
      <c r="A31" s="16" t="s">
        <v>13</v>
      </c>
      <c r="B31" s="92"/>
      <c r="C31" s="35">
        <v>0</v>
      </c>
      <c r="D31" s="35">
        <v>0</v>
      </c>
      <c r="E31" s="35">
        <v>0</v>
      </c>
      <c r="F31" s="35">
        <v>0</v>
      </c>
      <c r="G31" s="35">
        <v>0</v>
      </c>
      <c r="H31" s="35">
        <v>467.795162</v>
      </c>
      <c r="I31" s="35">
        <v>627.76339089999999</v>
      </c>
      <c r="J31" s="35">
        <v>879.48021070000004</v>
      </c>
      <c r="K31" s="35">
        <v>1773.4288610000001</v>
      </c>
      <c r="L31" s="35">
        <v>1876.4057029999999</v>
      </c>
      <c r="M31" s="35">
        <v>2499.367694</v>
      </c>
      <c r="N31" s="35">
        <v>3224.548808</v>
      </c>
      <c r="O31" s="35">
        <v>3900.8099520000001</v>
      </c>
      <c r="P31" s="35">
        <v>3783.2892529999999</v>
      </c>
      <c r="Q31" s="35">
        <v>4113.6642860000002</v>
      </c>
      <c r="R31" s="35">
        <v>4246.997496</v>
      </c>
      <c r="S31" s="35">
        <v>4199.8902330000001</v>
      </c>
      <c r="T31" s="35">
        <v>4307.9751319999996</v>
      </c>
      <c r="U31" s="35">
        <v>4610.6375779999998</v>
      </c>
      <c r="V31" s="35">
        <v>4406.189848</v>
      </c>
      <c r="W31" s="35">
        <v>3998.772974</v>
      </c>
      <c r="X31" s="35">
        <v>3718.9181910000002</v>
      </c>
      <c r="Y31" s="35">
        <v>4217.97613</v>
      </c>
      <c r="Z31" s="35">
        <v>4456.8775649999998</v>
      </c>
      <c r="AA31" s="35">
        <v>3777.9697689999998</v>
      </c>
      <c r="AB31" s="35">
        <v>4517.6560959999997</v>
      </c>
      <c r="AC31" s="35">
        <v>4774.7117369999996</v>
      </c>
      <c r="AD31" s="35">
        <v>4992.9055920000001</v>
      </c>
      <c r="AE31" s="35">
        <v>4555.26019</v>
      </c>
      <c r="AF31" s="35">
        <v>3082.8199709999999</v>
      </c>
      <c r="AG31" s="35">
        <v>2693.3311469999999</v>
      </c>
      <c r="AH31" s="35">
        <v>2377.8439020000001</v>
      </c>
      <c r="AI31" s="35">
        <v>2253.15182</v>
      </c>
      <c r="AJ31" s="35">
        <v>1354.8029100000001</v>
      </c>
      <c r="AK31" s="35">
        <v>1281.995774</v>
      </c>
      <c r="AL31" s="35">
        <v>1400.8768789999999</v>
      </c>
      <c r="AM31" s="35">
        <v>1182.464207</v>
      </c>
      <c r="AN31" s="35">
        <v>870.69298200000003</v>
      </c>
      <c r="AO31" s="35">
        <v>921.08212089999995</v>
      </c>
      <c r="AP31" s="35">
        <v>1036.023371</v>
      </c>
      <c r="AQ31" s="35">
        <v>1270.5682999999999</v>
      </c>
      <c r="AR31" s="35">
        <v>937.14787090000004</v>
      </c>
      <c r="AS31" s="35">
        <v>907.92460059999996</v>
      </c>
      <c r="AT31" s="35">
        <v>875.83378300000004</v>
      </c>
      <c r="AU31" s="35">
        <v>788.85054549999995</v>
      </c>
      <c r="AV31" s="35">
        <v>600.36665010000002</v>
      </c>
    </row>
    <row r="32" spans="1:48" s="24" customFormat="1" ht="14.25" customHeight="1" outlineLevel="1" x14ac:dyDescent="0.25">
      <c r="A32" s="16" t="s">
        <v>67</v>
      </c>
      <c r="B32" s="92"/>
      <c r="C32" s="35">
        <v>0</v>
      </c>
      <c r="D32" s="35">
        <v>0</v>
      </c>
      <c r="E32" s="35">
        <v>0</v>
      </c>
      <c r="F32" s="35">
        <v>0</v>
      </c>
      <c r="G32" s="35">
        <v>0</v>
      </c>
      <c r="H32" s="35">
        <v>0</v>
      </c>
      <c r="I32" s="35">
        <v>0</v>
      </c>
      <c r="J32" s="35">
        <v>0</v>
      </c>
      <c r="K32" s="35">
        <v>0</v>
      </c>
      <c r="L32" s="35">
        <v>0</v>
      </c>
      <c r="M32" s="35">
        <v>1.997972394</v>
      </c>
      <c r="N32" s="35">
        <v>18.76430345</v>
      </c>
      <c r="O32" s="35">
        <v>20.844922830000002</v>
      </c>
      <c r="P32" s="35">
        <v>16.522192220000001</v>
      </c>
      <c r="Q32" s="35">
        <v>16.82557838</v>
      </c>
      <c r="R32" s="35">
        <v>12.68205962</v>
      </c>
      <c r="S32" s="35">
        <v>10.69873808</v>
      </c>
      <c r="T32" s="35">
        <v>9.4564335079999999</v>
      </c>
      <c r="U32" s="35">
        <v>7.3489013930000002</v>
      </c>
      <c r="V32" s="35">
        <v>6.1149746870000001</v>
      </c>
      <c r="W32" s="35">
        <v>11.71332623</v>
      </c>
      <c r="X32" s="35">
        <v>3.764214398</v>
      </c>
      <c r="Y32" s="35">
        <v>22.140905419999999</v>
      </c>
      <c r="Z32" s="35">
        <v>36.787601520000003</v>
      </c>
      <c r="AA32" s="35">
        <v>38.224312429999998</v>
      </c>
      <c r="AB32" s="35">
        <v>27.844608770000001</v>
      </c>
      <c r="AC32" s="35">
        <v>16.511212690000001</v>
      </c>
      <c r="AD32" s="35">
        <v>16.59416255</v>
      </c>
      <c r="AE32" s="35">
        <v>17.831323449999999</v>
      </c>
      <c r="AF32" s="35">
        <v>12.04731935</v>
      </c>
      <c r="AG32" s="35">
        <v>8.8985212570000005</v>
      </c>
      <c r="AH32" s="35">
        <v>9.5268902939999993</v>
      </c>
      <c r="AI32" s="35">
        <v>3.2477454259999998</v>
      </c>
      <c r="AJ32" s="35">
        <v>2.701738905</v>
      </c>
      <c r="AK32" s="35">
        <v>4.2724626069999996</v>
      </c>
      <c r="AL32" s="35">
        <v>2.894574268</v>
      </c>
      <c r="AM32" s="35">
        <v>3.0215844789999999</v>
      </c>
      <c r="AN32" s="35">
        <v>0.10880843</v>
      </c>
      <c r="AO32" s="35">
        <v>3.47946344</v>
      </c>
      <c r="AP32" s="35">
        <v>35.551051819999998</v>
      </c>
      <c r="AQ32" s="35">
        <v>76.399585060000007</v>
      </c>
      <c r="AR32" s="35">
        <v>47.652242029999996</v>
      </c>
      <c r="AS32" s="35">
        <v>6.2175186690000004</v>
      </c>
      <c r="AT32" s="35">
        <v>1.78049086</v>
      </c>
      <c r="AU32" s="35">
        <v>10.35937485</v>
      </c>
      <c r="AV32" s="35">
        <v>2.690129985</v>
      </c>
    </row>
    <row r="33" spans="1:48" s="24" customFormat="1" ht="14.25" customHeight="1" x14ac:dyDescent="0.25">
      <c r="A33" s="27"/>
      <c r="B33" s="85"/>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row>
    <row r="34" spans="1:48" s="24" customFormat="1" x14ac:dyDescent="0.25">
      <c r="A34" s="23" t="s">
        <v>9</v>
      </c>
      <c r="B34" s="80"/>
      <c r="C34" s="35">
        <v>0</v>
      </c>
      <c r="D34" s="35">
        <v>0</v>
      </c>
      <c r="E34" s="35">
        <v>0</v>
      </c>
      <c r="F34" s="35">
        <v>0</v>
      </c>
      <c r="G34" s="35">
        <v>0</v>
      </c>
      <c r="H34" s="35">
        <v>0</v>
      </c>
      <c r="I34" s="35">
        <v>166.23887911</v>
      </c>
      <c r="J34" s="35">
        <v>336.94183684000001</v>
      </c>
      <c r="K34" s="35">
        <v>475.40082457000005</v>
      </c>
      <c r="L34" s="35">
        <v>548.81936519999999</v>
      </c>
      <c r="M34" s="35">
        <v>563.60915496000007</v>
      </c>
      <c r="N34" s="35">
        <v>642.00397249999992</v>
      </c>
      <c r="O34" s="35">
        <v>533.45109650000006</v>
      </c>
      <c r="P34" s="35">
        <v>529.98066960000006</v>
      </c>
      <c r="Q34" s="35">
        <v>689.74174549999998</v>
      </c>
      <c r="R34" s="35">
        <v>804.46449860000007</v>
      </c>
      <c r="S34" s="35">
        <v>760.35895340000002</v>
      </c>
      <c r="T34" s="35">
        <v>611.42081830000006</v>
      </c>
      <c r="U34" s="35">
        <v>673.81361200000003</v>
      </c>
      <c r="V34" s="35">
        <v>660.54628300000002</v>
      </c>
      <c r="W34" s="35">
        <v>763.89632190000009</v>
      </c>
      <c r="X34" s="35">
        <v>509.94464009999996</v>
      </c>
      <c r="Y34" s="35">
        <v>745.57997849999992</v>
      </c>
      <c r="Z34" s="35">
        <v>554.37317280000002</v>
      </c>
      <c r="AA34" s="35">
        <v>580.83916390000002</v>
      </c>
      <c r="AB34" s="35">
        <v>476.93656893000002</v>
      </c>
      <c r="AC34" s="35">
        <v>184.28561440999999</v>
      </c>
      <c r="AD34" s="35">
        <v>92.410982509999997</v>
      </c>
      <c r="AE34" s="35">
        <v>12.663719979</v>
      </c>
      <c r="AF34" s="35">
        <v>0.23988603999999999</v>
      </c>
      <c r="AG34" s="35">
        <v>0</v>
      </c>
      <c r="AH34" s="35">
        <v>13.830464668999999</v>
      </c>
      <c r="AI34" s="35">
        <v>41.030069570000002</v>
      </c>
      <c r="AJ34" s="35">
        <v>47.618920318999997</v>
      </c>
      <c r="AK34" s="35">
        <v>70.667815169999997</v>
      </c>
      <c r="AL34" s="35">
        <v>133.75492883000001</v>
      </c>
      <c r="AM34" s="35">
        <v>108.08892482</v>
      </c>
      <c r="AN34" s="35">
        <v>123.31772494000001</v>
      </c>
      <c r="AO34" s="35">
        <v>97.812532880000006</v>
      </c>
      <c r="AP34" s="35">
        <v>277.15919260000004</v>
      </c>
      <c r="AQ34" s="35">
        <v>457.26157195999997</v>
      </c>
      <c r="AR34" s="35">
        <v>344.29416397</v>
      </c>
      <c r="AS34" s="35">
        <v>311.60637388999999</v>
      </c>
      <c r="AT34" s="35">
        <v>216.04748220100001</v>
      </c>
      <c r="AU34" s="35">
        <v>11.044698044</v>
      </c>
      <c r="AV34" s="35">
        <v>1.549959954</v>
      </c>
    </row>
    <row r="35" spans="1:48" s="24" customFormat="1" x14ac:dyDescent="0.25">
      <c r="A35" s="23" t="s">
        <v>35</v>
      </c>
      <c r="B35" s="80"/>
      <c r="C35" s="35">
        <v>3.9499633429999994</v>
      </c>
      <c r="D35" s="35">
        <v>4.7038816240000001</v>
      </c>
      <c r="E35" s="35">
        <v>8.1457058999999994</v>
      </c>
      <c r="F35" s="35">
        <v>11.384715752000002</v>
      </c>
      <c r="G35" s="35">
        <v>14.657228196000002</v>
      </c>
      <c r="H35" s="35">
        <v>16.027833926</v>
      </c>
      <c r="I35" s="35">
        <v>19.023286669000001</v>
      </c>
      <c r="J35" s="35">
        <v>32.608419136999998</v>
      </c>
      <c r="K35" s="35">
        <v>37.180777550999998</v>
      </c>
      <c r="L35" s="35">
        <v>41.633160314000001</v>
      </c>
      <c r="M35" s="35">
        <v>63.188180600000003</v>
      </c>
      <c r="N35" s="35">
        <v>116.81000585999999</v>
      </c>
      <c r="O35" s="35">
        <v>133.89736680999999</v>
      </c>
      <c r="P35" s="35">
        <v>135.97437110000001</v>
      </c>
      <c r="Q35" s="35">
        <v>139.63569065999999</v>
      </c>
      <c r="R35" s="35">
        <v>142.11057915999999</v>
      </c>
      <c r="S35" s="35">
        <v>151.15547211000001</v>
      </c>
      <c r="T35" s="35">
        <v>176.97273247000001</v>
      </c>
      <c r="U35" s="35">
        <v>186.36089039000001</v>
      </c>
      <c r="V35" s="35">
        <v>188.17130423</v>
      </c>
      <c r="W35" s="35">
        <v>190.01528205</v>
      </c>
      <c r="X35" s="35">
        <v>174.19502201999998</v>
      </c>
      <c r="Y35" s="35">
        <v>200.12793052000001</v>
      </c>
      <c r="Z35" s="35">
        <v>216.58949969999998</v>
      </c>
      <c r="AA35" s="35">
        <v>218.5286309</v>
      </c>
      <c r="AB35" s="35">
        <v>226.77004957000003</v>
      </c>
      <c r="AC35" s="35">
        <v>234.95400892999999</v>
      </c>
      <c r="AD35" s="35">
        <v>249.62145615</v>
      </c>
      <c r="AE35" s="35">
        <v>242.05582196</v>
      </c>
      <c r="AF35" s="35">
        <v>182.45721111</v>
      </c>
      <c r="AG35" s="35">
        <v>181.27038953000002</v>
      </c>
      <c r="AH35" s="35">
        <v>180.21733390999998</v>
      </c>
      <c r="AI35" s="35">
        <v>154.21700444999999</v>
      </c>
      <c r="AJ35" s="35">
        <v>104.2710453</v>
      </c>
      <c r="AK35" s="35">
        <v>88.606428990000012</v>
      </c>
      <c r="AL35" s="35">
        <v>93.319606640000003</v>
      </c>
      <c r="AM35" s="35">
        <v>103.93378774999999</v>
      </c>
      <c r="AN35" s="35">
        <v>125.69289115000001</v>
      </c>
      <c r="AO35" s="35">
        <v>207.34798316999999</v>
      </c>
      <c r="AP35" s="35">
        <v>202.44623566999999</v>
      </c>
      <c r="AQ35" s="35">
        <v>228.2675893</v>
      </c>
      <c r="AR35" s="35">
        <v>214.00387198999999</v>
      </c>
      <c r="AS35" s="35">
        <v>180.35986542000001</v>
      </c>
      <c r="AT35" s="35">
        <v>193.84127228</v>
      </c>
      <c r="AU35" s="35">
        <v>211.76153908999999</v>
      </c>
      <c r="AV35" s="35">
        <v>187.57124212999997</v>
      </c>
    </row>
    <row r="36" spans="1:48" s="24" customFormat="1" x14ac:dyDescent="0.25">
      <c r="A36" s="23" t="s">
        <v>10</v>
      </c>
      <c r="B36" s="80"/>
      <c r="C36" s="35">
        <v>37.642007386999992</v>
      </c>
      <c r="D36" s="35">
        <v>43.775413943000004</v>
      </c>
      <c r="E36" s="35">
        <v>85.5683358</v>
      </c>
      <c r="F36" s="35">
        <v>77.502009689999994</v>
      </c>
      <c r="G36" s="35">
        <v>32.670379519000001</v>
      </c>
      <c r="H36" s="35">
        <v>247.52587145200002</v>
      </c>
      <c r="I36" s="35">
        <v>24.086133759999999</v>
      </c>
      <c r="J36" s="35">
        <v>18.310903342</v>
      </c>
      <c r="K36" s="35">
        <v>14.218286218999999</v>
      </c>
      <c r="L36" s="35">
        <v>8.7894292370000002</v>
      </c>
      <c r="M36" s="35">
        <v>35.657352110000005</v>
      </c>
      <c r="N36" s="35">
        <v>20.881655172999999</v>
      </c>
      <c r="O36" s="35">
        <v>34.075764959000004</v>
      </c>
      <c r="P36" s="35">
        <v>26.931911446999997</v>
      </c>
      <c r="Q36" s="35">
        <v>40.581410438999995</v>
      </c>
      <c r="R36" s="35">
        <v>51.018563696000001</v>
      </c>
      <c r="S36" s="35">
        <v>60.144944127999999</v>
      </c>
      <c r="T36" s="35">
        <v>67.634310200000002</v>
      </c>
      <c r="U36" s="35">
        <v>50.504849942</v>
      </c>
      <c r="V36" s="35">
        <v>41.972256766999998</v>
      </c>
      <c r="W36" s="35">
        <v>49.222947759</v>
      </c>
      <c r="X36" s="35">
        <v>32.517919074999995</v>
      </c>
      <c r="Y36" s="35">
        <v>66.700538938999998</v>
      </c>
      <c r="Z36" s="35">
        <v>99.716865180000013</v>
      </c>
      <c r="AA36" s="35">
        <v>83.711853680000004</v>
      </c>
      <c r="AB36" s="35">
        <v>52.179241724000008</v>
      </c>
      <c r="AC36" s="35">
        <v>43.995455765000003</v>
      </c>
      <c r="AD36" s="35">
        <v>66.673431069999992</v>
      </c>
      <c r="AE36" s="35">
        <v>41.056285124999995</v>
      </c>
      <c r="AF36" s="35">
        <v>27.909608910000003</v>
      </c>
      <c r="AG36" s="35">
        <v>23.864193293</v>
      </c>
      <c r="AH36" s="35">
        <v>21.575089359000003</v>
      </c>
      <c r="AI36" s="35">
        <v>22.102138623999998</v>
      </c>
      <c r="AJ36" s="35">
        <v>102.96317155</v>
      </c>
      <c r="AK36" s="35">
        <v>185.17956731000001</v>
      </c>
      <c r="AL36" s="35">
        <v>179.49923716999999</v>
      </c>
      <c r="AM36" s="35">
        <v>201.28567232</v>
      </c>
      <c r="AN36" s="35">
        <v>175.29802024</v>
      </c>
      <c r="AO36" s="35">
        <v>125.20550872000001</v>
      </c>
      <c r="AP36" s="35">
        <v>69.123871030000004</v>
      </c>
      <c r="AQ36" s="35">
        <v>75.134627960000003</v>
      </c>
      <c r="AR36" s="35">
        <v>185.82870087000001</v>
      </c>
      <c r="AS36" s="35">
        <v>146.26919303</v>
      </c>
      <c r="AT36" s="35">
        <v>142.47990102</v>
      </c>
      <c r="AU36" s="35">
        <v>99.161975130000002</v>
      </c>
      <c r="AV36" s="35">
        <v>70.590682650000005</v>
      </c>
    </row>
    <row r="37" spans="1:48" s="24" customFormat="1" x14ac:dyDescent="0.25">
      <c r="A37" s="23"/>
      <c r="B37" s="80"/>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row>
    <row r="38" spans="1:48" s="24" customFormat="1" x14ac:dyDescent="0.25">
      <c r="A38" s="27" t="s">
        <v>29</v>
      </c>
      <c r="B38" s="90">
        <v>2</v>
      </c>
      <c r="C38" s="26">
        <f t="shared" ref="C38" si="8">SUM(C39:C57)</f>
        <v>405.77758249999999</v>
      </c>
      <c r="D38" s="26">
        <f t="shared" ref="D38:AU38" si="9">SUM(D39:D57)</f>
        <v>448.40176659999997</v>
      </c>
      <c r="E38" s="26">
        <f t="shared" si="9"/>
        <v>1291.380821</v>
      </c>
      <c r="F38" s="26">
        <f t="shared" si="9"/>
        <v>2096.2543340000002</v>
      </c>
      <c r="G38" s="26">
        <f t="shared" si="9"/>
        <v>1983.356614</v>
      </c>
      <c r="H38" s="26">
        <f t="shared" si="9"/>
        <v>1173.3628705000001</v>
      </c>
      <c r="I38" s="26">
        <f t="shared" si="9"/>
        <v>948.54842429899998</v>
      </c>
      <c r="J38" s="26">
        <f t="shared" si="9"/>
        <v>1145.7009554670001</v>
      </c>
      <c r="K38" s="26">
        <f t="shared" si="9"/>
        <v>2071.7832286940002</v>
      </c>
      <c r="L38" s="26">
        <f t="shared" si="9"/>
        <v>2222.8281604809999</v>
      </c>
      <c r="M38" s="26">
        <f t="shared" si="9"/>
        <v>2792.7448719540002</v>
      </c>
      <c r="N38" s="26">
        <f t="shared" si="9"/>
        <v>3526.1253859600006</v>
      </c>
      <c r="O38" s="26">
        <f t="shared" si="9"/>
        <v>4267.0305572500001</v>
      </c>
      <c r="P38" s="26">
        <f t="shared" si="9"/>
        <v>4091.6548044199999</v>
      </c>
      <c r="Q38" s="26">
        <f t="shared" si="9"/>
        <v>4503.750695239999</v>
      </c>
      <c r="R38" s="26">
        <f t="shared" si="9"/>
        <v>4635.236697459999</v>
      </c>
      <c r="S38" s="26">
        <f t="shared" si="9"/>
        <v>4626.7194428700004</v>
      </c>
      <c r="T38" s="26">
        <f t="shared" si="9"/>
        <v>5092.8184733880007</v>
      </c>
      <c r="U38" s="26">
        <f t="shared" si="9"/>
        <v>5371.6514481130007</v>
      </c>
      <c r="V38" s="26">
        <f t="shared" si="9"/>
        <v>5193.8188080869995</v>
      </c>
      <c r="W38" s="26">
        <f t="shared" si="9"/>
        <v>4799.385529350001</v>
      </c>
      <c r="X38" s="26">
        <f t="shared" si="9"/>
        <v>4513.773456508</v>
      </c>
      <c r="Y38" s="26">
        <f t="shared" si="9"/>
        <v>5118.7862615900003</v>
      </c>
      <c r="Z38" s="26">
        <f t="shared" si="9"/>
        <v>5448.6284753599994</v>
      </c>
      <c r="AA38" s="26">
        <f t="shared" si="9"/>
        <v>4772.6993549300005</v>
      </c>
      <c r="AB38" s="26">
        <f t="shared" si="9"/>
        <v>5587.4755806270005</v>
      </c>
      <c r="AC38" s="26">
        <f t="shared" si="9"/>
        <v>5979.3778881599992</v>
      </c>
      <c r="AD38" s="26">
        <f t="shared" si="9"/>
        <v>6316.0813212840003</v>
      </c>
      <c r="AE38" s="26">
        <f t="shared" si="9"/>
        <v>6008.0781117230008</v>
      </c>
      <c r="AF38" s="26">
        <f t="shared" si="9"/>
        <v>4600.1290193480008</v>
      </c>
      <c r="AG38" s="26">
        <f t="shared" si="9"/>
        <v>4155.7835817260002</v>
      </c>
      <c r="AH38" s="26">
        <f t="shared" si="9"/>
        <v>3942.8571545880009</v>
      </c>
      <c r="AI38" s="26">
        <f t="shared" si="9"/>
        <v>4014.6799813479997</v>
      </c>
      <c r="AJ38" s="26">
        <f t="shared" si="9"/>
        <v>4370.3371664860006</v>
      </c>
      <c r="AK38" s="26">
        <f t="shared" si="9"/>
        <v>4092.5621058289998</v>
      </c>
      <c r="AL38" s="26">
        <f t="shared" si="9"/>
        <v>4196.9005016419997</v>
      </c>
      <c r="AM38" s="26">
        <f t="shared" si="9"/>
        <v>4461.2753521230006</v>
      </c>
      <c r="AN38" s="26">
        <f t="shared" si="9"/>
        <v>3959.2691843199996</v>
      </c>
      <c r="AO38" s="26">
        <f t="shared" si="9"/>
        <v>4136.3928744790001</v>
      </c>
      <c r="AP38" s="26">
        <f t="shared" si="9"/>
        <v>4430.4246169590006</v>
      </c>
      <c r="AQ38" s="26">
        <f t="shared" si="9"/>
        <v>4999.2032326830013</v>
      </c>
      <c r="AR38" s="26">
        <f t="shared" si="9"/>
        <v>4605.7770266270009</v>
      </c>
      <c r="AS38" s="26">
        <f t="shared" si="9"/>
        <v>4762.8438154099995</v>
      </c>
      <c r="AT38" s="26">
        <f t="shared" si="9"/>
        <v>4760.9521384239997</v>
      </c>
      <c r="AU38" s="26">
        <f t="shared" si="9"/>
        <v>4161.333893035001</v>
      </c>
      <c r="AV38" s="26">
        <f t="shared" ref="AV38" si="10">SUM(AV39:AV57)</f>
        <v>4464.0679474810004</v>
      </c>
    </row>
    <row r="39" spans="1:48" s="24" customFormat="1" ht="14.25" customHeight="1" outlineLevel="1" x14ac:dyDescent="0.25">
      <c r="A39" s="34" t="s">
        <v>23</v>
      </c>
      <c r="B39" s="92"/>
      <c r="C39" s="35">
        <v>0</v>
      </c>
      <c r="D39" s="35">
        <v>0</v>
      </c>
      <c r="E39" s="35">
        <v>0</v>
      </c>
      <c r="F39" s="35">
        <v>0</v>
      </c>
      <c r="G39" s="35">
        <v>0</v>
      </c>
      <c r="H39" s="35">
        <v>0</v>
      </c>
      <c r="I39" s="35">
        <v>0</v>
      </c>
      <c r="J39" s="35">
        <v>0</v>
      </c>
      <c r="K39" s="35">
        <v>0</v>
      </c>
      <c r="L39" s="35">
        <v>0</v>
      </c>
      <c r="M39" s="35">
        <v>0</v>
      </c>
      <c r="N39" s="35">
        <v>0</v>
      </c>
      <c r="O39" s="35">
        <v>0</v>
      </c>
      <c r="P39" s="35">
        <v>0</v>
      </c>
      <c r="Q39" s="35">
        <v>0</v>
      </c>
      <c r="R39" s="35">
        <v>0</v>
      </c>
      <c r="S39" s="35">
        <v>0</v>
      </c>
      <c r="T39" s="35">
        <v>0</v>
      </c>
      <c r="U39" s="35">
        <v>0</v>
      </c>
      <c r="V39" s="35">
        <v>0</v>
      </c>
      <c r="W39" s="35">
        <v>0</v>
      </c>
      <c r="X39" s="35">
        <v>0</v>
      </c>
      <c r="Y39" s="35">
        <v>0</v>
      </c>
      <c r="Z39" s="35">
        <v>0</v>
      </c>
      <c r="AA39" s="35">
        <v>0</v>
      </c>
      <c r="AB39" s="35">
        <v>0</v>
      </c>
      <c r="AC39" s="35">
        <v>0</v>
      </c>
      <c r="AD39" s="35">
        <v>0</v>
      </c>
      <c r="AE39" s="35">
        <v>0</v>
      </c>
      <c r="AF39" s="35">
        <v>0</v>
      </c>
      <c r="AG39" s="35">
        <v>0</v>
      </c>
      <c r="AH39" s="35">
        <v>0</v>
      </c>
      <c r="AI39" s="35">
        <v>0.37364878600000001</v>
      </c>
      <c r="AJ39" s="35">
        <v>1.6660319880000001</v>
      </c>
      <c r="AK39" s="35">
        <v>2.0422231700000002</v>
      </c>
      <c r="AL39" s="35">
        <v>2.943896268</v>
      </c>
      <c r="AM39" s="35">
        <v>3.7961497999999998</v>
      </c>
      <c r="AN39" s="35">
        <v>3.5126408009999999</v>
      </c>
      <c r="AO39" s="35">
        <v>1.452916667</v>
      </c>
      <c r="AP39" s="35">
        <v>10.79386912</v>
      </c>
      <c r="AQ39" s="35">
        <v>3.1903010030000001</v>
      </c>
      <c r="AR39" s="35">
        <v>9.5478737109999994</v>
      </c>
      <c r="AS39" s="35">
        <v>10.11400602</v>
      </c>
      <c r="AT39" s="35">
        <v>4.5480019140000003</v>
      </c>
      <c r="AU39" s="35">
        <v>4.358333333</v>
      </c>
      <c r="AV39" s="35">
        <v>6.8897454370000002</v>
      </c>
    </row>
    <row r="40" spans="1:48" s="24" customFormat="1" ht="14.25" customHeight="1" outlineLevel="1" x14ac:dyDescent="0.25">
      <c r="A40" s="34" t="s">
        <v>41</v>
      </c>
      <c r="B40" s="92"/>
      <c r="C40" s="35">
        <v>0</v>
      </c>
      <c r="D40" s="35">
        <v>0</v>
      </c>
      <c r="E40" s="35">
        <v>0</v>
      </c>
      <c r="F40" s="35">
        <v>0</v>
      </c>
      <c r="G40" s="35">
        <v>0</v>
      </c>
      <c r="H40" s="35">
        <v>0</v>
      </c>
      <c r="I40" s="35">
        <v>0</v>
      </c>
      <c r="J40" s="35">
        <v>0</v>
      </c>
      <c r="K40" s="35">
        <v>0</v>
      </c>
      <c r="L40" s="35">
        <v>0</v>
      </c>
      <c r="M40" s="35">
        <v>0</v>
      </c>
      <c r="N40" s="35">
        <v>0</v>
      </c>
      <c r="O40" s="35">
        <v>0</v>
      </c>
      <c r="P40" s="35">
        <v>0</v>
      </c>
      <c r="Q40" s="35">
        <v>0</v>
      </c>
      <c r="R40" s="35">
        <v>0</v>
      </c>
      <c r="S40" s="35">
        <v>0</v>
      </c>
      <c r="T40" s="35">
        <v>0</v>
      </c>
      <c r="U40" s="35">
        <v>0</v>
      </c>
      <c r="V40" s="35">
        <v>0</v>
      </c>
      <c r="W40" s="35">
        <v>0</v>
      </c>
      <c r="X40" s="35">
        <v>0</v>
      </c>
      <c r="Y40" s="35">
        <v>0</v>
      </c>
      <c r="Z40" s="35">
        <v>0</v>
      </c>
      <c r="AA40" s="35">
        <v>0</v>
      </c>
      <c r="AB40" s="35">
        <v>0</v>
      </c>
      <c r="AC40" s="35">
        <v>0</v>
      </c>
      <c r="AD40" s="35">
        <v>0</v>
      </c>
      <c r="AE40" s="35">
        <v>0</v>
      </c>
      <c r="AF40" s="35">
        <v>0</v>
      </c>
      <c r="AG40" s="35">
        <v>0</v>
      </c>
      <c r="AH40" s="35">
        <v>0</v>
      </c>
      <c r="AI40" s="35">
        <v>0</v>
      </c>
      <c r="AJ40" s="35">
        <v>0</v>
      </c>
      <c r="AK40" s="35">
        <v>0</v>
      </c>
      <c r="AL40" s="35">
        <v>0</v>
      </c>
      <c r="AM40" s="35">
        <v>0</v>
      </c>
      <c r="AN40" s="35">
        <v>0</v>
      </c>
      <c r="AO40" s="35">
        <v>1.2099999999999999E-5</v>
      </c>
      <c r="AP40" s="35">
        <v>0</v>
      </c>
      <c r="AQ40" s="35">
        <v>2.0422063399999999</v>
      </c>
      <c r="AR40" s="35">
        <v>1.022229039</v>
      </c>
      <c r="AS40" s="35">
        <v>2.393658335</v>
      </c>
      <c r="AT40" s="35">
        <v>0.23581634300000001</v>
      </c>
      <c r="AU40" s="35">
        <v>6.2106339000000003E-2</v>
      </c>
      <c r="AV40" s="35">
        <v>0</v>
      </c>
    </row>
    <row r="41" spans="1:48" s="24" customFormat="1" ht="14.25" customHeight="1" outlineLevel="1" x14ac:dyDescent="0.25">
      <c r="A41" s="34" t="s">
        <v>14</v>
      </c>
      <c r="B41" s="92"/>
      <c r="C41" s="35">
        <v>405.77758249999999</v>
      </c>
      <c r="D41" s="35">
        <v>448.40176659999997</v>
      </c>
      <c r="E41" s="35">
        <v>1291.380821</v>
      </c>
      <c r="F41" s="35">
        <v>2096.2543340000002</v>
      </c>
      <c r="G41" s="35">
        <v>1983.356614</v>
      </c>
      <c r="H41" s="35">
        <v>910.60469020000005</v>
      </c>
      <c r="I41" s="35">
        <v>347.1253552</v>
      </c>
      <c r="J41" s="35">
        <v>290.80451770000002</v>
      </c>
      <c r="K41" s="35">
        <v>339.05577199999999</v>
      </c>
      <c r="L41" s="35">
        <v>384.4076824</v>
      </c>
      <c r="M41" s="35">
        <v>360.23600340000002</v>
      </c>
      <c r="N41" s="35">
        <v>352.27367370000002</v>
      </c>
      <c r="O41" s="35">
        <v>431.74021449999998</v>
      </c>
      <c r="P41" s="35">
        <v>352.41185419999999</v>
      </c>
      <c r="Q41" s="35">
        <v>436.37522050000001</v>
      </c>
      <c r="R41" s="35">
        <v>443.86110769999999</v>
      </c>
      <c r="S41" s="35">
        <v>473.35332469999997</v>
      </c>
      <c r="T41" s="35">
        <v>743.33755710000003</v>
      </c>
      <c r="U41" s="35">
        <v>734.17405889999998</v>
      </c>
      <c r="V41" s="35">
        <v>736.58589219999999</v>
      </c>
      <c r="W41" s="35">
        <v>698.80248529999994</v>
      </c>
      <c r="X41" s="35">
        <v>729.78544439999996</v>
      </c>
      <c r="Y41" s="35">
        <v>778.76559810000003</v>
      </c>
      <c r="Z41" s="35">
        <v>802.06868340000005</v>
      </c>
      <c r="AA41" s="35">
        <v>777.76313400000004</v>
      </c>
      <c r="AB41" s="35">
        <v>835.90414480000004</v>
      </c>
      <c r="AC41" s="35">
        <v>947.32805640000004</v>
      </c>
      <c r="AD41" s="35">
        <v>962.72786499999995</v>
      </c>
      <c r="AE41" s="35">
        <v>960.01079549999997</v>
      </c>
      <c r="AF41" s="35">
        <v>903.30820110000002</v>
      </c>
      <c r="AG41" s="35">
        <v>896.662194</v>
      </c>
      <c r="AH41" s="35">
        <v>945.08949940000002</v>
      </c>
      <c r="AI41" s="35">
        <v>912.28234629999997</v>
      </c>
      <c r="AJ41" s="35">
        <v>804.56173620000004</v>
      </c>
      <c r="AK41" s="35">
        <v>687.62377330000004</v>
      </c>
      <c r="AL41" s="35">
        <v>564.11341489999995</v>
      </c>
      <c r="AM41" s="35">
        <v>568.31406589999995</v>
      </c>
      <c r="AN41" s="35">
        <v>565.79159870000001</v>
      </c>
      <c r="AO41" s="35">
        <v>455.92498970000003</v>
      </c>
      <c r="AP41" s="35">
        <v>422.44273249999998</v>
      </c>
      <c r="AQ41" s="35">
        <v>546.5630367</v>
      </c>
      <c r="AR41" s="35">
        <v>410.7437789</v>
      </c>
      <c r="AS41" s="35">
        <v>320.4073424</v>
      </c>
      <c r="AT41" s="35">
        <v>299.37257340000002</v>
      </c>
      <c r="AU41" s="35">
        <v>287.89988269999998</v>
      </c>
      <c r="AV41" s="35">
        <v>324.88574180000001</v>
      </c>
    </row>
    <row r="42" spans="1:48" s="24" customFormat="1" ht="14.25" customHeight="1" outlineLevel="1" x14ac:dyDescent="0.25">
      <c r="A42" s="34" t="s">
        <v>17</v>
      </c>
      <c r="B42" s="92"/>
      <c r="C42" s="35">
        <v>0</v>
      </c>
      <c r="D42" s="35">
        <v>0</v>
      </c>
      <c r="E42" s="35">
        <v>0</v>
      </c>
      <c r="F42" s="35">
        <v>0</v>
      </c>
      <c r="G42" s="35">
        <v>0</v>
      </c>
      <c r="H42" s="35">
        <v>0</v>
      </c>
      <c r="I42" s="35">
        <v>0</v>
      </c>
      <c r="J42" s="35">
        <v>0</v>
      </c>
      <c r="K42" s="35">
        <v>0</v>
      </c>
      <c r="L42" s="35">
        <v>0</v>
      </c>
      <c r="M42" s="35">
        <v>0</v>
      </c>
      <c r="N42" s="35">
        <v>0</v>
      </c>
      <c r="O42" s="35">
        <v>0</v>
      </c>
      <c r="P42" s="35">
        <v>0</v>
      </c>
      <c r="Q42" s="35">
        <v>0</v>
      </c>
      <c r="R42" s="35">
        <v>0</v>
      </c>
      <c r="S42" s="35">
        <v>0</v>
      </c>
      <c r="T42" s="35">
        <v>0</v>
      </c>
      <c r="U42" s="35">
        <v>0</v>
      </c>
      <c r="V42" s="35">
        <v>0</v>
      </c>
      <c r="W42" s="35">
        <v>0</v>
      </c>
      <c r="X42" s="35">
        <v>0</v>
      </c>
      <c r="Y42" s="35">
        <v>0</v>
      </c>
      <c r="Z42" s="35">
        <v>0</v>
      </c>
      <c r="AA42" s="35">
        <v>0</v>
      </c>
      <c r="AB42" s="35">
        <v>0</v>
      </c>
      <c r="AC42" s="35">
        <v>0</v>
      </c>
      <c r="AD42" s="35">
        <v>0</v>
      </c>
      <c r="AE42" s="35">
        <v>0</v>
      </c>
      <c r="AF42" s="35">
        <v>0</v>
      </c>
      <c r="AG42" s="35">
        <v>0</v>
      </c>
      <c r="AH42" s="35">
        <v>0</v>
      </c>
      <c r="AI42" s="35">
        <v>0</v>
      </c>
      <c r="AJ42" s="35">
        <v>0</v>
      </c>
      <c r="AK42" s="35">
        <v>0</v>
      </c>
      <c r="AL42" s="35">
        <v>58.454472199999998</v>
      </c>
      <c r="AM42" s="35">
        <v>179.20950619999999</v>
      </c>
      <c r="AN42" s="35">
        <v>110.3241992</v>
      </c>
      <c r="AO42" s="35">
        <v>83.449896050000007</v>
      </c>
      <c r="AP42" s="35">
        <v>90.647829880000003</v>
      </c>
      <c r="AQ42" s="35">
        <v>143.31073019999999</v>
      </c>
      <c r="AR42" s="35">
        <v>139.40981189999999</v>
      </c>
      <c r="AS42" s="35">
        <v>97.832688509999997</v>
      </c>
      <c r="AT42" s="35">
        <v>85.765986190000007</v>
      </c>
      <c r="AU42" s="35">
        <v>141.05886620000001</v>
      </c>
      <c r="AV42" s="35">
        <v>101.5498048</v>
      </c>
    </row>
    <row r="43" spans="1:48" s="24" customFormat="1" ht="14.25" customHeight="1" outlineLevel="1" x14ac:dyDescent="0.25">
      <c r="A43" s="34" t="s">
        <v>27</v>
      </c>
      <c r="B43" s="92"/>
      <c r="C43" s="35">
        <v>0</v>
      </c>
      <c r="D43" s="35">
        <v>0</v>
      </c>
      <c r="E43" s="35">
        <v>0</v>
      </c>
      <c r="F43" s="35">
        <v>0</v>
      </c>
      <c r="G43" s="35">
        <v>0</v>
      </c>
      <c r="H43" s="35">
        <v>0</v>
      </c>
      <c r="I43" s="35">
        <v>0</v>
      </c>
      <c r="J43" s="35">
        <v>0</v>
      </c>
      <c r="K43" s="35">
        <v>0</v>
      </c>
      <c r="L43" s="35">
        <v>0</v>
      </c>
      <c r="M43" s="35">
        <v>0</v>
      </c>
      <c r="N43" s="35">
        <v>0</v>
      </c>
      <c r="O43" s="35">
        <v>0</v>
      </c>
      <c r="P43" s="35">
        <v>0</v>
      </c>
      <c r="Q43" s="35">
        <v>0</v>
      </c>
      <c r="R43" s="35">
        <v>0</v>
      </c>
      <c r="S43" s="35">
        <v>0</v>
      </c>
      <c r="T43" s="35">
        <v>0</v>
      </c>
      <c r="U43" s="35">
        <v>0</v>
      </c>
      <c r="V43" s="35">
        <v>0</v>
      </c>
      <c r="W43" s="35">
        <v>0</v>
      </c>
      <c r="X43" s="35">
        <v>0</v>
      </c>
      <c r="Y43" s="35">
        <v>0</v>
      </c>
      <c r="Z43" s="35">
        <v>0</v>
      </c>
      <c r="AA43" s="35">
        <v>0</v>
      </c>
      <c r="AB43" s="35">
        <v>0</v>
      </c>
      <c r="AC43" s="35">
        <v>0</v>
      </c>
      <c r="AD43" s="35">
        <v>0</v>
      </c>
      <c r="AE43" s="35">
        <v>0</v>
      </c>
      <c r="AF43" s="35">
        <v>0</v>
      </c>
      <c r="AG43" s="35">
        <v>0</v>
      </c>
      <c r="AH43" s="35">
        <v>0</v>
      </c>
      <c r="AI43" s="35">
        <v>0</v>
      </c>
      <c r="AJ43" s="35">
        <v>0</v>
      </c>
      <c r="AK43" s="35">
        <v>0</v>
      </c>
      <c r="AL43" s="35">
        <v>18.107533230000001</v>
      </c>
      <c r="AM43" s="35">
        <v>436.8285257</v>
      </c>
      <c r="AN43" s="35">
        <v>462.06153460000002</v>
      </c>
      <c r="AO43" s="35">
        <v>406.24809010000001</v>
      </c>
      <c r="AP43" s="35">
        <v>468.6154191</v>
      </c>
      <c r="AQ43" s="35">
        <v>498.1022428</v>
      </c>
      <c r="AR43" s="35">
        <v>536.79304019999995</v>
      </c>
      <c r="AS43" s="35">
        <v>566.13868739999998</v>
      </c>
      <c r="AT43" s="35">
        <v>611.39447629999995</v>
      </c>
      <c r="AU43" s="35">
        <v>590.72035029999995</v>
      </c>
      <c r="AV43" s="35">
        <v>529.78761120000001</v>
      </c>
    </row>
    <row r="44" spans="1:48" s="24" customFormat="1" ht="14.25" customHeight="1" outlineLevel="1" x14ac:dyDescent="0.25">
      <c r="A44" s="34" t="s">
        <v>26</v>
      </c>
      <c r="B44" s="92"/>
      <c r="C44" s="35">
        <v>0</v>
      </c>
      <c r="D44" s="35">
        <v>0</v>
      </c>
      <c r="E44" s="35">
        <v>0</v>
      </c>
      <c r="F44" s="35">
        <v>0</v>
      </c>
      <c r="G44" s="35">
        <v>0</v>
      </c>
      <c r="H44" s="35">
        <v>0</v>
      </c>
      <c r="I44" s="35">
        <v>0</v>
      </c>
      <c r="J44" s="35">
        <v>0</v>
      </c>
      <c r="K44" s="35">
        <v>0</v>
      </c>
      <c r="L44" s="35">
        <v>0</v>
      </c>
      <c r="M44" s="35">
        <v>0</v>
      </c>
      <c r="N44" s="35">
        <v>0</v>
      </c>
      <c r="O44" s="35">
        <v>0</v>
      </c>
      <c r="P44" s="35">
        <v>0</v>
      </c>
      <c r="Q44" s="35">
        <v>0</v>
      </c>
      <c r="R44" s="35">
        <v>0</v>
      </c>
      <c r="S44" s="35">
        <v>0</v>
      </c>
      <c r="T44" s="35">
        <v>0</v>
      </c>
      <c r="U44" s="35">
        <v>0</v>
      </c>
      <c r="V44" s="35">
        <v>0</v>
      </c>
      <c r="W44" s="35">
        <v>0</v>
      </c>
      <c r="X44" s="35">
        <v>0</v>
      </c>
      <c r="Y44" s="35">
        <v>0</v>
      </c>
      <c r="Z44" s="35">
        <v>0</v>
      </c>
      <c r="AA44" s="35">
        <v>0</v>
      </c>
      <c r="AB44" s="35">
        <v>0</v>
      </c>
      <c r="AC44" s="35">
        <v>0</v>
      </c>
      <c r="AD44" s="35">
        <v>0</v>
      </c>
      <c r="AE44" s="35">
        <v>0</v>
      </c>
      <c r="AF44" s="35">
        <v>0</v>
      </c>
      <c r="AG44" s="35">
        <v>0</v>
      </c>
      <c r="AH44" s="35">
        <v>0</v>
      </c>
      <c r="AI44" s="35">
        <v>0</v>
      </c>
      <c r="AJ44" s="35">
        <v>0</v>
      </c>
      <c r="AK44" s="35">
        <v>0</v>
      </c>
      <c r="AL44" s="35">
        <v>0</v>
      </c>
      <c r="AM44" s="35">
        <v>0</v>
      </c>
      <c r="AN44" s="35">
        <v>4.6299999999999997E-6</v>
      </c>
      <c r="AO44" s="35">
        <v>1.7200000000000001E-5</v>
      </c>
      <c r="AP44" s="35">
        <v>0</v>
      </c>
      <c r="AQ44" s="35">
        <v>2.0000000000000002E-5</v>
      </c>
      <c r="AR44" s="35">
        <v>0</v>
      </c>
      <c r="AS44" s="35">
        <v>4.0100000000000001E-14</v>
      </c>
      <c r="AT44" s="35">
        <v>0</v>
      </c>
      <c r="AU44" s="35">
        <v>1.77E-14</v>
      </c>
      <c r="AV44" s="35">
        <v>3.6099999999999999E-14</v>
      </c>
    </row>
    <row r="45" spans="1:48" s="24" customFormat="1" ht="14.25" customHeight="1" outlineLevel="1" x14ac:dyDescent="0.25">
      <c r="A45" s="34" t="s">
        <v>21</v>
      </c>
      <c r="B45" s="92"/>
      <c r="C45" s="35">
        <v>0</v>
      </c>
      <c r="D45" s="35">
        <v>0</v>
      </c>
      <c r="E45" s="35">
        <v>0</v>
      </c>
      <c r="F45" s="35">
        <v>0</v>
      </c>
      <c r="G45" s="35">
        <v>0</v>
      </c>
      <c r="H45" s="35">
        <v>0</v>
      </c>
      <c r="I45" s="35">
        <v>0</v>
      </c>
      <c r="J45" s="35">
        <v>0</v>
      </c>
      <c r="K45" s="35">
        <v>0</v>
      </c>
      <c r="L45" s="35">
        <v>0</v>
      </c>
      <c r="M45" s="35">
        <v>0</v>
      </c>
      <c r="N45" s="35">
        <v>0</v>
      </c>
      <c r="O45" s="35">
        <v>0</v>
      </c>
      <c r="P45" s="35">
        <v>0</v>
      </c>
      <c r="Q45" s="35">
        <v>0</v>
      </c>
      <c r="R45" s="35">
        <v>0</v>
      </c>
      <c r="S45" s="35">
        <v>0</v>
      </c>
      <c r="T45" s="35">
        <v>0</v>
      </c>
      <c r="U45" s="35">
        <v>0</v>
      </c>
      <c r="V45" s="35">
        <v>0</v>
      </c>
      <c r="W45" s="35">
        <v>0</v>
      </c>
      <c r="X45" s="35">
        <v>0</v>
      </c>
      <c r="Y45" s="35">
        <v>0</v>
      </c>
      <c r="Z45" s="35">
        <v>0</v>
      </c>
      <c r="AA45" s="35">
        <v>0</v>
      </c>
      <c r="AB45" s="35">
        <v>0</v>
      </c>
      <c r="AC45" s="35">
        <v>0</v>
      </c>
      <c r="AD45" s="35">
        <v>80.937941710000004</v>
      </c>
      <c r="AE45" s="35">
        <v>253.46452199999999</v>
      </c>
      <c r="AF45" s="35">
        <v>215.99413129999999</v>
      </c>
      <c r="AG45" s="35">
        <v>203.80268319999999</v>
      </c>
      <c r="AH45" s="35">
        <v>161.2673087</v>
      </c>
      <c r="AI45" s="35">
        <v>140.28786009999999</v>
      </c>
      <c r="AJ45" s="35">
        <v>130.41423800000001</v>
      </c>
      <c r="AK45" s="35">
        <v>128.98779619999999</v>
      </c>
      <c r="AL45" s="35">
        <v>145.53001259999999</v>
      </c>
      <c r="AM45" s="35">
        <v>131.3988894</v>
      </c>
      <c r="AN45" s="35">
        <v>113.76995479999999</v>
      </c>
      <c r="AO45" s="35">
        <v>237.19434860000001</v>
      </c>
      <c r="AP45" s="35">
        <v>381.5871679</v>
      </c>
      <c r="AQ45" s="35">
        <v>535.39404339999999</v>
      </c>
      <c r="AR45" s="35">
        <v>599.18238719999999</v>
      </c>
      <c r="AS45" s="35">
        <v>794.30187560000002</v>
      </c>
      <c r="AT45" s="35">
        <v>882.59835599999997</v>
      </c>
      <c r="AU45" s="35">
        <v>822.64610400000004</v>
      </c>
      <c r="AV45" s="35">
        <v>938.06248000000005</v>
      </c>
    </row>
    <row r="46" spans="1:48" s="24" customFormat="1" ht="14.25" customHeight="1" outlineLevel="1" x14ac:dyDescent="0.25">
      <c r="A46" s="34" t="s">
        <v>13</v>
      </c>
      <c r="B46" s="92"/>
      <c r="C46" s="35">
        <v>0</v>
      </c>
      <c r="D46" s="35">
        <v>0</v>
      </c>
      <c r="E46" s="35">
        <v>0</v>
      </c>
      <c r="F46" s="35">
        <v>0</v>
      </c>
      <c r="G46" s="35">
        <v>0</v>
      </c>
      <c r="H46" s="35">
        <v>262.75818029999999</v>
      </c>
      <c r="I46" s="35">
        <v>601.40402029999996</v>
      </c>
      <c r="J46" s="35">
        <v>853.9392666</v>
      </c>
      <c r="K46" s="35">
        <v>1732.3088290000001</v>
      </c>
      <c r="L46" s="35">
        <v>1837.807622</v>
      </c>
      <c r="M46" s="35">
        <v>2414.9036270000001</v>
      </c>
      <c r="N46" s="35">
        <v>3119.1491930000002</v>
      </c>
      <c r="O46" s="35">
        <v>3768.6569100000002</v>
      </c>
      <c r="P46" s="35">
        <v>3649.8981960000001</v>
      </c>
      <c r="Q46" s="35">
        <v>3965.6274060000001</v>
      </c>
      <c r="R46" s="35">
        <v>4083.5012649999999</v>
      </c>
      <c r="S46" s="35">
        <v>4024.4911440000001</v>
      </c>
      <c r="T46" s="35">
        <v>4123.8510960000003</v>
      </c>
      <c r="U46" s="35">
        <v>4412.9404670000004</v>
      </c>
      <c r="V46" s="35">
        <v>4212.5586430000003</v>
      </c>
      <c r="W46" s="35">
        <v>3810.2251540000002</v>
      </c>
      <c r="X46" s="35">
        <v>3541.2694069999998</v>
      </c>
      <c r="Y46" s="35">
        <v>3986.9611570000002</v>
      </c>
      <c r="Z46" s="35">
        <v>4179.3949549999998</v>
      </c>
      <c r="AA46" s="35">
        <v>3516.6997590000001</v>
      </c>
      <c r="AB46" s="35">
        <v>4242.5219639999996</v>
      </c>
      <c r="AC46" s="35">
        <v>4505.6101509999999</v>
      </c>
      <c r="AD46" s="35">
        <v>4696.8396119999998</v>
      </c>
      <c r="AE46" s="35">
        <v>4270.8123020000003</v>
      </c>
      <c r="AF46" s="35">
        <v>2875.5696680000001</v>
      </c>
      <c r="AG46" s="35">
        <v>2501.0801310000002</v>
      </c>
      <c r="AH46" s="35">
        <v>2205.0664820000002</v>
      </c>
      <c r="AI46" s="35">
        <v>2114.0506310000001</v>
      </c>
      <c r="AJ46" s="35">
        <v>1269.7229830000001</v>
      </c>
      <c r="AK46" s="35">
        <v>1207.4001479999999</v>
      </c>
      <c r="AL46" s="35">
        <v>1318.684794</v>
      </c>
      <c r="AM46" s="35">
        <v>1099.0852890000001</v>
      </c>
      <c r="AN46" s="35">
        <v>813.74565380000001</v>
      </c>
      <c r="AO46" s="35">
        <v>859.4872881</v>
      </c>
      <c r="AP46" s="35">
        <v>961.98056570000006</v>
      </c>
      <c r="AQ46" s="35">
        <v>1182.547532</v>
      </c>
      <c r="AR46" s="35">
        <v>870.11480089999998</v>
      </c>
      <c r="AS46" s="35">
        <v>843.36583540000004</v>
      </c>
      <c r="AT46" s="35">
        <v>815.73156840000001</v>
      </c>
      <c r="AU46" s="35">
        <v>733.87637240000004</v>
      </c>
      <c r="AV46" s="35">
        <v>554.39882939999995</v>
      </c>
    </row>
    <row r="47" spans="1:48" s="24" customFormat="1" ht="14.25" customHeight="1" outlineLevel="1" x14ac:dyDescent="0.25">
      <c r="A47" s="34" t="s">
        <v>16</v>
      </c>
      <c r="B47" s="92"/>
      <c r="C47" s="35">
        <v>0</v>
      </c>
      <c r="D47" s="35">
        <v>0</v>
      </c>
      <c r="E47" s="35">
        <v>0</v>
      </c>
      <c r="F47" s="35">
        <v>0</v>
      </c>
      <c r="G47" s="35">
        <v>0</v>
      </c>
      <c r="H47" s="35">
        <v>0</v>
      </c>
      <c r="I47" s="35">
        <v>1.9048799000000002E-2</v>
      </c>
      <c r="J47" s="35">
        <v>0.95717116700000004</v>
      </c>
      <c r="K47" s="35">
        <v>0.41862769399999999</v>
      </c>
      <c r="L47" s="35">
        <v>0.612856081</v>
      </c>
      <c r="M47" s="35">
        <v>15.60726916</v>
      </c>
      <c r="N47" s="35">
        <v>35.938215810000003</v>
      </c>
      <c r="O47" s="35">
        <v>45.788509920000003</v>
      </c>
      <c r="P47" s="35">
        <v>72.822562000000005</v>
      </c>
      <c r="Q47" s="35">
        <v>84.922490359999998</v>
      </c>
      <c r="R47" s="35">
        <v>95.192265140000003</v>
      </c>
      <c r="S47" s="35">
        <v>95.538978560000004</v>
      </c>
      <c r="T47" s="35">
        <v>118.6274559</v>
      </c>
      <c r="U47" s="35">
        <v>139.0481546</v>
      </c>
      <c r="V47" s="35">
        <v>127.76259349999999</v>
      </c>
      <c r="W47" s="35">
        <v>181.25598220000001</v>
      </c>
      <c r="X47" s="35">
        <v>198.66348769999999</v>
      </c>
      <c r="Y47" s="35">
        <v>204.22582070000001</v>
      </c>
      <c r="Z47" s="35">
        <v>221.4767995</v>
      </c>
      <c r="AA47" s="35">
        <v>222.55953249999999</v>
      </c>
      <c r="AB47" s="35">
        <v>241.62974980000001</v>
      </c>
      <c r="AC47" s="35">
        <v>221.9058421</v>
      </c>
      <c r="AD47" s="35">
        <v>220.92427040000001</v>
      </c>
      <c r="AE47" s="35">
        <v>140.35112509999999</v>
      </c>
      <c r="AF47" s="35">
        <v>162.16215690000001</v>
      </c>
      <c r="AG47" s="35">
        <v>194.98919839999999</v>
      </c>
      <c r="AH47" s="35">
        <v>249.60688619999999</v>
      </c>
      <c r="AI47" s="35">
        <v>182.26232200000001</v>
      </c>
      <c r="AJ47" s="35">
        <v>142.05848209999999</v>
      </c>
      <c r="AK47" s="35">
        <v>139.06439</v>
      </c>
      <c r="AL47" s="35">
        <v>166.63276780000001</v>
      </c>
      <c r="AM47" s="35">
        <v>116.9841413</v>
      </c>
      <c r="AN47" s="35">
        <v>51.94938509</v>
      </c>
      <c r="AO47" s="35">
        <v>81.615150060000005</v>
      </c>
      <c r="AP47" s="35">
        <v>65.306180740000002</v>
      </c>
      <c r="AQ47" s="35">
        <v>61.440879559999999</v>
      </c>
      <c r="AR47" s="35">
        <v>54.40496203</v>
      </c>
      <c r="AS47" s="35">
        <v>28.50289669</v>
      </c>
      <c r="AT47" s="35">
        <v>17.958673149999999</v>
      </c>
      <c r="AU47" s="35">
        <v>24.882061019999998</v>
      </c>
      <c r="AV47" s="35">
        <v>89.482260839999995</v>
      </c>
    </row>
    <row r="48" spans="1:48" s="24" customFormat="1" ht="14.25" customHeight="1" outlineLevel="1" x14ac:dyDescent="0.25">
      <c r="A48" s="34" t="s">
        <v>19</v>
      </c>
      <c r="B48" s="92"/>
      <c r="C48" s="35">
        <v>0</v>
      </c>
      <c r="D48" s="35">
        <v>0</v>
      </c>
      <c r="E48" s="35">
        <v>0</v>
      </c>
      <c r="F48" s="35">
        <v>0</v>
      </c>
      <c r="G48" s="35">
        <v>0</v>
      </c>
      <c r="H48" s="35">
        <v>0</v>
      </c>
      <c r="I48" s="35">
        <v>0</v>
      </c>
      <c r="J48" s="35">
        <v>0</v>
      </c>
      <c r="K48" s="35">
        <v>0</v>
      </c>
      <c r="L48" s="35">
        <v>0</v>
      </c>
      <c r="M48" s="35">
        <v>0</v>
      </c>
      <c r="N48" s="35">
        <v>0</v>
      </c>
      <c r="O48" s="35">
        <v>0</v>
      </c>
      <c r="P48" s="35">
        <v>0</v>
      </c>
      <c r="Q48" s="35">
        <v>0</v>
      </c>
      <c r="R48" s="35">
        <v>0</v>
      </c>
      <c r="S48" s="35">
        <v>0</v>
      </c>
      <c r="T48" s="35">
        <v>0</v>
      </c>
      <c r="U48" s="35">
        <v>0</v>
      </c>
      <c r="V48" s="35">
        <v>0</v>
      </c>
      <c r="W48" s="35">
        <v>0</v>
      </c>
      <c r="X48" s="35">
        <v>0</v>
      </c>
      <c r="Y48" s="35">
        <v>0</v>
      </c>
      <c r="Z48" s="35">
        <v>0</v>
      </c>
      <c r="AA48" s="35">
        <v>15.69128293</v>
      </c>
      <c r="AB48" s="35">
        <v>21.856080559999999</v>
      </c>
      <c r="AC48" s="35">
        <v>27.897037180000002</v>
      </c>
      <c r="AD48" s="35">
        <v>25.20997289</v>
      </c>
      <c r="AE48" s="35">
        <v>23.01632455</v>
      </c>
      <c r="AF48" s="35">
        <v>13.521010840000001</v>
      </c>
      <c r="AG48" s="35">
        <v>19.481345489999999</v>
      </c>
      <c r="AH48" s="35">
        <v>35.543766099999999</v>
      </c>
      <c r="AI48" s="35">
        <v>37.931613720000001</v>
      </c>
      <c r="AJ48" s="35">
        <v>40.684866239999998</v>
      </c>
      <c r="AK48" s="35">
        <v>8.0011808789999996</v>
      </c>
      <c r="AL48" s="35">
        <v>9.2678480370000003</v>
      </c>
      <c r="AM48" s="35">
        <v>22.7259305</v>
      </c>
      <c r="AN48" s="35">
        <v>14.70955891</v>
      </c>
      <c r="AO48" s="35">
        <v>31.499210340000001</v>
      </c>
      <c r="AP48" s="35">
        <v>19.884332350000001</v>
      </c>
      <c r="AQ48" s="35">
        <v>45.107800609999998</v>
      </c>
      <c r="AR48" s="35">
        <v>64.989662690000003</v>
      </c>
      <c r="AS48" s="35">
        <v>32.610754620000002</v>
      </c>
      <c r="AT48" s="35">
        <v>30.422816919999999</v>
      </c>
      <c r="AU48" s="35">
        <v>19.447336580000002</v>
      </c>
      <c r="AV48" s="35">
        <v>41.362702910000003</v>
      </c>
    </row>
    <row r="49" spans="1:48" s="24" customFormat="1" ht="14.25" customHeight="1" outlineLevel="1" x14ac:dyDescent="0.25">
      <c r="A49" s="34" t="s">
        <v>15</v>
      </c>
      <c r="B49" s="92"/>
      <c r="C49" s="35">
        <v>0</v>
      </c>
      <c r="D49" s="35">
        <v>0</v>
      </c>
      <c r="E49" s="35">
        <v>0</v>
      </c>
      <c r="F49" s="35">
        <v>0</v>
      </c>
      <c r="G49" s="35">
        <v>0</v>
      </c>
      <c r="H49" s="35">
        <v>0</v>
      </c>
      <c r="I49" s="35">
        <v>0</v>
      </c>
      <c r="J49" s="35">
        <v>0</v>
      </c>
      <c r="K49" s="35">
        <v>0</v>
      </c>
      <c r="L49" s="35">
        <v>0</v>
      </c>
      <c r="M49" s="35">
        <v>0</v>
      </c>
      <c r="N49" s="35">
        <v>0</v>
      </c>
      <c r="O49" s="35">
        <v>0</v>
      </c>
      <c r="P49" s="35">
        <v>0</v>
      </c>
      <c r="Q49" s="35">
        <v>0</v>
      </c>
      <c r="R49" s="35">
        <v>0</v>
      </c>
      <c r="S49" s="35">
        <v>0</v>
      </c>
      <c r="T49" s="35">
        <v>0</v>
      </c>
      <c r="U49" s="35">
        <v>0</v>
      </c>
      <c r="V49" s="35">
        <v>0</v>
      </c>
      <c r="W49" s="35">
        <v>0</v>
      </c>
      <c r="X49" s="35">
        <v>0</v>
      </c>
      <c r="Y49" s="35">
        <v>0</v>
      </c>
      <c r="Z49" s="35">
        <v>0</v>
      </c>
      <c r="AA49" s="35">
        <v>0</v>
      </c>
      <c r="AB49" s="35">
        <v>0</v>
      </c>
      <c r="AC49" s="35">
        <v>0</v>
      </c>
      <c r="AD49" s="35">
        <v>0</v>
      </c>
      <c r="AE49" s="35">
        <v>0</v>
      </c>
      <c r="AF49" s="35">
        <v>0</v>
      </c>
      <c r="AG49" s="35">
        <v>0</v>
      </c>
      <c r="AH49" s="35">
        <v>0</v>
      </c>
      <c r="AI49" s="35">
        <v>339.70870930000001</v>
      </c>
      <c r="AJ49" s="35">
        <v>1682.706457</v>
      </c>
      <c r="AK49" s="35">
        <v>1700.6722749999999</v>
      </c>
      <c r="AL49" s="35">
        <v>1663.562968</v>
      </c>
      <c r="AM49" s="35">
        <v>1702.1692049999999</v>
      </c>
      <c r="AN49" s="35">
        <v>1656.4460369999999</v>
      </c>
      <c r="AO49" s="35">
        <v>1769.76513</v>
      </c>
      <c r="AP49" s="35">
        <v>1770.836935</v>
      </c>
      <c r="AQ49" s="35">
        <v>1730.2365809999999</v>
      </c>
      <c r="AR49" s="35">
        <v>1632.6066290000001</v>
      </c>
      <c r="AS49" s="35">
        <v>1802.8912789999999</v>
      </c>
      <c r="AT49" s="35">
        <v>1738.876943</v>
      </c>
      <c r="AU49" s="35">
        <v>1279.2504750000001</v>
      </c>
      <c r="AV49" s="35">
        <v>1637.3926879999999</v>
      </c>
    </row>
    <row r="50" spans="1:48" s="24" customFormat="1" ht="14.25" customHeight="1" outlineLevel="1" x14ac:dyDescent="0.25">
      <c r="A50" s="34" t="s">
        <v>22</v>
      </c>
      <c r="B50" s="92"/>
      <c r="C50" s="35">
        <v>0</v>
      </c>
      <c r="D50" s="35">
        <v>0</v>
      </c>
      <c r="E50" s="35">
        <v>0</v>
      </c>
      <c r="F50" s="35">
        <v>0</v>
      </c>
      <c r="G50" s="35">
        <v>0</v>
      </c>
      <c r="H50" s="35">
        <v>0</v>
      </c>
      <c r="I50" s="35">
        <v>0</v>
      </c>
      <c r="J50" s="35">
        <v>0</v>
      </c>
      <c r="K50" s="35">
        <v>0</v>
      </c>
      <c r="L50" s="35">
        <v>0</v>
      </c>
      <c r="M50" s="35">
        <v>0</v>
      </c>
      <c r="N50" s="35">
        <v>0</v>
      </c>
      <c r="O50" s="35">
        <v>0</v>
      </c>
      <c r="P50" s="35">
        <v>0</v>
      </c>
      <c r="Q50" s="35">
        <v>0</v>
      </c>
      <c r="R50" s="35">
        <v>0</v>
      </c>
      <c r="S50" s="35">
        <v>0</v>
      </c>
      <c r="T50" s="35">
        <v>0</v>
      </c>
      <c r="U50" s="35">
        <v>0</v>
      </c>
      <c r="V50" s="35">
        <v>0</v>
      </c>
      <c r="W50" s="35">
        <v>0</v>
      </c>
      <c r="X50" s="35">
        <v>0</v>
      </c>
      <c r="Y50" s="35">
        <v>0</v>
      </c>
      <c r="Z50" s="35">
        <v>0</v>
      </c>
      <c r="AA50" s="35">
        <v>0</v>
      </c>
      <c r="AB50" s="35">
        <v>0</v>
      </c>
      <c r="AC50" s="35">
        <v>0</v>
      </c>
      <c r="AD50" s="35">
        <v>0</v>
      </c>
      <c r="AE50" s="35">
        <v>12.617428240000001</v>
      </c>
      <c r="AF50" s="35">
        <v>40.871857140000003</v>
      </c>
      <c r="AG50" s="35">
        <v>85.502182250000004</v>
      </c>
      <c r="AH50" s="35">
        <v>165.2563768</v>
      </c>
      <c r="AI50" s="35">
        <v>115.5242995</v>
      </c>
      <c r="AJ50" s="35">
        <v>72.216864549999997</v>
      </c>
      <c r="AK50" s="35">
        <v>51.352048480000001</v>
      </c>
      <c r="AL50" s="35">
        <v>38.685451200000003</v>
      </c>
      <c r="AM50" s="35">
        <v>21.987654020000001</v>
      </c>
      <c r="AN50" s="35">
        <v>15.978491910000001</v>
      </c>
      <c r="AO50" s="35">
        <v>9.0830473769999998</v>
      </c>
      <c r="AP50" s="35">
        <v>4.4338324419999999</v>
      </c>
      <c r="AQ50" s="35">
        <v>7.0471044889999996</v>
      </c>
      <c r="AR50" s="35">
        <v>18.41725228</v>
      </c>
      <c r="AS50" s="35">
        <v>12.458233460000001</v>
      </c>
      <c r="AT50" s="35">
        <v>7.2281799500000004</v>
      </c>
      <c r="AU50" s="35">
        <v>3.1431442999999999</v>
      </c>
      <c r="AV50" s="35">
        <v>1.7898115450000001</v>
      </c>
    </row>
    <row r="51" spans="1:48" s="24" customFormat="1" ht="14.25" customHeight="1" outlineLevel="1" x14ac:dyDescent="0.25">
      <c r="A51" s="34" t="s">
        <v>42</v>
      </c>
      <c r="B51" s="92"/>
      <c r="C51" s="35">
        <v>0</v>
      </c>
      <c r="D51" s="35">
        <v>0</v>
      </c>
      <c r="E51" s="35">
        <v>0</v>
      </c>
      <c r="F51" s="35">
        <v>0</v>
      </c>
      <c r="G51" s="35">
        <v>0</v>
      </c>
      <c r="H51" s="35">
        <v>0</v>
      </c>
      <c r="I51" s="35">
        <v>0</v>
      </c>
      <c r="J51" s="35">
        <v>0</v>
      </c>
      <c r="K51" s="35">
        <v>0</v>
      </c>
      <c r="L51" s="35">
        <v>0</v>
      </c>
      <c r="M51" s="35">
        <v>0</v>
      </c>
      <c r="N51" s="35">
        <v>0</v>
      </c>
      <c r="O51" s="35">
        <v>0</v>
      </c>
      <c r="P51" s="35">
        <v>0</v>
      </c>
      <c r="Q51" s="35">
        <v>0</v>
      </c>
      <c r="R51" s="35">
        <v>0</v>
      </c>
      <c r="S51" s="35">
        <v>0</v>
      </c>
      <c r="T51" s="35">
        <v>0</v>
      </c>
      <c r="U51" s="35">
        <v>0</v>
      </c>
      <c r="V51" s="35">
        <v>0</v>
      </c>
      <c r="W51" s="35">
        <v>0</v>
      </c>
      <c r="X51" s="35">
        <v>0</v>
      </c>
      <c r="Y51" s="35">
        <v>0</v>
      </c>
      <c r="Z51" s="35">
        <v>0</v>
      </c>
      <c r="AA51" s="35">
        <v>0</v>
      </c>
      <c r="AB51" s="35">
        <v>0</v>
      </c>
      <c r="AC51" s="35">
        <v>0</v>
      </c>
      <c r="AD51" s="35">
        <v>0</v>
      </c>
      <c r="AE51" s="35">
        <v>0</v>
      </c>
      <c r="AF51" s="35">
        <v>0</v>
      </c>
      <c r="AG51" s="35">
        <v>0</v>
      </c>
      <c r="AH51" s="35">
        <v>0</v>
      </c>
      <c r="AI51" s="35">
        <v>0</v>
      </c>
      <c r="AJ51" s="35">
        <v>0</v>
      </c>
      <c r="AK51" s="35">
        <v>0</v>
      </c>
      <c r="AL51" s="35">
        <v>0</v>
      </c>
      <c r="AM51" s="35">
        <v>0</v>
      </c>
      <c r="AN51" s="35">
        <v>14.56025606</v>
      </c>
      <c r="AO51" s="35">
        <v>34.566513409999999</v>
      </c>
      <c r="AP51" s="35">
        <v>31.08022107</v>
      </c>
      <c r="AQ51" s="35">
        <v>5.2510719750000003</v>
      </c>
      <c r="AR51" s="35">
        <v>4.4030583400000003</v>
      </c>
      <c r="AS51" s="35">
        <v>2.0233833419999998</v>
      </c>
      <c r="AT51" s="35">
        <v>3.5789205700000002</v>
      </c>
      <c r="AU51" s="35">
        <v>4.8769933979999998</v>
      </c>
      <c r="AV51" s="35">
        <v>3.536795637</v>
      </c>
    </row>
    <row r="52" spans="1:48" s="24" customFormat="1" ht="14.25" customHeight="1" outlineLevel="1" x14ac:dyDescent="0.25">
      <c r="A52" s="34" t="s">
        <v>28</v>
      </c>
      <c r="B52" s="92"/>
      <c r="C52" s="35">
        <v>0</v>
      </c>
      <c r="D52" s="35">
        <v>0</v>
      </c>
      <c r="E52" s="35">
        <v>0</v>
      </c>
      <c r="F52" s="35">
        <v>0</v>
      </c>
      <c r="G52" s="35">
        <v>0</v>
      </c>
      <c r="H52" s="35">
        <v>0</v>
      </c>
      <c r="I52" s="35">
        <v>0</v>
      </c>
      <c r="J52" s="35">
        <v>0</v>
      </c>
      <c r="K52" s="35">
        <v>0</v>
      </c>
      <c r="L52" s="35">
        <v>0</v>
      </c>
      <c r="M52" s="35">
        <v>0</v>
      </c>
      <c r="N52" s="35">
        <v>0</v>
      </c>
      <c r="O52" s="35">
        <v>0</v>
      </c>
      <c r="P52" s="35">
        <v>0</v>
      </c>
      <c r="Q52" s="35">
        <v>0</v>
      </c>
      <c r="R52" s="35">
        <v>0</v>
      </c>
      <c r="S52" s="35">
        <v>0</v>
      </c>
      <c r="T52" s="35">
        <v>0</v>
      </c>
      <c r="U52" s="35">
        <v>0</v>
      </c>
      <c r="V52" s="35">
        <v>0</v>
      </c>
      <c r="W52" s="35">
        <v>0</v>
      </c>
      <c r="X52" s="35">
        <v>0</v>
      </c>
      <c r="Y52" s="35">
        <v>0</v>
      </c>
      <c r="Z52" s="35">
        <v>0</v>
      </c>
      <c r="AA52" s="35">
        <v>0</v>
      </c>
      <c r="AB52" s="35">
        <v>0</v>
      </c>
      <c r="AC52" s="35">
        <v>0</v>
      </c>
      <c r="AD52" s="35">
        <v>0</v>
      </c>
      <c r="AE52" s="35">
        <v>0</v>
      </c>
      <c r="AF52" s="35">
        <v>0</v>
      </c>
      <c r="AG52" s="35">
        <v>0</v>
      </c>
      <c r="AH52" s="35">
        <v>0</v>
      </c>
      <c r="AI52" s="35">
        <v>0.10600103499999999</v>
      </c>
      <c r="AJ52" s="35">
        <v>0.497568546</v>
      </c>
      <c r="AK52" s="35">
        <v>0</v>
      </c>
      <c r="AL52" s="35">
        <v>0.53610967399999998</v>
      </c>
      <c r="AM52" s="35">
        <v>0.50915675100000002</v>
      </c>
      <c r="AN52" s="35">
        <v>2.5478530999999999E-2</v>
      </c>
      <c r="AO52" s="35">
        <v>0</v>
      </c>
      <c r="AP52" s="35">
        <v>0</v>
      </c>
      <c r="AQ52" s="35">
        <v>4.9403345000000001E-2</v>
      </c>
      <c r="AR52" s="35">
        <v>0</v>
      </c>
      <c r="AS52" s="35">
        <v>0</v>
      </c>
      <c r="AT52" s="35">
        <v>7.6998115000000006E-2</v>
      </c>
      <c r="AU52" s="35">
        <v>8.2515924000000004E-2</v>
      </c>
      <c r="AV52" s="35">
        <v>0</v>
      </c>
    </row>
    <row r="53" spans="1:48" s="24" customFormat="1" ht="14.25" customHeight="1" outlineLevel="1" x14ac:dyDescent="0.25">
      <c r="A53" s="34" t="s">
        <v>20</v>
      </c>
      <c r="B53" s="92"/>
      <c r="C53" s="35">
        <v>0</v>
      </c>
      <c r="D53" s="35">
        <v>0</v>
      </c>
      <c r="E53" s="35">
        <v>0</v>
      </c>
      <c r="F53" s="35">
        <v>0</v>
      </c>
      <c r="G53" s="35">
        <v>0</v>
      </c>
      <c r="H53" s="35">
        <v>0</v>
      </c>
      <c r="I53" s="35">
        <v>0</v>
      </c>
      <c r="J53" s="35">
        <v>0</v>
      </c>
      <c r="K53" s="35">
        <v>0</v>
      </c>
      <c r="L53" s="35">
        <v>0</v>
      </c>
      <c r="M53" s="35">
        <v>0</v>
      </c>
      <c r="N53" s="35">
        <v>0</v>
      </c>
      <c r="O53" s="35">
        <v>0</v>
      </c>
      <c r="P53" s="35">
        <v>0</v>
      </c>
      <c r="Q53" s="35">
        <v>0</v>
      </c>
      <c r="R53" s="35">
        <v>0</v>
      </c>
      <c r="S53" s="35">
        <v>0</v>
      </c>
      <c r="T53" s="35">
        <v>0</v>
      </c>
      <c r="U53" s="35">
        <v>0</v>
      </c>
      <c r="V53" s="35">
        <v>0</v>
      </c>
      <c r="W53" s="35">
        <v>0</v>
      </c>
      <c r="X53" s="35">
        <v>0</v>
      </c>
      <c r="Y53" s="35">
        <v>104.8730645</v>
      </c>
      <c r="Z53" s="35">
        <v>192.78166920000001</v>
      </c>
      <c r="AA53" s="35">
        <v>190.12574939999999</v>
      </c>
      <c r="AB53" s="35">
        <v>208.5993962</v>
      </c>
      <c r="AC53" s="35">
        <v>253.6439125</v>
      </c>
      <c r="AD53" s="35">
        <v>310.27229979999998</v>
      </c>
      <c r="AE53" s="35">
        <v>326.87554519999998</v>
      </c>
      <c r="AF53" s="35">
        <v>371.15456749999998</v>
      </c>
      <c r="AG53" s="35">
        <v>238.86405199999999</v>
      </c>
      <c r="AH53" s="35">
        <v>169.22378169999999</v>
      </c>
      <c r="AI53" s="35">
        <v>136.43395649999999</v>
      </c>
      <c r="AJ53" s="35">
        <v>89.15285935</v>
      </c>
      <c r="AK53" s="35">
        <v>27.862977300000001</v>
      </c>
      <c r="AL53" s="35">
        <v>0</v>
      </c>
      <c r="AM53" s="35">
        <v>0</v>
      </c>
      <c r="AN53" s="35">
        <v>0</v>
      </c>
      <c r="AO53" s="35">
        <v>0</v>
      </c>
      <c r="AP53" s="35">
        <v>0</v>
      </c>
      <c r="AQ53" s="35">
        <v>0</v>
      </c>
      <c r="AR53" s="35">
        <v>0</v>
      </c>
      <c r="AS53" s="35">
        <v>0</v>
      </c>
      <c r="AT53" s="35">
        <v>0</v>
      </c>
      <c r="AU53" s="35">
        <v>0</v>
      </c>
      <c r="AV53" s="35">
        <v>0</v>
      </c>
    </row>
    <row r="54" spans="1:48" s="24" customFormat="1" ht="14.25" customHeight="1" outlineLevel="1" x14ac:dyDescent="0.25">
      <c r="A54" s="34" t="s">
        <v>25</v>
      </c>
      <c r="B54" s="92"/>
      <c r="C54" s="35">
        <v>0</v>
      </c>
      <c r="D54" s="35">
        <v>0</v>
      </c>
      <c r="E54" s="35">
        <v>0</v>
      </c>
      <c r="F54" s="35">
        <v>0</v>
      </c>
      <c r="G54" s="35">
        <v>0</v>
      </c>
      <c r="H54" s="35">
        <v>0</v>
      </c>
      <c r="I54" s="35">
        <v>0</v>
      </c>
      <c r="J54" s="35">
        <v>0</v>
      </c>
      <c r="K54" s="35">
        <v>0</v>
      </c>
      <c r="L54" s="35">
        <v>0</v>
      </c>
      <c r="M54" s="35">
        <v>0</v>
      </c>
      <c r="N54" s="35">
        <v>0</v>
      </c>
      <c r="O54" s="35">
        <v>0</v>
      </c>
      <c r="P54" s="35">
        <v>0</v>
      </c>
      <c r="Q54" s="35">
        <v>0</v>
      </c>
      <c r="R54" s="35">
        <v>0</v>
      </c>
      <c r="S54" s="35">
        <v>0</v>
      </c>
      <c r="T54" s="35">
        <v>0</v>
      </c>
      <c r="U54" s="35">
        <v>0</v>
      </c>
      <c r="V54" s="35">
        <v>0</v>
      </c>
      <c r="W54" s="35">
        <v>0</v>
      </c>
      <c r="X54" s="35">
        <v>0</v>
      </c>
      <c r="Y54" s="35">
        <v>0</v>
      </c>
      <c r="Z54" s="35">
        <v>0</v>
      </c>
      <c r="AA54" s="35">
        <v>0</v>
      </c>
      <c r="AB54" s="35">
        <v>0</v>
      </c>
      <c r="AC54" s="35">
        <v>0</v>
      </c>
      <c r="AD54" s="35">
        <v>0</v>
      </c>
      <c r="AE54" s="35">
        <v>0</v>
      </c>
      <c r="AF54" s="35">
        <v>0</v>
      </c>
      <c r="AG54" s="35">
        <v>0</v>
      </c>
      <c r="AH54" s="35">
        <v>0</v>
      </c>
      <c r="AI54" s="35">
        <v>0</v>
      </c>
      <c r="AJ54" s="35">
        <v>5.3843815509999997</v>
      </c>
      <c r="AK54" s="35">
        <v>20.165031450000001</v>
      </c>
      <c r="AL54" s="35">
        <v>21.378616350000001</v>
      </c>
      <c r="AM54" s="35">
        <v>27.07867925</v>
      </c>
      <c r="AN54" s="35">
        <v>13.38457964</v>
      </c>
      <c r="AO54" s="35">
        <v>0.30421320800000001</v>
      </c>
      <c r="AP54" s="35">
        <v>0.22343170400000001</v>
      </c>
      <c r="AQ54" s="35">
        <v>0.194464261</v>
      </c>
      <c r="AR54" s="35">
        <v>0.26419258699999998</v>
      </c>
      <c r="AS54" s="35">
        <v>0.18109578000000001</v>
      </c>
      <c r="AT54" s="35">
        <v>0.13381716199999999</v>
      </c>
      <c r="AU54" s="35">
        <v>0.110129723</v>
      </c>
      <c r="AV54" s="35">
        <v>8.1033967999999998E-2</v>
      </c>
    </row>
    <row r="55" spans="1:48" s="24" customFormat="1" ht="14.25" customHeight="1" outlineLevel="1" x14ac:dyDescent="0.25">
      <c r="A55" s="34" t="s">
        <v>24</v>
      </c>
      <c r="B55" s="92"/>
      <c r="C55" s="35">
        <v>0</v>
      </c>
      <c r="D55" s="35">
        <v>0</v>
      </c>
      <c r="E55" s="35">
        <v>0</v>
      </c>
      <c r="F55" s="35">
        <v>0</v>
      </c>
      <c r="G55" s="35">
        <v>0</v>
      </c>
      <c r="H55" s="35">
        <v>0</v>
      </c>
      <c r="I55" s="35">
        <v>0</v>
      </c>
      <c r="J55" s="35">
        <v>0</v>
      </c>
      <c r="K55" s="35">
        <v>0</v>
      </c>
      <c r="L55" s="35">
        <v>0</v>
      </c>
      <c r="M55" s="35">
        <v>0</v>
      </c>
      <c r="N55" s="35">
        <v>0</v>
      </c>
      <c r="O55" s="35">
        <v>0</v>
      </c>
      <c r="P55" s="35">
        <v>0</v>
      </c>
      <c r="Q55" s="35">
        <v>0</v>
      </c>
      <c r="R55" s="35">
        <v>0</v>
      </c>
      <c r="S55" s="35">
        <v>0</v>
      </c>
      <c r="T55" s="35">
        <v>0</v>
      </c>
      <c r="U55" s="35">
        <v>0</v>
      </c>
      <c r="V55" s="35">
        <v>0</v>
      </c>
      <c r="W55" s="35">
        <v>0</v>
      </c>
      <c r="X55" s="35">
        <v>0</v>
      </c>
      <c r="Y55" s="35">
        <v>0</v>
      </c>
      <c r="Z55" s="35">
        <v>0</v>
      </c>
      <c r="AA55" s="35">
        <v>0</v>
      </c>
      <c r="AB55" s="35">
        <v>0</v>
      </c>
      <c r="AC55" s="35">
        <v>0</v>
      </c>
      <c r="AD55" s="35">
        <v>0</v>
      </c>
      <c r="AE55" s="35">
        <v>0</v>
      </c>
      <c r="AF55" s="35">
        <v>0</v>
      </c>
      <c r="AG55" s="35">
        <v>0</v>
      </c>
      <c r="AH55" s="35">
        <v>0</v>
      </c>
      <c r="AI55" s="35">
        <v>26.26596953</v>
      </c>
      <c r="AJ55" s="35">
        <v>123.5489796</v>
      </c>
      <c r="AK55" s="35">
        <v>116.8375279</v>
      </c>
      <c r="AL55" s="35">
        <v>188.5453617</v>
      </c>
      <c r="AM55" s="35">
        <v>149.33999259999999</v>
      </c>
      <c r="AN55" s="35">
        <v>122.85436</v>
      </c>
      <c r="AO55" s="35">
        <v>165.79531840000001</v>
      </c>
      <c r="AP55" s="35">
        <v>175.0688323</v>
      </c>
      <c r="AQ55" s="35">
        <v>171.56997809999999</v>
      </c>
      <c r="AR55" s="35">
        <v>216.71749220000001</v>
      </c>
      <c r="AS55" s="35">
        <v>243.62102759999999</v>
      </c>
      <c r="AT55" s="35">
        <v>260.99432380000002</v>
      </c>
      <c r="AU55" s="35">
        <v>239.86638160000001</v>
      </c>
      <c r="AV55" s="35">
        <v>232.27228149999999</v>
      </c>
    </row>
    <row r="56" spans="1:48" s="24" customFormat="1" ht="14.25" customHeight="1" outlineLevel="1" x14ac:dyDescent="0.25">
      <c r="A56" s="34" t="s">
        <v>18</v>
      </c>
      <c r="B56" s="92"/>
      <c r="C56" s="35">
        <v>0</v>
      </c>
      <c r="D56" s="35">
        <v>0</v>
      </c>
      <c r="E56" s="35">
        <v>0</v>
      </c>
      <c r="F56" s="35">
        <v>0</v>
      </c>
      <c r="G56" s="35">
        <v>0</v>
      </c>
      <c r="H56" s="35">
        <v>0</v>
      </c>
      <c r="I56" s="35">
        <v>0</v>
      </c>
      <c r="J56" s="35">
        <v>0</v>
      </c>
      <c r="K56" s="35">
        <v>0</v>
      </c>
      <c r="L56" s="35">
        <v>0</v>
      </c>
      <c r="M56" s="35">
        <v>0</v>
      </c>
      <c r="N56" s="35">
        <v>0</v>
      </c>
      <c r="O56" s="35">
        <v>0</v>
      </c>
      <c r="P56" s="35">
        <v>0</v>
      </c>
      <c r="Q56" s="35">
        <v>0</v>
      </c>
      <c r="R56" s="35">
        <v>0</v>
      </c>
      <c r="S56" s="35">
        <v>22.637257529999999</v>
      </c>
      <c r="T56" s="35">
        <v>97.54593088</v>
      </c>
      <c r="U56" s="35">
        <v>78.139866220000002</v>
      </c>
      <c r="V56" s="35">
        <v>110.79670470000001</v>
      </c>
      <c r="W56" s="35">
        <v>97.388581619999997</v>
      </c>
      <c r="X56" s="35">
        <v>40.290903010000001</v>
      </c>
      <c r="Y56" s="35">
        <v>23.652240800000001</v>
      </c>
      <c r="Z56" s="35">
        <v>16.901739129999999</v>
      </c>
      <c r="AA56" s="35">
        <v>11.833549469999999</v>
      </c>
      <c r="AB56" s="35">
        <v>9.1768561870000003</v>
      </c>
      <c r="AC56" s="35">
        <v>6.4948518699999997</v>
      </c>
      <c r="AD56" s="35">
        <v>6.9552638040000003</v>
      </c>
      <c r="AE56" s="35">
        <v>6.6805290230000001</v>
      </c>
      <c r="AF56" s="35">
        <v>5.5011173180000004</v>
      </c>
      <c r="AG56" s="35">
        <v>6.5110639360000002</v>
      </c>
      <c r="AH56" s="35">
        <v>3.2317586650000001</v>
      </c>
      <c r="AI56" s="35">
        <v>6.2562051280000004</v>
      </c>
      <c r="AJ56" s="35">
        <v>5.0199794559999997</v>
      </c>
      <c r="AK56" s="35">
        <v>1.798246971</v>
      </c>
      <c r="AL56" s="35">
        <v>0.28232901100000002</v>
      </c>
      <c r="AM56" s="35">
        <v>0.589476322</v>
      </c>
      <c r="AN56" s="35">
        <v>0.155450648</v>
      </c>
      <c r="AO56" s="35">
        <v>6.733167E-3</v>
      </c>
      <c r="AP56" s="35">
        <v>0.182425693</v>
      </c>
      <c r="AQ56" s="35">
        <v>0</v>
      </c>
      <c r="AR56" s="35">
        <v>0</v>
      </c>
      <c r="AS56" s="35">
        <v>0</v>
      </c>
      <c r="AT56" s="35">
        <v>0.52114583299999995</v>
      </c>
      <c r="AU56" s="35">
        <v>0.10042183</v>
      </c>
      <c r="AV56" s="35">
        <v>0</v>
      </c>
    </row>
    <row r="57" spans="1:48" s="24" customFormat="1" ht="14.25" customHeight="1" outlineLevel="1" x14ac:dyDescent="0.25">
      <c r="A57" s="16" t="s">
        <v>67</v>
      </c>
      <c r="B57" s="92"/>
      <c r="C57" s="35">
        <v>0</v>
      </c>
      <c r="D57" s="35">
        <v>0</v>
      </c>
      <c r="E57" s="35">
        <v>0</v>
      </c>
      <c r="F57" s="35">
        <v>0</v>
      </c>
      <c r="G57" s="35">
        <v>0</v>
      </c>
      <c r="H57" s="35">
        <v>0</v>
      </c>
      <c r="I57" s="35">
        <v>0</v>
      </c>
      <c r="J57" s="35">
        <v>0</v>
      </c>
      <c r="K57" s="35">
        <v>0</v>
      </c>
      <c r="L57" s="35">
        <v>0</v>
      </c>
      <c r="M57" s="35">
        <v>1.997972394</v>
      </c>
      <c r="N57" s="35">
        <v>18.76430345</v>
      </c>
      <c r="O57" s="35">
        <v>20.844922830000002</v>
      </c>
      <c r="P57" s="35">
        <v>16.522192220000001</v>
      </c>
      <c r="Q57" s="35">
        <v>16.82557838</v>
      </c>
      <c r="R57" s="35">
        <v>12.68205962</v>
      </c>
      <c r="S57" s="35">
        <v>10.69873808</v>
      </c>
      <c r="T57" s="35">
        <v>9.4564335079999999</v>
      </c>
      <c r="U57" s="35">
        <v>7.3489013930000002</v>
      </c>
      <c r="V57" s="35">
        <v>6.1149746870000001</v>
      </c>
      <c r="W57" s="35">
        <v>11.71332623</v>
      </c>
      <c r="X57" s="35">
        <v>3.764214398</v>
      </c>
      <c r="Y57" s="35">
        <v>20.308380490000001</v>
      </c>
      <c r="Z57" s="35">
        <v>36.004629129999998</v>
      </c>
      <c r="AA57" s="35">
        <v>38.026347629999997</v>
      </c>
      <c r="AB57" s="35">
        <v>27.787389080000001</v>
      </c>
      <c r="AC57" s="35">
        <v>16.498037109999999</v>
      </c>
      <c r="AD57" s="35">
        <v>12.21409568</v>
      </c>
      <c r="AE57" s="35">
        <v>14.24954011</v>
      </c>
      <c r="AF57" s="35">
        <v>12.04630925</v>
      </c>
      <c r="AG57" s="35">
        <v>8.8907314500000005</v>
      </c>
      <c r="AH57" s="35">
        <v>8.5712950229999993</v>
      </c>
      <c r="AI57" s="35">
        <v>3.1964184489999998</v>
      </c>
      <c r="AJ57" s="35">
        <v>2.701738905</v>
      </c>
      <c r="AK57" s="35">
        <v>0.75448717899999995</v>
      </c>
      <c r="AL57" s="35">
        <v>0.17492667200000001</v>
      </c>
      <c r="AM57" s="35">
        <v>1.25869038</v>
      </c>
      <c r="AN57" s="35">
        <v>0</v>
      </c>
      <c r="AO57" s="35">
        <v>0</v>
      </c>
      <c r="AP57" s="35">
        <v>27.34084146</v>
      </c>
      <c r="AQ57" s="35">
        <v>67.155836899999997</v>
      </c>
      <c r="AR57" s="35">
        <v>47.159855649999997</v>
      </c>
      <c r="AS57" s="35">
        <v>6.001051253</v>
      </c>
      <c r="AT57" s="35">
        <v>1.5135413769999999</v>
      </c>
      <c r="AU57" s="35">
        <v>8.9524183879999999</v>
      </c>
      <c r="AV57" s="35">
        <v>2.5761604440000001</v>
      </c>
    </row>
    <row r="58" spans="1:48" s="24" customFormat="1" ht="14.25" customHeight="1" x14ac:dyDescent="0.25">
      <c r="A58" s="27"/>
      <c r="B58" s="85"/>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c r="AV58" s="26"/>
    </row>
    <row r="59" spans="1:48" s="24" customFormat="1" x14ac:dyDescent="0.25">
      <c r="A59" s="29" t="s">
        <v>38</v>
      </c>
      <c r="B59" s="86"/>
      <c r="C59" s="26">
        <v>59.327493250000003</v>
      </c>
      <c r="D59" s="26">
        <v>72.488283560000013</v>
      </c>
      <c r="E59" s="26">
        <v>0</v>
      </c>
      <c r="F59" s="26">
        <v>71.796757409999998</v>
      </c>
      <c r="G59" s="26">
        <v>64.568776009999993</v>
      </c>
      <c r="H59" s="26">
        <v>54.369889380000004</v>
      </c>
      <c r="I59" s="26">
        <v>44.770922276</v>
      </c>
      <c r="J59" s="26">
        <v>44.321579083000003</v>
      </c>
      <c r="K59" s="26">
        <v>38.513030624000002</v>
      </c>
      <c r="L59" s="26">
        <v>32.410629123</v>
      </c>
      <c r="M59" s="26">
        <v>26.627341219000002</v>
      </c>
      <c r="N59" s="26">
        <v>19.312226509000002</v>
      </c>
      <c r="O59" s="26">
        <v>10.538281963999998</v>
      </c>
      <c r="P59" s="26">
        <v>4.0726635270000004</v>
      </c>
      <c r="Q59" s="26">
        <v>3.0073818699999997</v>
      </c>
      <c r="R59" s="26">
        <v>2.717092676</v>
      </c>
      <c r="S59" s="26">
        <v>1.8622965689999997</v>
      </c>
      <c r="T59" s="26">
        <v>0</v>
      </c>
      <c r="U59" s="26">
        <v>0</v>
      </c>
      <c r="V59" s="26">
        <v>0</v>
      </c>
      <c r="W59" s="26">
        <v>0</v>
      </c>
      <c r="X59" s="26">
        <v>0</v>
      </c>
      <c r="Y59" s="26">
        <v>0</v>
      </c>
      <c r="Z59" s="26">
        <v>0</v>
      </c>
      <c r="AA59" s="26">
        <v>0</v>
      </c>
      <c r="AB59" s="26">
        <v>0</v>
      </c>
      <c r="AC59" s="26">
        <v>0</v>
      </c>
      <c r="AD59" s="26">
        <v>0</v>
      </c>
      <c r="AE59" s="26">
        <v>0</v>
      </c>
      <c r="AF59" s="26">
        <v>0</v>
      </c>
      <c r="AG59" s="26">
        <v>0</v>
      </c>
      <c r="AH59" s="26">
        <v>0</v>
      </c>
      <c r="AI59" s="26">
        <v>0</v>
      </c>
      <c r="AJ59" s="26">
        <v>0</v>
      </c>
      <c r="AK59" s="26">
        <v>0</v>
      </c>
      <c r="AL59" s="26">
        <v>0</v>
      </c>
      <c r="AM59" s="26">
        <v>0</v>
      </c>
      <c r="AN59" s="26">
        <v>0</v>
      </c>
      <c r="AO59" s="26">
        <v>0</v>
      </c>
      <c r="AP59" s="26">
        <v>0</v>
      </c>
      <c r="AQ59" s="26">
        <v>0</v>
      </c>
      <c r="AR59" s="26">
        <v>0</v>
      </c>
      <c r="AS59" s="26">
        <v>0</v>
      </c>
      <c r="AT59" s="26">
        <v>0</v>
      </c>
      <c r="AU59" s="26">
        <v>0</v>
      </c>
      <c r="AV59" s="26">
        <v>0</v>
      </c>
    </row>
    <row r="60" spans="1:48" s="24" customFormat="1" x14ac:dyDescent="0.25">
      <c r="A60" s="29"/>
      <c r="B60" s="86"/>
      <c r="C60" s="30"/>
      <c r="D60" s="30"/>
      <c r="E60" s="30"/>
      <c r="F60" s="30"/>
      <c r="G60" s="30"/>
      <c r="H60" s="30"/>
      <c r="I60" s="30"/>
      <c r="J60" s="30"/>
      <c r="K60" s="30"/>
      <c r="L60" s="30"/>
      <c r="M60" s="30"/>
      <c r="N60" s="30"/>
      <c r="O60" s="30"/>
      <c r="P60" s="30"/>
      <c r="Q60" s="30"/>
      <c r="R60" s="30"/>
      <c r="S60" s="30"/>
      <c r="T60" s="30"/>
      <c r="U60" s="30"/>
      <c r="V60" s="30"/>
      <c r="W60" s="30"/>
      <c r="X60" s="30"/>
      <c r="Y60" s="30"/>
      <c r="Z60" s="30"/>
      <c r="AA60" s="30"/>
      <c r="AB60" s="30"/>
      <c r="AC60" s="30"/>
      <c r="AD60" s="30"/>
      <c r="AE60" s="30"/>
      <c r="AF60" s="30"/>
      <c r="AG60" s="30"/>
      <c r="AH60" s="30"/>
      <c r="AI60" s="30"/>
      <c r="AJ60" s="30"/>
      <c r="AK60" s="30"/>
      <c r="AL60" s="30"/>
      <c r="AM60" s="30"/>
      <c r="AN60" s="30"/>
      <c r="AO60" s="30"/>
      <c r="AP60" s="30"/>
      <c r="AQ60" s="30"/>
      <c r="AR60" s="30"/>
      <c r="AS60" s="30"/>
      <c r="AT60" s="30"/>
      <c r="AU60" s="30"/>
      <c r="AV60" s="30"/>
    </row>
    <row r="61" spans="1:48" s="24" customFormat="1" x14ac:dyDescent="0.25">
      <c r="A61" s="27" t="s">
        <v>8</v>
      </c>
      <c r="B61" s="85"/>
      <c r="C61" s="26">
        <v>0</v>
      </c>
      <c r="D61" s="26">
        <v>0</v>
      </c>
      <c r="E61" s="26">
        <v>0</v>
      </c>
      <c r="F61" s="26">
        <v>0</v>
      </c>
      <c r="G61" s="26">
        <v>0</v>
      </c>
      <c r="H61" s="26">
        <v>0</v>
      </c>
      <c r="I61" s="26">
        <v>3.7594469720000001</v>
      </c>
      <c r="J61" s="26">
        <v>-5.0790756999999992E-2</v>
      </c>
      <c r="K61" s="26">
        <v>0.65871616100000008</v>
      </c>
      <c r="L61" s="26">
        <v>0.77606297299999993</v>
      </c>
      <c r="M61" s="26">
        <v>0.66450701899999998</v>
      </c>
      <c r="N61" s="26">
        <v>-0.29544830300000002</v>
      </c>
      <c r="O61" s="26">
        <v>0.83671813699999997</v>
      </c>
      <c r="P61" s="26">
        <v>1.427105635</v>
      </c>
      <c r="Q61" s="26">
        <v>0.81950840599999997</v>
      </c>
      <c r="R61" s="26">
        <v>-0.57886178800000021</v>
      </c>
      <c r="S61" s="26">
        <v>-0.51839738400000002</v>
      </c>
      <c r="T61" s="26">
        <v>1.1611833000000016E-2</v>
      </c>
      <c r="U61" s="26">
        <v>7.2347269999999408E-3</v>
      </c>
      <c r="V61" s="26">
        <v>-0.61284305900000013</v>
      </c>
      <c r="W61" s="26">
        <v>-0.26652452100000001</v>
      </c>
      <c r="X61" s="26">
        <v>-0.28901734100000009</v>
      </c>
      <c r="Y61" s="26">
        <v>1.1587173269999997</v>
      </c>
      <c r="Z61" s="26">
        <v>-0.62263129399999995</v>
      </c>
      <c r="AA61" s="26">
        <v>0.715071507</v>
      </c>
      <c r="AB61" s="26">
        <v>2.2401610890000003</v>
      </c>
      <c r="AC61" s="26">
        <v>-3.1728959400000001</v>
      </c>
      <c r="AD61" s="26">
        <v>-0.28292181099999997</v>
      </c>
      <c r="AE61" s="26">
        <v>-0.153295862</v>
      </c>
      <c r="AF61" s="26">
        <v>0.12950012899999983</v>
      </c>
      <c r="AG61" s="26">
        <v>0.44890414599999984</v>
      </c>
      <c r="AH61" s="26">
        <v>-0.46741820099999987</v>
      </c>
      <c r="AI61" s="26">
        <v>-0.23189899599999997</v>
      </c>
      <c r="AJ61" s="26">
        <v>1.3041785619999997</v>
      </c>
      <c r="AK61" s="26">
        <v>106.267094012</v>
      </c>
      <c r="AL61" s="26">
        <v>109.569433245</v>
      </c>
      <c r="AM61" s="26">
        <v>158.80463486299999</v>
      </c>
      <c r="AN61" s="26">
        <v>88.646408967999989</v>
      </c>
      <c r="AO61" s="26">
        <v>-51.167111941999998</v>
      </c>
      <c r="AP61" s="26">
        <v>52.288936374000002</v>
      </c>
      <c r="AQ61" s="26">
        <v>-9.4359532299999991</v>
      </c>
      <c r="AR61" s="26">
        <v>-55.748859628999995</v>
      </c>
      <c r="AS61" s="26">
        <v>24.873568051000007</v>
      </c>
      <c r="AT61" s="26">
        <v>-80.125848309999995</v>
      </c>
      <c r="AU61" s="26">
        <v>-33.836497306000005</v>
      </c>
      <c r="AV61" s="26">
        <v>-17.657385995999995</v>
      </c>
    </row>
    <row r="62" spans="1:48" s="24" customFormat="1" x14ac:dyDescent="0.25">
      <c r="A62" s="23"/>
      <c r="B62" s="80"/>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row>
    <row r="63" spans="1:48" s="24" customFormat="1" x14ac:dyDescent="0.25">
      <c r="A63" s="27" t="s">
        <v>36</v>
      </c>
      <c r="B63" s="85"/>
      <c r="C63" s="30">
        <f t="shared" ref="C63" si="11">SUM(C64:C68)</f>
        <v>117.70623166800002</v>
      </c>
      <c r="D63" s="30">
        <f t="shared" ref="D63:AU63" si="12">SUM(D64:D68)</f>
        <v>60.338467207000001</v>
      </c>
      <c r="E63" s="30">
        <f t="shared" si="12"/>
        <v>897.89790884599995</v>
      </c>
      <c r="F63" s="30">
        <f t="shared" si="12"/>
        <v>1839.8062705559998</v>
      </c>
      <c r="G63" s="30">
        <f t="shared" si="12"/>
        <v>1727.6499451120001</v>
      </c>
      <c r="H63" s="30">
        <f t="shared" si="12"/>
        <v>782.33320576799997</v>
      </c>
      <c r="I63" s="30">
        <f t="shared" si="12"/>
        <v>605.39188936200003</v>
      </c>
      <c r="J63" s="30">
        <f t="shared" si="12"/>
        <v>722.88278594799999</v>
      </c>
      <c r="K63" s="30">
        <f t="shared" si="12"/>
        <v>1669.712293799</v>
      </c>
      <c r="L63" s="30">
        <f t="shared" si="12"/>
        <v>1561.2925159689999</v>
      </c>
      <c r="M63" s="30">
        <f t="shared" si="12"/>
        <v>1648.0513803320002</v>
      </c>
      <c r="N63" s="30">
        <f t="shared" si="12"/>
        <v>2165.5413944219999</v>
      </c>
      <c r="O63" s="30">
        <f t="shared" si="12"/>
        <v>2168.8062219799999</v>
      </c>
      <c r="P63" s="30">
        <f t="shared" si="12"/>
        <v>2046.440633336</v>
      </c>
      <c r="Q63" s="30">
        <f t="shared" si="12"/>
        <v>2393.446623889</v>
      </c>
      <c r="R63" s="30">
        <f t="shared" si="12"/>
        <v>2499.1517681040004</v>
      </c>
      <c r="S63" s="30">
        <f t="shared" si="12"/>
        <v>2524.9583536480004</v>
      </c>
      <c r="T63" s="30">
        <f t="shared" si="12"/>
        <v>2747.7029859919999</v>
      </c>
      <c r="U63" s="30">
        <f t="shared" si="12"/>
        <v>2973.2699356160001</v>
      </c>
      <c r="V63" s="30">
        <f t="shared" si="12"/>
        <v>2739.3391686189998</v>
      </c>
      <c r="W63" s="30">
        <f t="shared" si="12"/>
        <v>2202.9734275279998</v>
      </c>
      <c r="X63" s="30">
        <f t="shared" si="12"/>
        <v>1695.8599054240001</v>
      </c>
      <c r="Y63" s="30">
        <f t="shared" si="12"/>
        <v>2039.15400163</v>
      </c>
      <c r="Z63" s="30">
        <f t="shared" si="12"/>
        <v>2535.3352734980003</v>
      </c>
      <c r="AA63" s="30">
        <f t="shared" si="12"/>
        <v>2023.4956546640001</v>
      </c>
      <c r="AB63" s="30">
        <f t="shared" si="12"/>
        <v>2425.3941383050001</v>
      </c>
      <c r="AC63" s="30">
        <f t="shared" si="12"/>
        <v>2398.8354933830001</v>
      </c>
      <c r="AD63" s="30">
        <f t="shared" si="12"/>
        <v>2837.3183384519994</v>
      </c>
      <c r="AE63" s="30">
        <f t="shared" si="12"/>
        <v>2383.1724645130003</v>
      </c>
      <c r="AF63" s="30">
        <f t="shared" si="12"/>
        <v>2219.3428217209998</v>
      </c>
      <c r="AG63" s="30">
        <f t="shared" si="12"/>
        <v>1627.559618002</v>
      </c>
      <c r="AH63" s="30">
        <f t="shared" si="12"/>
        <v>2220.7306769530001</v>
      </c>
      <c r="AI63" s="30">
        <f t="shared" si="12"/>
        <v>2115.2574846790003</v>
      </c>
      <c r="AJ63" s="30">
        <f t="shared" si="12"/>
        <v>2565.2244880580001</v>
      </c>
      <c r="AK63" s="30">
        <f t="shared" si="12"/>
        <v>2277.3337468819996</v>
      </c>
      <c r="AL63" s="30">
        <f t="shared" si="12"/>
        <v>1935.9008268540001</v>
      </c>
      <c r="AM63" s="30">
        <f t="shared" si="12"/>
        <v>2227.9103498660002</v>
      </c>
      <c r="AN63" s="30">
        <f t="shared" si="12"/>
        <v>1888.98462516</v>
      </c>
      <c r="AO63" s="30">
        <f t="shared" si="12"/>
        <v>1911.9826694169999</v>
      </c>
      <c r="AP63" s="30">
        <f t="shared" si="12"/>
        <v>1848.5015819300002</v>
      </c>
      <c r="AQ63" s="30">
        <f t="shared" si="12"/>
        <v>1524.776223953</v>
      </c>
      <c r="AR63" s="30">
        <f t="shared" si="12"/>
        <v>1508.5534332729999</v>
      </c>
      <c r="AS63" s="30">
        <f t="shared" si="12"/>
        <v>1280.9603557959999</v>
      </c>
      <c r="AT63" s="30">
        <f t="shared" si="12"/>
        <v>1546.5026425999999</v>
      </c>
      <c r="AU63" s="30">
        <f t="shared" si="12"/>
        <v>1275.388666009</v>
      </c>
      <c r="AV63" s="30">
        <f t="shared" ref="AV63" si="13">SUM(AV64:AV68)</f>
        <v>1261.463105134</v>
      </c>
    </row>
    <row r="64" spans="1:48" s="24" customFormat="1" outlineLevel="1" x14ac:dyDescent="0.25">
      <c r="A64" s="31" t="s">
        <v>4</v>
      </c>
      <c r="B64" s="80"/>
      <c r="C64" s="35">
        <v>87.545454540000009</v>
      </c>
      <c r="D64" s="35">
        <v>13.246868091</v>
      </c>
      <c r="E64" s="35">
        <v>852.48244954999996</v>
      </c>
      <c r="F64" s="35">
        <v>1840.5679912999999</v>
      </c>
      <c r="G64" s="35">
        <v>1755.8171846</v>
      </c>
      <c r="H64" s="35">
        <v>787.6019139</v>
      </c>
      <c r="I64" s="35">
        <v>580.26543775000005</v>
      </c>
      <c r="J64" s="35">
        <v>699.0145986</v>
      </c>
      <c r="K64" s="35">
        <v>1642.0518256</v>
      </c>
      <c r="L64" s="35">
        <v>1530.0337798</v>
      </c>
      <c r="M64" s="35">
        <v>1630.4985916000003</v>
      </c>
      <c r="N64" s="35">
        <v>2018.4468964999999</v>
      </c>
      <c r="O64" s="35">
        <v>1331.1868399</v>
      </c>
      <c r="P64" s="35">
        <v>1356.2095032</v>
      </c>
      <c r="Q64" s="35">
        <v>1485.7795191</v>
      </c>
      <c r="R64" s="35">
        <v>1582.0073171000001</v>
      </c>
      <c r="S64" s="35">
        <v>1553.0880348000001</v>
      </c>
      <c r="T64" s="35">
        <v>1920.8432402999999</v>
      </c>
      <c r="U64" s="35">
        <v>2005.7253483000002</v>
      </c>
      <c r="V64" s="35">
        <v>1841.3242738999998</v>
      </c>
      <c r="W64" s="35">
        <v>1457.9800107000001</v>
      </c>
      <c r="X64" s="35">
        <v>1172.4414083000001</v>
      </c>
      <c r="Y64" s="35">
        <v>1563.9143088000001</v>
      </c>
      <c r="Z64" s="35">
        <v>2066.2587981000001</v>
      </c>
      <c r="AA64" s="35">
        <v>1477.739274</v>
      </c>
      <c r="AB64" s="35">
        <v>1876.8217262999999</v>
      </c>
      <c r="AC64" s="35">
        <v>1904.5522989999999</v>
      </c>
      <c r="AD64" s="35">
        <v>2204.7299381999997</v>
      </c>
      <c r="AE64" s="35">
        <v>1789.4280021000002</v>
      </c>
      <c r="AF64" s="35">
        <v>1562.2944057</v>
      </c>
      <c r="AG64" s="35">
        <v>1050.2066543000001</v>
      </c>
      <c r="AH64" s="35">
        <v>1556.8409953</v>
      </c>
      <c r="AI64" s="35">
        <v>1548.6823345000003</v>
      </c>
      <c r="AJ64" s="35">
        <v>1955.5584645000001</v>
      </c>
      <c r="AK64" s="35">
        <v>1623.6883683999999</v>
      </c>
      <c r="AL64" s="35">
        <v>1451.0320145000001</v>
      </c>
      <c r="AM64" s="35">
        <v>1686.7161636000001</v>
      </c>
      <c r="AN64" s="35">
        <v>1386.0306716</v>
      </c>
      <c r="AO64" s="35">
        <v>1393.0845929999998</v>
      </c>
      <c r="AP64" s="35">
        <v>1386.6100959</v>
      </c>
      <c r="AQ64" s="35">
        <v>1078.7551175000001</v>
      </c>
      <c r="AR64" s="35">
        <v>1080.9748712999999</v>
      </c>
      <c r="AS64" s="35">
        <v>940.85055299999999</v>
      </c>
      <c r="AT64" s="35">
        <v>1172.8433749999999</v>
      </c>
      <c r="AU64" s="35">
        <v>931.1107750000001</v>
      </c>
      <c r="AV64" s="35">
        <v>933.13690039999994</v>
      </c>
    </row>
    <row r="65" spans="1:48" s="24" customFormat="1" outlineLevel="1" x14ac:dyDescent="0.25">
      <c r="A65" s="31" t="s">
        <v>5</v>
      </c>
      <c r="B65" s="80"/>
      <c r="C65" s="35">
        <v>10.660777127999999</v>
      </c>
      <c r="D65" s="35">
        <v>10.71577008</v>
      </c>
      <c r="E65" s="35">
        <v>10.85982076</v>
      </c>
      <c r="F65" s="35">
        <v>10.602479036</v>
      </c>
      <c r="G65" s="35">
        <v>10.633491771999999</v>
      </c>
      <c r="H65" s="35">
        <v>9.2767464119999996</v>
      </c>
      <c r="I65" s="35">
        <v>8.9347465439999993</v>
      </c>
      <c r="J65" s="35">
        <v>8.8450729920000004</v>
      </c>
      <c r="K65" s="35">
        <v>14.660468198999999</v>
      </c>
      <c r="L65" s="35">
        <v>16.841729761</v>
      </c>
      <c r="M65" s="35">
        <v>16.398985916000001</v>
      </c>
      <c r="N65" s="35">
        <v>16.059696551999998</v>
      </c>
      <c r="O65" s="35">
        <v>15.76398592</v>
      </c>
      <c r="P65" s="35">
        <v>16.239794816</v>
      </c>
      <c r="Q65" s="35">
        <v>16.427316941000001</v>
      </c>
      <c r="R65" s="35">
        <v>16.476260163999999</v>
      </c>
      <c r="S65" s="35">
        <v>19.460397928000003</v>
      </c>
      <c r="T65" s="35">
        <v>22.189576996</v>
      </c>
      <c r="U65" s="35">
        <v>22.611039655999996</v>
      </c>
      <c r="V65" s="35">
        <v>23.622142287000003</v>
      </c>
      <c r="W65" s="35">
        <v>60.089365667999999</v>
      </c>
      <c r="X65" s="35">
        <v>109.96079874</v>
      </c>
      <c r="Y65" s="35">
        <v>215.79911075000001</v>
      </c>
      <c r="Z65" s="35">
        <v>440.95086630000003</v>
      </c>
      <c r="AA65" s="35">
        <v>534.43074810000007</v>
      </c>
      <c r="AB65" s="35">
        <v>533.88459269999998</v>
      </c>
      <c r="AC65" s="35">
        <v>469.63570850000002</v>
      </c>
      <c r="AD65" s="35">
        <v>607.48654839999995</v>
      </c>
      <c r="AE65" s="35">
        <v>566.50787579999997</v>
      </c>
      <c r="AF65" s="35">
        <v>630.42733339999995</v>
      </c>
      <c r="AG65" s="35">
        <v>556.55338619999998</v>
      </c>
      <c r="AH65" s="35">
        <v>641.06427610000003</v>
      </c>
      <c r="AI65" s="35">
        <v>541.55479460000004</v>
      </c>
      <c r="AJ65" s="35">
        <v>580.84173080000005</v>
      </c>
      <c r="AK65" s="35">
        <v>626.65793189999999</v>
      </c>
      <c r="AL65" s="35">
        <v>463.84436970000002</v>
      </c>
      <c r="AM65" s="35">
        <v>522.81746839999994</v>
      </c>
      <c r="AN65" s="35">
        <v>479.71185682999999</v>
      </c>
      <c r="AO65" s="35">
        <v>495.82758720000004</v>
      </c>
      <c r="AP65" s="35">
        <v>438.79117818000003</v>
      </c>
      <c r="AQ65" s="35">
        <v>424.96356727999995</v>
      </c>
      <c r="AR65" s="35">
        <v>406.42264941000002</v>
      </c>
      <c r="AS65" s="35">
        <v>323.93245401999997</v>
      </c>
      <c r="AT65" s="35">
        <v>356.30762489</v>
      </c>
      <c r="AU65" s="35">
        <v>327.37387258000001</v>
      </c>
      <c r="AV65" s="35">
        <v>308.508512</v>
      </c>
    </row>
    <row r="66" spans="1:48" s="24" customFormat="1" outlineLevel="1" x14ac:dyDescent="0.25">
      <c r="A66" s="31" t="s">
        <v>6</v>
      </c>
      <c r="B66" s="80"/>
      <c r="C66" s="35">
        <v>0</v>
      </c>
      <c r="D66" s="35">
        <v>0</v>
      </c>
      <c r="E66" s="35">
        <v>0</v>
      </c>
      <c r="F66" s="35">
        <v>0</v>
      </c>
      <c r="G66" s="35">
        <v>0</v>
      </c>
      <c r="H66" s="35">
        <v>0</v>
      </c>
      <c r="I66" s="35">
        <v>0</v>
      </c>
      <c r="J66" s="35">
        <v>0</v>
      </c>
      <c r="K66" s="35">
        <v>0</v>
      </c>
      <c r="L66" s="35">
        <v>0</v>
      </c>
      <c r="M66" s="35">
        <v>0</v>
      </c>
      <c r="N66" s="35">
        <v>74.591215169999998</v>
      </c>
      <c r="O66" s="35">
        <v>856.84700190000001</v>
      </c>
      <c r="P66" s="35">
        <v>718.02265279999995</v>
      </c>
      <c r="Q66" s="35">
        <v>911.58780190000004</v>
      </c>
      <c r="R66" s="35">
        <v>947.74461359999998</v>
      </c>
      <c r="S66" s="35">
        <v>949.14145540000004</v>
      </c>
      <c r="T66" s="35">
        <v>801.35471389999998</v>
      </c>
      <c r="U66" s="35">
        <v>941.72025719999999</v>
      </c>
      <c r="V66" s="35">
        <v>871.19637620000003</v>
      </c>
      <c r="W66" s="35">
        <v>680.43710020000003</v>
      </c>
      <c r="X66" s="35">
        <v>406.96269050000001</v>
      </c>
      <c r="Y66" s="35">
        <v>252.6273242</v>
      </c>
      <c r="Z66" s="35">
        <v>20.57390363</v>
      </c>
      <c r="AA66" s="35">
        <v>0</v>
      </c>
      <c r="AB66" s="35">
        <v>0</v>
      </c>
      <c r="AC66" s="35">
        <v>0</v>
      </c>
      <c r="AD66" s="35">
        <v>0</v>
      </c>
      <c r="AE66" s="35">
        <v>0</v>
      </c>
      <c r="AF66" s="35">
        <v>0</v>
      </c>
      <c r="AG66" s="35">
        <v>0</v>
      </c>
      <c r="AH66" s="35">
        <v>0</v>
      </c>
      <c r="AI66" s="35">
        <v>0</v>
      </c>
      <c r="AJ66" s="35">
        <v>0</v>
      </c>
      <c r="AK66" s="35">
        <v>0</v>
      </c>
      <c r="AL66" s="35">
        <v>0</v>
      </c>
      <c r="AM66" s="35">
        <v>0</v>
      </c>
      <c r="AN66" s="35">
        <v>0</v>
      </c>
      <c r="AO66" s="35">
        <v>0</v>
      </c>
      <c r="AP66" s="35">
        <v>0</v>
      </c>
      <c r="AQ66" s="35">
        <v>0</v>
      </c>
      <c r="AR66" s="35">
        <v>0</v>
      </c>
      <c r="AS66" s="35">
        <v>0</v>
      </c>
      <c r="AT66" s="35">
        <v>0</v>
      </c>
      <c r="AU66" s="35">
        <v>0</v>
      </c>
      <c r="AV66" s="35">
        <v>0</v>
      </c>
    </row>
    <row r="67" spans="1:48" s="24" customFormat="1" outlineLevel="1" x14ac:dyDescent="0.25">
      <c r="A67" s="31" t="s">
        <v>39</v>
      </c>
      <c r="B67" s="80"/>
      <c r="C67" s="35">
        <v>0</v>
      </c>
      <c r="D67" s="35">
        <v>0</v>
      </c>
      <c r="E67" s="35">
        <v>0</v>
      </c>
      <c r="F67" s="35">
        <v>0</v>
      </c>
      <c r="G67" s="35">
        <v>0</v>
      </c>
      <c r="H67" s="35">
        <v>0</v>
      </c>
      <c r="I67" s="35">
        <v>0</v>
      </c>
      <c r="J67" s="35">
        <v>0</v>
      </c>
      <c r="K67" s="35">
        <v>0</v>
      </c>
      <c r="L67" s="35">
        <v>0</v>
      </c>
      <c r="M67" s="35">
        <v>0</v>
      </c>
      <c r="N67" s="35">
        <v>0</v>
      </c>
      <c r="O67" s="35">
        <v>0</v>
      </c>
      <c r="P67" s="35">
        <v>0</v>
      </c>
      <c r="Q67" s="35">
        <v>0</v>
      </c>
      <c r="R67" s="35">
        <v>0</v>
      </c>
      <c r="S67" s="35">
        <v>0</v>
      </c>
      <c r="T67" s="35">
        <v>0</v>
      </c>
      <c r="U67" s="35">
        <v>0</v>
      </c>
      <c r="V67" s="35">
        <v>0</v>
      </c>
      <c r="W67" s="35">
        <v>0</v>
      </c>
      <c r="X67" s="35">
        <v>0</v>
      </c>
      <c r="Y67" s="35">
        <v>0</v>
      </c>
      <c r="Z67" s="35">
        <v>0</v>
      </c>
      <c r="AA67" s="35">
        <v>0</v>
      </c>
      <c r="AB67" s="35">
        <v>0</v>
      </c>
      <c r="AC67" s="35">
        <v>0</v>
      </c>
      <c r="AD67" s="35">
        <v>0</v>
      </c>
      <c r="AE67" s="35">
        <v>0</v>
      </c>
      <c r="AF67" s="35">
        <v>0</v>
      </c>
      <c r="AG67" s="35">
        <v>0</v>
      </c>
      <c r="AH67" s="35">
        <v>0</v>
      </c>
      <c r="AI67" s="35">
        <v>0</v>
      </c>
      <c r="AJ67" s="35">
        <v>0</v>
      </c>
      <c r="AK67" s="35">
        <v>0</v>
      </c>
      <c r="AL67" s="35">
        <v>0</v>
      </c>
      <c r="AM67" s="35">
        <v>0</v>
      </c>
      <c r="AN67" s="35">
        <v>0</v>
      </c>
      <c r="AO67" s="35">
        <v>0</v>
      </c>
      <c r="AP67" s="35">
        <v>0</v>
      </c>
      <c r="AQ67" s="35">
        <v>0</v>
      </c>
      <c r="AR67" s="35">
        <v>0</v>
      </c>
      <c r="AS67" s="35">
        <v>0</v>
      </c>
      <c r="AT67" s="35">
        <v>0</v>
      </c>
      <c r="AU67" s="35">
        <v>0</v>
      </c>
      <c r="AV67" s="35">
        <v>0</v>
      </c>
    </row>
    <row r="68" spans="1:48" s="24" customFormat="1" outlineLevel="1" x14ac:dyDescent="0.25">
      <c r="A68" s="31" t="s">
        <v>40</v>
      </c>
      <c r="B68" s="80"/>
      <c r="C68" s="35">
        <v>19.5</v>
      </c>
      <c r="D68" s="35">
        <v>36.375829035999999</v>
      </c>
      <c r="E68" s="35">
        <v>34.555638535999996</v>
      </c>
      <c r="F68" s="35">
        <v>-11.36419978</v>
      </c>
      <c r="G68" s="35">
        <v>-38.800731259999999</v>
      </c>
      <c r="H68" s="35">
        <v>-14.545454544</v>
      </c>
      <c r="I68" s="35">
        <v>16.191705068000001</v>
      </c>
      <c r="J68" s="35">
        <v>15.023114356000001</v>
      </c>
      <c r="K68" s="35">
        <v>13</v>
      </c>
      <c r="L68" s="35">
        <v>14.417006408000001</v>
      </c>
      <c r="M68" s="35">
        <v>1.153802816</v>
      </c>
      <c r="N68" s="35">
        <v>56.443586199999999</v>
      </c>
      <c r="O68" s="35">
        <v>-34.991605739999997</v>
      </c>
      <c r="P68" s="35">
        <v>-44.031317479999998</v>
      </c>
      <c r="Q68" s="35">
        <v>-20.348014052</v>
      </c>
      <c r="R68" s="35">
        <v>-47.07642276</v>
      </c>
      <c r="S68" s="35">
        <v>3.2684655199999999</v>
      </c>
      <c r="T68" s="35">
        <v>3.315454796</v>
      </c>
      <c r="U68" s="35">
        <v>3.2132904600000001</v>
      </c>
      <c r="V68" s="35">
        <v>3.196376232</v>
      </c>
      <c r="W68" s="35">
        <v>4.4669509600000001</v>
      </c>
      <c r="X68" s="35">
        <v>6.4950078839999996</v>
      </c>
      <c r="Y68" s="35">
        <v>6.8132578800000001</v>
      </c>
      <c r="Z68" s="35">
        <v>7.5517054679999998</v>
      </c>
      <c r="AA68" s="35">
        <v>11.325632563999999</v>
      </c>
      <c r="AB68" s="35">
        <v>14.687819304999998</v>
      </c>
      <c r="AC68" s="35">
        <v>24.647485882999998</v>
      </c>
      <c r="AD68" s="35">
        <v>25.101851851999996</v>
      </c>
      <c r="AE68" s="35">
        <v>27.236586613</v>
      </c>
      <c r="AF68" s="35">
        <v>26.621082620999999</v>
      </c>
      <c r="AG68" s="35">
        <v>20.799577501999998</v>
      </c>
      <c r="AH68" s="35">
        <v>22.825405552999996</v>
      </c>
      <c r="AI68" s="35">
        <v>25.020355579</v>
      </c>
      <c r="AJ68" s="35">
        <v>28.824292757999999</v>
      </c>
      <c r="AK68" s="35">
        <v>26.987446582</v>
      </c>
      <c r="AL68" s="35">
        <v>21.024442654000001</v>
      </c>
      <c r="AM68" s="35">
        <v>18.376717866</v>
      </c>
      <c r="AN68" s="35">
        <v>23.24209673</v>
      </c>
      <c r="AO68" s="35">
        <v>23.070489217000002</v>
      </c>
      <c r="AP68" s="35">
        <v>23.10030785</v>
      </c>
      <c r="AQ68" s="35">
        <v>21.057539172999999</v>
      </c>
      <c r="AR68" s="35">
        <v>21.155912562999998</v>
      </c>
      <c r="AS68" s="35">
        <v>16.177348775999999</v>
      </c>
      <c r="AT68" s="35">
        <v>17.35164271</v>
      </c>
      <c r="AU68" s="35">
        <v>16.904018429000001</v>
      </c>
      <c r="AV68" s="35">
        <v>19.817692733999998</v>
      </c>
    </row>
    <row r="69" spans="1:48" s="24" customFormat="1" x14ac:dyDescent="0.25">
      <c r="A69" s="23"/>
      <c r="B69" s="80"/>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row>
    <row r="70" spans="1:48" s="24" customFormat="1" x14ac:dyDescent="0.25">
      <c r="A70" s="27" t="s">
        <v>11</v>
      </c>
      <c r="B70" s="85"/>
      <c r="C70" s="30"/>
      <c r="D70" s="30"/>
      <c r="E70" s="30"/>
      <c r="F70" s="30"/>
      <c r="G70" s="30"/>
      <c r="H70" s="30"/>
      <c r="I70" s="30"/>
      <c r="J70" s="30"/>
      <c r="K70" s="30"/>
      <c r="L70" s="30"/>
      <c r="M70" s="30"/>
      <c r="N70" s="30"/>
      <c r="O70" s="30"/>
      <c r="P70" s="30"/>
      <c r="Q70" s="30"/>
      <c r="R70" s="30"/>
      <c r="S70" s="30">
        <v>375.99919718853027</v>
      </c>
      <c r="T70" s="30">
        <v>562.73912474012309</v>
      </c>
      <c r="U70" s="30">
        <v>476.82178352405913</v>
      </c>
      <c r="V70" s="30">
        <v>528.23383350966287</v>
      </c>
      <c r="W70" s="30">
        <v>660.63829855643689</v>
      </c>
      <c r="X70" s="30">
        <v>958.60897528318935</v>
      </c>
      <c r="Y70" s="30">
        <v>1285.5542700935589</v>
      </c>
      <c r="Z70" s="30">
        <v>1323.1341291931878</v>
      </c>
      <c r="AA70" s="30">
        <v>1279.9472934787052</v>
      </c>
      <c r="AB70" s="30">
        <v>1455.8501083473502</v>
      </c>
      <c r="AC70" s="30">
        <v>1658.8463693444469</v>
      </c>
      <c r="AD70" s="30">
        <v>1421.1357175540625</v>
      </c>
      <c r="AE70" s="30">
        <v>1472.8383840389915</v>
      </c>
      <c r="AF70" s="30">
        <v>674.41721364186253</v>
      </c>
      <c r="AG70" s="30">
        <v>844.95651323526067</v>
      </c>
      <c r="AH70" s="30">
        <v>352.96794841856786</v>
      </c>
      <c r="AI70" s="30">
        <v>383.7827662777612</v>
      </c>
      <c r="AJ70" s="30">
        <v>396.24188920410154</v>
      </c>
      <c r="AK70" s="30">
        <v>482.87716325330376</v>
      </c>
      <c r="AL70" s="30">
        <v>682.22380799910468</v>
      </c>
      <c r="AM70" s="30">
        <v>685.5375033814056</v>
      </c>
      <c r="AN70" s="30">
        <v>657.93723234971731</v>
      </c>
      <c r="AO70" s="30">
        <v>832.68742777653983</v>
      </c>
      <c r="AP70" s="30">
        <f>SUM(Quarterly_Mm3!FC32:FF32)</f>
        <v>1015.2810259659077</v>
      </c>
      <c r="AQ70" s="30">
        <v>1520.1062118</v>
      </c>
      <c r="AR70" s="30">
        <v>1321.5111880407683</v>
      </c>
      <c r="AS70" s="30">
        <v>1496.9147592924683</v>
      </c>
      <c r="AT70" s="30">
        <v>1368.5734022515971</v>
      </c>
      <c r="AU70" s="30">
        <v>1153.3894385970273</v>
      </c>
      <c r="AV70" s="30">
        <v>609.18758332997038</v>
      </c>
    </row>
    <row r="71" spans="1:48" s="24" customFormat="1" x14ac:dyDescent="0.25">
      <c r="A71" s="27"/>
      <c r="B71" s="85"/>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c r="AL71" s="26"/>
      <c r="AM71" s="26"/>
      <c r="AN71" s="26"/>
      <c r="AO71" s="26"/>
      <c r="AP71" s="26"/>
      <c r="AQ71" s="26"/>
      <c r="AR71" s="26"/>
      <c r="AS71" s="26"/>
      <c r="AT71" s="26"/>
      <c r="AU71" s="26"/>
      <c r="AV71" s="26"/>
    </row>
    <row r="72" spans="1:48" s="24" customFormat="1" x14ac:dyDescent="0.25">
      <c r="A72" s="29" t="s">
        <v>37</v>
      </c>
      <c r="B72" s="86"/>
      <c r="C72" s="30"/>
      <c r="D72" s="30"/>
      <c r="E72" s="30"/>
      <c r="F72" s="30"/>
      <c r="G72" s="30"/>
      <c r="H72" s="30"/>
      <c r="I72" s="30"/>
      <c r="J72" s="30"/>
      <c r="K72" s="30"/>
      <c r="L72" s="30"/>
      <c r="M72" s="30"/>
      <c r="N72" s="30"/>
      <c r="O72" s="30"/>
      <c r="P72" s="30"/>
      <c r="Q72" s="30"/>
      <c r="R72" s="30"/>
      <c r="S72" s="30">
        <f t="shared" ref="S72:AN72" si="14">SUM(S73,S74,S80,S81,S82)</f>
        <v>1849.289424890366</v>
      </c>
      <c r="T72" s="30">
        <f t="shared" si="14"/>
        <v>1936.152460953208</v>
      </c>
      <c r="U72" s="30">
        <f t="shared" si="14"/>
        <v>1920.5210256187461</v>
      </c>
      <c r="V72" s="30">
        <f t="shared" si="14"/>
        <v>1936.3503030324689</v>
      </c>
      <c r="W72" s="30">
        <f t="shared" si="14"/>
        <v>1998.3028690343083</v>
      </c>
      <c r="X72" s="30">
        <f t="shared" si="14"/>
        <v>1915.1051195921912</v>
      </c>
      <c r="Y72" s="30">
        <f t="shared" si="14"/>
        <v>2017.6995255463191</v>
      </c>
      <c r="Z72" s="30">
        <f t="shared" si="14"/>
        <v>1922.7323336227582</v>
      </c>
      <c r="AA72" s="30">
        <f t="shared" si="14"/>
        <v>1860.8004677968479</v>
      </c>
      <c r="AB72" s="30">
        <f t="shared" si="14"/>
        <v>1912.6882772100032</v>
      </c>
      <c r="AC72" s="30">
        <f t="shared" si="14"/>
        <v>2115.5514374106401</v>
      </c>
      <c r="AD72" s="30">
        <f t="shared" si="14"/>
        <v>1966.3168364975211</v>
      </c>
      <c r="AE72" s="30">
        <f t="shared" si="14"/>
        <v>2046.1810452680634</v>
      </c>
      <c r="AF72" s="30">
        <f t="shared" si="14"/>
        <v>1585.0507626442131</v>
      </c>
      <c r="AG72" s="30">
        <f t="shared" si="14"/>
        <v>1665.2196524063881</v>
      </c>
      <c r="AH72" s="30">
        <f t="shared" si="14"/>
        <v>1387.6842903128256</v>
      </c>
      <c r="AI72" s="30">
        <f t="shared" si="14"/>
        <v>1274.5500928181857</v>
      </c>
      <c r="AJ72" s="30">
        <f t="shared" si="14"/>
        <v>1265.8948428821652</v>
      </c>
      <c r="AK72" s="30">
        <f t="shared" si="14"/>
        <v>1290.9071984092229</v>
      </c>
      <c r="AL72" s="30">
        <f t="shared" si="14"/>
        <v>1534.2949317127468</v>
      </c>
      <c r="AM72" s="30">
        <f t="shared" si="14"/>
        <v>1624.419238191326</v>
      </c>
      <c r="AN72" s="30">
        <f t="shared" si="14"/>
        <v>1566.0163724915478</v>
      </c>
      <c r="AO72" s="30">
        <f t="shared" ref="AO72:AQ72" si="15">SUM(AO73,AO74,AO80,AO81,AO82)</f>
        <v>1748.1728493305106</v>
      </c>
      <c r="AP72" s="30">
        <f t="shared" si="15"/>
        <v>1783.7112514266084</v>
      </c>
      <c r="AQ72" s="30">
        <f t="shared" si="15"/>
        <v>2145.8217033186156</v>
      </c>
      <c r="AR72" s="30">
        <f t="shared" ref="AR72:AU72" si="16">SUM(AR73,AR74,AR80,AR81,AR82)</f>
        <v>2136.0992895260097</v>
      </c>
      <c r="AS72" s="30">
        <f t="shared" si="16"/>
        <v>2023.238668698951</v>
      </c>
      <c r="AT72" s="30">
        <f t="shared" si="16"/>
        <v>2000.6680970118764</v>
      </c>
      <c r="AU72" s="30">
        <f t="shared" si="16"/>
        <v>1902.0635140039999</v>
      </c>
      <c r="AV72" s="30">
        <f t="shared" ref="AV72" si="17">SUM(AV73,AV74,AV80,AV81,AV82)</f>
        <v>2135.3123066360004</v>
      </c>
    </row>
    <row r="73" spans="1:48" s="25" customFormat="1" outlineLevel="1" x14ac:dyDescent="0.25">
      <c r="A73" s="18" t="s">
        <v>2</v>
      </c>
      <c r="B73" s="88"/>
      <c r="C73" s="30"/>
      <c r="D73" s="30"/>
      <c r="E73" s="30"/>
      <c r="F73" s="30"/>
      <c r="G73" s="30"/>
      <c r="H73" s="30"/>
      <c r="I73" s="30"/>
      <c r="J73" s="30"/>
      <c r="K73" s="30"/>
      <c r="L73" s="30"/>
      <c r="M73" s="30"/>
      <c r="N73" s="30"/>
      <c r="O73" s="30"/>
      <c r="P73" s="30"/>
      <c r="Q73" s="30"/>
      <c r="R73" s="30"/>
      <c r="S73" s="30">
        <v>54.461861935971378</v>
      </c>
      <c r="T73" s="30">
        <v>55.563221147420016</v>
      </c>
      <c r="U73" s="30">
        <v>52.553019609648558</v>
      </c>
      <c r="V73" s="30">
        <v>52.248719013027966</v>
      </c>
      <c r="W73" s="30">
        <v>52.31610159387855</v>
      </c>
      <c r="X73" s="30">
        <v>53.644061173661093</v>
      </c>
      <c r="Y73" s="30">
        <v>54.262929447108839</v>
      </c>
      <c r="Z73" s="30">
        <v>57.45658826304701</v>
      </c>
      <c r="AA73" s="30">
        <v>55.833727199187166</v>
      </c>
      <c r="AB73" s="30">
        <v>53.097783184742902</v>
      </c>
      <c r="AC73" s="30">
        <v>56.338812714408903</v>
      </c>
      <c r="AD73" s="30">
        <v>54.507922223393322</v>
      </c>
      <c r="AE73" s="30">
        <v>52.104718964265025</v>
      </c>
      <c r="AF73" s="30">
        <v>53.4709912777722</v>
      </c>
      <c r="AG73" s="30">
        <v>51.806055078101622</v>
      </c>
      <c r="AH73" s="30">
        <v>56.536014580482437</v>
      </c>
      <c r="AI73" s="30">
        <v>48.551723431760671</v>
      </c>
      <c r="AJ73" s="30">
        <v>46.940812087261314</v>
      </c>
      <c r="AK73" s="30">
        <v>46.232733811809297</v>
      </c>
      <c r="AL73" s="30">
        <v>46.291982468450875</v>
      </c>
      <c r="AM73" s="30">
        <v>39.627635913313455</v>
      </c>
      <c r="AN73" s="30">
        <v>45.196623219044888</v>
      </c>
      <c r="AO73" s="30">
        <v>41.089124346973321</v>
      </c>
      <c r="AP73" s="30">
        <f>SUM(Quarterly_Mm3!FC35:FF35)</f>
        <v>39.6949497421421</v>
      </c>
      <c r="AQ73" s="30">
        <v>41.917409333000002</v>
      </c>
      <c r="AR73" s="30">
        <v>43.406973391000001</v>
      </c>
      <c r="AS73" s="30">
        <v>33.071822413</v>
      </c>
      <c r="AT73" s="30">
        <v>37.210844666</v>
      </c>
      <c r="AU73" s="30">
        <v>34.791262994</v>
      </c>
      <c r="AV73" s="30">
        <v>34.051884095999995</v>
      </c>
    </row>
    <row r="74" spans="1:48" s="25" customFormat="1" ht="15" customHeight="1" outlineLevel="1" x14ac:dyDescent="0.25">
      <c r="A74" s="18" t="s">
        <v>3</v>
      </c>
      <c r="B74" s="88"/>
      <c r="C74" s="30"/>
      <c r="D74" s="30"/>
      <c r="E74" s="30"/>
      <c r="F74" s="30"/>
      <c r="G74" s="30"/>
      <c r="H74" s="30"/>
      <c r="I74" s="30"/>
      <c r="J74" s="30"/>
      <c r="K74" s="30"/>
      <c r="L74" s="30"/>
      <c r="M74" s="30"/>
      <c r="N74" s="30"/>
      <c r="O74" s="30"/>
      <c r="P74" s="30"/>
      <c r="Q74" s="30"/>
      <c r="R74" s="30"/>
      <c r="S74" s="30">
        <v>1507.683787112506</v>
      </c>
      <c r="T74" s="30">
        <v>1582.7602433385302</v>
      </c>
      <c r="U74" s="30">
        <v>1567.9566624776189</v>
      </c>
      <c r="V74" s="30">
        <v>1584.0251113538684</v>
      </c>
      <c r="W74" s="30">
        <v>1643.7523928216683</v>
      </c>
      <c r="X74" s="30">
        <v>1570.3044541714071</v>
      </c>
      <c r="Y74" s="30">
        <v>1664.6457796184482</v>
      </c>
      <c r="Z74" s="30">
        <v>1560.7522025528808</v>
      </c>
      <c r="AA74" s="30">
        <v>1492.026206356798</v>
      </c>
      <c r="AB74" s="30">
        <v>1542.5642535552583</v>
      </c>
      <c r="AC74" s="30">
        <v>1693.6978686318032</v>
      </c>
      <c r="AD74" s="30">
        <v>1554.956484714161</v>
      </c>
      <c r="AE74" s="30">
        <v>1644.2577589336361</v>
      </c>
      <c r="AF74" s="30">
        <v>1165.7423479850445</v>
      </c>
      <c r="AG74" s="30">
        <v>1212.7298863359433</v>
      </c>
      <c r="AH74" s="30">
        <v>937.23601379683259</v>
      </c>
      <c r="AI74" s="30">
        <v>849.50648525818701</v>
      </c>
      <c r="AJ74" s="30">
        <v>901.07384161202219</v>
      </c>
      <c r="AK74" s="30">
        <v>923.56547791831963</v>
      </c>
      <c r="AL74" s="30">
        <v>1108.517480966744</v>
      </c>
      <c r="AM74" s="30">
        <v>1237.9636286283492</v>
      </c>
      <c r="AN74" s="30">
        <v>1214.9704162344901</v>
      </c>
      <c r="AO74" s="30">
        <v>1334.1874199894962</v>
      </c>
      <c r="AP74" s="30">
        <f>SUM(Quarterly_Mm3!FC36:FF36)</f>
        <v>1385.5955411923132</v>
      </c>
      <c r="AQ74" s="30">
        <f t="shared" ref="AQ74" si="18">SUM(AQ75:AQ79)</f>
        <v>1705.62337699</v>
      </c>
      <c r="AR74" s="30">
        <f t="shared" ref="AR74:AU74" si="19">SUM(AR75:AR79)</f>
        <v>1673.6885902200002</v>
      </c>
      <c r="AS74" s="30">
        <f t="shared" si="19"/>
        <v>1616.4957173069999</v>
      </c>
      <c r="AT74" s="30">
        <f t="shared" si="19"/>
        <v>1581.2095572699998</v>
      </c>
      <c r="AU74" s="30">
        <f t="shared" si="19"/>
        <v>1473.6138496599999</v>
      </c>
      <c r="AV74" s="30">
        <f t="shared" ref="AV74" si="20">SUM(AV75:AV79)</f>
        <v>1586.8220961100003</v>
      </c>
    </row>
    <row r="75" spans="1:48" s="24" customFormat="1" ht="15" customHeight="1" outlineLevel="1" x14ac:dyDescent="0.25">
      <c r="A75" s="17" t="s">
        <v>30</v>
      </c>
      <c r="B75" s="80"/>
      <c r="C75" s="28"/>
      <c r="D75" s="28"/>
      <c r="E75" s="28"/>
      <c r="F75" s="28"/>
      <c r="G75" s="28"/>
      <c r="H75" s="28"/>
      <c r="I75" s="28"/>
      <c r="J75" s="28"/>
      <c r="K75" s="28"/>
      <c r="L75" s="28"/>
      <c r="M75" s="28"/>
      <c r="N75" s="28"/>
      <c r="O75" s="28"/>
      <c r="P75" s="28"/>
      <c r="Q75" s="28"/>
      <c r="R75" s="28"/>
      <c r="S75" s="28">
        <v>224.16286064978115</v>
      </c>
      <c r="T75" s="28">
        <v>233.57723518063051</v>
      </c>
      <c r="U75" s="28">
        <v>228.10189161825608</v>
      </c>
      <c r="V75" s="28">
        <v>236.41334561014276</v>
      </c>
      <c r="W75" s="28">
        <v>246.27008164185668</v>
      </c>
      <c r="X75" s="28">
        <v>254.2934413947587</v>
      </c>
      <c r="Y75" s="28">
        <v>267.52227241276603</v>
      </c>
      <c r="Z75" s="28">
        <v>285.19935326155462</v>
      </c>
      <c r="AA75" s="28">
        <v>283.14336180406474</v>
      </c>
      <c r="AB75" s="28">
        <v>268.39051276737666</v>
      </c>
      <c r="AC75" s="28">
        <v>285.5046986153655</v>
      </c>
      <c r="AD75" s="28">
        <v>286.20173008684787</v>
      </c>
      <c r="AE75" s="28">
        <v>289.53098316142024</v>
      </c>
      <c r="AF75" s="28">
        <v>280.40331691525034</v>
      </c>
      <c r="AG75" s="28">
        <v>295.16141531315333</v>
      </c>
      <c r="AH75" s="28">
        <v>298.17541363618017</v>
      </c>
      <c r="AI75" s="28">
        <v>237.48440072806588</v>
      </c>
      <c r="AJ75" s="28">
        <v>293.74337673286482</v>
      </c>
      <c r="AK75" s="28">
        <v>240.97293921459575</v>
      </c>
      <c r="AL75" s="28">
        <v>286.94799680000824</v>
      </c>
      <c r="AM75" s="28">
        <v>408.45772332769383</v>
      </c>
      <c r="AN75" s="28">
        <v>410.20766518783955</v>
      </c>
      <c r="AO75" s="28">
        <v>437.55677832725343</v>
      </c>
      <c r="AP75" s="96">
        <f>SUM(Quarterly_Mm3!FC37:FF37)</f>
        <v>365.04884284637069</v>
      </c>
      <c r="AQ75" s="96">
        <v>406.52534232999994</v>
      </c>
      <c r="AR75" s="96">
        <v>448.68093388</v>
      </c>
      <c r="AS75" s="96">
        <v>363.44807230000004</v>
      </c>
      <c r="AT75" s="96">
        <v>441.36162280999997</v>
      </c>
      <c r="AU75" s="96">
        <v>468.72705816999996</v>
      </c>
      <c r="AV75" s="96">
        <v>423.24541378999999</v>
      </c>
    </row>
    <row r="76" spans="1:48" s="24" customFormat="1" ht="15" customHeight="1" outlineLevel="1" x14ac:dyDescent="0.25">
      <c r="A76" s="91" t="s">
        <v>87</v>
      </c>
      <c r="B76" s="80"/>
      <c r="C76" s="28"/>
      <c r="D76" s="28"/>
      <c r="E76" s="28"/>
      <c r="F76" s="28"/>
      <c r="G76" s="28"/>
      <c r="H76" s="28"/>
      <c r="I76" s="28"/>
      <c r="J76" s="28"/>
      <c r="K76" s="28"/>
      <c r="L76" s="28"/>
      <c r="M76" s="28"/>
      <c r="N76" s="28"/>
      <c r="O76" s="28"/>
      <c r="P76" s="28"/>
      <c r="Q76" s="28"/>
      <c r="R76" s="28"/>
      <c r="S76" s="28">
        <v>165.16512065715776</v>
      </c>
      <c r="T76" s="28">
        <v>166.17354715684564</v>
      </c>
      <c r="U76" s="28">
        <v>155.12560247640118</v>
      </c>
      <c r="V76" s="28">
        <v>163.55421465109063</v>
      </c>
      <c r="W76" s="28">
        <v>171.23811096209687</v>
      </c>
      <c r="X76" s="28">
        <v>173.13227836068214</v>
      </c>
      <c r="Y76" s="28">
        <v>176.11639819882976</v>
      </c>
      <c r="Z76" s="28">
        <v>177.42960332670245</v>
      </c>
      <c r="AA76" s="28">
        <v>173.37685123527785</v>
      </c>
      <c r="AB76" s="28">
        <v>172.51078305066724</v>
      </c>
      <c r="AC76" s="28">
        <v>179.75243399153706</v>
      </c>
      <c r="AD76" s="28">
        <v>170.16560551119576</v>
      </c>
      <c r="AE76" s="28">
        <v>167.86662799493075</v>
      </c>
      <c r="AF76" s="28">
        <v>151.55722113256721</v>
      </c>
      <c r="AG76" s="28">
        <v>182.74743261624545</v>
      </c>
      <c r="AH76" s="28">
        <v>176.32868992414942</v>
      </c>
      <c r="AI76" s="28">
        <v>146.74854829493023</v>
      </c>
      <c r="AJ76" s="28">
        <v>137.6373365173722</v>
      </c>
      <c r="AK76" s="28">
        <v>131.43683910879551</v>
      </c>
      <c r="AL76" s="28">
        <v>129.54449902079057</v>
      </c>
      <c r="AM76" s="28">
        <v>130.5367407090358</v>
      </c>
      <c r="AN76" s="28">
        <v>135.79628885863522</v>
      </c>
      <c r="AO76" s="28">
        <v>143.39571132024537</v>
      </c>
      <c r="AP76" s="96">
        <f>SUM(Quarterly_Mm3!FC38:FF38)</f>
        <v>101.12487238671467</v>
      </c>
      <c r="AQ76" s="96">
        <v>101.98653490000001</v>
      </c>
      <c r="AR76" s="96">
        <v>101.30690814</v>
      </c>
      <c r="AS76" s="96">
        <v>90.447489167000015</v>
      </c>
      <c r="AT76" s="96">
        <v>121.44709031000001</v>
      </c>
      <c r="AU76" s="96">
        <v>122.26932878</v>
      </c>
      <c r="AV76" s="96">
        <v>118.00745379999999</v>
      </c>
    </row>
    <row r="77" spans="1:48" s="24" customFormat="1" ht="15" customHeight="1" outlineLevel="1" x14ac:dyDescent="0.25">
      <c r="A77" s="17" t="s">
        <v>32</v>
      </c>
      <c r="B77" s="80"/>
      <c r="C77" s="28"/>
      <c r="D77" s="28"/>
      <c r="E77" s="28"/>
      <c r="F77" s="28"/>
      <c r="G77" s="28"/>
      <c r="H77" s="28"/>
      <c r="I77" s="28"/>
      <c r="J77" s="28"/>
      <c r="K77" s="28"/>
      <c r="L77" s="28"/>
      <c r="M77" s="28"/>
      <c r="N77" s="28"/>
      <c r="O77" s="28"/>
      <c r="P77" s="28"/>
      <c r="Q77" s="28"/>
      <c r="R77" s="28"/>
      <c r="S77" s="28">
        <v>949.33222386065017</v>
      </c>
      <c r="T77" s="28">
        <v>999.79619353750684</v>
      </c>
      <c r="U77" s="28">
        <v>1013.9150353023824</v>
      </c>
      <c r="V77" s="28">
        <v>1006.7762279602955</v>
      </c>
      <c r="W77" s="28">
        <v>1040.2037067499782</v>
      </c>
      <c r="X77" s="28">
        <v>964.41906965749502</v>
      </c>
      <c r="Y77" s="28">
        <v>1018.5940646242758</v>
      </c>
      <c r="Z77" s="28">
        <v>903.96833024714078</v>
      </c>
      <c r="AA77" s="28">
        <v>842.31444509650328</v>
      </c>
      <c r="AB77" s="28">
        <v>906.51729246152854</v>
      </c>
      <c r="AC77" s="28">
        <v>1041.9110491482838</v>
      </c>
      <c r="AD77" s="28">
        <v>907.07194871559977</v>
      </c>
      <c r="AE77" s="28">
        <v>1002.0952527736723</v>
      </c>
      <c r="AF77" s="28">
        <v>538.60191494775961</v>
      </c>
      <c r="AG77" s="28">
        <v>524.03327102327899</v>
      </c>
      <c r="AH77" s="28">
        <v>268.10022683127221</v>
      </c>
      <c r="AI77" s="28">
        <v>281.60793777907901</v>
      </c>
      <c r="AJ77" s="28">
        <v>289.26747517840016</v>
      </c>
      <c r="AK77" s="28">
        <v>375.30097662267019</v>
      </c>
      <c r="AL77" s="28">
        <v>534.57525963167541</v>
      </c>
      <c r="AM77" s="28">
        <v>508.30723451946699</v>
      </c>
      <c r="AN77" s="28">
        <v>511.21013393591045</v>
      </c>
      <c r="AO77" s="28">
        <v>596.69987879435632</v>
      </c>
      <c r="AP77" s="96">
        <f>SUM(Quarterly_Mm3!FC39:FF39)</f>
        <v>723.1692705329782</v>
      </c>
      <c r="AQ77" s="96">
        <v>1026.2611976999999</v>
      </c>
      <c r="AR77" s="96">
        <v>977.28870219999999</v>
      </c>
      <c r="AS77" s="96">
        <v>1022.1984398999999</v>
      </c>
      <c r="AT77" s="96">
        <v>858.09154709999996</v>
      </c>
      <c r="AU77" s="96">
        <v>722.09427800000003</v>
      </c>
      <c r="AV77" s="96">
        <v>879.11042100000009</v>
      </c>
    </row>
    <row r="78" spans="1:48" s="24" customFormat="1" ht="15" customHeight="1" outlineLevel="1" x14ac:dyDescent="0.25">
      <c r="A78" s="17" t="s">
        <v>33</v>
      </c>
      <c r="B78" s="80"/>
      <c r="C78" s="28"/>
      <c r="D78" s="28"/>
      <c r="E78" s="28"/>
      <c r="F78" s="28"/>
      <c r="G78" s="28"/>
      <c r="H78" s="28"/>
      <c r="I78" s="28"/>
      <c r="J78" s="28"/>
      <c r="K78" s="28"/>
      <c r="L78" s="28"/>
      <c r="M78" s="28"/>
      <c r="N78" s="28"/>
      <c r="O78" s="28"/>
      <c r="P78" s="28"/>
      <c r="Q78" s="28"/>
      <c r="R78" s="28"/>
      <c r="S78" s="28">
        <v>71.378411198811577</v>
      </c>
      <c r="T78" s="28">
        <v>88.312176373415028</v>
      </c>
      <c r="U78" s="28">
        <v>77.405412225824406</v>
      </c>
      <c r="V78" s="28">
        <v>78.329179868468159</v>
      </c>
      <c r="W78" s="28">
        <v>82.306349379716835</v>
      </c>
      <c r="X78" s="28">
        <v>72.040531516050663</v>
      </c>
      <c r="Y78" s="28">
        <v>90.445187581892966</v>
      </c>
      <c r="Z78" s="28">
        <v>82.821367768063496</v>
      </c>
      <c r="AA78" s="28">
        <v>84.590151610962423</v>
      </c>
      <c r="AB78" s="28">
        <v>85.705267547624203</v>
      </c>
      <c r="AC78" s="28">
        <v>75.973752395881974</v>
      </c>
      <c r="AD78" s="28">
        <v>87.602311451892561</v>
      </c>
      <c r="AE78" s="28">
        <v>77.347042334095988</v>
      </c>
      <c r="AF78" s="28">
        <v>86.769100834656186</v>
      </c>
      <c r="AG78" s="28">
        <v>97.226649297926855</v>
      </c>
      <c r="AH78" s="28">
        <v>90.114900361071975</v>
      </c>
      <c r="AI78" s="28">
        <v>80.933211216054289</v>
      </c>
      <c r="AJ78" s="28">
        <v>77.966560147283886</v>
      </c>
      <c r="AK78" s="28">
        <v>80.423929690623964</v>
      </c>
      <c r="AL78" s="28">
        <v>76.742515481029528</v>
      </c>
      <c r="AM78" s="28">
        <v>80.954625437937111</v>
      </c>
      <c r="AN78" s="28">
        <v>79.621180096670031</v>
      </c>
      <c r="AO78" s="28">
        <v>81.082702663082785</v>
      </c>
      <c r="AP78" s="96">
        <f>SUM(Quarterly_Mm3!FC40:FF40)</f>
        <v>115.2173057257848</v>
      </c>
      <c r="AQ78" s="96">
        <v>77.767786839999999</v>
      </c>
      <c r="AR78" s="96">
        <v>64.491711710000004</v>
      </c>
      <c r="AS78" s="96">
        <v>62.898963440000003</v>
      </c>
      <c r="AT78" s="96">
        <v>65.874936139999988</v>
      </c>
      <c r="AU78" s="96">
        <v>65.259074590000012</v>
      </c>
      <c r="AV78" s="96">
        <v>69.944313309999998</v>
      </c>
    </row>
    <row r="79" spans="1:48" s="24" customFormat="1" ht="15" customHeight="1" outlineLevel="1" x14ac:dyDescent="0.25">
      <c r="A79" s="17" t="s">
        <v>34</v>
      </c>
      <c r="B79" s="80"/>
      <c r="C79" s="28"/>
      <c r="D79" s="28"/>
      <c r="E79" s="28"/>
      <c r="F79" s="28"/>
      <c r="G79" s="28"/>
      <c r="H79" s="28"/>
      <c r="I79" s="28"/>
      <c r="J79" s="28"/>
      <c r="K79" s="28"/>
      <c r="L79" s="28"/>
      <c r="M79" s="28"/>
      <c r="N79" s="28"/>
      <c r="O79" s="28"/>
      <c r="P79" s="28"/>
      <c r="Q79" s="28"/>
      <c r="R79" s="28"/>
      <c r="S79" s="28">
        <v>97.645170746105293</v>
      </c>
      <c r="T79" s="28">
        <v>94.901091090132212</v>
      </c>
      <c r="U79" s="28">
        <v>93.40872085475489</v>
      </c>
      <c r="V79" s="28">
        <v>98.952143263871235</v>
      </c>
      <c r="W79" s="28">
        <v>103.73414408801959</v>
      </c>
      <c r="X79" s="28">
        <v>106.41913324242076</v>
      </c>
      <c r="Y79" s="28">
        <v>111.96785680068372</v>
      </c>
      <c r="Z79" s="28">
        <v>111.3335479494194</v>
      </c>
      <c r="AA79" s="28">
        <v>108.60139660998941</v>
      </c>
      <c r="AB79" s="28">
        <v>109.44039772806174</v>
      </c>
      <c r="AC79" s="28">
        <v>110.55593448073476</v>
      </c>
      <c r="AD79" s="28">
        <v>103.91488894862499</v>
      </c>
      <c r="AE79" s="28">
        <v>107.41785266951693</v>
      </c>
      <c r="AF79" s="28">
        <v>108.41079415481107</v>
      </c>
      <c r="AG79" s="28">
        <v>113.56111808533861</v>
      </c>
      <c r="AH79" s="28">
        <v>104.51678304415894</v>
      </c>
      <c r="AI79" s="28">
        <v>102.73238724005759</v>
      </c>
      <c r="AJ79" s="28">
        <v>102.45909303610109</v>
      </c>
      <c r="AK79" s="28">
        <v>95.430793281634294</v>
      </c>
      <c r="AL79" s="28">
        <v>80.707210033240301</v>
      </c>
      <c r="AM79" s="28">
        <v>109.70730463421542</v>
      </c>
      <c r="AN79" s="28">
        <v>78.135148155434905</v>
      </c>
      <c r="AO79" s="28">
        <v>75.452348884558177</v>
      </c>
      <c r="AP79" s="96">
        <f>SUM(Quarterly_Mm3!FC41:FF41)</f>
        <v>81.035249700464831</v>
      </c>
      <c r="AQ79" s="96">
        <v>93.082515219999991</v>
      </c>
      <c r="AR79" s="96">
        <v>81.92033429</v>
      </c>
      <c r="AS79" s="96">
        <v>77.5027525</v>
      </c>
      <c r="AT79" s="96">
        <v>94.434360909999995</v>
      </c>
      <c r="AU79" s="96">
        <v>95.264110119999998</v>
      </c>
      <c r="AV79" s="96">
        <v>96.514494209999995</v>
      </c>
    </row>
    <row r="80" spans="1:48" s="25" customFormat="1" ht="15" customHeight="1" outlineLevel="1" x14ac:dyDescent="0.25">
      <c r="A80" s="18" t="s">
        <v>1</v>
      </c>
      <c r="B80" s="88"/>
      <c r="C80" s="30"/>
      <c r="D80" s="30"/>
      <c r="E80" s="30"/>
      <c r="F80" s="30"/>
      <c r="G80" s="30"/>
      <c r="H80" s="30"/>
      <c r="I80" s="30"/>
      <c r="J80" s="30"/>
      <c r="K80" s="30"/>
      <c r="L80" s="30"/>
      <c r="M80" s="30"/>
      <c r="N80" s="30"/>
      <c r="O80" s="30"/>
      <c r="P80" s="30"/>
      <c r="Q80" s="30"/>
      <c r="R80" s="30"/>
      <c r="S80" s="30">
        <v>119.72069156591205</v>
      </c>
      <c r="T80" s="30">
        <v>120.06106944453838</v>
      </c>
      <c r="U80" s="30">
        <v>119.32930797370842</v>
      </c>
      <c r="V80" s="30">
        <v>124.18910618876829</v>
      </c>
      <c r="W80" s="30">
        <v>132.6007043348697</v>
      </c>
      <c r="X80" s="30">
        <v>136.72325058649227</v>
      </c>
      <c r="Y80" s="30">
        <v>144.53403390656081</v>
      </c>
      <c r="Z80" s="30">
        <v>149.86501201050646</v>
      </c>
      <c r="AA80" s="30">
        <v>157.92569007769146</v>
      </c>
      <c r="AB80" s="30">
        <v>162.98120749694843</v>
      </c>
      <c r="AC80" s="30">
        <v>169.92985997865654</v>
      </c>
      <c r="AD80" s="30">
        <v>169.81409657195212</v>
      </c>
      <c r="AE80" s="30">
        <v>173.54848778788647</v>
      </c>
      <c r="AF80" s="30">
        <v>184.97381402421729</v>
      </c>
      <c r="AG80" s="30">
        <v>207.65772687065419</v>
      </c>
      <c r="AH80" s="30">
        <v>212.69323634150012</v>
      </c>
      <c r="AI80" s="30">
        <v>194.88557405061641</v>
      </c>
      <c r="AJ80" s="30">
        <v>170.35625570948099</v>
      </c>
      <c r="AK80" s="30">
        <v>174.23319357872901</v>
      </c>
      <c r="AL80" s="30">
        <v>202.26558466779542</v>
      </c>
      <c r="AM80" s="30">
        <v>184.45437589446723</v>
      </c>
      <c r="AN80" s="30">
        <v>152.66234987436712</v>
      </c>
      <c r="AO80" s="30">
        <v>206.92142945213547</v>
      </c>
      <c r="AP80" s="30">
        <f>SUM(Quarterly_Mm3!FC42:FF42)</f>
        <v>199.20591172959732</v>
      </c>
      <c r="AQ80" s="30">
        <v>228.13958381</v>
      </c>
      <c r="AR80" s="30">
        <v>237.36811869000002</v>
      </c>
      <c r="AS80" s="30">
        <v>208.14662981999999</v>
      </c>
      <c r="AT80" s="30">
        <v>206.90493108999999</v>
      </c>
      <c r="AU80" s="30">
        <v>220.05885097000001</v>
      </c>
      <c r="AV80" s="30">
        <v>342.03390630000001</v>
      </c>
    </row>
    <row r="81" spans="1:48" s="25" customFormat="1" outlineLevel="1" x14ac:dyDescent="0.25">
      <c r="A81" s="18" t="s">
        <v>0</v>
      </c>
      <c r="B81" s="88"/>
      <c r="C81" s="30"/>
      <c r="D81" s="30"/>
      <c r="E81" s="30"/>
      <c r="F81" s="30"/>
      <c r="G81" s="30"/>
      <c r="H81" s="30"/>
      <c r="I81" s="30"/>
      <c r="J81" s="30"/>
      <c r="K81" s="30"/>
      <c r="L81" s="30"/>
      <c r="M81" s="30"/>
      <c r="N81" s="30"/>
      <c r="O81" s="30"/>
      <c r="P81" s="30"/>
      <c r="Q81" s="30"/>
      <c r="R81" s="30"/>
      <c r="S81" s="30">
        <v>95.187465042609915</v>
      </c>
      <c r="T81" s="30">
        <v>104.16111076288438</v>
      </c>
      <c r="U81" s="30">
        <v>114.79190869486695</v>
      </c>
      <c r="V81" s="30">
        <v>115.29535445313299</v>
      </c>
      <c r="W81" s="30">
        <v>120.74803997266319</v>
      </c>
      <c r="X81" s="30">
        <v>117.0403534463927</v>
      </c>
      <c r="Y81" s="30">
        <v>125.80347909850569</v>
      </c>
      <c r="Z81" s="30">
        <v>134.1926023380673</v>
      </c>
      <c r="AA81" s="30">
        <v>141.04508350415222</v>
      </c>
      <c r="AB81" s="30">
        <v>149.03400761687197</v>
      </c>
      <c r="AC81" s="30">
        <v>195.11846097721079</v>
      </c>
      <c r="AD81" s="30">
        <v>186.46433058111447</v>
      </c>
      <c r="AE81" s="30">
        <v>175.56757896547109</v>
      </c>
      <c r="AF81" s="30">
        <v>180.17044608428748</v>
      </c>
      <c r="AG81" s="30">
        <v>192.36628163178261</v>
      </c>
      <c r="AH81" s="30">
        <v>180.62620190743502</v>
      </c>
      <c r="AI81" s="30">
        <v>181.01978322843439</v>
      </c>
      <c r="AJ81" s="30">
        <v>146.77436542143747</v>
      </c>
      <c r="AK81" s="30">
        <v>146.01589791134649</v>
      </c>
      <c r="AL81" s="30">
        <v>176.20083578560306</v>
      </c>
      <c r="AM81" s="30">
        <v>161.45122468506889</v>
      </c>
      <c r="AN81" s="30">
        <v>151.78334844308731</v>
      </c>
      <c r="AO81" s="30">
        <v>165.05721269246308</v>
      </c>
      <c r="AP81" s="30">
        <f>SUM(Quarterly_Mm3!FC43:FF43)</f>
        <v>158.48863737543235</v>
      </c>
      <c r="AQ81" s="30">
        <v>169.58596614999999</v>
      </c>
      <c r="AR81" s="30">
        <v>181.09159409</v>
      </c>
      <c r="AS81" s="30">
        <v>165.18039772999998</v>
      </c>
      <c r="AT81" s="30">
        <v>175.11026989999999</v>
      </c>
      <c r="AU81" s="30">
        <v>173.59955037999998</v>
      </c>
      <c r="AV81" s="30">
        <v>172.40442013000001</v>
      </c>
    </row>
    <row r="82" spans="1:48" s="25" customFormat="1" ht="14.25" customHeight="1" outlineLevel="1" x14ac:dyDescent="0.25">
      <c r="A82" s="18" t="s">
        <v>7</v>
      </c>
      <c r="B82" s="88"/>
      <c r="C82" s="30"/>
      <c r="D82" s="30"/>
      <c r="E82" s="30"/>
      <c r="F82" s="30"/>
      <c r="G82" s="30"/>
      <c r="H82" s="30"/>
      <c r="I82" s="30"/>
      <c r="J82" s="30"/>
      <c r="K82" s="30"/>
      <c r="L82" s="30"/>
      <c r="M82" s="30"/>
      <c r="N82" s="30"/>
      <c r="O82" s="30"/>
      <c r="P82" s="30"/>
      <c r="Q82" s="30"/>
      <c r="R82" s="30"/>
      <c r="S82" s="30">
        <v>72.235619233366634</v>
      </c>
      <c r="T82" s="30">
        <v>73.606816259834943</v>
      </c>
      <c r="U82" s="30">
        <v>65.890126862903315</v>
      </c>
      <c r="V82" s="30">
        <v>60.592012023671003</v>
      </c>
      <c r="W82" s="30">
        <v>48.885630311228326</v>
      </c>
      <c r="X82" s="30">
        <v>37.393000214238171</v>
      </c>
      <c r="Y82" s="30">
        <v>28.453303475695439</v>
      </c>
      <c r="Z82" s="30">
        <v>20.465928458256787</v>
      </c>
      <c r="AA82" s="30">
        <v>13.969760659019171</v>
      </c>
      <c r="AB82" s="30">
        <v>5.0110253561816727</v>
      </c>
      <c r="AC82" s="30">
        <v>0.46643510856079973</v>
      </c>
      <c r="AD82" s="30">
        <v>0.57400240690029214</v>
      </c>
      <c r="AE82" s="30">
        <v>0.7025006168047756</v>
      </c>
      <c r="AF82" s="30">
        <v>0.69316327289186297</v>
      </c>
      <c r="AG82" s="30">
        <v>0.65970248990656455</v>
      </c>
      <c r="AH82" s="30">
        <v>0.59282368657545348</v>
      </c>
      <c r="AI82" s="30">
        <v>0.58652684918729991</v>
      </c>
      <c r="AJ82" s="30">
        <v>0.74956805196322818</v>
      </c>
      <c r="AK82" s="30">
        <v>0.85989518901840822</v>
      </c>
      <c r="AL82" s="30">
        <v>1.0190478241536516</v>
      </c>
      <c r="AM82" s="30">
        <v>0.92237307012744207</v>
      </c>
      <c r="AN82" s="30">
        <v>1.4036347205585247</v>
      </c>
      <c r="AO82" s="30">
        <v>0.9176628494426361</v>
      </c>
      <c r="AP82" s="30">
        <v>0.72621138712331645</v>
      </c>
      <c r="AQ82" s="30">
        <v>0.55536703561593903</v>
      </c>
      <c r="AR82" s="30">
        <v>0.54401313500912585</v>
      </c>
      <c r="AS82" s="30">
        <v>0.34410142895085283</v>
      </c>
      <c r="AT82" s="30">
        <v>0.23249408587653994</v>
      </c>
      <c r="AU82" s="30">
        <v>0</v>
      </c>
      <c r="AV82" s="30">
        <v>0</v>
      </c>
    </row>
    <row r="83" spans="1:48" x14ac:dyDescent="0.25">
      <c r="AO83" s="11"/>
    </row>
    <row r="84" spans="1:48" x14ac:dyDescent="0.25">
      <c r="A84" s="9" t="s">
        <v>68</v>
      </c>
      <c r="B84" s="86"/>
      <c r="S84" s="12"/>
      <c r="AO84" s="11"/>
    </row>
    <row r="85" spans="1:48" ht="17.25" x14ac:dyDescent="0.25">
      <c r="A85" s="72" t="s">
        <v>80</v>
      </c>
      <c r="B85" s="89"/>
      <c r="AO85" s="11"/>
    </row>
    <row r="86" spans="1:48" x14ac:dyDescent="0.25">
      <c r="A86" s="53" t="s">
        <v>69</v>
      </c>
      <c r="B86" s="89"/>
      <c r="C86" s="10"/>
      <c r="D86" s="10"/>
      <c r="E86" s="10"/>
      <c r="F86" s="10"/>
      <c r="G86" s="10"/>
      <c r="H86" s="10"/>
      <c r="I86" s="10"/>
      <c r="J86" s="10"/>
      <c r="K86" s="10"/>
      <c r="L86" s="10"/>
      <c r="M86" s="10"/>
      <c r="N86" s="10"/>
      <c r="O86" s="10"/>
      <c r="P86" s="10"/>
      <c r="Q86" s="10"/>
      <c r="R86" s="10"/>
      <c r="S86" s="10"/>
      <c r="T86" s="10"/>
      <c r="U86" s="10"/>
      <c r="V86" s="10"/>
      <c r="W86" s="10"/>
      <c r="X86" s="10"/>
      <c r="Y86" s="10"/>
      <c r="AO86" s="11"/>
    </row>
    <row r="87" spans="1:48" x14ac:dyDescent="0.25">
      <c r="B87" s="80"/>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GE48"/>
  <sheetViews>
    <sheetView zoomScale="85" zoomScaleNormal="85" workbookViewId="0">
      <pane xSplit="2" topLeftCell="FJ1" activePane="topRight" state="frozenSplit"/>
      <selection activeCell="B1" sqref="B1:B1048576"/>
      <selection pane="topRight" activeCell="GG8" sqref="GG8"/>
    </sheetView>
  </sheetViews>
  <sheetFormatPr defaultColWidth="8.625" defaultRowHeight="15" outlineLevelRow="1" x14ac:dyDescent="0.25"/>
  <cols>
    <col min="1" max="1" width="44.375" style="3" bestFit="1" customWidth="1"/>
    <col min="2" max="2" width="7.125" style="81" bestFit="1" customWidth="1"/>
    <col min="3" max="39" width="8.625" style="11" customWidth="1"/>
    <col min="40" max="170" width="8.625" style="2"/>
    <col min="171" max="176" width="8.625" style="74"/>
    <col min="177" max="187" width="9.125" style="74" customWidth="1"/>
    <col min="188" max="16384" width="8.625" style="2"/>
  </cols>
  <sheetData>
    <row r="1" spans="1:187" x14ac:dyDescent="0.25">
      <c r="A1" s="7"/>
      <c r="B1" s="80"/>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row>
    <row r="2" spans="1:187" x14ac:dyDescent="0.25">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row>
    <row r="3" spans="1:187" x14ac:dyDescent="0.25">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row>
    <row r="4" spans="1:187" x14ac:dyDescent="0.25">
      <c r="C4" s="95"/>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row>
    <row r="5" spans="1:187" x14ac:dyDescent="0.25">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row>
    <row r="6" spans="1:187" x14ac:dyDescent="0.25">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row>
    <row r="7" spans="1:187" ht="21" x14ac:dyDescent="0.35">
      <c r="A7" s="1" t="s">
        <v>45</v>
      </c>
      <c r="B7" s="8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row>
    <row r="8" spans="1:187" ht="17.25" x14ac:dyDescent="0.25">
      <c r="A8" s="67" t="s">
        <v>78</v>
      </c>
      <c r="B8" s="83" t="s">
        <v>68</v>
      </c>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row>
    <row r="9" spans="1:187" ht="14.25" customHeight="1" x14ac:dyDescent="0.25">
      <c r="A9" s="4" t="s">
        <v>81</v>
      </c>
      <c r="B9" s="84"/>
      <c r="C9" s="14">
        <v>27119</v>
      </c>
      <c r="D9" s="14">
        <v>27210</v>
      </c>
      <c r="E9" s="14">
        <v>27302</v>
      </c>
      <c r="F9" s="14">
        <v>27394</v>
      </c>
      <c r="G9" s="14">
        <v>27484</v>
      </c>
      <c r="H9" s="14">
        <v>27575</v>
      </c>
      <c r="I9" s="14">
        <v>27667</v>
      </c>
      <c r="J9" s="14">
        <v>27759</v>
      </c>
      <c r="K9" s="14">
        <v>27850</v>
      </c>
      <c r="L9" s="14">
        <v>27941</v>
      </c>
      <c r="M9" s="14">
        <v>28033</v>
      </c>
      <c r="N9" s="14">
        <v>28125</v>
      </c>
      <c r="O9" s="14">
        <v>28215</v>
      </c>
      <c r="P9" s="14">
        <v>28306</v>
      </c>
      <c r="Q9" s="14">
        <v>28398</v>
      </c>
      <c r="R9" s="14">
        <v>28490</v>
      </c>
      <c r="S9" s="14">
        <v>28580</v>
      </c>
      <c r="T9" s="14">
        <v>28671</v>
      </c>
      <c r="U9" s="14">
        <v>28763</v>
      </c>
      <c r="V9" s="14">
        <v>28855</v>
      </c>
      <c r="W9" s="14">
        <v>28945</v>
      </c>
      <c r="X9" s="14">
        <v>29036</v>
      </c>
      <c r="Y9" s="14">
        <v>29128</v>
      </c>
      <c r="Z9" s="14">
        <v>29220</v>
      </c>
      <c r="AA9" s="14">
        <v>29311</v>
      </c>
      <c r="AB9" s="14">
        <v>29402</v>
      </c>
      <c r="AC9" s="14">
        <v>29494</v>
      </c>
      <c r="AD9" s="14">
        <v>29586</v>
      </c>
      <c r="AE9" s="14">
        <v>29676</v>
      </c>
      <c r="AF9" s="14">
        <v>29767</v>
      </c>
      <c r="AG9" s="14">
        <v>29859</v>
      </c>
      <c r="AH9" s="14">
        <v>29951</v>
      </c>
      <c r="AI9" s="14">
        <v>30041</v>
      </c>
      <c r="AJ9" s="14">
        <v>30132</v>
      </c>
      <c r="AK9" s="14">
        <v>30224</v>
      </c>
      <c r="AL9" s="14">
        <v>30316</v>
      </c>
      <c r="AM9" s="14">
        <v>30406</v>
      </c>
      <c r="AN9" s="14">
        <v>30497</v>
      </c>
      <c r="AO9" s="14">
        <v>30589</v>
      </c>
      <c r="AP9" s="14">
        <v>30681</v>
      </c>
      <c r="AQ9" s="14">
        <v>30772</v>
      </c>
      <c r="AR9" s="14">
        <v>30863</v>
      </c>
      <c r="AS9" s="14">
        <v>30955</v>
      </c>
      <c r="AT9" s="14">
        <v>31047</v>
      </c>
      <c r="AU9" s="14">
        <v>31137</v>
      </c>
      <c r="AV9" s="14">
        <v>31228</v>
      </c>
      <c r="AW9" s="14">
        <v>31320</v>
      </c>
      <c r="AX9" s="14">
        <v>31412</v>
      </c>
      <c r="AY9" s="14">
        <v>31502</v>
      </c>
      <c r="AZ9" s="14">
        <v>31593</v>
      </c>
      <c r="BA9" s="14">
        <v>31685</v>
      </c>
      <c r="BB9" s="14">
        <v>31777</v>
      </c>
      <c r="BC9" s="14">
        <v>31867</v>
      </c>
      <c r="BD9" s="14">
        <v>31958</v>
      </c>
      <c r="BE9" s="14">
        <v>32050</v>
      </c>
      <c r="BF9" s="14">
        <v>32142</v>
      </c>
      <c r="BG9" s="14">
        <v>32233</v>
      </c>
      <c r="BH9" s="14">
        <v>32324</v>
      </c>
      <c r="BI9" s="14">
        <v>32416</v>
      </c>
      <c r="BJ9" s="14">
        <v>32508</v>
      </c>
      <c r="BK9" s="14">
        <v>32598</v>
      </c>
      <c r="BL9" s="14">
        <v>32689</v>
      </c>
      <c r="BM9" s="14">
        <v>32781</v>
      </c>
      <c r="BN9" s="14">
        <v>32873</v>
      </c>
      <c r="BO9" s="14">
        <v>32963</v>
      </c>
      <c r="BP9" s="14">
        <v>33054</v>
      </c>
      <c r="BQ9" s="14">
        <v>33146</v>
      </c>
      <c r="BR9" s="14">
        <v>33238</v>
      </c>
      <c r="BS9" s="14">
        <v>33328</v>
      </c>
      <c r="BT9" s="14">
        <v>33419</v>
      </c>
      <c r="BU9" s="14">
        <v>33511</v>
      </c>
      <c r="BV9" s="14">
        <v>33603</v>
      </c>
      <c r="BW9" s="14">
        <v>33694</v>
      </c>
      <c r="BX9" s="14">
        <v>33785</v>
      </c>
      <c r="BY9" s="14">
        <v>33877</v>
      </c>
      <c r="BZ9" s="14">
        <v>33969</v>
      </c>
      <c r="CA9" s="14">
        <v>34059</v>
      </c>
      <c r="CB9" s="14">
        <v>34150</v>
      </c>
      <c r="CC9" s="14">
        <v>34242</v>
      </c>
      <c r="CD9" s="14">
        <v>34334</v>
      </c>
      <c r="CE9" s="14">
        <v>34424</v>
      </c>
      <c r="CF9" s="14">
        <v>34515</v>
      </c>
      <c r="CG9" s="14">
        <v>34607</v>
      </c>
      <c r="CH9" s="14">
        <v>34699</v>
      </c>
      <c r="CI9" s="14">
        <v>34789</v>
      </c>
      <c r="CJ9" s="14">
        <v>34880</v>
      </c>
      <c r="CK9" s="14">
        <v>34972</v>
      </c>
      <c r="CL9" s="14">
        <v>35064</v>
      </c>
      <c r="CM9" s="14">
        <v>35155</v>
      </c>
      <c r="CN9" s="14">
        <v>35246</v>
      </c>
      <c r="CO9" s="14">
        <v>35338</v>
      </c>
      <c r="CP9" s="14">
        <v>35430</v>
      </c>
      <c r="CQ9" s="14">
        <v>35520</v>
      </c>
      <c r="CR9" s="14">
        <v>35611</v>
      </c>
      <c r="CS9" s="14">
        <v>35703</v>
      </c>
      <c r="CT9" s="14">
        <v>35795</v>
      </c>
      <c r="CU9" s="14">
        <v>35885</v>
      </c>
      <c r="CV9" s="14">
        <v>35976</v>
      </c>
      <c r="CW9" s="14">
        <v>36068</v>
      </c>
      <c r="CX9" s="14">
        <v>36160</v>
      </c>
      <c r="CY9" s="14">
        <v>36250</v>
      </c>
      <c r="CZ9" s="14">
        <v>36341</v>
      </c>
      <c r="DA9" s="14">
        <v>36433</v>
      </c>
      <c r="DB9" s="14">
        <v>36525</v>
      </c>
      <c r="DC9" s="14">
        <v>36616</v>
      </c>
      <c r="DD9" s="14">
        <v>36707</v>
      </c>
      <c r="DE9" s="14">
        <v>36799</v>
      </c>
      <c r="DF9" s="14">
        <v>36891</v>
      </c>
      <c r="DG9" s="14">
        <v>36981</v>
      </c>
      <c r="DH9" s="14">
        <v>37072</v>
      </c>
      <c r="DI9" s="14">
        <v>37164</v>
      </c>
      <c r="DJ9" s="14">
        <v>37256</v>
      </c>
      <c r="DK9" s="14">
        <v>37346</v>
      </c>
      <c r="DL9" s="14">
        <v>37437</v>
      </c>
      <c r="DM9" s="14">
        <v>37529</v>
      </c>
      <c r="DN9" s="14">
        <v>37621</v>
      </c>
      <c r="DO9" s="14">
        <v>37711</v>
      </c>
      <c r="DP9" s="14">
        <v>37802</v>
      </c>
      <c r="DQ9" s="14">
        <v>37894</v>
      </c>
      <c r="DR9" s="14">
        <v>37986</v>
      </c>
      <c r="DS9" s="14">
        <v>38077</v>
      </c>
      <c r="DT9" s="14">
        <v>38168</v>
      </c>
      <c r="DU9" s="14">
        <v>38260</v>
      </c>
      <c r="DV9" s="14">
        <v>38352</v>
      </c>
      <c r="DW9" s="14">
        <v>38442</v>
      </c>
      <c r="DX9" s="14">
        <v>38533</v>
      </c>
      <c r="DY9" s="14">
        <v>38625</v>
      </c>
      <c r="DZ9" s="14">
        <v>38717</v>
      </c>
      <c r="EA9" s="14">
        <v>38807</v>
      </c>
      <c r="EB9" s="14">
        <v>38898</v>
      </c>
      <c r="EC9" s="14">
        <v>38990</v>
      </c>
      <c r="ED9" s="14">
        <v>39082</v>
      </c>
      <c r="EE9" s="14">
        <v>39172</v>
      </c>
      <c r="EF9" s="14">
        <v>39263</v>
      </c>
      <c r="EG9" s="14">
        <v>39355</v>
      </c>
      <c r="EH9" s="14">
        <v>39447</v>
      </c>
      <c r="EI9" s="14">
        <v>39538</v>
      </c>
      <c r="EJ9" s="14">
        <v>39629</v>
      </c>
      <c r="EK9" s="14">
        <v>39721</v>
      </c>
      <c r="EL9" s="14">
        <v>39813</v>
      </c>
      <c r="EM9" s="14">
        <v>39903</v>
      </c>
      <c r="EN9" s="14">
        <v>39994</v>
      </c>
      <c r="EO9" s="14">
        <v>40086</v>
      </c>
      <c r="EP9" s="14">
        <v>40178</v>
      </c>
      <c r="EQ9" s="14">
        <v>40268</v>
      </c>
      <c r="ER9" s="14">
        <v>40359</v>
      </c>
      <c r="ES9" s="14">
        <v>40451</v>
      </c>
      <c r="ET9" s="14">
        <v>40543</v>
      </c>
      <c r="EU9" s="14">
        <v>40633</v>
      </c>
      <c r="EV9" s="14">
        <v>40724</v>
      </c>
      <c r="EW9" s="14">
        <v>40816</v>
      </c>
      <c r="EX9" s="14">
        <v>40908</v>
      </c>
      <c r="EY9" s="14">
        <v>40999</v>
      </c>
      <c r="EZ9" s="14">
        <v>41090</v>
      </c>
      <c r="FA9" s="14">
        <v>41182</v>
      </c>
      <c r="FB9" s="14">
        <v>41274</v>
      </c>
      <c r="FC9" s="14">
        <v>41364</v>
      </c>
      <c r="FD9" s="14">
        <v>41455</v>
      </c>
      <c r="FE9" s="14">
        <v>41547</v>
      </c>
      <c r="FF9" s="14">
        <v>41639</v>
      </c>
      <c r="FG9" s="14">
        <v>41729</v>
      </c>
      <c r="FH9" s="14">
        <v>41820</v>
      </c>
      <c r="FI9" s="14">
        <v>41912</v>
      </c>
      <c r="FJ9" s="14">
        <v>42004</v>
      </c>
      <c r="FK9" s="14">
        <v>42094</v>
      </c>
      <c r="FL9" s="14">
        <v>42185</v>
      </c>
      <c r="FM9" s="14">
        <v>42277</v>
      </c>
      <c r="FN9" s="14">
        <v>42369</v>
      </c>
      <c r="FO9" s="75">
        <v>42460</v>
      </c>
      <c r="FP9" s="75">
        <v>42551</v>
      </c>
      <c r="FQ9" s="75">
        <v>42643</v>
      </c>
      <c r="FR9" s="75">
        <v>42735</v>
      </c>
      <c r="FS9" s="75">
        <v>42825</v>
      </c>
      <c r="FT9" s="75">
        <v>42916</v>
      </c>
      <c r="FU9" s="75">
        <v>43008</v>
      </c>
      <c r="FV9" s="75">
        <v>43100</v>
      </c>
      <c r="FW9" s="75">
        <v>43190</v>
      </c>
      <c r="FX9" s="75">
        <v>43281</v>
      </c>
      <c r="FY9" s="75">
        <v>43373</v>
      </c>
      <c r="FZ9" s="75">
        <v>43465</v>
      </c>
      <c r="GA9" s="75">
        <v>43555</v>
      </c>
      <c r="GB9" s="75">
        <v>43646</v>
      </c>
      <c r="GC9" s="75">
        <v>43738</v>
      </c>
      <c r="GD9" s="75">
        <v>43830</v>
      </c>
      <c r="GE9" s="75">
        <v>43921</v>
      </c>
    </row>
    <row r="10" spans="1:187" ht="14.25" customHeight="1" x14ac:dyDescent="0.25">
      <c r="A10" s="4"/>
      <c r="B10" s="84"/>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row>
    <row r="11" spans="1:187" ht="18" customHeight="1" x14ac:dyDescent="0.25">
      <c r="A11" s="73" t="s">
        <v>85</v>
      </c>
      <c r="B11" s="90">
        <v>1</v>
      </c>
      <c r="C11" s="5">
        <f t="shared" ref="C11:BN11" si="0">C13-SUM(C15:C17,C29)</f>
        <v>83.260990590999995</v>
      </c>
      <c r="D11" s="5">
        <f t="shared" si="0"/>
        <v>100.81799594099999</v>
      </c>
      <c r="E11" s="5">
        <f t="shared" si="0"/>
        <v>97.247339848999999</v>
      </c>
      <c r="F11" s="5">
        <f t="shared" si="0"/>
        <v>83.970893778999994</v>
      </c>
      <c r="G11" s="5">
        <f t="shared" si="0"/>
        <v>74.955555683</v>
      </c>
      <c r="H11" s="5">
        <f t="shared" si="0"/>
        <v>102.71516041499999</v>
      </c>
      <c r="I11" s="5">
        <f t="shared" si="0"/>
        <v>116.88016185900001</v>
      </c>
      <c r="J11" s="5">
        <f t="shared" si="0"/>
        <v>116.449652476</v>
      </c>
      <c r="K11" s="5">
        <f t="shared" si="0"/>
        <v>149.67713773100002</v>
      </c>
      <c r="L11" s="5">
        <f t="shared" si="0"/>
        <v>447.12489240700006</v>
      </c>
      <c r="M11" s="5">
        <f t="shared" si="0"/>
        <v>303.65744115999996</v>
      </c>
      <c r="N11" s="5">
        <f t="shared" si="0"/>
        <v>364.14613990199996</v>
      </c>
      <c r="O11" s="5">
        <f t="shared" si="0"/>
        <v>408.83654809700005</v>
      </c>
      <c r="P11" s="5">
        <f t="shared" si="0"/>
        <v>553.89928142300005</v>
      </c>
      <c r="Q11" s="5">
        <f t="shared" si="0"/>
        <v>596.35928295500003</v>
      </c>
      <c r="R11" s="5">
        <f t="shared" si="0"/>
        <v>517.4072616630001</v>
      </c>
      <c r="S11" s="5">
        <f t="shared" si="0"/>
        <v>432.87931969700003</v>
      </c>
      <c r="T11" s="5">
        <f t="shared" si="0"/>
        <v>534.19877313899997</v>
      </c>
      <c r="U11" s="5">
        <f t="shared" si="0"/>
        <v>588.42993926299994</v>
      </c>
      <c r="V11" s="5">
        <f t="shared" si="0"/>
        <v>424.77396827600001</v>
      </c>
      <c r="W11" s="5">
        <f t="shared" si="0"/>
        <v>308.65894888400004</v>
      </c>
      <c r="X11" s="5">
        <f t="shared" si="0"/>
        <v>268.59626727699998</v>
      </c>
      <c r="Y11" s="5">
        <f t="shared" si="0"/>
        <v>314.35176150000001</v>
      </c>
      <c r="Z11" s="5">
        <f t="shared" si="0"/>
        <v>188.771032451</v>
      </c>
      <c r="AA11" s="5">
        <f t="shared" si="0"/>
        <v>154.12699536100001</v>
      </c>
      <c r="AB11" s="5">
        <f t="shared" si="0"/>
        <v>296.07495188600001</v>
      </c>
      <c r="AC11" s="5">
        <f t="shared" si="0"/>
        <v>295.24750917599999</v>
      </c>
      <c r="AD11" s="5">
        <f t="shared" si="0"/>
        <v>209.03518062800003</v>
      </c>
      <c r="AE11" s="5">
        <f t="shared" si="0"/>
        <v>212.757725177</v>
      </c>
      <c r="AF11" s="5">
        <f t="shared" si="0"/>
        <v>351.288224722</v>
      </c>
      <c r="AG11" s="5">
        <f t="shared" si="0"/>
        <v>370.35005687000006</v>
      </c>
      <c r="AH11" s="5">
        <f t="shared" si="0"/>
        <v>270.15779021200001</v>
      </c>
      <c r="AI11" s="5">
        <f t="shared" si="0"/>
        <v>351.50253201400005</v>
      </c>
      <c r="AJ11" s="5">
        <f t="shared" si="0"/>
        <v>551.46314170400001</v>
      </c>
      <c r="AK11" s="5">
        <f t="shared" si="0"/>
        <v>735.00428906699995</v>
      </c>
      <c r="AL11" s="5">
        <f t="shared" si="0"/>
        <v>534.00564768499999</v>
      </c>
      <c r="AM11" s="5">
        <f t="shared" si="0"/>
        <v>495.63527080600005</v>
      </c>
      <c r="AN11" s="5">
        <f t="shared" si="0"/>
        <v>568.94415945700007</v>
      </c>
      <c r="AO11" s="5">
        <f t="shared" si="0"/>
        <v>753.07869170200001</v>
      </c>
      <c r="AP11" s="5">
        <f t="shared" si="0"/>
        <v>505.51242758400002</v>
      </c>
      <c r="AQ11" s="5">
        <f t="shared" si="0"/>
        <v>592.09773411999993</v>
      </c>
      <c r="AR11" s="5">
        <f t="shared" si="0"/>
        <v>775.40876255799992</v>
      </c>
      <c r="AS11" s="5">
        <f t="shared" si="0"/>
        <v>847.53809842999999</v>
      </c>
      <c r="AT11" s="5">
        <f t="shared" si="0"/>
        <v>692.91006156200001</v>
      </c>
      <c r="AU11" s="5">
        <f t="shared" si="0"/>
        <v>657.17604977300005</v>
      </c>
      <c r="AV11" s="5">
        <f t="shared" si="0"/>
        <v>1004.1739344779999</v>
      </c>
      <c r="AW11" s="5">
        <f t="shared" si="0"/>
        <v>945.25492259300006</v>
      </c>
      <c r="AX11" s="5">
        <f t="shared" si="0"/>
        <v>1039.9975486429998</v>
      </c>
      <c r="AY11" s="5">
        <f t="shared" si="0"/>
        <v>949.698866049</v>
      </c>
      <c r="AZ11" s="5">
        <f t="shared" si="0"/>
        <v>1250.0000568999999</v>
      </c>
      <c r="BA11" s="5">
        <f t="shared" si="0"/>
        <v>1123.6762908980002</v>
      </c>
      <c r="BB11" s="5">
        <f t="shared" si="0"/>
        <v>1097.128913154</v>
      </c>
      <c r="BC11" s="5">
        <f t="shared" si="0"/>
        <v>1095.8028697739999</v>
      </c>
      <c r="BD11" s="5">
        <f t="shared" si="0"/>
        <v>1068.204957915</v>
      </c>
      <c r="BE11" s="5">
        <f t="shared" si="0"/>
        <v>1090.5223594210001</v>
      </c>
      <c r="BF11" s="5">
        <f t="shared" si="0"/>
        <v>1021.6388890430001</v>
      </c>
      <c r="BG11" s="5">
        <f t="shared" si="0"/>
        <v>1053.2579527130001</v>
      </c>
      <c r="BH11" s="5">
        <f t="shared" si="0"/>
        <v>1333.9363475</v>
      </c>
      <c r="BI11" s="5">
        <f t="shared" si="0"/>
        <v>1243.37724695</v>
      </c>
      <c r="BJ11" s="5">
        <f t="shared" si="0"/>
        <v>1029.2598956880001</v>
      </c>
      <c r="BK11" s="5">
        <f t="shared" si="0"/>
        <v>975.33767767399991</v>
      </c>
      <c r="BL11" s="5">
        <f t="shared" si="0"/>
        <v>1230.3751114000002</v>
      </c>
      <c r="BM11" s="5">
        <f t="shared" si="0"/>
        <v>1366.6275604</v>
      </c>
      <c r="BN11" s="5">
        <f t="shared" si="0"/>
        <v>1242.5338348399998</v>
      </c>
      <c r="BO11" s="5">
        <f t="shared" ref="BO11:DZ11" si="1">BO13-SUM(BO15:BO17,BO29)</f>
        <v>1087.9608650299999</v>
      </c>
      <c r="BP11" s="5">
        <f t="shared" si="1"/>
        <v>1351.61511122</v>
      </c>
      <c r="BQ11" s="5">
        <f t="shared" si="1"/>
        <v>1232.0742719919999</v>
      </c>
      <c r="BR11" s="5">
        <f t="shared" si="1"/>
        <v>1151.8049583500001</v>
      </c>
      <c r="BS11" s="5">
        <f t="shared" si="1"/>
        <v>1100.9392764300001</v>
      </c>
      <c r="BT11" s="5">
        <f t="shared" si="1"/>
        <v>1527.0666434299999</v>
      </c>
      <c r="BU11" s="5">
        <f t="shared" si="1"/>
        <v>1526.1598325499999</v>
      </c>
      <c r="BV11" s="5">
        <f t="shared" si="1"/>
        <v>1175.8550752599999</v>
      </c>
      <c r="BW11" s="5">
        <f t="shared" si="1"/>
        <v>1104.2282904599999</v>
      </c>
      <c r="BX11" s="5">
        <f t="shared" si="1"/>
        <v>1742.44028284</v>
      </c>
      <c r="BY11" s="5">
        <f t="shared" si="1"/>
        <v>1467.2736155699999</v>
      </c>
      <c r="BZ11" s="5">
        <f t="shared" si="1"/>
        <v>1158.999252068</v>
      </c>
      <c r="CA11" s="5">
        <f t="shared" si="1"/>
        <v>1178.2753811590001</v>
      </c>
      <c r="CB11" s="5">
        <f t="shared" si="1"/>
        <v>1446.6859053840001</v>
      </c>
      <c r="CC11" s="5">
        <f t="shared" si="1"/>
        <v>1307.44617683</v>
      </c>
      <c r="CD11" s="5">
        <f t="shared" si="1"/>
        <v>1359.09165336</v>
      </c>
      <c r="CE11" s="5">
        <f t="shared" si="1"/>
        <v>1174.54020173</v>
      </c>
      <c r="CF11" s="5">
        <f t="shared" si="1"/>
        <v>1444.1391865399999</v>
      </c>
      <c r="CG11" s="5">
        <f t="shared" si="1"/>
        <v>1227.8585520500001</v>
      </c>
      <c r="CH11" s="5">
        <f t="shared" si="1"/>
        <v>1076.8526936109999</v>
      </c>
      <c r="CI11" s="5">
        <f t="shared" si="1"/>
        <v>1006.4602049709999</v>
      </c>
      <c r="CJ11" s="5">
        <f t="shared" si="1"/>
        <v>1127.3295223329999</v>
      </c>
      <c r="CK11" s="5">
        <f t="shared" si="1"/>
        <v>1410.953712303</v>
      </c>
      <c r="CL11" s="5">
        <f t="shared" si="1"/>
        <v>1034.4625365679999</v>
      </c>
      <c r="CM11" s="5">
        <f t="shared" si="1"/>
        <v>1092.5266224480001</v>
      </c>
      <c r="CN11" s="5">
        <f t="shared" si="1"/>
        <v>1464.071993623</v>
      </c>
      <c r="CO11" s="5">
        <f t="shared" si="1"/>
        <v>1666.4221658500001</v>
      </c>
      <c r="CP11" s="5">
        <f t="shared" si="1"/>
        <v>1142.82049639</v>
      </c>
      <c r="CQ11" s="5">
        <f t="shared" si="1"/>
        <v>1439.4735962500001</v>
      </c>
      <c r="CR11" s="5">
        <f t="shared" si="1"/>
        <v>1644.2866504799999</v>
      </c>
      <c r="CS11" s="5">
        <f t="shared" si="1"/>
        <v>1453.94599251</v>
      </c>
      <c r="CT11" s="5">
        <f t="shared" si="1"/>
        <v>1236.62254463</v>
      </c>
      <c r="CU11" s="5">
        <f t="shared" si="1"/>
        <v>962.64690856000004</v>
      </c>
      <c r="CV11" s="5">
        <f t="shared" si="1"/>
        <v>1329.11260285</v>
      </c>
      <c r="CW11" s="5">
        <f t="shared" si="1"/>
        <v>1406.6896171199999</v>
      </c>
      <c r="CX11" s="5">
        <f t="shared" si="1"/>
        <v>1422.7560225300001</v>
      </c>
      <c r="CY11" s="5">
        <f t="shared" si="1"/>
        <v>1423.31602802</v>
      </c>
      <c r="CZ11" s="5">
        <f t="shared" si="1"/>
        <v>1352.61827795</v>
      </c>
      <c r="DA11" s="5">
        <f t="shared" si="1"/>
        <v>1645.6399500559999</v>
      </c>
      <c r="DB11" s="5">
        <f t="shared" si="1"/>
        <v>1465.38303782</v>
      </c>
      <c r="DC11" s="5">
        <f t="shared" si="1"/>
        <v>1456.2736771949999</v>
      </c>
      <c r="DD11" s="5">
        <f t="shared" si="1"/>
        <v>1571.0387605000001</v>
      </c>
      <c r="DE11" s="5">
        <f t="shared" si="1"/>
        <v>1658.02345044</v>
      </c>
      <c r="DF11" s="5">
        <f t="shared" si="1"/>
        <v>1513.5596864199999</v>
      </c>
      <c r="DG11" s="5">
        <f t="shared" si="1"/>
        <v>1421.2457902900001</v>
      </c>
      <c r="DH11" s="5">
        <f t="shared" si="1"/>
        <v>1600.0427808699999</v>
      </c>
      <c r="DI11" s="5">
        <f t="shared" si="1"/>
        <v>1765.7170292400001</v>
      </c>
      <c r="DJ11" s="5">
        <f t="shared" si="1"/>
        <v>1447.13961152</v>
      </c>
      <c r="DK11" s="5">
        <f t="shared" si="1"/>
        <v>1316.80821945</v>
      </c>
      <c r="DL11" s="5">
        <f t="shared" si="1"/>
        <v>1685.6665021709998</v>
      </c>
      <c r="DM11" s="5">
        <f t="shared" si="1"/>
        <v>1539.69997586</v>
      </c>
      <c r="DN11" s="5">
        <f t="shared" si="1"/>
        <v>1344.529061855</v>
      </c>
      <c r="DO11" s="5">
        <f t="shared" si="1"/>
        <v>1205.771647394</v>
      </c>
      <c r="DP11" s="5">
        <f t="shared" si="1"/>
        <v>1170.013305035</v>
      </c>
      <c r="DQ11" s="5">
        <f t="shared" si="1"/>
        <v>1265.7752093440001</v>
      </c>
      <c r="DR11" s="5">
        <f t="shared" si="1"/>
        <v>879.17806868699995</v>
      </c>
      <c r="DS11" s="5">
        <f t="shared" si="1"/>
        <v>987.69939697200005</v>
      </c>
      <c r="DT11" s="5">
        <f t="shared" si="1"/>
        <v>1005.600795141</v>
      </c>
      <c r="DU11" s="5">
        <f t="shared" si="1"/>
        <v>1086.5651522199998</v>
      </c>
      <c r="DV11" s="5">
        <f t="shared" si="1"/>
        <v>1031.998223504</v>
      </c>
      <c r="DW11" s="5">
        <f t="shared" si="1"/>
        <v>894.86173394399998</v>
      </c>
      <c r="DX11" s="5">
        <f t="shared" si="1"/>
        <v>1039.517553165</v>
      </c>
      <c r="DY11" s="5">
        <f t="shared" si="1"/>
        <v>1136.5582665470001</v>
      </c>
      <c r="DZ11" s="5">
        <f t="shared" si="1"/>
        <v>905.57530162599994</v>
      </c>
      <c r="EA11" s="5">
        <f t="shared" ref="EA11:GB11" si="2">EA13-SUM(EA15:EA17,EA29)</f>
        <v>942.56072843399988</v>
      </c>
      <c r="EB11" s="5">
        <f t="shared" si="2"/>
        <v>1030.2954636050001</v>
      </c>
      <c r="EC11" s="5">
        <f t="shared" si="2"/>
        <v>996.43345475099989</v>
      </c>
      <c r="ED11" s="5">
        <f t="shared" si="2"/>
        <v>856.62326094600007</v>
      </c>
      <c r="EE11" s="5">
        <f t="shared" si="2"/>
        <v>892.58900769499996</v>
      </c>
      <c r="EF11" s="5">
        <f t="shared" si="2"/>
        <v>1172.761791785</v>
      </c>
      <c r="EG11" s="5">
        <f t="shared" si="2"/>
        <v>1202.7853847000001</v>
      </c>
      <c r="EH11" s="5">
        <f t="shared" si="2"/>
        <v>996.51195095100002</v>
      </c>
      <c r="EI11" s="5">
        <f t="shared" si="2"/>
        <v>951.46306424000011</v>
      </c>
      <c r="EJ11" s="5">
        <f t="shared" si="2"/>
        <v>1144.9560286399999</v>
      </c>
      <c r="EK11" s="5">
        <f t="shared" si="2"/>
        <v>1101.6873962100001</v>
      </c>
      <c r="EL11" s="5">
        <f t="shared" si="2"/>
        <v>963.59267354000008</v>
      </c>
      <c r="EM11" s="5">
        <f t="shared" si="2"/>
        <v>996.35202044000016</v>
      </c>
      <c r="EN11" s="5">
        <f t="shared" si="2"/>
        <v>1098.25874576</v>
      </c>
      <c r="EO11" s="5">
        <f t="shared" si="2"/>
        <v>1109.92974159</v>
      </c>
      <c r="EP11" s="5">
        <f t="shared" si="2"/>
        <v>1119.03986975</v>
      </c>
      <c r="EQ11" s="5">
        <f t="shared" si="2"/>
        <v>1087.0272840299999</v>
      </c>
      <c r="ER11" s="5">
        <f t="shared" si="2"/>
        <v>1165.2123199800001</v>
      </c>
      <c r="ES11" s="5">
        <f t="shared" si="2"/>
        <v>1252.4904202800001</v>
      </c>
      <c r="ET11" s="5">
        <f t="shared" si="2"/>
        <v>1116.1698007099999</v>
      </c>
      <c r="EU11" s="5">
        <f t="shared" si="2"/>
        <v>902.63918726999987</v>
      </c>
      <c r="EV11" s="5">
        <f t="shared" si="2"/>
        <v>1028.5504203400001</v>
      </c>
      <c r="EW11" s="5">
        <f t="shared" si="2"/>
        <v>1194.0482982399999</v>
      </c>
      <c r="EX11" s="5">
        <f t="shared" si="2"/>
        <v>976.74666621000006</v>
      </c>
      <c r="EY11" s="5">
        <f t="shared" si="2"/>
        <v>941.14216831999988</v>
      </c>
      <c r="EZ11" s="5">
        <f t="shared" si="2"/>
        <v>1125.1202401600001</v>
      </c>
      <c r="FA11" s="5">
        <f t="shared" si="2"/>
        <v>1228.7838839699998</v>
      </c>
      <c r="FB11" s="5">
        <f t="shared" si="2"/>
        <v>1025.85957104</v>
      </c>
      <c r="FC11" s="5">
        <f t="shared" si="2"/>
        <v>1056.48535371</v>
      </c>
      <c r="FD11" s="5">
        <f t="shared" si="2"/>
        <v>1196.4160061699999</v>
      </c>
      <c r="FE11" s="5">
        <f t="shared" si="2"/>
        <v>1211.7056867900001</v>
      </c>
      <c r="FF11" s="5">
        <f t="shared" si="2"/>
        <v>1076.30410145</v>
      </c>
      <c r="FG11" s="5">
        <f t="shared" si="2"/>
        <v>1152.4912681400001</v>
      </c>
      <c r="FH11" s="5">
        <f t="shared" si="2"/>
        <v>1292.2537432399999</v>
      </c>
      <c r="FI11" s="5">
        <f t="shared" si="2"/>
        <v>1390.0829612099999</v>
      </c>
      <c r="FJ11" s="5">
        <f t="shared" si="2"/>
        <v>1239.9613303699998</v>
      </c>
      <c r="FK11" s="5">
        <f t="shared" si="2"/>
        <v>1188.7908113000001</v>
      </c>
      <c r="FL11" s="5">
        <f t="shared" si="2"/>
        <v>1245.0523773899999</v>
      </c>
      <c r="FM11" s="5">
        <f t="shared" si="2"/>
        <v>1284.76757359</v>
      </c>
      <c r="FN11" s="5">
        <f t="shared" si="2"/>
        <v>1089.32262651</v>
      </c>
      <c r="FO11" s="76">
        <f t="shared" si="2"/>
        <v>1149.93167896</v>
      </c>
      <c r="FP11" s="76">
        <f t="shared" si="2"/>
        <v>1285.4833150300001</v>
      </c>
      <c r="FQ11" s="76">
        <f t="shared" si="2"/>
        <v>1314.77291616</v>
      </c>
      <c r="FR11" s="76">
        <f t="shared" si="2"/>
        <v>1153.4530842500001</v>
      </c>
      <c r="FS11" s="76">
        <f t="shared" si="2"/>
        <v>1110.1431567099999</v>
      </c>
      <c r="FT11" s="76">
        <f t="shared" si="2"/>
        <v>1111.28630249</v>
      </c>
      <c r="FU11" s="76">
        <f t="shared" si="2"/>
        <v>1344.5797319190001</v>
      </c>
      <c r="FV11" s="76">
        <f t="shared" si="2"/>
        <v>1279.25839898</v>
      </c>
      <c r="FW11" s="76">
        <f t="shared" si="2"/>
        <v>1125.2496472779999</v>
      </c>
      <c r="FX11" s="76">
        <f t="shared" si="2"/>
        <v>974.86530563999986</v>
      </c>
      <c r="FY11" s="76">
        <f t="shared" si="2"/>
        <v>1177.8448423260002</v>
      </c>
      <c r="FZ11" s="76">
        <f t="shared" si="2"/>
        <v>1006.1619501720002</v>
      </c>
      <c r="GA11" s="76">
        <f t="shared" si="2"/>
        <v>1017.1983748000001</v>
      </c>
      <c r="GB11" s="76">
        <f t="shared" si="2"/>
        <v>1082.7902263389999</v>
      </c>
      <c r="GC11" s="76">
        <f t="shared" ref="GC11:GD11" si="3">GC13-SUM(GC15:GC17,GC29)</f>
        <v>1241.91183793</v>
      </c>
      <c r="GD11" s="76">
        <f t="shared" si="3"/>
        <v>1142.8695830869999</v>
      </c>
      <c r="GE11" s="76">
        <f t="shared" ref="GE11" si="4">GE13-SUM(GE15:GE17,GE29)</f>
        <v>1072.7415305940001</v>
      </c>
    </row>
    <row r="12" spans="1:187" ht="14.25" customHeight="1" x14ac:dyDescent="0.25">
      <c r="A12" s="6"/>
      <c r="B12" s="8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row>
    <row r="13" spans="1:187" ht="14.25" customHeight="1" x14ac:dyDescent="0.25">
      <c r="A13" s="6" t="s">
        <v>12</v>
      </c>
      <c r="B13" s="85"/>
      <c r="C13" s="5">
        <v>115.4095724</v>
      </c>
      <c r="D13" s="5">
        <v>134.7929676</v>
      </c>
      <c r="E13" s="5">
        <v>137.721676</v>
      </c>
      <c r="F13" s="5">
        <v>127.33549189999999</v>
      </c>
      <c r="G13" s="5">
        <v>112.4827351</v>
      </c>
      <c r="H13" s="5">
        <v>146.43908149999999</v>
      </c>
      <c r="I13" s="5">
        <v>154.21161760000001</v>
      </c>
      <c r="J13" s="5">
        <v>152.8161332</v>
      </c>
      <c r="K13" s="5">
        <v>187.36492150000001</v>
      </c>
      <c r="L13" s="5">
        <v>533.78627240000003</v>
      </c>
      <c r="M13" s="5">
        <v>356.02554429999998</v>
      </c>
      <c r="N13" s="5">
        <v>424.76367749999997</v>
      </c>
      <c r="O13" s="5">
        <v>461.22440820000003</v>
      </c>
      <c r="P13" s="5">
        <v>623.34944970000004</v>
      </c>
      <c r="Q13" s="5">
        <v>680.16270180000004</v>
      </c>
      <c r="R13" s="5">
        <v>581.31852060000006</v>
      </c>
      <c r="S13" s="5">
        <v>486.46766930000001</v>
      </c>
      <c r="T13" s="5">
        <v>587.27405060000001</v>
      </c>
      <c r="U13" s="5">
        <v>639.93488809999997</v>
      </c>
      <c r="V13" s="5">
        <v>461.3731492</v>
      </c>
      <c r="W13" s="5">
        <v>338.34197490000003</v>
      </c>
      <c r="X13" s="5">
        <v>381.82554729999998</v>
      </c>
      <c r="Y13" s="5">
        <v>548.47344820000001</v>
      </c>
      <c r="Z13" s="5">
        <v>234.8780324</v>
      </c>
      <c r="AA13" s="5">
        <v>189.54176100000001</v>
      </c>
      <c r="AB13" s="5">
        <v>362.33096949999998</v>
      </c>
      <c r="AC13" s="5">
        <v>410.35852030000001</v>
      </c>
      <c r="AD13" s="5">
        <v>344.08593710000002</v>
      </c>
      <c r="AE13" s="5">
        <v>335.4372707</v>
      </c>
      <c r="AF13" s="5">
        <v>495.92743309999997</v>
      </c>
      <c r="AG13" s="5">
        <v>518.57722020000006</v>
      </c>
      <c r="AH13" s="5">
        <v>371.97776759999999</v>
      </c>
      <c r="AI13" s="5">
        <v>489.17261480000002</v>
      </c>
      <c r="AJ13" s="5">
        <v>694.86687280000001</v>
      </c>
      <c r="AK13" s="5">
        <v>942.61127799999997</v>
      </c>
      <c r="AL13" s="5">
        <v>723.17034750000005</v>
      </c>
      <c r="AM13" s="5">
        <v>674.51333720000002</v>
      </c>
      <c r="AN13" s="5">
        <v>730.39577750000001</v>
      </c>
      <c r="AO13" s="5">
        <v>965.82018049999999</v>
      </c>
      <c r="AP13" s="5">
        <v>720.67384970000001</v>
      </c>
      <c r="AQ13" s="5">
        <v>807.72971829999994</v>
      </c>
      <c r="AR13" s="5">
        <v>1009.532845</v>
      </c>
      <c r="AS13" s="5">
        <v>1009.988197</v>
      </c>
      <c r="AT13" s="5">
        <v>921.23022590000005</v>
      </c>
      <c r="AU13" s="5">
        <v>859.3459034</v>
      </c>
      <c r="AV13" s="5">
        <v>1255.3008279999999</v>
      </c>
      <c r="AW13" s="5">
        <v>1234.378179</v>
      </c>
      <c r="AX13" s="5">
        <v>1287.4582339999999</v>
      </c>
      <c r="AY13" s="5">
        <v>1145.471135</v>
      </c>
      <c r="AZ13" s="5">
        <v>1488.5016519999999</v>
      </c>
      <c r="BA13" s="5">
        <v>1331.7140810000001</v>
      </c>
      <c r="BB13" s="5">
        <v>1301.817086</v>
      </c>
      <c r="BC13" s="5">
        <v>1301.918602</v>
      </c>
      <c r="BD13" s="5">
        <v>1264.6742710000001</v>
      </c>
      <c r="BE13" s="5">
        <v>1300.3966250000001</v>
      </c>
      <c r="BF13" s="5">
        <v>1224.7342060000001</v>
      </c>
      <c r="BG13" s="5">
        <v>1271.571197</v>
      </c>
      <c r="BH13" s="5">
        <v>1578.51692</v>
      </c>
      <c r="BI13" s="5">
        <v>1516.531262</v>
      </c>
      <c r="BJ13" s="5">
        <v>1284.690092</v>
      </c>
      <c r="BK13" s="5">
        <v>1219.3780489999999</v>
      </c>
      <c r="BL13" s="5">
        <v>1521.532005</v>
      </c>
      <c r="BM13" s="5">
        <v>1651.568428</v>
      </c>
      <c r="BN13" s="5">
        <v>1524.1227799999999</v>
      </c>
      <c r="BO13" s="5">
        <v>1324.550992</v>
      </c>
      <c r="BP13" s="5">
        <v>1636.4867810000001</v>
      </c>
      <c r="BQ13" s="5">
        <v>1514.6720029999999</v>
      </c>
      <c r="BR13" s="5">
        <v>1417.871355</v>
      </c>
      <c r="BS13" s="5">
        <v>1355.152474</v>
      </c>
      <c r="BT13" s="5">
        <v>1759.381844</v>
      </c>
      <c r="BU13" s="5">
        <v>1755.7564339999999</v>
      </c>
      <c r="BV13" s="5">
        <v>1418.577855</v>
      </c>
      <c r="BW13" s="5">
        <v>1345.2985799999999</v>
      </c>
      <c r="BX13" s="5">
        <v>2018.2899520000001</v>
      </c>
      <c r="BY13" s="5">
        <v>1729.689791</v>
      </c>
      <c r="BZ13" s="5">
        <v>1405.663317</v>
      </c>
      <c r="CA13" s="5">
        <v>1415.438449</v>
      </c>
      <c r="CB13" s="5">
        <v>1698.8948310000001</v>
      </c>
      <c r="CC13" s="5">
        <v>1564.845004</v>
      </c>
      <c r="CD13" s="5">
        <v>1620.1270420000001</v>
      </c>
      <c r="CE13" s="5">
        <v>1418.234115</v>
      </c>
      <c r="CF13" s="5">
        <v>1753.9962949999999</v>
      </c>
      <c r="CG13" s="5">
        <v>1525.711247</v>
      </c>
      <c r="CH13" s="5">
        <v>1355.8509859999999</v>
      </c>
      <c r="CI13" s="5">
        <v>1233.4341039999999</v>
      </c>
      <c r="CJ13" s="5">
        <v>1330.3708879999999</v>
      </c>
      <c r="CK13" s="5">
        <v>1619.4689960000001</v>
      </c>
      <c r="CL13" s="5">
        <v>1236.6243039999999</v>
      </c>
      <c r="CM13" s="5">
        <v>1327.762283</v>
      </c>
      <c r="CN13" s="5">
        <v>1748.725557</v>
      </c>
      <c r="CO13" s="5">
        <v>1987.422652</v>
      </c>
      <c r="CP13" s="5">
        <v>1457.9896249999999</v>
      </c>
      <c r="CQ13" s="5">
        <v>1689.503224</v>
      </c>
      <c r="CR13" s="5">
        <v>1893.6461589999999</v>
      </c>
      <c r="CS13" s="5">
        <v>1731.680216</v>
      </c>
      <c r="CT13" s="5">
        <v>1486.1582840000001</v>
      </c>
      <c r="CU13" s="5">
        <v>1193.6264610000001</v>
      </c>
      <c r="CV13" s="5">
        <v>1597.841819</v>
      </c>
      <c r="CW13" s="5">
        <v>1687.8616239999999</v>
      </c>
      <c r="CX13" s="5">
        <v>1678.014439</v>
      </c>
      <c r="CY13" s="5">
        <v>1652.4475399999999</v>
      </c>
      <c r="CZ13" s="5">
        <v>1583.2405490000001</v>
      </c>
      <c r="DA13" s="5">
        <v>1909.1652859999999</v>
      </c>
      <c r="DB13" s="5">
        <v>1647.565421</v>
      </c>
      <c r="DC13" s="5">
        <v>1613.6785159999999</v>
      </c>
      <c r="DD13" s="5">
        <v>1707.21253</v>
      </c>
      <c r="DE13" s="5">
        <v>1804.153536</v>
      </c>
      <c r="DF13" s="5">
        <v>1685.2857489999999</v>
      </c>
      <c r="DG13" s="5">
        <v>1573.9218880000001</v>
      </c>
      <c r="DH13" s="5">
        <v>1750.0560009999999</v>
      </c>
      <c r="DI13" s="5">
        <v>1913.194489</v>
      </c>
      <c r="DJ13" s="5">
        <v>1561.1521090000001</v>
      </c>
      <c r="DK13" s="5">
        <v>1421.0267759999999</v>
      </c>
      <c r="DL13" s="5">
        <v>1809.2847469999999</v>
      </c>
      <c r="DM13" s="5">
        <v>1657.280634</v>
      </c>
      <c r="DN13" s="5">
        <v>1443.670899</v>
      </c>
      <c r="DO13" s="5">
        <v>1289.6679099999999</v>
      </c>
      <c r="DP13" s="5">
        <v>1264.1574459999999</v>
      </c>
      <c r="DQ13" s="5">
        <v>1367.7717950000001</v>
      </c>
      <c r="DR13" s="5">
        <v>958.92579639999997</v>
      </c>
      <c r="DS13" s="5">
        <v>1071.5004750000001</v>
      </c>
      <c r="DT13" s="5">
        <v>1093.346448</v>
      </c>
      <c r="DU13" s="5">
        <v>1192.2444149999999</v>
      </c>
      <c r="DV13" s="5">
        <v>1127.226406</v>
      </c>
      <c r="DW13" s="5">
        <v>984.48883699999999</v>
      </c>
      <c r="DX13" s="5">
        <v>1145.6688750000001</v>
      </c>
      <c r="DY13" s="5">
        <v>1236.220456</v>
      </c>
      <c r="DZ13" s="5">
        <v>1000.315975</v>
      </c>
      <c r="EA13" s="5">
        <v>1050.8975009999999</v>
      </c>
      <c r="EB13" s="5">
        <v>1127.8779950000001</v>
      </c>
      <c r="EC13" s="5">
        <v>1089.6665029999999</v>
      </c>
      <c r="ED13" s="5">
        <v>937.66797220000001</v>
      </c>
      <c r="EE13" s="5">
        <v>966.08640019999996</v>
      </c>
      <c r="EF13" s="5">
        <v>1266.455334</v>
      </c>
      <c r="EG13" s="5">
        <v>1326.6425380000001</v>
      </c>
      <c r="EH13" s="5">
        <v>1115.608072</v>
      </c>
      <c r="EI13" s="5">
        <v>1076.3061700000001</v>
      </c>
      <c r="EJ13" s="5">
        <v>1276.5810899999999</v>
      </c>
      <c r="EK13" s="5">
        <v>1219.455048</v>
      </c>
      <c r="EL13" s="5">
        <v>1061.792895</v>
      </c>
      <c r="EM13" s="5">
        <v>1102.5017190000001</v>
      </c>
      <c r="EN13" s="5">
        <v>1220.264797</v>
      </c>
      <c r="EO13" s="5">
        <v>1272.2379000000001</v>
      </c>
      <c r="EP13" s="5">
        <v>1303.7055869999999</v>
      </c>
      <c r="EQ13" s="5">
        <v>1235.5089459999999</v>
      </c>
      <c r="ER13" s="5">
        <v>1317.4004580000001</v>
      </c>
      <c r="ES13" s="5">
        <v>1416.2028290000001</v>
      </c>
      <c r="ET13" s="5">
        <v>1276.922366</v>
      </c>
      <c r="EU13" s="5">
        <v>1043.2562849999999</v>
      </c>
      <c r="EV13" s="5">
        <v>1178.602813</v>
      </c>
      <c r="EW13" s="5">
        <v>1388.432116</v>
      </c>
      <c r="EX13" s="5">
        <v>1149.503768</v>
      </c>
      <c r="EY13" s="5">
        <v>1113.4050199999999</v>
      </c>
      <c r="EZ13" s="5">
        <v>1308.7271330000001</v>
      </c>
      <c r="FA13" s="5">
        <v>1382.0829329999999</v>
      </c>
      <c r="FB13" s="5">
        <v>1151.051518</v>
      </c>
      <c r="FC13" s="5">
        <v>1203.180296</v>
      </c>
      <c r="FD13" s="5">
        <v>1416.115501</v>
      </c>
      <c r="FE13" s="5">
        <v>1394.796793</v>
      </c>
      <c r="FF13" s="5">
        <v>1233.3050009999999</v>
      </c>
      <c r="FG13" s="5">
        <v>1377.3207890000001</v>
      </c>
      <c r="FH13" s="5">
        <v>1543.1097119999999</v>
      </c>
      <c r="FI13" s="5">
        <v>1652.748566</v>
      </c>
      <c r="FJ13" s="5">
        <v>1431.5153439999999</v>
      </c>
      <c r="FK13" s="5">
        <v>1370.7879620000001</v>
      </c>
      <c r="FL13" s="5">
        <v>1486.9348339999999</v>
      </c>
      <c r="FM13" s="5">
        <v>1544.7852889999999</v>
      </c>
      <c r="FN13" s="5">
        <v>1309.1676669999999</v>
      </c>
      <c r="FO13" s="5">
        <v>1332.258697</v>
      </c>
      <c r="FP13" s="5">
        <v>1482.2269630000001</v>
      </c>
      <c r="FQ13" s="5">
        <v>1510.655567</v>
      </c>
      <c r="FR13" s="5">
        <v>1355.092089</v>
      </c>
      <c r="FS13" s="5">
        <v>1323.0156669999999</v>
      </c>
      <c r="FT13" s="5">
        <v>1327.92336</v>
      </c>
      <c r="FU13" s="5">
        <v>1479.6212</v>
      </c>
      <c r="FV13" s="5">
        <v>1418.4137900000001</v>
      </c>
      <c r="FW13" s="5">
        <v>1274.650621</v>
      </c>
      <c r="FX13" s="5">
        <v>1108.7231429999999</v>
      </c>
      <c r="FY13" s="5">
        <v>1297.1575190000001</v>
      </c>
      <c r="FZ13" s="5">
        <v>1108.6840830000001</v>
      </c>
      <c r="GA13" s="5">
        <v>1124.0718670000001</v>
      </c>
      <c r="GB13" s="5">
        <v>1197.084609</v>
      </c>
      <c r="GC13" s="5">
        <v>1355.232962</v>
      </c>
      <c r="GD13" s="5">
        <v>1233.11618</v>
      </c>
      <c r="GE13" s="5">
        <v>1172.7414240000001</v>
      </c>
    </row>
    <row r="14" spans="1:187" x14ac:dyDescent="0.25">
      <c r="A14" s="6"/>
      <c r="B14" s="85"/>
    </row>
    <row r="15" spans="1:187" x14ac:dyDescent="0.25">
      <c r="A15" s="7" t="s">
        <v>9</v>
      </c>
      <c r="B15" s="80"/>
      <c r="C15" s="15">
        <v>0</v>
      </c>
      <c r="D15" s="15">
        <v>0</v>
      </c>
      <c r="E15" s="15">
        <v>0</v>
      </c>
      <c r="F15" s="15">
        <v>0</v>
      </c>
      <c r="G15" s="15">
        <v>0</v>
      </c>
      <c r="H15" s="15">
        <v>0</v>
      </c>
      <c r="I15" s="15">
        <v>0</v>
      </c>
      <c r="J15" s="15">
        <v>0</v>
      </c>
      <c r="K15" s="15">
        <v>0</v>
      </c>
      <c r="L15" s="15">
        <v>0</v>
      </c>
      <c r="M15" s="15">
        <v>0</v>
      </c>
      <c r="N15" s="15">
        <v>0</v>
      </c>
      <c r="O15" s="15">
        <v>0</v>
      </c>
      <c r="P15" s="15">
        <v>0</v>
      </c>
      <c r="Q15" s="15">
        <v>0</v>
      </c>
      <c r="R15" s="15">
        <v>0</v>
      </c>
      <c r="S15" s="15">
        <v>0</v>
      </c>
      <c r="T15" s="15">
        <v>0</v>
      </c>
      <c r="U15" s="15">
        <v>0</v>
      </c>
      <c r="V15" s="15">
        <v>0</v>
      </c>
      <c r="W15" s="15">
        <v>0</v>
      </c>
      <c r="X15" s="15">
        <v>0</v>
      </c>
      <c r="Y15" s="15">
        <v>0</v>
      </c>
      <c r="Z15" s="15">
        <v>0</v>
      </c>
      <c r="AA15" s="15">
        <v>0</v>
      </c>
      <c r="AB15" s="15">
        <v>24.306586939999999</v>
      </c>
      <c r="AC15" s="15">
        <v>61.94682126</v>
      </c>
      <c r="AD15" s="15">
        <v>79.985470910000004</v>
      </c>
      <c r="AE15" s="15">
        <v>80.828971870000004</v>
      </c>
      <c r="AF15" s="15">
        <v>98.405444040000006</v>
      </c>
      <c r="AG15" s="15">
        <v>96.215419710000006</v>
      </c>
      <c r="AH15" s="15">
        <v>61.492001219999999</v>
      </c>
      <c r="AI15" s="15">
        <v>94.892697290000001</v>
      </c>
      <c r="AJ15" s="15">
        <v>93.831713780000001</v>
      </c>
      <c r="AK15" s="15">
        <v>145.82606010000001</v>
      </c>
      <c r="AL15" s="15">
        <v>140.85035339999999</v>
      </c>
      <c r="AM15" s="15">
        <v>131.57422829999999</v>
      </c>
      <c r="AN15" s="15">
        <v>106.0423122</v>
      </c>
      <c r="AO15" s="15">
        <v>151.61517180000001</v>
      </c>
      <c r="AP15" s="15">
        <v>159.58765289999999</v>
      </c>
      <c r="AQ15" s="15">
        <v>152.78729580000001</v>
      </c>
      <c r="AR15" s="15">
        <v>161.57907040000001</v>
      </c>
      <c r="AS15" s="15">
        <v>89.486760559999993</v>
      </c>
      <c r="AT15" s="15">
        <v>159.7560282</v>
      </c>
      <c r="AU15" s="15">
        <v>139.42140689999999</v>
      </c>
      <c r="AV15" s="15">
        <v>165.31166899999999</v>
      </c>
      <c r="AW15" s="15">
        <v>170.72686899999999</v>
      </c>
      <c r="AX15" s="15">
        <v>166.54402759999999</v>
      </c>
      <c r="AY15" s="15">
        <v>121.64727860000001</v>
      </c>
      <c r="AZ15" s="15">
        <v>147.02783640000001</v>
      </c>
      <c r="BA15" s="15">
        <v>133.03406440000001</v>
      </c>
      <c r="BB15" s="15">
        <v>131.74191709999999</v>
      </c>
      <c r="BC15" s="15">
        <v>137.11541579999999</v>
      </c>
      <c r="BD15" s="15">
        <v>125.6075864</v>
      </c>
      <c r="BE15" s="15">
        <v>133.7940605</v>
      </c>
      <c r="BF15" s="15">
        <v>133.4636069</v>
      </c>
      <c r="BG15" s="15">
        <v>149.65882189999999</v>
      </c>
      <c r="BH15" s="15">
        <v>164.7313159</v>
      </c>
      <c r="BI15" s="15">
        <v>191.44858149999999</v>
      </c>
      <c r="BJ15" s="15">
        <v>183.9030262</v>
      </c>
      <c r="BK15" s="15">
        <v>178.75081299999999</v>
      </c>
      <c r="BL15" s="15">
        <v>215.2734146</v>
      </c>
      <c r="BM15" s="15">
        <v>206.32758810000001</v>
      </c>
      <c r="BN15" s="15">
        <v>204.11268290000001</v>
      </c>
      <c r="BO15" s="15">
        <v>167.87696919999999</v>
      </c>
      <c r="BP15" s="15">
        <v>199.88945219999999</v>
      </c>
      <c r="BQ15" s="15">
        <v>208.3422186</v>
      </c>
      <c r="BR15" s="15">
        <v>184.25031340000001</v>
      </c>
      <c r="BS15" s="15">
        <v>175.40013819999999</v>
      </c>
      <c r="BT15" s="15">
        <v>142.95084320000001</v>
      </c>
      <c r="BU15" s="15">
        <v>136.7803428</v>
      </c>
      <c r="BV15" s="15">
        <v>156.28949410000001</v>
      </c>
      <c r="BW15" s="15">
        <v>165.5275723</v>
      </c>
      <c r="BX15" s="15">
        <v>169.82856380000001</v>
      </c>
      <c r="BY15" s="15">
        <v>170.63826370000001</v>
      </c>
      <c r="BZ15" s="15">
        <v>167.81921220000001</v>
      </c>
      <c r="CA15" s="15">
        <v>158.41207030000001</v>
      </c>
      <c r="CB15" s="15">
        <v>162.43024249999999</v>
      </c>
      <c r="CC15" s="15">
        <v>169.4303491</v>
      </c>
      <c r="CD15" s="15">
        <v>170.27362110000001</v>
      </c>
      <c r="CE15" s="15">
        <v>163.969403</v>
      </c>
      <c r="CF15" s="15">
        <v>206.8729744</v>
      </c>
      <c r="CG15" s="15">
        <v>198.2127132</v>
      </c>
      <c r="CH15" s="15">
        <v>194.8412313</v>
      </c>
      <c r="CI15" s="15">
        <v>151.75254860000001</v>
      </c>
      <c r="CJ15" s="15">
        <v>117.7711771</v>
      </c>
      <c r="CK15" s="15">
        <v>113.5119023</v>
      </c>
      <c r="CL15" s="15">
        <v>126.9090121</v>
      </c>
      <c r="CM15" s="15">
        <v>162.33783349999999</v>
      </c>
      <c r="CN15" s="15">
        <v>188.33869580000001</v>
      </c>
      <c r="CO15" s="15">
        <v>196.71568310000001</v>
      </c>
      <c r="CP15" s="15">
        <v>198.1877661</v>
      </c>
      <c r="CQ15" s="15">
        <v>144.3710883</v>
      </c>
      <c r="CR15" s="15">
        <v>131.43183540000001</v>
      </c>
      <c r="CS15" s="15">
        <v>144.1219816</v>
      </c>
      <c r="CT15" s="15">
        <v>134.44826749999999</v>
      </c>
      <c r="CU15" s="15">
        <v>137.3203795</v>
      </c>
      <c r="CV15" s="15">
        <v>147.3035754</v>
      </c>
      <c r="CW15" s="15">
        <v>158.5594609</v>
      </c>
      <c r="CX15" s="15">
        <v>137.65574810000001</v>
      </c>
      <c r="CY15" s="15">
        <v>130.05810700000001</v>
      </c>
      <c r="CZ15" s="15">
        <v>122.9708255</v>
      </c>
      <c r="DA15" s="15">
        <v>143.17631080000001</v>
      </c>
      <c r="DB15" s="15">
        <v>80.731325630000001</v>
      </c>
      <c r="DC15" s="15">
        <v>66.358671689999994</v>
      </c>
      <c r="DD15" s="15">
        <v>27.553939230000001</v>
      </c>
      <c r="DE15" s="15">
        <v>28.738504970000001</v>
      </c>
      <c r="DF15" s="15">
        <v>61.634498520000001</v>
      </c>
      <c r="DG15" s="15">
        <v>46.49032922</v>
      </c>
      <c r="DH15" s="15">
        <v>23.81316872</v>
      </c>
      <c r="DI15" s="15">
        <v>11.563786009999999</v>
      </c>
      <c r="DJ15" s="15">
        <v>10.543698559999999</v>
      </c>
      <c r="DK15" s="15">
        <v>11.81959632</v>
      </c>
      <c r="DL15" s="15">
        <v>0.84412365899999997</v>
      </c>
      <c r="DM15" s="15">
        <v>0</v>
      </c>
      <c r="DN15" s="15">
        <v>0</v>
      </c>
      <c r="DO15" s="15">
        <v>0.23988603999999999</v>
      </c>
      <c r="DP15" s="15">
        <v>0</v>
      </c>
      <c r="DQ15" s="15">
        <v>0</v>
      </c>
      <c r="DR15" s="15">
        <v>0</v>
      </c>
      <c r="DS15" s="15">
        <v>0</v>
      </c>
      <c r="DT15" s="15">
        <v>0</v>
      </c>
      <c r="DU15" s="15">
        <v>0</v>
      </c>
      <c r="DV15" s="15">
        <v>0</v>
      </c>
      <c r="DW15" s="15">
        <v>1.8307671160000001</v>
      </c>
      <c r="DX15" s="15">
        <v>4.3920813860000001</v>
      </c>
      <c r="DY15" s="15">
        <v>0.57704151800000003</v>
      </c>
      <c r="DZ15" s="15">
        <v>7.0305746490000001</v>
      </c>
      <c r="EA15" s="15">
        <v>24.693249160000001</v>
      </c>
      <c r="EB15" s="15">
        <v>1.2855964959999999</v>
      </c>
      <c r="EC15" s="15">
        <v>1.0636176239999999</v>
      </c>
      <c r="ED15" s="15">
        <v>13.98760629</v>
      </c>
      <c r="EE15" s="15">
        <v>10.464313519999999</v>
      </c>
      <c r="EF15" s="15">
        <v>15.631663639999999</v>
      </c>
      <c r="EG15" s="15">
        <v>12.03776278</v>
      </c>
      <c r="EH15" s="15">
        <v>9.4851803790000009</v>
      </c>
      <c r="EI15" s="15">
        <v>14.171474359999999</v>
      </c>
      <c r="EJ15" s="15">
        <v>16.57390491</v>
      </c>
      <c r="EK15" s="15">
        <v>19.720058760000001</v>
      </c>
      <c r="EL15" s="15">
        <v>20.202377139999999</v>
      </c>
      <c r="EM15" s="15">
        <v>25.97091056</v>
      </c>
      <c r="EN15" s="15">
        <v>33.221514910000003</v>
      </c>
      <c r="EO15" s="15">
        <v>32.882648400000001</v>
      </c>
      <c r="EP15" s="15">
        <v>41.67985496</v>
      </c>
      <c r="EQ15" s="15">
        <v>33.084936669999998</v>
      </c>
      <c r="ER15" s="15">
        <v>30.451306930000001</v>
      </c>
      <c r="ES15" s="15">
        <v>24.173834549999999</v>
      </c>
      <c r="ET15" s="15">
        <v>20.378846670000001</v>
      </c>
      <c r="EU15" s="15">
        <v>23.07519589</v>
      </c>
      <c r="EV15" s="15">
        <v>30.23045123</v>
      </c>
      <c r="EW15" s="15">
        <v>38.04852743</v>
      </c>
      <c r="EX15" s="15">
        <v>31.963550390000002</v>
      </c>
      <c r="EY15" s="15">
        <v>36.502682800000002</v>
      </c>
      <c r="EZ15" s="15">
        <v>38.175381379999997</v>
      </c>
      <c r="FA15" s="15">
        <v>11.286165179999999</v>
      </c>
      <c r="FB15" s="15">
        <v>11.84830352</v>
      </c>
      <c r="FC15" s="15">
        <v>39.702394380000001</v>
      </c>
      <c r="FD15" s="15">
        <v>98.483656179999997</v>
      </c>
      <c r="FE15" s="15">
        <v>76.247265830000003</v>
      </c>
      <c r="FF15" s="15">
        <v>62.725876210000003</v>
      </c>
      <c r="FG15" s="15">
        <v>114.57476029999999</v>
      </c>
      <c r="FH15" s="15">
        <v>128.6719004</v>
      </c>
      <c r="FI15" s="15">
        <v>136.90056509999999</v>
      </c>
      <c r="FJ15" s="15">
        <v>77.114346159999997</v>
      </c>
      <c r="FK15" s="15">
        <v>67.754581650000006</v>
      </c>
      <c r="FL15" s="15">
        <v>98.536920420000001</v>
      </c>
      <c r="FM15" s="15">
        <v>96.259987159999994</v>
      </c>
      <c r="FN15" s="15">
        <v>81.742674739999998</v>
      </c>
      <c r="FO15" s="15">
        <v>45.479873259999998</v>
      </c>
      <c r="FP15" s="15">
        <v>92.317098909999999</v>
      </c>
      <c r="FQ15" s="15">
        <v>72.615840320000004</v>
      </c>
      <c r="FR15" s="15">
        <v>101.19356139999999</v>
      </c>
      <c r="FS15" s="15">
        <v>103.4720076</v>
      </c>
      <c r="FT15" s="15">
        <v>93.479855119999996</v>
      </c>
      <c r="FU15" s="15">
        <v>8.2332709210000008</v>
      </c>
      <c r="FV15" s="15">
        <v>10.862348559999999</v>
      </c>
      <c r="FW15" s="15">
        <v>7.5538534119999996</v>
      </c>
      <c r="FX15" s="15">
        <v>2.9289813200000001</v>
      </c>
      <c r="FY15" s="15">
        <v>0.55833672400000001</v>
      </c>
      <c r="FZ15" s="15">
        <v>3.5265880000000002E-3</v>
      </c>
      <c r="GA15" s="15">
        <v>0</v>
      </c>
      <c r="GB15" s="15">
        <v>0.62968387100000001</v>
      </c>
      <c r="GC15" s="15">
        <v>2.606559E-2</v>
      </c>
      <c r="GD15" s="15">
        <v>0.894210493</v>
      </c>
      <c r="GE15" s="15">
        <v>4.9568111860000004</v>
      </c>
    </row>
    <row r="16" spans="1:187" x14ac:dyDescent="0.25">
      <c r="A16" s="7" t="s">
        <v>35</v>
      </c>
      <c r="B16" s="80"/>
      <c r="C16" s="15">
        <v>1.4377932550000001</v>
      </c>
      <c r="D16" s="15">
        <v>0.58603372399999998</v>
      </c>
      <c r="E16" s="15">
        <v>0.82225073299999996</v>
      </c>
      <c r="F16" s="15">
        <v>1.103885631</v>
      </c>
      <c r="G16" s="15">
        <v>1.0901989679999999</v>
      </c>
      <c r="H16" s="15">
        <v>0.96683861500000001</v>
      </c>
      <c r="I16" s="15">
        <v>1.083750921</v>
      </c>
      <c r="J16" s="15">
        <v>1.56309312</v>
      </c>
      <c r="K16" s="15">
        <v>2.021512789</v>
      </c>
      <c r="L16" s="15">
        <v>1.7291038729999999</v>
      </c>
      <c r="M16" s="15">
        <v>2.26855385</v>
      </c>
      <c r="N16" s="15">
        <v>2.1265353880000002</v>
      </c>
      <c r="O16" s="15">
        <v>2.4199374929999999</v>
      </c>
      <c r="P16" s="15">
        <v>2.9651737869999999</v>
      </c>
      <c r="Q16" s="15">
        <v>2.9153976250000002</v>
      </c>
      <c r="R16" s="15">
        <v>3.0842068469999999</v>
      </c>
      <c r="S16" s="15">
        <v>3.1768506630000002</v>
      </c>
      <c r="T16" s="15">
        <v>3.7486921180000001</v>
      </c>
      <c r="U16" s="15">
        <v>4.1075941460000003</v>
      </c>
      <c r="V16" s="15">
        <v>3.624091269</v>
      </c>
      <c r="W16" s="15">
        <v>4.287242526</v>
      </c>
      <c r="X16" s="15">
        <v>3.2186939529999998</v>
      </c>
      <c r="Y16" s="15">
        <v>3.8989624300000001</v>
      </c>
      <c r="Z16" s="15">
        <v>4.6229350169999996</v>
      </c>
      <c r="AA16" s="15">
        <v>3.992207573</v>
      </c>
      <c r="AB16" s="15">
        <v>2.5434090880000002</v>
      </c>
      <c r="AC16" s="15">
        <v>6.2633996769999998</v>
      </c>
      <c r="AD16" s="15">
        <v>6.2242703309999996</v>
      </c>
      <c r="AE16" s="15">
        <v>6.4369515760000002</v>
      </c>
      <c r="AF16" s="15">
        <v>8.0572644439999994</v>
      </c>
      <c r="AG16" s="15">
        <v>9.2116295729999997</v>
      </c>
      <c r="AH16" s="15">
        <v>8.9025735439999991</v>
      </c>
      <c r="AI16" s="15">
        <v>8.5132436689999995</v>
      </c>
      <c r="AJ16" s="15">
        <v>8.871915864</v>
      </c>
      <c r="AK16" s="15">
        <v>10.020707249999999</v>
      </c>
      <c r="AL16" s="15">
        <v>9.7749107679999998</v>
      </c>
      <c r="AM16" s="15">
        <v>8.5596159039999993</v>
      </c>
      <c r="AN16" s="15">
        <v>10.11817669</v>
      </c>
      <c r="AO16" s="15">
        <v>10.994326470000001</v>
      </c>
      <c r="AP16" s="15">
        <v>11.961041249999999</v>
      </c>
      <c r="AQ16" s="15">
        <v>13.430241199999999</v>
      </c>
      <c r="AR16" s="15">
        <v>14.87228603</v>
      </c>
      <c r="AS16" s="15">
        <v>14.78508581</v>
      </c>
      <c r="AT16" s="15">
        <v>20.100567560000002</v>
      </c>
      <c r="AU16" s="15">
        <v>20.28630832</v>
      </c>
      <c r="AV16" s="15">
        <v>28.72645825</v>
      </c>
      <c r="AW16" s="15">
        <v>33.531422319999997</v>
      </c>
      <c r="AX16" s="15">
        <v>34.265816970000003</v>
      </c>
      <c r="AY16" s="15">
        <v>30.01773893</v>
      </c>
      <c r="AZ16" s="15">
        <v>35.943325969999997</v>
      </c>
      <c r="BA16" s="15">
        <v>33.983536530000002</v>
      </c>
      <c r="BB16" s="15">
        <v>33.952765380000002</v>
      </c>
      <c r="BC16" s="15">
        <v>31.583920150000001</v>
      </c>
      <c r="BD16" s="15">
        <v>35.076584230000002</v>
      </c>
      <c r="BE16" s="15">
        <v>35.722033410000002</v>
      </c>
      <c r="BF16" s="15">
        <v>33.591833309999998</v>
      </c>
      <c r="BG16" s="15">
        <v>34.694938100000002</v>
      </c>
      <c r="BH16" s="15">
        <v>35.432419590000002</v>
      </c>
      <c r="BI16" s="15">
        <v>36.893667010000001</v>
      </c>
      <c r="BJ16" s="15">
        <v>32.614665960000004</v>
      </c>
      <c r="BK16" s="15">
        <v>31.32384017</v>
      </c>
      <c r="BL16" s="15">
        <v>35.914189100000002</v>
      </c>
      <c r="BM16" s="15">
        <v>41.939214460000002</v>
      </c>
      <c r="BN16" s="15">
        <v>32.93333543</v>
      </c>
      <c r="BO16" s="15">
        <v>31.56103195</v>
      </c>
      <c r="BP16" s="15">
        <v>36.464719619999997</v>
      </c>
      <c r="BQ16" s="15">
        <v>41.096575420000001</v>
      </c>
      <c r="BR16" s="15">
        <v>42.03314512</v>
      </c>
      <c r="BS16" s="15">
        <v>37.33852246</v>
      </c>
      <c r="BT16" s="15">
        <v>44.884279960000001</v>
      </c>
      <c r="BU16" s="15">
        <v>50.051038650000002</v>
      </c>
      <c r="BV16" s="15">
        <v>44.698891400000001</v>
      </c>
      <c r="BW16" s="15">
        <v>39.076345320000001</v>
      </c>
      <c r="BX16" s="15">
        <v>55.407305790000002</v>
      </c>
      <c r="BY16" s="15">
        <v>52.100205410000001</v>
      </c>
      <c r="BZ16" s="15">
        <v>39.777033869999997</v>
      </c>
      <c r="CA16" s="15">
        <v>40.583851260000003</v>
      </c>
      <c r="CB16" s="15">
        <v>52.06421469</v>
      </c>
      <c r="CC16" s="15">
        <v>47.881241189999997</v>
      </c>
      <c r="CD16" s="15">
        <v>47.641997089999997</v>
      </c>
      <c r="CE16" s="15">
        <v>41.838316239999997</v>
      </c>
      <c r="CF16" s="15">
        <v>51.752284379999999</v>
      </c>
      <c r="CG16" s="15">
        <v>53.758904989999998</v>
      </c>
      <c r="CH16" s="15">
        <v>42.665776440000002</v>
      </c>
      <c r="CI16" s="15">
        <v>34.515806550000001</v>
      </c>
      <c r="CJ16" s="15">
        <v>45.574707750000002</v>
      </c>
      <c r="CK16" s="15">
        <v>55.222982029999997</v>
      </c>
      <c r="CL16" s="15">
        <v>38.881525689999997</v>
      </c>
      <c r="CM16" s="15">
        <v>33.427926759999998</v>
      </c>
      <c r="CN16" s="15">
        <v>52.597513759999998</v>
      </c>
      <c r="CO16" s="15">
        <v>69.910752930000001</v>
      </c>
      <c r="CP16" s="15">
        <v>44.191737070000002</v>
      </c>
      <c r="CQ16" s="15">
        <v>40.366579520000002</v>
      </c>
      <c r="CR16" s="15">
        <v>56.615247570000001</v>
      </c>
      <c r="CS16" s="15">
        <v>68.011375619999995</v>
      </c>
      <c r="CT16" s="15">
        <v>51.596296989999999</v>
      </c>
      <c r="CU16" s="15">
        <v>35.05067459</v>
      </c>
      <c r="CV16" s="15">
        <v>59.539804670000002</v>
      </c>
      <c r="CW16" s="15">
        <v>66.697034430000002</v>
      </c>
      <c r="CX16" s="15">
        <v>57.241117209999999</v>
      </c>
      <c r="CY16" s="15">
        <v>45.886473010000003</v>
      </c>
      <c r="CZ16" s="15">
        <v>58.833510629999999</v>
      </c>
      <c r="DA16" s="15">
        <v>70.15663472</v>
      </c>
      <c r="DB16" s="15">
        <v>51.893431210000003</v>
      </c>
      <c r="DC16" s="15">
        <v>48.440117100000002</v>
      </c>
      <c r="DD16" s="15">
        <v>58.687563529999998</v>
      </c>
      <c r="DE16" s="15">
        <v>68.443879589999995</v>
      </c>
      <c r="DF16" s="15">
        <v>59.382448709999998</v>
      </c>
      <c r="DG16" s="15">
        <v>52.274271579999997</v>
      </c>
      <c r="DH16" s="15">
        <v>68.171656350000006</v>
      </c>
      <c r="DI16" s="15">
        <v>73.651019430000005</v>
      </c>
      <c r="DJ16" s="15">
        <v>55.524508789999999</v>
      </c>
      <c r="DK16" s="15">
        <v>48.829491660000002</v>
      </c>
      <c r="DL16" s="15">
        <v>69.886384840000005</v>
      </c>
      <c r="DM16" s="15">
        <v>68.623989769999994</v>
      </c>
      <c r="DN16" s="15">
        <v>54.715955690000001</v>
      </c>
      <c r="DO16" s="15">
        <v>38.354175060000003</v>
      </c>
      <c r="DP16" s="15">
        <v>48.635982460000001</v>
      </c>
      <c r="DQ16" s="15">
        <v>56.339838700000001</v>
      </c>
      <c r="DR16" s="15">
        <v>39.127214889999998</v>
      </c>
      <c r="DS16" s="15">
        <v>39.069311460000002</v>
      </c>
      <c r="DT16" s="15">
        <v>47.895137939999998</v>
      </c>
      <c r="DU16" s="15">
        <v>52.168383460000001</v>
      </c>
      <c r="DV16" s="15">
        <v>42.137556670000002</v>
      </c>
      <c r="DW16" s="15">
        <v>36.860812160000002</v>
      </c>
      <c r="DX16" s="15">
        <v>49.416512930000003</v>
      </c>
      <c r="DY16" s="15">
        <v>51.494523790000002</v>
      </c>
      <c r="DZ16" s="15">
        <v>42.44548503</v>
      </c>
      <c r="EA16" s="15">
        <v>35.273000340000003</v>
      </c>
      <c r="EB16" s="15">
        <v>49.538161389999999</v>
      </c>
      <c r="EC16" s="15">
        <v>46.705810679999999</v>
      </c>
      <c r="ED16" s="15">
        <v>22.70003204</v>
      </c>
      <c r="EE16" s="15">
        <v>22.210551079999998</v>
      </c>
      <c r="EF16" s="15">
        <v>28.417886880000001</v>
      </c>
      <c r="EG16" s="15">
        <v>30.907970850000002</v>
      </c>
      <c r="EH16" s="15">
        <v>22.73463649</v>
      </c>
      <c r="EI16" s="15">
        <v>22.166575309999999</v>
      </c>
      <c r="EJ16" s="15">
        <v>25.518303880000001</v>
      </c>
      <c r="EK16" s="15">
        <v>23.459825940000002</v>
      </c>
      <c r="EL16" s="15">
        <v>17.461723859999999</v>
      </c>
      <c r="EM16" s="15">
        <v>18.607098499999999</v>
      </c>
      <c r="EN16" s="15">
        <v>22.185476430000001</v>
      </c>
      <c r="EO16" s="15">
        <v>25.45279983</v>
      </c>
      <c r="EP16" s="15">
        <v>27.074231879999999</v>
      </c>
      <c r="EQ16" s="15">
        <v>20.04975683</v>
      </c>
      <c r="ER16" s="15">
        <v>26.814519050000001</v>
      </c>
      <c r="ES16" s="15">
        <v>30.336607040000001</v>
      </c>
      <c r="ET16" s="15">
        <v>26.732904829999999</v>
      </c>
      <c r="EU16" s="15">
        <v>14.234014780000001</v>
      </c>
      <c r="EV16" s="15">
        <v>21.907050859999998</v>
      </c>
      <c r="EW16" s="15">
        <v>38.168642929999997</v>
      </c>
      <c r="EX16" s="15">
        <v>51.383182580000003</v>
      </c>
      <c r="EY16" s="15">
        <v>49.29792733</v>
      </c>
      <c r="EZ16" s="15">
        <v>50.150829979999997</v>
      </c>
      <c r="FA16" s="15">
        <v>59.427429869999997</v>
      </c>
      <c r="FB16" s="15">
        <v>48.471795989999997</v>
      </c>
      <c r="FC16" s="15">
        <v>44.992586000000003</v>
      </c>
      <c r="FD16" s="15">
        <v>52.070270919999999</v>
      </c>
      <c r="FE16" s="15">
        <v>56.446813550000002</v>
      </c>
      <c r="FF16" s="15">
        <v>48.936565199999997</v>
      </c>
      <c r="FG16" s="15">
        <v>47.217686649999997</v>
      </c>
      <c r="FH16" s="15">
        <v>61.537106739999999</v>
      </c>
      <c r="FI16" s="15">
        <v>66.475006309999998</v>
      </c>
      <c r="FJ16" s="15">
        <v>53.037789600000004</v>
      </c>
      <c r="FK16" s="15">
        <v>53.554204339999998</v>
      </c>
      <c r="FL16" s="15">
        <v>56.386267490000002</v>
      </c>
      <c r="FM16" s="15">
        <v>59.523029600000001</v>
      </c>
      <c r="FN16" s="15">
        <v>44.54037056</v>
      </c>
      <c r="FO16" s="15">
        <v>52.836353289999998</v>
      </c>
      <c r="FP16" s="15">
        <v>41.465309699999999</v>
      </c>
      <c r="FQ16" s="15">
        <v>43.703259760000002</v>
      </c>
      <c r="FR16" s="15">
        <v>42.35494267</v>
      </c>
      <c r="FS16" s="15">
        <v>42.456719249999999</v>
      </c>
      <c r="FT16" s="15">
        <v>49.28575017</v>
      </c>
      <c r="FU16" s="15">
        <v>51.953509660000002</v>
      </c>
      <c r="FV16" s="15">
        <v>50.145293199999998</v>
      </c>
      <c r="FW16" s="15">
        <v>46.778945849999999</v>
      </c>
      <c r="FX16" s="15">
        <v>61.539451900000003</v>
      </c>
      <c r="FY16" s="15">
        <v>58.550162810000003</v>
      </c>
      <c r="FZ16" s="15">
        <v>44.892978530000001</v>
      </c>
      <c r="GA16" s="15">
        <v>47.314248259999999</v>
      </c>
      <c r="GB16" s="15">
        <v>51.338309369999998</v>
      </c>
      <c r="GC16" s="15">
        <v>51.286386039999996</v>
      </c>
      <c r="GD16" s="15">
        <v>37.632298460000001</v>
      </c>
      <c r="GE16" s="15">
        <v>47.12602287</v>
      </c>
    </row>
    <row r="17" spans="1:187" s="22" customFormat="1" x14ac:dyDescent="0.25">
      <c r="A17" s="7" t="s">
        <v>10</v>
      </c>
      <c r="B17" s="80"/>
      <c r="C17" s="15">
        <v>6.6863455939999996</v>
      </c>
      <c r="D17" s="15">
        <v>8.6051906850000002</v>
      </c>
      <c r="E17" s="15">
        <v>9.9092415579999997</v>
      </c>
      <c r="F17" s="15">
        <v>12.441229549999999</v>
      </c>
      <c r="G17" s="15">
        <v>8.0631693989999995</v>
      </c>
      <c r="H17" s="15">
        <v>13.672240009999999</v>
      </c>
      <c r="I17" s="15">
        <v>13.074133270000001</v>
      </c>
      <c r="J17" s="15">
        <v>8.9658712640000005</v>
      </c>
      <c r="K17" s="15">
        <v>12.750559989999999</v>
      </c>
      <c r="L17" s="15">
        <v>41.603099329999999</v>
      </c>
      <c r="M17" s="15">
        <v>14.99544948</v>
      </c>
      <c r="N17" s="15">
        <v>16.219227</v>
      </c>
      <c r="O17" s="15">
        <v>15.15594838</v>
      </c>
      <c r="P17" s="15">
        <v>21.148957020000001</v>
      </c>
      <c r="Q17" s="15">
        <v>26.29708578</v>
      </c>
      <c r="R17" s="15">
        <v>14.900018510000001</v>
      </c>
      <c r="S17" s="15">
        <v>16.48708581</v>
      </c>
      <c r="T17" s="15">
        <v>9.5784912030000005</v>
      </c>
      <c r="U17" s="15">
        <v>4.9054605410000001</v>
      </c>
      <c r="V17" s="15">
        <v>1.6993419649999999</v>
      </c>
      <c r="W17" s="15">
        <v>1.3293679300000001</v>
      </c>
      <c r="X17" s="15">
        <v>75.388805759999997</v>
      </c>
      <c r="Y17" s="15">
        <v>161.04269909999999</v>
      </c>
      <c r="Z17" s="15">
        <v>9.764998662</v>
      </c>
      <c r="AA17" s="15">
        <v>5.1435897160000001</v>
      </c>
      <c r="AB17" s="15">
        <v>4.5502669559999998</v>
      </c>
      <c r="AC17" s="15">
        <v>5.3166311769999997</v>
      </c>
      <c r="AD17" s="15">
        <v>9.0756459110000005</v>
      </c>
      <c r="AE17" s="15">
        <v>4.547521347</v>
      </c>
      <c r="AF17" s="15">
        <v>4.6629562040000003</v>
      </c>
      <c r="AG17" s="15">
        <v>5.378832117</v>
      </c>
      <c r="AH17" s="15">
        <v>3.7215936740000002</v>
      </c>
      <c r="AI17" s="15">
        <v>3.3374852769999999</v>
      </c>
      <c r="AJ17" s="15">
        <v>3.0527679619999999</v>
      </c>
      <c r="AK17" s="15">
        <v>4.5022673729999996</v>
      </c>
      <c r="AL17" s="15">
        <v>3.3257656070000001</v>
      </c>
      <c r="AM17" s="15">
        <v>2.3416715199999998</v>
      </c>
      <c r="AN17" s="15">
        <v>2.260075713</v>
      </c>
      <c r="AO17" s="15">
        <v>1.8274898079999999</v>
      </c>
      <c r="AP17" s="15">
        <v>2.3601921959999999</v>
      </c>
      <c r="AQ17" s="15">
        <v>10.68194366</v>
      </c>
      <c r="AR17" s="15">
        <v>9.9525070420000006</v>
      </c>
      <c r="AS17" s="15">
        <v>8.9268450700000006</v>
      </c>
      <c r="AT17" s="15">
        <v>6.0960563380000004</v>
      </c>
      <c r="AU17" s="15">
        <v>4.7387862070000004</v>
      </c>
      <c r="AV17" s="15">
        <v>4.7580965519999996</v>
      </c>
      <c r="AW17" s="15">
        <v>4.1569655169999997</v>
      </c>
      <c r="AX17" s="15">
        <v>7.2278068969999998</v>
      </c>
      <c r="AY17" s="15">
        <v>9.9398862710000007</v>
      </c>
      <c r="AZ17" s="15">
        <v>14.221093959999999</v>
      </c>
      <c r="BA17" s="15">
        <v>3.1830490120000001</v>
      </c>
      <c r="BB17" s="15">
        <v>6.7317357160000002</v>
      </c>
      <c r="BC17" s="15">
        <v>7.5736771059999999</v>
      </c>
      <c r="BD17" s="15">
        <v>5.6958153349999998</v>
      </c>
      <c r="BE17" s="15">
        <v>6.4636339090000003</v>
      </c>
      <c r="BF17" s="15">
        <v>7.198785097</v>
      </c>
      <c r="BG17" s="15">
        <v>6.4503107269999997</v>
      </c>
      <c r="BH17" s="15">
        <v>13.84358282</v>
      </c>
      <c r="BI17" s="15">
        <v>10.67106188</v>
      </c>
      <c r="BJ17" s="15">
        <v>9.6164550119999994</v>
      </c>
      <c r="BK17" s="15">
        <v>9.8375880759999994</v>
      </c>
      <c r="BL17" s="15">
        <v>11.51165312</v>
      </c>
      <c r="BM17" s="15">
        <v>10.02663957</v>
      </c>
      <c r="BN17" s="15">
        <v>19.642682929999999</v>
      </c>
      <c r="BO17" s="15">
        <v>13.77075497</v>
      </c>
      <c r="BP17" s="15">
        <v>22.202916330000001</v>
      </c>
      <c r="BQ17" s="15">
        <v>7.1112292180000001</v>
      </c>
      <c r="BR17" s="15">
        <v>17.060043610000001</v>
      </c>
      <c r="BS17" s="15">
        <v>17.568730989999999</v>
      </c>
      <c r="BT17" s="15">
        <v>19.067846280000001</v>
      </c>
      <c r="BU17" s="15">
        <v>16.784876969999999</v>
      </c>
      <c r="BV17" s="15">
        <v>14.212855960000001</v>
      </c>
      <c r="BW17" s="15">
        <v>11.419908899999999</v>
      </c>
      <c r="BX17" s="15">
        <v>20.018837080000001</v>
      </c>
      <c r="BY17" s="15">
        <v>10.04849946</v>
      </c>
      <c r="BZ17" s="15">
        <v>9.0176045019999993</v>
      </c>
      <c r="CA17" s="15">
        <v>9.134665601</v>
      </c>
      <c r="CB17" s="15">
        <v>7.5099920060000001</v>
      </c>
      <c r="CC17" s="15">
        <v>10.345003999999999</v>
      </c>
      <c r="CD17" s="15">
        <v>14.982595160000001</v>
      </c>
      <c r="CE17" s="15">
        <v>11.93781983</v>
      </c>
      <c r="CF17" s="15">
        <v>17.330676969999999</v>
      </c>
      <c r="CG17" s="15">
        <v>11.16337953</v>
      </c>
      <c r="CH17" s="15">
        <v>8.7910714290000005</v>
      </c>
      <c r="CI17" s="15">
        <v>8.6234366789999992</v>
      </c>
      <c r="CJ17" s="15">
        <v>9.2961376770000008</v>
      </c>
      <c r="CK17" s="15">
        <v>7.6312401469999998</v>
      </c>
      <c r="CL17" s="15">
        <v>6.9671045720000002</v>
      </c>
      <c r="CM17" s="15">
        <v>8.2270547020000002</v>
      </c>
      <c r="CN17" s="15">
        <v>8.9025599569999994</v>
      </c>
      <c r="CO17" s="15">
        <v>16.26265158</v>
      </c>
      <c r="CP17" s="15">
        <v>33.308272700000003</v>
      </c>
      <c r="CQ17" s="15">
        <v>26.95766107</v>
      </c>
      <c r="CR17" s="15">
        <v>22.171683810000001</v>
      </c>
      <c r="CS17" s="15">
        <v>23.510882509999998</v>
      </c>
      <c r="CT17" s="15">
        <v>27.076637789999999</v>
      </c>
      <c r="CU17" s="15">
        <v>26.555418039999999</v>
      </c>
      <c r="CV17" s="15">
        <v>26.974229919999999</v>
      </c>
      <c r="CW17" s="15">
        <v>15.75583058</v>
      </c>
      <c r="CX17" s="15">
        <v>14.426375139999999</v>
      </c>
      <c r="CY17" s="15">
        <v>18.165931700000002</v>
      </c>
      <c r="CZ17" s="15">
        <v>10.5070449</v>
      </c>
      <c r="DA17" s="15">
        <v>9.5484807739999997</v>
      </c>
      <c r="DB17" s="15">
        <v>13.957784350000001</v>
      </c>
      <c r="DC17" s="15">
        <v>8.5656090349999996</v>
      </c>
      <c r="DD17" s="15">
        <v>12.45235278</v>
      </c>
      <c r="DE17" s="15">
        <v>11.76636193</v>
      </c>
      <c r="DF17" s="15">
        <v>11.211132020000001</v>
      </c>
      <c r="DG17" s="15">
        <v>16.596733539999999</v>
      </c>
      <c r="DH17" s="15">
        <v>18.452186210000001</v>
      </c>
      <c r="DI17" s="15">
        <v>19.612731480000001</v>
      </c>
      <c r="DJ17" s="15">
        <v>12.011779840000001</v>
      </c>
      <c r="DK17" s="15">
        <v>10.60360245</v>
      </c>
      <c r="DL17" s="15">
        <v>13.179535</v>
      </c>
      <c r="DM17" s="15">
        <v>9.5526060299999997</v>
      </c>
      <c r="DN17" s="15">
        <v>7.720541645</v>
      </c>
      <c r="DO17" s="15">
        <v>8.4256151260000003</v>
      </c>
      <c r="DP17" s="15">
        <v>7.0247345250000004</v>
      </c>
      <c r="DQ17" s="15">
        <v>6.7560994560000003</v>
      </c>
      <c r="DR17" s="15">
        <v>5.7031598030000001</v>
      </c>
      <c r="DS17" s="15">
        <v>6.0953789279999997</v>
      </c>
      <c r="DT17" s="15">
        <v>5.0055980990000002</v>
      </c>
      <c r="DU17" s="15">
        <v>5.7125429099999998</v>
      </c>
      <c r="DV17" s="15">
        <v>7.0506733559999999</v>
      </c>
      <c r="DW17" s="15">
        <v>6.0131427000000004</v>
      </c>
      <c r="DX17" s="15">
        <v>6.2902941989999999</v>
      </c>
      <c r="DY17" s="15">
        <v>4.2540830349999998</v>
      </c>
      <c r="DZ17" s="15">
        <v>5.0175694249999996</v>
      </c>
      <c r="EA17" s="15">
        <v>6.9009275959999998</v>
      </c>
      <c r="EB17" s="15">
        <v>5.7024735890000002</v>
      </c>
      <c r="EC17" s="15">
        <v>2.6003349650000001</v>
      </c>
      <c r="ED17" s="15">
        <v>6.8984024740000001</v>
      </c>
      <c r="EE17" s="15">
        <v>5.4583960549999997</v>
      </c>
      <c r="EF17" s="15">
        <v>9.2432390350000002</v>
      </c>
      <c r="EG17" s="15">
        <v>39.391487150000003</v>
      </c>
      <c r="EH17" s="15">
        <v>48.870049309999999</v>
      </c>
      <c r="EI17" s="15">
        <v>57.988141030000001</v>
      </c>
      <c r="EJ17" s="15">
        <v>57.602724360000003</v>
      </c>
      <c r="EK17" s="15">
        <v>39.780662390000003</v>
      </c>
      <c r="EL17" s="15">
        <v>29.808039529999999</v>
      </c>
      <c r="EM17" s="15">
        <v>29.116141549999998</v>
      </c>
      <c r="EN17" s="15">
        <v>28.06471797</v>
      </c>
      <c r="EO17" s="15">
        <v>54.679022289999999</v>
      </c>
      <c r="EP17" s="15">
        <v>67.639355359999996</v>
      </c>
      <c r="EQ17" s="15">
        <v>48.518323899999999</v>
      </c>
      <c r="ER17" s="15">
        <v>40.415278899999997</v>
      </c>
      <c r="ES17" s="15">
        <v>53.016949609999998</v>
      </c>
      <c r="ET17" s="15">
        <v>59.335119910000003</v>
      </c>
      <c r="EU17" s="15">
        <v>54.46947582</v>
      </c>
      <c r="EV17" s="15">
        <v>41.31210643</v>
      </c>
      <c r="EW17" s="15">
        <v>45.839432860000002</v>
      </c>
      <c r="EX17" s="15">
        <v>33.677005129999998</v>
      </c>
      <c r="EY17" s="15">
        <v>37.423893049999997</v>
      </c>
      <c r="EZ17" s="15">
        <v>38.846949700000003</v>
      </c>
      <c r="FA17" s="15">
        <v>29.593177279999999</v>
      </c>
      <c r="FB17" s="15">
        <v>19.341488689999998</v>
      </c>
      <c r="FC17" s="15">
        <v>18.36068375</v>
      </c>
      <c r="FD17" s="15">
        <v>23.13689437</v>
      </c>
      <c r="FE17" s="15">
        <v>14.29359101</v>
      </c>
      <c r="FF17" s="15">
        <v>13.3327019</v>
      </c>
      <c r="FG17" s="15">
        <v>23.824693870000001</v>
      </c>
      <c r="FH17" s="15">
        <v>19.0623729</v>
      </c>
      <c r="FI17" s="15">
        <v>17.271703410000001</v>
      </c>
      <c r="FJ17" s="15">
        <v>14.97585778</v>
      </c>
      <c r="FK17" s="15">
        <v>21.886685050000001</v>
      </c>
      <c r="FL17" s="15">
        <v>46.410480159999999</v>
      </c>
      <c r="FM17" s="15">
        <v>61.435999250000002</v>
      </c>
      <c r="FN17" s="15">
        <v>56.095536410000001</v>
      </c>
      <c r="FO17" s="15">
        <v>47.155947789999999</v>
      </c>
      <c r="FP17" s="15">
        <v>30.370128739999998</v>
      </c>
      <c r="FQ17" s="15">
        <v>42.164782279999997</v>
      </c>
      <c r="FR17" s="15">
        <v>26.578334219999999</v>
      </c>
      <c r="FS17" s="15">
        <v>31.370687749999998</v>
      </c>
      <c r="FT17" s="15">
        <v>36.636573060000003</v>
      </c>
      <c r="FU17" s="15">
        <v>35.737949380000003</v>
      </c>
      <c r="FV17" s="15">
        <v>38.734690829999998</v>
      </c>
      <c r="FW17" s="15">
        <v>34.239865420000001</v>
      </c>
      <c r="FX17" s="15">
        <v>28.85406339</v>
      </c>
      <c r="FY17" s="15">
        <v>17.973793239999999</v>
      </c>
      <c r="FZ17" s="15">
        <v>18.094253080000001</v>
      </c>
      <c r="GA17" s="15">
        <v>18.442136569999999</v>
      </c>
      <c r="GB17" s="15">
        <v>19.672195819999999</v>
      </c>
      <c r="GC17" s="15">
        <v>18.277267779999999</v>
      </c>
      <c r="GD17" s="15">
        <v>14.19908248</v>
      </c>
      <c r="GE17" s="15">
        <v>11.5840613</v>
      </c>
    </row>
    <row r="18" spans="1:187" s="22" customFormat="1" ht="15" customHeight="1" x14ac:dyDescent="0.25">
      <c r="A18" s="7"/>
      <c r="B18" s="80"/>
      <c r="C18" s="12"/>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c r="EJ18" s="2"/>
      <c r="EK18" s="2"/>
      <c r="EL18" s="2"/>
      <c r="EM18" s="2"/>
      <c r="EN18" s="2"/>
      <c r="EO18" s="2"/>
      <c r="EP18" s="2"/>
      <c r="EQ18" s="2"/>
      <c r="ER18" s="2"/>
      <c r="ES18" s="2"/>
      <c r="ET18" s="2"/>
      <c r="EU18" s="2"/>
      <c r="EV18" s="2"/>
      <c r="EW18" s="2"/>
      <c r="EX18" s="2"/>
      <c r="EY18" s="2"/>
      <c r="EZ18" s="2"/>
      <c r="FA18" s="2"/>
      <c r="FB18" s="2"/>
      <c r="FC18" s="2"/>
      <c r="FD18" s="2"/>
      <c r="FE18" s="2"/>
      <c r="FF18" s="2"/>
      <c r="FG18" s="2"/>
      <c r="FH18" s="2"/>
      <c r="FI18" s="2"/>
      <c r="FJ18" s="2"/>
      <c r="FK18" s="2"/>
      <c r="FL18" s="2"/>
      <c r="FM18" s="2"/>
      <c r="FN18" s="2"/>
      <c r="FO18" s="74"/>
      <c r="FP18" s="74"/>
      <c r="FQ18" s="74"/>
      <c r="FR18" s="74"/>
      <c r="FS18" s="74"/>
      <c r="FT18" s="74"/>
      <c r="FU18" s="74"/>
      <c r="FV18" s="74"/>
      <c r="FW18" s="74"/>
      <c r="FX18" s="74"/>
      <c r="FY18" s="74"/>
      <c r="FZ18" s="74"/>
      <c r="GA18" s="74"/>
      <c r="GB18" s="74"/>
      <c r="GC18" s="74"/>
      <c r="GD18" s="74"/>
      <c r="GE18" s="74"/>
    </row>
    <row r="19" spans="1:187" x14ac:dyDescent="0.25">
      <c r="A19" s="6" t="s">
        <v>29</v>
      </c>
      <c r="B19" s="85"/>
      <c r="C19" s="5">
        <v>90.714465140000001</v>
      </c>
      <c r="D19" s="5">
        <v>108.2626884</v>
      </c>
      <c r="E19" s="5">
        <v>109.76505469999999</v>
      </c>
      <c r="F19" s="5">
        <v>97.035374239999996</v>
      </c>
      <c r="G19" s="5">
        <v>87.739123759999998</v>
      </c>
      <c r="H19" s="5">
        <v>115.34825240000001</v>
      </c>
      <c r="I19" s="5">
        <v>122.3975255</v>
      </c>
      <c r="J19" s="5">
        <v>122.916865</v>
      </c>
      <c r="K19" s="5">
        <v>153.2816033</v>
      </c>
      <c r="L19" s="5">
        <v>461.64712379999997</v>
      </c>
      <c r="M19" s="5">
        <v>305.99705449999999</v>
      </c>
      <c r="N19" s="5">
        <v>370.45503939999998</v>
      </c>
      <c r="O19" s="5">
        <v>409.9931163</v>
      </c>
      <c r="P19" s="5">
        <v>556.49112939999998</v>
      </c>
      <c r="Q19" s="5">
        <v>606.77782379999996</v>
      </c>
      <c r="R19" s="5">
        <v>522.99226439999995</v>
      </c>
      <c r="S19" s="5">
        <v>434.1761209</v>
      </c>
      <c r="T19" s="5">
        <v>535.07907590000002</v>
      </c>
      <c r="U19" s="5">
        <v>589.29389089999995</v>
      </c>
      <c r="V19" s="5">
        <v>424.80752660000002</v>
      </c>
      <c r="W19" s="5">
        <v>306.95134380000002</v>
      </c>
      <c r="X19" s="5">
        <v>269.14818200000002</v>
      </c>
      <c r="Y19" s="5">
        <v>341.33199539999998</v>
      </c>
      <c r="Z19" s="5">
        <v>192.13691220000001</v>
      </c>
      <c r="AA19" s="5">
        <v>155.50940460000001</v>
      </c>
      <c r="AB19" s="5">
        <v>301.18030820000001</v>
      </c>
      <c r="AC19" s="5">
        <v>302.10094249999997</v>
      </c>
      <c r="AD19" s="5">
        <v>215.40858829999999</v>
      </c>
      <c r="AE19" s="5">
        <v>216.21956660000001</v>
      </c>
      <c r="AF19" s="5">
        <v>351.66873909999998</v>
      </c>
      <c r="AG19" s="5">
        <v>371.53009800000001</v>
      </c>
      <c r="AH19" s="5">
        <v>267.50320490000001</v>
      </c>
      <c r="AI19" s="5">
        <v>351.4441473</v>
      </c>
      <c r="AJ19" s="5">
        <v>553.02643499999999</v>
      </c>
      <c r="AK19" s="5">
        <v>739.87540569999999</v>
      </c>
      <c r="AL19" s="5">
        <v>530.20671479999999</v>
      </c>
      <c r="AM19" s="5">
        <v>494.46219539999998</v>
      </c>
      <c r="AN19" s="5">
        <v>573.94830569999999</v>
      </c>
      <c r="AO19" s="5">
        <v>759.05943000000002</v>
      </c>
      <c r="AP19" s="5">
        <v>508.71802100000002</v>
      </c>
      <c r="AQ19" s="5">
        <v>591.08637859999999</v>
      </c>
      <c r="AR19" s="5">
        <v>778.82236190000003</v>
      </c>
      <c r="AS19" s="5">
        <v>855.93874530000005</v>
      </c>
      <c r="AT19" s="5">
        <v>694.52785600000004</v>
      </c>
      <c r="AU19" s="5">
        <v>658.60718129999998</v>
      </c>
      <c r="AV19" s="5">
        <v>1011.367693</v>
      </c>
      <c r="AW19" s="5">
        <v>978.64214990000005</v>
      </c>
      <c r="AX19" s="5">
        <v>1033.9770799999999</v>
      </c>
      <c r="AY19" s="5">
        <v>942.76225069999998</v>
      </c>
      <c r="AZ19" s="5">
        <v>1252.1188999999999</v>
      </c>
      <c r="BA19" s="5">
        <v>1119.6161119999999</v>
      </c>
      <c r="BB19" s="5">
        <v>1086.3707380000001</v>
      </c>
      <c r="BC19" s="5">
        <v>1085.557305</v>
      </c>
      <c r="BD19" s="5">
        <v>1056.649334</v>
      </c>
      <c r="BE19" s="5">
        <v>1080.97883</v>
      </c>
      <c r="BF19" s="5">
        <v>1010.5743649999999</v>
      </c>
      <c r="BG19" s="5">
        <v>1046.8581389999999</v>
      </c>
      <c r="BH19" s="5">
        <v>1336.515613</v>
      </c>
      <c r="BI19" s="5">
        <v>1246.9250520000001</v>
      </c>
      <c r="BJ19" s="5">
        <v>1033.4176239999999</v>
      </c>
      <c r="BK19" s="5">
        <v>976.13965870000004</v>
      </c>
      <c r="BL19" s="5">
        <v>1231.5121790000001</v>
      </c>
      <c r="BM19" s="5">
        <v>1367.343834</v>
      </c>
      <c r="BN19" s="5">
        <v>1243.1596159999999</v>
      </c>
      <c r="BO19" s="5">
        <v>1088.686698</v>
      </c>
      <c r="BP19" s="5">
        <v>1352.2033019999999</v>
      </c>
      <c r="BQ19" s="5">
        <v>1232.6778079999999</v>
      </c>
      <c r="BR19" s="5">
        <v>1153.0461379999999</v>
      </c>
      <c r="BS19" s="5">
        <v>1101.806963</v>
      </c>
      <c r="BT19" s="5">
        <v>1528.0404349999999</v>
      </c>
      <c r="BU19" s="5">
        <v>1527.07089</v>
      </c>
      <c r="BV19" s="5">
        <v>1178.659494</v>
      </c>
      <c r="BW19" s="5">
        <v>1105.2992409999999</v>
      </c>
      <c r="BX19" s="5">
        <v>1743.4341219999999</v>
      </c>
      <c r="BY19" s="5">
        <v>1468.366368</v>
      </c>
      <c r="BZ19" s="5">
        <v>1160.1112209999999</v>
      </c>
      <c r="CA19" s="5">
        <v>1179.4547930000001</v>
      </c>
      <c r="CB19" s="5">
        <v>1447.8488600000001</v>
      </c>
      <c r="CC19" s="5">
        <v>1308.654272</v>
      </c>
      <c r="CD19" s="5">
        <v>1360.20171</v>
      </c>
      <c r="CE19" s="5">
        <v>1175.896833</v>
      </c>
      <c r="CF19" s="5">
        <v>1447.137612</v>
      </c>
      <c r="CG19" s="5">
        <v>1231.671319</v>
      </c>
      <c r="CH19" s="5">
        <v>1080.055652</v>
      </c>
      <c r="CI19" s="5">
        <v>1010.337767</v>
      </c>
      <c r="CJ19" s="5">
        <v>1131.3707730000001</v>
      </c>
      <c r="CK19" s="5">
        <v>1414.9376299999999</v>
      </c>
      <c r="CL19" s="5">
        <v>1037.704581</v>
      </c>
      <c r="CM19" s="5">
        <v>1095.6476950000001</v>
      </c>
      <c r="CN19" s="5">
        <v>1467.3358209999999</v>
      </c>
      <c r="CO19" s="5">
        <v>1670.885207</v>
      </c>
      <c r="CP19" s="5">
        <v>1147.4218330000001</v>
      </c>
      <c r="CQ19" s="5">
        <v>1443.928543</v>
      </c>
      <c r="CR19" s="5">
        <v>1649.1143509999999</v>
      </c>
      <c r="CS19" s="5">
        <v>1458.79971</v>
      </c>
      <c r="CT19" s="5">
        <v>1241.466338</v>
      </c>
      <c r="CU19" s="5">
        <v>967.57284819999995</v>
      </c>
      <c r="CV19" s="5">
        <v>1334.148185</v>
      </c>
      <c r="CW19" s="5">
        <v>1414.9592</v>
      </c>
      <c r="CX19" s="5">
        <v>1436.905123</v>
      </c>
      <c r="CY19" s="5">
        <v>1430.093584</v>
      </c>
      <c r="CZ19" s="5">
        <v>1359.224471</v>
      </c>
      <c r="DA19" s="5">
        <v>1650.821944</v>
      </c>
      <c r="DB19" s="5">
        <v>1473.1287480000001</v>
      </c>
      <c r="DC19" s="5">
        <v>1463.4198940000001</v>
      </c>
      <c r="DD19" s="5">
        <v>1580.2645970000001</v>
      </c>
      <c r="DE19" s="5">
        <v>1666.252424</v>
      </c>
      <c r="DF19" s="5">
        <v>1523.409885</v>
      </c>
      <c r="DG19" s="5">
        <v>1431.74909</v>
      </c>
      <c r="DH19" s="5">
        <v>1610.2094520000001</v>
      </c>
      <c r="DI19" s="5">
        <v>1776.518849</v>
      </c>
      <c r="DJ19" s="5">
        <v>1457.2818139999999</v>
      </c>
      <c r="DK19" s="5">
        <v>1326.8296459999999</v>
      </c>
      <c r="DL19" s="5">
        <v>1696.1731050000001</v>
      </c>
      <c r="DM19" s="5">
        <v>1549.821715</v>
      </c>
      <c r="DN19" s="5">
        <v>1357.3337610000001</v>
      </c>
      <c r="DO19" s="5">
        <v>1219.8066610000001</v>
      </c>
      <c r="DP19" s="5">
        <v>1184.357293</v>
      </c>
      <c r="DQ19" s="5">
        <v>1278.00395</v>
      </c>
      <c r="DR19" s="5">
        <v>889.96097110000005</v>
      </c>
      <c r="DS19" s="5">
        <v>998.73989610000001</v>
      </c>
      <c r="DT19" s="5">
        <v>1015.192169</v>
      </c>
      <c r="DU19" s="5">
        <v>1105.239221</v>
      </c>
      <c r="DV19" s="5">
        <v>1050.213201</v>
      </c>
      <c r="DW19" s="5">
        <v>914.30004140000005</v>
      </c>
      <c r="DX19" s="5">
        <v>1058.966191</v>
      </c>
      <c r="DY19" s="5">
        <v>1152.9387160000001</v>
      </c>
      <c r="DZ19" s="5">
        <v>921.59526530000005</v>
      </c>
      <c r="EA19" s="5">
        <v>959.36699069999997</v>
      </c>
      <c r="EB19" s="5">
        <v>1048.1878939999999</v>
      </c>
      <c r="EC19" s="5">
        <v>1016.102296</v>
      </c>
      <c r="ED19" s="5">
        <v>876.41231370000003</v>
      </c>
      <c r="EE19" s="5">
        <v>911.25067190000004</v>
      </c>
      <c r="EF19" s="5">
        <v>1192.2173780000001</v>
      </c>
      <c r="EG19" s="5">
        <v>1223.5984209999999</v>
      </c>
      <c r="EH19" s="5">
        <v>1018.868153</v>
      </c>
      <c r="EI19" s="5">
        <v>962.71153219999997</v>
      </c>
      <c r="EJ19" s="5">
        <v>1157.1490679999999</v>
      </c>
      <c r="EK19" s="5">
        <v>1115.9045630000001</v>
      </c>
      <c r="EL19" s="5">
        <v>978.12039170000003</v>
      </c>
      <c r="EM19" s="5">
        <v>1003.282382</v>
      </c>
      <c r="EN19" s="5">
        <v>1114.561833</v>
      </c>
      <c r="EO19" s="5">
        <v>1127.1508220000001</v>
      </c>
      <c r="EP19" s="5">
        <v>1136.208697</v>
      </c>
      <c r="EQ19" s="5">
        <v>1106.7822659999999</v>
      </c>
      <c r="ER19" s="5">
        <v>1186.0464199999999</v>
      </c>
      <c r="ES19" s="5">
        <v>1273.482215</v>
      </c>
      <c r="ET19" s="5">
        <v>1134.422405</v>
      </c>
      <c r="EU19" s="5">
        <v>918.79069519999996</v>
      </c>
      <c r="EV19" s="5">
        <v>1041.1702660000001</v>
      </c>
      <c r="EW19" s="5">
        <v>1211.1641770000001</v>
      </c>
      <c r="EX19" s="5">
        <v>984.92702919999999</v>
      </c>
      <c r="EY19" s="5">
        <v>945.09596529999999</v>
      </c>
      <c r="EZ19" s="5">
        <v>1125.787986</v>
      </c>
      <c r="FA19" s="5">
        <v>1229.31926</v>
      </c>
      <c r="FB19" s="5">
        <v>1026.740497</v>
      </c>
      <c r="FC19" s="5">
        <v>1057.1418160000001</v>
      </c>
      <c r="FD19" s="5">
        <v>1197.036145</v>
      </c>
      <c r="FE19" s="5">
        <v>1212.3456369999999</v>
      </c>
      <c r="FF19" s="5">
        <v>1076.8268419999999</v>
      </c>
      <c r="FG19" s="5">
        <v>1152.8931660000001</v>
      </c>
      <c r="FH19" s="5">
        <v>1292.910791</v>
      </c>
      <c r="FI19" s="5">
        <v>1390.7373070000001</v>
      </c>
      <c r="FJ19" s="5">
        <v>1240.5042599999999</v>
      </c>
      <c r="FK19" s="5">
        <v>1189.434319</v>
      </c>
      <c r="FL19" s="5">
        <v>1245.804077</v>
      </c>
      <c r="FM19" s="5">
        <v>1285.5352170000001</v>
      </c>
      <c r="FN19" s="5">
        <v>1090.0322719999999</v>
      </c>
      <c r="FO19" s="5">
        <v>1150.622325</v>
      </c>
      <c r="FP19" s="5">
        <v>1285.749814</v>
      </c>
      <c r="FQ19" s="5">
        <v>1314.9681800000001</v>
      </c>
      <c r="FR19" s="5">
        <v>1153.949239</v>
      </c>
      <c r="FS19" s="5">
        <v>1110.791389</v>
      </c>
      <c r="FT19" s="5">
        <v>1111.9836660000001</v>
      </c>
      <c r="FU19" s="5">
        <v>1345.2479740000001</v>
      </c>
      <c r="FV19" s="5">
        <v>1279.9269420000001</v>
      </c>
      <c r="FW19" s="5">
        <v>1125.8608569999999</v>
      </c>
      <c r="FX19" s="5">
        <v>975.51779690000001</v>
      </c>
      <c r="FY19" s="5">
        <v>1178.4029680000001</v>
      </c>
      <c r="FZ19" s="5">
        <v>1006.625149</v>
      </c>
      <c r="GA19" s="5">
        <v>1017.7665</v>
      </c>
      <c r="GB19" s="5">
        <v>1083.341439</v>
      </c>
      <c r="GC19" s="5">
        <v>1242.4879000000001</v>
      </c>
      <c r="GD19" s="5">
        <v>1143.029448</v>
      </c>
      <c r="GE19" s="5">
        <v>1073.2618030000001</v>
      </c>
    </row>
    <row r="20" spans="1:187" x14ac:dyDescent="0.25">
      <c r="A20" s="6"/>
      <c r="B20" s="85"/>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77"/>
      <c r="FP20" s="77"/>
      <c r="FQ20" s="77"/>
      <c r="FR20" s="77"/>
      <c r="FS20" s="77"/>
      <c r="FT20" s="77"/>
      <c r="FU20" s="77"/>
      <c r="FV20" s="77"/>
      <c r="FW20" s="77"/>
      <c r="FX20" s="77"/>
      <c r="FY20" s="77"/>
      <c r="FZ20" s="77"/>
      <c r="GA20" s="77"/>
      <c r="GB20" s="77"/>
      <c r="GC20" s="77"/>
      <c r="GD20" s="77"/>
      <c r="GE20" s="77"/>
    </row>
    <row r="21" spans="1:187" x14ac:dyDescent="0.25">
      <c r="A21" s="9" t="s">
        <v>38</v>
      </c>
      <c r="B21" s="86"/>
      <c r="C21" s="5">
        <v>12.73332111</v>
      </c>
      <c r="D21" s="5">
        <v>11.61165718</v>
      </c>
      <c r="E21" s="5">
        <v>18.461730209999999</v>
      </c>
      <c r="F21" s="5">
        <v>16.520784750000001</v>
      </c>
      <c r="G21" s="5">
        <v>13.11245394</v>
      </c>
      <c r="H21" s="5">
        <v>20.32822402</v>
      </c>
      <c r="I21" s="5">
        <v>23.56208578</v>
      </c>
      <c r="J21" s="5">
        <v>15.48551982</v>
      </c>
      <c r="K21" s="5">
        <v>0</v>
      </c>
      <c r="L21" s="5">
        <v>0</v>
      </c>
      <c r="M21" s="5">
        <v>0</v>
      </c>
      <c r="N21" s="5">
        <v>0</v>
      </c>
      <c r="O21" s="5">
        <v>12.857345970000001</v>
      </c>
      <c r="P21" s="5">
        <v>20.924135029999999</v>
      </c>
      <c r="Q21" s="5">
        <v>23.158513159999998</v>
      </c>
      <c r="R21" s="5">
        <v>14.85676325</v>
      </c>
      <c r="S21" s="5">
        <v>11.21875715</v>
      </c>
      <c r="T21" s="5">
        <v>18.632906760000001</v>
      </c>
      <c r="U21" s="5">
        <v>20.755393640000001</v>
      </c>
      <c r="V21" s="5">
        <v>13.96171846</v>
      </c>
      <c r="W21" s="5">
        <v>10.19562998</v>
      </c>
      <c r="X21" s="5">
        <v>15.24472115</v>
      </c>
      <c r="Y21" s="5">
        <v>17.50590163</v>
      </c>
      <c r="Z21" s="5">
        <v>11.42363662</v>
      </c>
      <c r="AA21" s="5">
        <v>8.6221967429999999</v>
      </c>
      <c r="AB21" s="5">
        <v>12.78525346</v>
      </c>
      <c r="AC21" s="5">
        <v>14.02218175</v>
      </c>
      <c r="AD21" s="5">
        <v>9.3412903230000008</v>
      </c>
      <c r="AE21" s="5">
        <v>8.5356600969999992</v>
      </c>
      <c r="AF21" s="5">
        <v>12.65693431</v>
      </c>
      <c r="AG21" s="5">
        <v>13.88144818</v>
      </c>
      <c r="AH21" s="5">
        <v>9.2475364960000004</v>
      </c>
      <c r="AI21" s="5">
        <v>7.3896381629999999</v>
      </c>
      <c r="AJ21" s="5">
        <v>11.359658420000001</v>
      </c>
      <c r="AK21" s="5">
        <v>12.30070695</v>
      </c>
      <c r="AL21" s="5">
        <v>7.4630270909999998</v>
      </c>
      <c r="AM21" s="5">
        <v>6.1879440890000001</v>
      </c>
      <c r="AN21" s="5">
        <v>9.0728335470000001</v>
      </c>
      <c r="AO21" s="5">
        <v>10.52906232</v>
      </c>
      <c r="AP21" s="5">
        <v>6.6207891669999999</v>
      </c>
      <c r="AQ21" s="5">
        <v>5.4646733049999998</v>
      </c>
      <c r="AR21" s="5">
        <v>7.8785380719999996</v>
      </c>
      <c r="AS21" s="5">
        <v>8.2896142170000005</v>
      </c>
      <c r="AT21" s="5">
        <v>4.994515625</v>
      </c>
      <c r="AU21" s="5">
        <v>3.9975144399999998</v>
      </c>
      <c r="AV21" s="5">
        <v>5.6658760780000001</v>
      </c>
      <c r="AW21" s="5">
        <v>6.0178843750000004</v>
      </c>
      <c r="AX21" s="5">
        <v>3.6309516159999999</v>
      </c>
      <c r="AY21" s="5">
        <v>2.627405945</v>
      </c>
      <c r="AZ21" s="5">
        <v>2.6708949999999998</v>
      </c>
      <c r="BA21" s="5">
        <v>3.7551908809999999</v>
      </c>
      <c r="BB21" s="5">
        <v>1.4847901379999999</v>
      </c>
      <c r="BC21" s="5">
        <v>0.75130881500000002</v>
      </c>
      <c r="BD21" s="5">
        <v>1.174325423</v>
      </c>
      <c r="BE21" s="5">
        <v>1.3420723910000001</v>
      </c>
      <c r="BF21" s="5">
        <v>0.80495689800000003</v>
      </c>
      <c r="BG21" s="5">
        <v>0.70188292399999996</v>
      </c>
      <c r="BH21" s="5">
        <v>0.71351298600000002</v>
      </c>
      <c r="BI21" s="5">
        <v>1.05826194</v>
      </c>
      <c r="BJ21" s="5">
        <v>0.53372401999999997</v>
      </c>
      <c r="BK21" s="5">
        <v>0.469109899</v>
      </c>
      <c r="BL21" s="5">
        <v>0.79058735300000005</v>
      </c>
      <c r="BM21" s="5">
        <v>0.87680817600000005</v>
      </c>
      <c r="BN21" s="5">
        <v>0.58058724799999994</v>
      </c>
      <c r="BO21" s="5">
        <v>0.46772040399999998</v>
      </c>
      <c r="BP21" s="5">
        <v>0.69741732599999995</v>
      </c>
      <c r="BQ21" s="5">
        <v>0.69715883899999997</v>
      </c>
      <c r="BR21" s="5">
        <v>0</v>
      </c>
      <c r="BS21" s="5">
        <v>0</v>
      </c>
      <c r="BT21" s="5">
        <v>0</v>
      </c>
      <c r="BU21" s="5">
        <v>0</v>
      </c>
      <c r="BV21" s="5">
        <v>0</v>
      </c>
      <c r="BW21" s="5">
        <v>0</v>
      </c>
      <c r="BX21" s="5">
        <v>0</v>
      </c>
      <c r="BY21" s="5">
        <v>0</v>
      </c>
      <c r="BZ21" s="5">
        <v>0</v>
      </c>
      <c r="CA21" s="5">
        <v>0</v>
      </c>
      <c r="CB21" s="5">
        <v>0</v>
      </c>
      <c r="CC21" s="5">
        <v>0</v>
      </c>
      <c r="CD21" s="5">
        <v>0</v>
      </c>
      <c r="CE21" s="5">
        <v>0</v>
      </c>
      <c r="CF21" s="5">
        <v>0</v>
      </c>
      <c r="CG21" s="5">
        <v>0</v>
      </c>
      <c r="CH21" s="5">
        <v>0</v>
      </c>
      <c r="CI21" s="5">
        <v>0</v>
      </c>
      <c r="CJ21" s="5">
        <v>0</v>
      </c>
      <c r="CK21" s="5">
        <v>0</v>
      </c>
      <c r="CL21" s="5">
        <v>0</v>
      </c>
      <c r="CM21" s="5">
        <v>0</v>
      </c>
      <c r="CN21" s="5">
        <v>0</v>
      </c>
      <c r="CO21" s="5">
        <v>0</v>
      </c>
      <c r="CP21" s="5">
        <v>0</v>
      </c>
      <c r="CQ21" s="5">
        <v>0</v>
      </c>
      <c r="CR21" s="5">
        <v>0</v>
      </c>
      <c r="CS21" s="5">
        <v>0</v>
      </c>
      <c r="CT21" s="5">
        <v>0</v>
      </c>
      <c r="CU21" s="5">
        <v>0</v>
      </c>
      <c r="CV21" s="5">
        <v>0</v>
      </c>
      <c r="CW21" s="5">
        <v>0</v>
      </c>
      <c r="CX21" s="5">
        <v>0</v>
      </c>
      <c r="CY21" s="5">
        <v>0</v>
      </c>
      <c r="CZ21" s="5">
        <v>0</v>
      </c>
      <c r="DA21" s="5">
        <v>0</v>
      </c>
      <c r="DB21" s="5">
        <v>0</v>
      </c>
      <c r="DC21" s="5">
        <v>0</v>
      </c>
      <c r="DD21" s="5">
        <v>0</v>
      </c>
      <c r="DE21" s="5">
        <v>0</v>
      </c>
      <c r="DF21" s="5">
        <v>0</v>
      </c>
      <c r="DG21" s="5">
        <v>0</v>
      </c>
      <c r="DH21" s="5">
        <v>0</v>
      </c>
      <c r="DI21" s="5">
        <v>0</v>
      </c>
      <c r="DJ21" s="5">
        <v>0</v>
      </c>
      <c r="DK21" s="5">
        <v>0</v>
      </c>
      <c r="DL21" s="5">
        <v>0</v>
      </c>
      <c r="DM21" s="5">
        <v>0</v>
      </c>
      <c r="DN21" s="5">
        <v>0</v>
      </c>
      <c r="DO21" s="5">
        <v>0</v>
      </c>
      <c r="DP21" s="5">
        <v>0</v>
      </c>
      <c r="DQ21" s="5">
        <v>0</v>
      </c>
      <c r="DR21" s="5">
        <v>0</v>
      </c>
      <c r="DS21" s="5">
        <v>0</v>
      </c>
      <c r="DT21" s="5">
        <v>0</v>
      </c>
      <c r="DU21" s="5">
        <v>0</v>
      </c>
      <c r="DV21" s="5">
        <v>0</v>
      </c>
      <c r="DW21" s="5">
        <v>0</v>
      </c>
      <c r="DX21" s="5">
        <v>0</v>
      </c>
      <c r="DY21" s="5">
        <v>0</v>
      </c>
      <c r="DZ21" s="5">
        <v>0</v>
      </c>
      <c r="EA21" s="5">
        <v>0</v>
      </c>
      <c r="EB21" s="5">
        <v>0</v>
      </c>
      <c r="EC21" s="5">
        <v>0</v>
      </c>
      <c r="ED21" s="5">
        <v>0</v>
      </c>
      <c r="EE21" s="5">
        <v>0</v>
      </c>
      <c r="EF21" s="5">
        <v>0</v>
      </c>
      <c r="EG21" s="5">
        <v>0</v>
      </c>
      <c r="EH21" s="5">
        <v>0</v>
      </c>
      <c r="EI21" s="5">
        <v>0</v>
      </c>
      <c r="EJ21" s="5">
        <v>0</v>
      </c>
      <c r="EK21" s="5">
        <v>0</v>
      </c>
      <c r="EL21" s="5">
        <v>0</v>
      </c>
      <c r="EM21" s="5">
        <v>0</v>
      </c>
      <c r="EN21" s="5">
        <v>0</v>
      </c>
      <c r="EO21" s="5">
        <v>0</v>
      </c>
      <c r="EP21" s="5">
        <v>0</v>
      </c>
      <c r="EQ21" s="5">
        <v>0</v>
      </c>
      <c r="ER21" s="5">
        <v>0</v>
      </c>
      <c r="ES21" s="5">
        <v>0</v>
      </c>
      <c r="ET21" s="5">
        <v>0</v>
      </c>
      <c r="EU21" s="5">
        <v>0</v>
      </c>
      <c r="EV21" s="5">
        <v>0</v>
      </c>
      <c r="EW21" s="5">
        <v>0</v>
      </c>
      <c r="EX21" s="5">
        <v>0</v>
      </c>
      <c r="EY21" s="5">
        <v>0</v>
      </c>
      <c r="EZ21" s="5">
        <v>0</v>
      </c>
      <c r="FA21" s="5">
        <v>0</v>
      </c>
      <c r="FB21" s="5">
        <v>0</v>
      </c>
      <c r="FC21" s="5">
        <v>0</v>
      </c>
      <c r="FD21" s="5">
        <v>0</v>
      </c>
      <c r="FE21" s="5">
        <v>0</v>
      </c>
      <c r="FF21" s="5">
        <v>0</v>
      </c>
      <c r="FG21" s="5">
        <v>0</v>
      </c>
      <c r="FH21" s="5">
        <v>0</v>
      </c>
      <c r="FI21" s="5">
        <v>0</v>
      </c>
      <c r="FJ21" s="5">
        <v>0</v>
      </c>
      <c r="FK21" s="5">
        <v>0</v>
      </c>
      <c r="FL21" s="5">
        <v>0</v>
      </c>
      <c r="FM21" s="5">
        <v>0</v>
      </c>
      <c r="FN21" s="5">
        <v>0</v>
      </c>
      <c r="FO21" s="5">
        <v>0</v>
      </c>
      <c r="FP21" s="5">
        <v>0</v>
      </c>
      <c r="FQ21" s="5">
        <v>0</v>
      </c>
      <c r="FR21" s="5">
        <v>0</v>
      </c>
      <c r="FS21" s="5">
        <v>0</v>
      </c>
      <c r="FT21" s="5">
        <v>0</v>
      </c>
      <c r="FU21" s="5">
        <v>0</v>
      </c>
      <c r="FV21" s="5">
        <v>0</v>
      </c>
      <c r="FW21" s="5">
        <v>0</v>
      </c>
      <c r="FX21" s="5">
        <v>0</v>
      </c>
      <c r="FY21" s="5">
        <v>0</v>
      </c>
      <c r="FZ21" s="5">
        <v>0</v>
      </c>
      <c r="GA21" s="5">
        <v>0</v>
      </c>
      <c r="GB21" s="5">
        <v>0</v>
      </c>
      <c r="GC21" s="5">
        <v>0</v>
      </c>
      <c r="GD21" s="5">
        <v>0</v>
      </c>
      <c r="GE21" s="5">
        <v>0</v>
      </c>
    </row>
    <row r="22" spans="1:187" x14ac:dyDescent="0.25">
      <c r="A22" s="9"/>
      <c r="B22" s="86"/>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c r="CO22" s="11"/>
      <c r="CP22" s="11"/>
      <c r="CQ22" s="11"/>
      <c r="CR22" s="11"/>
      <c r="CS22" s="11"/>
      <c r="CT22" s="11"/>
      <c r="CU22" s="11"/>
      <c r="CV22" s="11"/>
      <c r="CW22" s="11"/>
      <c r="CX22" s="11"/>
      <c r="CY22" s="11"/>
      <c r="CZ22" s="11"/>
      <c r="DA22" s="11"/>
      <c r="DB22" s="11"/>
      <c r="DC22" s="11"/>
      <c r="DD22" s="11"/>
      <c r="DE22" s="11"/>
      <c r="DF22" s="11"/>
      <c r="DG22" s="11"/>
      <c r="DH22" s="11"/>
      <c r="DI22" s="11"/>
      <c r="DJ22" s="11"/>
      <c r="DK22" s="11"/>
      <c r="DL22" s="11"/>
      <c r="DM22" s="11"/>
      <c r="DN22" s="11"/>
      <c r="DO22" s="11"/>
      <c r="DP22" s="11"/>
      <c r="DQ22" s="11"/>
      <c r="DR22" s="11"/>
      <c r="DS22" s="11"/>
      <c r="DT22" s="11"/>
      <c r="DU22" s="11"/>
      <c r="DV22" s="11"/>
      <c r="DW22" s="11"/>
      <c r="DX22" s="11"/>
      <c r="DY22" s="11"/>
      <c r="DZ22" s="11"/>
      <c r="EA22" s="11"/>
      <c r="EB22" s="11"/>
      <c r="EC22" s="11"/>
      <c r="ED22" s="11"/>
      <c r="EE22" s="11"/>
      <c r="EF22" s="11"/>
      <c r="EG22" s="11"/>
      <c r="EH22" s="11"/>
      <c r="EI22" s="11"/>
      <c r="EJ22" s="11"/>
      <c r="EK22" s="11"/>
      <c r="EL22" s="11"/>
      <c r="EM22" s="11"/>
      <c r="EN22" s="11"/>
      <c r="EO22" s="11"/>
      <c r="EP22" s="11"/>
      <c r="EQ22" s="11"/>
      <c r="ER22" s="11"/>
      <c r="ES22" s="11"/>
      <c r="ET22" s="11"/>
      <c r="EU22" s="11"/>
      <c r="EV22" s="11"/>
      <c r="EW22" s="11"/>
      <c r="EX22" s="11"/>
      <c r="EY22" s="11"/>
      <c r="EZ22" s="11"/>
      <c r="FA22" s="11"/>
      <c r="FB22" s="11"/>
      <c r="FC22" s="11"/>
      <c r="FD22" s="11"/>
      <c r="FE22" s="11"/>
      <c r="FF22" s="11"/>
      <c r="FG22" s="11"/>
      <c r="FH22" s="11"/>
      <c r="FI22" s="11"/>
      <c r="FJ22" s="11"/>
      <c r="FK22" s="11"/>
      <c r="FL22" s="11"/>
      <c r="FM22" s="11"/>
      <c r="FN22" s="11"/>
      <c r="FO22" s="77"/>
      <c r="FP22" s="77"/>
      <c r="FQ22" s="77"/>
      <c r="FR22" s="77"/>
      <c r="FS22" s="77"/>
      <c r="FT22" s="77"/>
      <c r="FU22" s="77"/>
      <c r="FV22" s="77"/>
      <c r="FW22" s="77"/>
      <c r="FX22" s="77"/>
      <c r="FY22" s="77"/>
      <c r="FZ22" s="77"/>
      <c r="GA22" s="77"/>
      <c r="GB22" s="77"/>
      <c r="GC22" s="77"/>
      <c r="GD22" s="77"/>
      <c r="GE22" s="77"/>
    </row>
    <row r="23" spans="1:187" x14ac:dyDescent="0.25">
      <c r="A23" s="6" t="s">
        <v>8</v>
      </c>
      <c r="B23" s="85"/>
      <c r="C23" s="5">
        <v>0</v>
      </c>
      <c r="D23" s="5">
        <v>0</v>
      </c>
      <c r="E23" s="5">
        <v>0</v>
      </c>
      <c r="F23" s="5">
        <v>0</v>
      </c>
      <c r="G23" s="5">
        <v>0</v>
      </c>
      <c r="H23" s="5">
        <v>0</v>
      </c>
      <c r="I23" s="5">
        <v>0</v>
      </c>
      <c r="J23" s="5">
        <v>0</v>
      </c>
      <c r="K23" s="5">
        <v>0</v>
      </c>
      <c r="L23" s="5">
        <v>0</v>
      </c>
      <c r="M23" s="5">
        <v>0</v>
      </c>
      <c r="N23" s="5">
        <v>0</v>
      </c>
      <c r="O23" s="5">
        <v>0</v>
      </c>
      <c r="P23" s="5">
        <v>0</v>
      </c>
      <c r="Q23" s="5">
        <v>0</v>
      </c>
      <c r="R23" s="5">
        <v>0</v>
      </c>
      <c r="S23" s="5">
        <v>0</v>
      </c>
      <c r="T23" s="5">
        <v>0</v>
      </c>
      <c r="U23" s="5">
        <v>0</v>
      </c>
      <c r="V23" s="5">
        <v>0</v>
      </c>
      <c r="W23" s="5">
        <v>0</v>
      </c>
      <c r="X23" s="5">
        <v>0</v>
      </c>
      <c r="Y23" s="5">
        <v>0</v>
      </c>
      <c r="Z23" s="5">
        <v>0</v>
      </c>
      <c r="AA23" s="5">
        <v>0</v>
      </c>
      <c r="AB23" s="5">
        <v>0</v>
      </c>
      <c r="AC23" s="5">
        <v>0</v>
      </c>
      <c r="AD23" s="5">
        <v>3.7594469720000001</v>
      </c>
      <c r="AE23" s="5">
        <v>-6.5389166999999998E-2</v>
      </c>
      <c r="AF23" s="5">
        <v>0.13868594100000001</v>
      </c>
      <c r="AG23" s="5">
        <v>2.4939279000000002E-2</v>
      </c>
      <c r="AH23" s="5">
        <v>-0.14902681000000001</v>
      </c>
      <c r="AI23" s="5">
        <v>0.75382804400000003</v>
      </c>
      <c r="AJ23" s="5">
        <v>0.104240366</v>
      </c>
      <c r="AK23" s="5">
        <v>0.101001243</v>
      </c>
      <c r="AL23" s="5">
        <v>-0.300353492</v>
      </c>
      <c r="AM23" s="5">
        <v>0.78392561999999999</v>
      </c>
      <c r="AN23" s="5">
        <v>-1.490681575</v>
      </c>
      <c r="AO23" s="5">
        <v>0.67530564299999996</v>
      </c>
      <c r="AP23" s="5">
        <v>0.80751328499999997</v>
      </c>
      <c r="AQ23" s="5">
        <v>6.2253361E-2</v>
      </c>
      <c r="AR23" s="5">
        <v>-7.2957590000000003E-2</v>
      </c>
      <c r="AS23" s="5">
        <v>-0.12732395699999999</v>
      </c>
      <c r="AT23" s="5">
        <v>0.80253520499999997</v>
      </c>
      <c r="AU23" s="5">
        <v>-0.21406905100000001</v>
      </c>
      <c r="AV23" s="5">
        <v>0.44386204699999998</v>
      </c>
      <c r="AW23" s="5">
        <v>-0.35999992600000003</v>
      </c>
      <c r="AX23" s="5">
        <v>-0.165241373</v>
      </c>
      <c r="AY23" s="5">
        <v>0.59518016100000004</v>
      </c>
      <c r="AZ23" s="5">
        <v>0.41104779400000002</v>
      </c>
      <c r="BA23" s="5">
        <v>-0.15678299800000001</v>
      </c>
      <c r="BB23" s="5">
        <v>-1.272682E-2</v>
      </c>
      <c r="BC23" s="5">
        <v>1.3679805819999999</v>
      </c>
      <c r="BD23" s="5">
        <v>-0.29211657099999999</v>
      </c>
      <c r="BE23" s="5">
        <v>-0.25000008299999998</v>
      </c>
      <c r="BF23" s="5">
        <v>0.60124170700000001</v>
      </c>
      <c r="BG23" s="5">
        <v>-0.13320707700000001</v>
      </c>
      <c r="BH23" s="5">
        <v>-4.7554714999999997E-2</v>
      </c>
      <c r="BI23" s="5">
        <v>0.16455012199999999</v>
      </c>
      <c r="BJ23" s="5">
        <v>0.83572007599999998</v>
      </c>
      <c r="BK23" s="5">
        <v>-0.77208672099999998</v>
      </c>
      <c r="BL23" s="5">
        <v>-0.28943089399999999</v>
      </c>
      <c r="BM23" s="5">
        <v>0.43360433599999998</v>
      </c>
      <c r="BN23" s="5">
        <v>4.9051491000000003E-2</v>
      </c>
      <c r="BO23" s="5">
        <v>-0.28345598300000002</v>
      </c>
      <c r="BP23" s="5">
        <v>0.209593895</v>
      </c>
      <c r="BQ23" s="5">
        <v>-0.46633960200000002</v>
      </c>
      <c r="BR23" s="5">
        <v>2.1804305999999999E-2</v>
      </c>
      <c r="BS23" s="5">
        <v>0.28642521399999998</v>
      </c>
      <c r="BT23" s="5">
        <v>-0.38954935000000002</v>
      </c>
      <c r="BU23" s="5">
        <v>-0.63865081599999995</v>
      </c>
      <c r="BV23" s="5">
        <v>0.753386785</v>
      </c>
      <c r="BW23" s="5">
        <v>-0.79662379400000005</v>
      </c>
      <c r="BX23" s="5">
        <v>0.61629153299999995</v>
      </c>
      <c r="BY23" s="5">
        <v>-0.48231511300000002</v>
      </c>
      <c r="BZ23" s="5">
        <v>0.66988210100000001</v>
      </c>
      <c r="CA23" s="5">
        <v>-0.37303490500000003</v>
      </c>
      <c r="CB23" s="5">
        <v>-0.79936051200000002</v>
      </c>
      <c r="CC23" s="5">
        <v>1.1191047160000001</v>
      </c>
      <c r="CD23" s="5">
        <v>-0.55955235800000003</v>
      </c>
      <c r="CE23" s="5">
        <v>0.426439232</v>
      </c>
      <c r="CF23" s="5">
        <v>-0.15991471199999999</v>
      </c>
      <c r="CG23" s="5">
        <v>0.15991471199999999</v>
      </c>
      <c r="CH23" s="5">
        <v>-0.69296375300000002</v>
      </c>
      <c r="CI23" s="5">
        <v>7.8822910999999996E-2</v>
      </c>
      <c r="CJ23" s="5">
        <v>-0.21019442999999999</v>
      </c>
      <c r="CK23" s="5">
        <v>1.2874408829999999</v>
      </c>
      <c r="CL23" s="5">
        <v>-1.445086705</v>
      </c>
      <c r="CM23" s="5">
        <v>0.78146052300000002</v>
      </c>
      <c r="CN23" s="5">
        <v>0.70061977900000005</v>
      </c>
      <c r="CO23" s="5">
        <v>-0.35030989000000001</v>
      </c>
      <c r="CP23" s="5">
        <v>2.6946914999999998E-2</v>
      </c>
      <c r="CQ23" s="5">
        <v>-0.18949648099999999</v>
      </c>
      <c r="CR23" s="5">
        <v>0.135354629</v>
      </c>
      <c r="CS23" s="5">
        <v>-0.73091499699999996</v>
      </c>
      <c r="CT23" s="5">
        <v>0.162425555</v>
      </c>
      <c r="CU23" s="5">
        <v>0.27502750300000001</v>
      </c>
      <c r="CV23" s="5">
        <v>-0.495049505</v>
      </c>
      <c r="CW23" s="5">
        <v>0.74257425700000002</v>
      </c>
      <c r="CX23" s="5">
        <v>0.192519252</v>
      </c>
      <c r="CY23" s="5">
        <v>-0.36806692899999999</v>
      </c>
      <c r="CZ23" s="5">
        <v>0.24200053799999999</v>
      </c>
      <c r="DA23" s="5">
        <v>0.29577843500000001</v>
      </c>
      <c r="DB23" s="5">
        <v>2.0704490450000002</v>
      </c>
      <c r="DC23" s="5">
        <v>-3.1460069910000001</v>
      </c>
      <c r="DD23" s="5">
        <v>0.107555795</v>
      </c>
      <c r="DE23" s="5">
        <v>1.0217800480000001</v>
      </c>
      <c r="DF23" s="5">
        <v>-1.1562247919999999</v>
      </c>
      <c r="DG23" s="5">
        <v>0.205761317</v>
      </c>
      <c r="DH23" s="5">
        <v>0.82304526700000002</v>
      </c>
      <c r="DI23" s="5">
        <v>-0.92592592600000001</v>
      </c>
      <c r="DJ23" s="5">
        <v>-0.38580246899999998</v>
      </c>
      <c r="DK23" s="5">
        <v>2.171691364</v>
      </c>
      <c r="DL23" s="5">
        <v>-0.56208482400000004</v>
      </c>
      <c r="DM23" s="5">
        <v>-0.38323965300000001</v>
      </c>
      <c r="DN23" s="5">
        <v>-1.379662749</v>
      </c>
      <c r="DO23" s="5">
        <v>2.5900026E-2</v>
      </c>
      <c r="DP23" s="5">
        <v>1.890701891</v>
      </c>
      <c r="DQ23" s="5">
        <v>-1.6835016840000001</v>
      </c>
      <c r="DR23" s="5">
        <v>-0.103600104</v>
      </c>
      <c r="DS23" s="5">
        <v>0.31687351499999999</v>
      </c>
      <c r="DT23" s="5">
        <v>-0.10562450499999999</v>
      </c>
      <c r="DU23" s="5">
        <v>1.2410879319999999</v>
      </c>
      <c r="DV23" s="5">
        <v>-1.003432796</v>
      </c>
      <c r="DW23" s="5">
        <v>1.044817157</v>
      </c>
      <c r="DX23" s="5">
        <v>-1.8696728069999999</v>
      </c>
      <c r="DY23" s="5">
        <v>1.8971679960000001</v>
      </c>
      <c r="DZ23" s="5">
        <v>-1.539730547</v>
      </c>
      <c r="EA23" s="5">
        <v>0.30919866000000001</v>
      </c>
      <c r="EB23" s="5">
        <v>0.90182942499999996</v>
      </c>
      <c r="EC23" s="5">
        <v>1.0048956449999999</v>
      </c>
      <c r="ED23" s="5">
        <v>-2.4478227260000001</v>
      </c>
      <c r="EE23" s="5">
        <v>1.297690112</v>
      </c>
      <c r="EF23" s="5">
        <v>0.94731378099999997</v>
      </c>
      <c r="EG23" s="5">
        <v>-0.92447443600000001</v>
      </c>
      <c r="EH23" s="5">
        <v>-1.6350895000000001E-2</v>
      </c>
      <c r="EI23" s="5">
        <v>0.26148504299999997</v>
      </c>
      <c r="EJ23" s="5">
        <v>1.7751068379999999</v>
      </c>
      <c r="EK23" s="5">
        <v>103.9028579</v>
      </c>
      <c r="EL23" s="5">
        <v>0.32764423100000001</v>
      </c>
      <c r="EM23" s="5">
        <v>32.733011009999998</v>
      </c>
      <c r="EN23" s="5">
        <v>10.215417670000001</v>
      </c>
      <c r="EO23" s="5">
        <v>0.697878055</v>
      </c>
      <c r="EP23" s="5">
        <v>65.923126510000003</v>
      </c>
      <c r="EQ23" s="5">
        <v>65.497170569999994</v>
      </c>
      <c r="ER23" s="5">
        <v>8.510105093</v>
      </c>
      <c r="ES23" s="5">
        <v>27.002425219999999</v>
      </c>
      <c r="ET23" s="5">
        <v>57.794933980000003</v>
      </c>
      <c r="EU23" s="5">
        <v>9.4501486079999992</v>
      </c>
      <c r="EV23" s="5">
        <v>49.312888409999999</v>
      </c>
      <c r="EW23" s="5">
        <v>11.38692245</v>
      </c>
      <c r="EX23" s="5">
        <v>18.496449500000001</v>
      </c>
      <c r="EY23" s="5">
        <v>-3.5061324040000001</v>
      </c>
      <c r="EZ23" s="5">
        <v>-4.0901746980000002</v>
      </c>
      <c r="FA23" s="5">
        <v>-6.7409521300000002</v>
      </c>
      <c r="FB23" s="5">
        <v>-36.829852709999997</v>
      </c>
      <c r="FC23" s="5">
        <v>-3.9673690609999999</v>
      </c>
      <c r="FD23" s="5">
        <v>-5.7172021549999998</v>
      </c>
      <c r="FE23" s="5">
        <v>18.4397579</v>
      </c>
      <c r="FF23" s="5">
        <v>43.53374969</v>
      </c>
      <c r="FG23" s="5">
        <v>-21.831074749999999</v>
      </c>
      <c r="FH23" s="5">
        <v>14.79488826</v>
      </c>
      <c r="FI23" s="5">
        <v>20.839568660000001</v>
      </c>
      <c r="FJ23" s="5">
        <v>-23.239335400000002</v>
      </c>
      <c r="FK23" s="5">
        <v>-9.6383344219999998</v>
      </c>
      <c r="FL23" s="5">
        <v>7.5467803529999999</v>
      </c>
      <c r="FM23" s="5">
        <v>-32.279086409999998</v>
      </c>
      <c r="FN23" s="5">
        <v>-21.37821915</v>
      </c>
      <c r="FO23" s="5">
        <v>9.8532009009999992</v>
      </c>
      <c r="FP23" s="5">
        <v>34.063830500000002</v>
      </c>
      <c r="FQ23" s="5">
        <v>-30.805239409999999</v>
      </c>
      <c r="FR23" s="5">
        <v>11.761776060000001</v>
      </c>
      <c r="FS23" s="5">
        <v>-11.08275154</v>
      </c>
      <c r="FT23" s="5">
        <v>-47.665188399999998</v>
      </c>
      <c r="FU23" s="5">
        <v>-18.37641838</v>
      </c>
      <c r="FV23" s="5">
        <v>-3.0014899900000001</v>
      </c>
      <c r="FW23" s="5">
        <v>2.9610489119999999</v>
      </c>
      <c r="FX23" s="5">
        <v>11.03557382</v>
      </c>
      <c r="FY23" s="5">
        <v>-53.926286150000003</v>
      </c>
      <c r="FZ23" s="5">
        <v>6.0931661119999996</v>
      </c>
      <c r="GA23" s="5">
        <v>-16.85418769</v>
      </c>
      <c r="GB23" s="5">
        <v>-14.806683120000001</v>
      </c>
      <c r="GC23" s="5">
        <v>-2.3021334260000001</v>
      </c>
      <c r="GD23" s="5">
        <v>16.305618240000001</v>
      </c>
      <c r="GE23" s="5">
        <v>19.968748260000002</v>
      </c>
    </row>
    <row r="24" spans="1:187" x14ac:dyDescent="0.25">
      <c r="A24" s="7"/>
      <c r="B24" s="80"/>
    </row>
    <row r="25" spans="1:187" x14ac:dyDescent="0.25">
      <c r="A25" s="6" t="s">
        <v>36</v>
      </c>
      <c r="B25" s="85"/>
      <c r="C25" s="5">
        <f>SUM(C26:C30)</f>
        <v>57.922408501999996</v>
      </c>
      <c r="D25" s="5">
        <f t="shared" ref="D25:BO25" si="5">SUM(D26:D30)</f>
        <v>60.564410742000007</v>
      </c>
      <c r="E25" s="5">
        <f t="shared" si="5"/>
        <v>54.697994152</v>
      </c>
      <c r="F25" s="5">
        <f t="shared" si="5"/>
        <v>52.891935281999999</v>
      </c>
      <c r="G25" s="5">
        <f t="shared" si="5"/>
        <v>42.512222987999998</v>
      </c>
      <c r="H25" s="5">
        <f t="shared" si="5"/>
        <v>46.534971421000002</v>
      </c>
      <c r="I25" s="5">
        <f t="shared" si="5"/>
        <v>35.419573760999995</v>
      </c>
      <c r="J25" s="5">
        <f t="shared" si="5"/>
        <v>42.341440437000003</v>
      </c>
      <c r="K25" s="5">
        <f t="shared" si="5"/>
        <v>71.667634063999998</v>
      </c>
      <c r="L25" s="5">
        <f t="shared" si="5"/>
        <v>433.93621561400005</v>
      </c>
      <c r="M25" s="5">
        <f t="shared" si="5"/>
        <v>216.667075934</v>
      </c>
      <c r="N25" s="5">
        <f t="shared" si="5"/>
        <v>319.24774603399999</v>
      </c>
      <c r="O25" s="5">
        <f t="shared" si="5"/>
        <v>377.27119774399995</v>
      </c>
      <c r="P25" s="5">
        <f t="shared" si="5"/>
        <v>528.69281838400002</v>
      </c>
      <c r="Q25" s="5">
        <f t="shared" si="5"/>
        <v>604.88537585400002</v>
      </c>
      <c r="R25" s="5">
        <f t="shared" si="5"/>
        <v>509.62285929400002</v>
      </c>
      <c r="S25" s="5">
        <f t="shared" si="5"/>
        <v>409.50051915800003</v>
      </c>
      <c r="T25" s="5">
        <f t="shared" si="5"/>
        <v>514.85253656800012</v>
      </c>
      <c r="U25" s="5">
        <f t="shared" si="5"/>
        <v>567.35867657800009</v>
      </c>
      <c r="V25" s="5">
        <f t="shared" si="5"/>
        <v>383.378361918</v>
      </c>
      <c r="W25" s="5">
        <f t="shared" si="5"/>
        <v>277.91096102699998</v>
      </c>
      <c r="X25" s="5">
        <f t="shared" si="5"/>
        <v>215.97254587699999</v>
      </c>
      <c r="Y25" s="5">
        <f t="shared" si="5"/>
        <v>328.34897253699995</v>
      </c>
      <c r="Z25" s="5">
        <f t="shared" si="5"/>
        <v>119.68801363700001</v>
      </c>
      <c r="AA25" s="5">
        <f t="shared" si="5"/>
        <v>103.170719503</v>
      </c>
      <c r="AB25" s="5">
        <f t="shared" si="5"/>
        <v>255.33460253300001</v>
      </c>
      <c r="AC25" s="5">
        <f t="shared" si="5"/>
        <v>241.156094513</v>
      </c>
      <c r="AD25" s="5">
        <f t="shared" si="5"/>
        <v>148.214724123</v>
      </c>
      <c r="AE25" s="5">
        <f t="shared" si="5"/>
        <v>169.216359267</v>
      </c>
      <c r="AF25" s="5">
        <f t="shared" si="5"/>
        <v>273.396648927</v>
      </c>
      <c r="AG25" s="5">
        <f t="shared" si="5"/>
        <v>264.41752586699999</v>
      </c>
      <c r="AH25" s="5">
        <f t="shared" si="5"/>
        <v>145.35698718699999</v>
      </c>
      <c r="AI25" s="5">
        <f t="shared" si="5"/>
        <v>267.70982787999998</v>
      </c>
      <c r="AJ25" s="5">
        <f t="shared" si="5"/>
        <v>444.33434761300003</v>
      </c>
      <c r="AK25" s="5">
        <f t="shared" si="5"/>
        <v>672.86134053299998</v>
      </c>
      <c r="AL25" s="5">
        <f t="shared" si="5"/>
        <v>435.85239206300002</v>
      </c>
      <c r="AM25" s="5">
        <f t="shared" si="5"/>
        <v>396.35572485099993</v>
      </c>
      <c r="AN25" s="5">
        <f t="shared" si="5"/>
        <v>449.83393633599997</v>
      </c>
      <c r="AO25" s="5">
        <f t="shared" si="5"/>
        <v>642.80977151599996</v>
      </c>
      <c r="AP25" s="5">
        <f t="shared" si="5"/>
        <v>241.283723866</v>
      </c>
      <c r="AQ25" s="5">
        <f t="shared" si="5"/>
        <v>327.04746130300003</v>
      </c>
      <c r="AR25" s="5">
        <f t="shared" si="5"/>
        <v>528.81545845299991</v>
      </c>
      <c r="AS25" s="5">
        <f t="shared" si="5"/>
        <v>572.30439301299998</v>
      </c>
      <c r="AT25" s="5">
        <f t="shared" si="5"/>
        <v>397.95570942299997</v>
      </c>
      <c r="AU25" s="5">
        <f t="shared" si="5"/>
        <v>380.65744878800007</v>
      </c>
      <c r="AV25" s="5">
        <f t="shared" si="5"/>
        <v>755.60683520799989</v>
      </c>
      <c r="AW25" s="5">
        <f t="shared" si="5"/>
        <v>669.74416505799991</v>
      </c>
      <c r="AX25" s="5">
        <f t="shared" si="5"/>
        <v>495.12678557800001</v>
      </c>
      <c r="AY25" s="5">
        <f t="shared" si="5"/>
        <v>263.41759529500001</v>
      </c>
      <c r="AZ25" s="5">
        <f t="shared" si="5"/>
        <v>507.83197621499994</v>
      </c>
      <c r="BA25" s="5">
        <f t="shared" si="5"/>
        <v>376.90242580500001</v>
      </c>
      <c r="BB25" s="5">
        <f t="shared" si="5"/>
        <v>309.38282149500003</v>
      </c>
      <c r="BC25" s="5">
        <f t="shared" si="5"/>
        <v>362.702087457</v>
      </c>
      <c r="BD25" s="5">
        <f t="shared" si="5"/>
        <v>295.26114136899997</v>
      </c>
      <c r="BE25" s="5">
        <f t="shared" si="5"/>
        <v>429.90595781099995</v>
      </c>
      <c r="BF25" s="5">
        <f t="shared" si="5"/>
        <v>363.21646959899999</v>
      </c>
      <c r="BG25" s="5">
        <f t="shared" si="5"/>
        <v>358.49604193699997</v>
      </c>
      <c r="BH25" s="5">
        <f t="shared" si="5"/>
        <v>605.28341364799996</v>
      </c>
      <c r="BI25" s="5">
        <f t="shared" si="5"/>
        <v>403.48477383699992</v>
      </c>
      <c r="BJ25" s="5">
        <f t="shared" si="5"/>
        <v>236.11377411699999</v>
      </c>
      <c r="BK25" s="5">
        <f t="shared" si="5"/>
        <v>221.81875338099999</v>
      </c>
      <c r="BL25" s="5">
        <f t="shared" si="5"/>
        <v>440.111105581</v>
      </c>
      <c r="BM25" s="5">
        <f t="shared" si="5"/>
        <v>553.18439027099998</v>
      </c>
      <c r="BN25" s="5">
        <f t="shared" si="5"/>
        <v>440.42634150100002</v>
      </c>
      <c r="BO25" s="5">
        <f t="shared" si="5"/>
        <v>363.43789850400003</v>
      </c>
      <c r="BP25" s="5">
        <f t="shared" ref="BP25:EA25" si="6">SUM(BP26:BP30)</f>
        <v>572.28939762800007</v>
      </c>
      <c r="BQ25" s="5">
        <f t="shared" si="6"/>
        <v>382.10701546799999</v>
      </c>
      <c r="BR25" s="5">
        <f t="shared" si="6"/>
        <v>356.44914141800001</v>
      </c>
      <c r="BS25" s="5">
        <f t="shared" si="6"/>
        <v>380.07157869700001</v>
      </c>
      <c r="BT25" s="5">
        <f t="shared" si="6"/>
        <v>666.33750073499994</v>
      </c>
      <c r="BU25" s="5">
        <f t="shared" si="6"/>
        <v>638.88791833499988</v>
      </c>
      <c r="BV25" s="5">
        <f t="shared" si="6"/>
        <v>363.87119268500004</v>
      </c>
      <c r="BW25" s="5">
        <f t="shared" si="6"/>
        <v>288.06728295099998</v>
      </c>
      <c r="BX25" s="5">
        <f t="shared" si="6"/>
        <v>890.46363878499994</v>
      </c>
      <c r="BY25" s="5">
        <f t="shared" si="6"/>
        <v>633.2331457549999</v>
      </c>
      <c r="BZ25" s="5">
        <f t="shared" si="6"/>
        <v>335.10645765499999</v>
      </c>
      <c r="CA25" s="5">
        <f t="shared" si="6"/>
        <v>365.28371969699998</v>
      </c>
      <c r="CB25" s="5">
        <f t="shared" si="6"/>
        <v>631.77735145400004</v>
      </c>
      <c r="CC25" s="5">
        <f t="shared" si="6"/>
        <v>421.43767651399997</v>
      </c>
      <c r="CD25" s="5">
        <f t="shared" si="6"/>
        <v>566.76041002399995</v>
      </c>
      <c r="CE25" s="5">
        <f t="shared" si="6"/>
        <v>359.936647118</v>
      </c>
      <c r="CF25" s="5">
        <f t="shared" si="6"/>
        <v>648.98456823999993</v>
      </c>
      <c r="CG25" s="5">
        <f t="shared" si="6"/>
        <v>338.26170043000002</v>
      </c>
      <c r="CH25" s="5">
        <f t="shared" si="6"/>
        <v>302.62086890000006</v>
      </c>
      <c r="CI25" s="5">
        <f t="shared" si="6"/>
        <v>345.94301106099999</v>
      </c>
      <c r="CJ25" s="5">
        <f t="shared" si="6"/>
        <v>338.13922748099998</v>
      </c>
      <c r="CK25" s="5">
        <f t="shared" si="6"/>
        <v>495.449054101</v>
      </c>
      <c r="CL25" s="5">
        <f t="shared" si="6"/>
        <v>233.400656911</v>
      </c>
      <c r="CM25" s="5">
        <f t="shared" si="6"/>
        <v>273.47906220000004</v>
      </c>
      <c r="CN25" s="5">
        <f t="shared" si="6"/>
        <v>587.7091619900001</v>
      </c>
      <c r="CO25" s="5">
        <f t="shared" si="6"/>
        <v>737.46321743999999</v>
      </c>
      <c r="CP25" s="5">
        <f t="shared" si="6"/>
        <v>331.52562653000001</v>
      </c>
      <c r="CQ25" s="5">
        <f t="shared" si="6"/>
        <v>572.93787222699996</v>
      </c>
      <c r="CR25" s="5">
        <f t="shared" si="6"/>
        <v>804.79829450700004</v>
      </c>
      <c r="CS25" s="5">
        <f t="shared" si="6"/>
        <v>791.21656742699997</v>
      </c>
      <c r="CT25" s="5">
        <f t="shared" si="6"/>
        <v>501.78819715700001</v>
      </c>
      <c r="CU25" s="5">
        <f t="shared" si="6"/>
        <v>497.64565455100001</v>
      </c>
      <c r="CV25" s="5">
        <f t="shared" si="6"/>
        <v>558.90932340100005</v>
      </c>
      <c r="CW25" s="5">
        <f t="shared" si="6"/>
        <v>577.61619921099998</v>
      </c>
      <c r="CX25" s="5">
        <f t="shared" si="6"/>
        <v>542.38402096100003</v>
      </c>
      <c r="CY25" s="5">
        <f t="shared" si="6"/>
        <v>655.86660395299998</v>
      </c>
      <c r="CZ25" s="5">
        <f t="shared" si="6"/>
        <v>574.11513849799996</v>
      </c>
      <c r="DA25" s="5">
        <f t="shared" si="6"/>
        <v>718.00126378399989</v>
      </c>
      <c r="DB25" s="5">
        <f t="shared" si="6"/>
        <v>626.98677399999997</v>
      </c>
      <c r="DC25" s="5">
        <f t="shared" si="6"/>
        <v>574.4564668160001</v>
      </c>
      <c r="DD25" s="5">
        <f t="shared" si="6"/>
        <v>669.31562244099996</v>
      </c>
      <c r="DE25" s="5">
        <f t="shared" si="6"/>
        <v>693.03237429199999</v>
      </c>
      <c r="DF25" s="5">
        <f t="shared" si="6"/>
        <v>610.23070717399992</v>
      </c>
      <c r="DG25" s="5">
        <f t="shared" si="6"/>
        <v>619.37332812599993</v>
      </c>
      <c r="DH25" s="5">
        <f t="shared" si="6"/>
        <v>851.36093110800005</v>
      </c>
      <c r="DI25" s="5">
        <f t="shared" si="6"/>
        <v>927.45933640900012</v>
      </c>
      <c r="DJ25" s="5">
        <f t="shared" si="6"/>
        <v>594.59814815900006</v>
      </c>
      <c r="DK25" s="5">
        <f t="shared" si="6"/>
        <v>566.13413657300009</v>
      </c>
      <c r="DL25" s="5">
        <f t="shared" si="6"/>
        <v>814.14726754399999</v>
      </c>
      <c r="DM25" s="5">
        <f t="shared" si="6"/>
        <v>637.68632479799999</v>
      </c>
      <c r="DN25" s="5">
        <f t="shared" si="6"/>
        <v>513.98820519799995</v>
      </c>
      <c r="DO25" s="5">
        <f t="shared" si="6"/>
        <v>603.20492756700014</v>
      </c>
      <c r="DP25" s="5">
        <f t="shared" si="6"/>
        <v>653.7691866749999</v>
      </c>
      <c r="DQ25" s="5">
        <f t="shared" si="6"/>
        <v>684.34849512999995</v>
      </c>
      <c r="DR25" s="5">
        <f t="shared" si="6"/>
        <v>427.19822322900001</v>
      </c>
      <c r="DS25" s="5">
        <f t="shared" si="6"/>
        <v>434.15845255600004</v>
      </c>
      <c r="DT25" s="5">
        <f t="shared" si="6"/>
        <v>463.09520845499992</v>
      </c>
      <c r="DU25" s="5">
        <f t="shared" si="6"/>
        <v>424.24934897600002</v>
      </c>
      <c r="DV25" s="5">
        <f t="shared" si="6"/>
        <v>473.37620135499998</v>
      </c>
      <c r="DW25" s="5">
        <f t="shared" si="6"/>
        <v>508.87956407999997</v>
      </c>
      <c r="DX25" s="5">
        <f t="shared" si="6"/>
        <v>639.80629469000007</v>
      </c>
      <c r="DY25" s="5">
        <f t="shared" si="6"/>
        <v>648.14789713799996</v>
      </c>
      <c r="DZ25" s="5">
        <f t="shared" si="6"/>
        <v>598.45532082499994</v>
      </c>
      <c r="EA25" s="5">
        <f t="shared" si="6"/>
        <v>603.28750365999997</v>
      </c>
      <c r="EB25" s="5">
        <f t="shared" ref="EB25:GB25" si="7">SUM(EB26:EB30)</f>
        <v>621.6991200540001</v>
      </c>
      <c r="EC25" s="5">
        <f t="shared" si="7"/>
        <v>587.19316022999999</v>
      </c>
      <c r="ED25" s="5">
        <f t="shared" si="7"/>
        <v>465.92555155499997</v>
      </c>
      <c r="EE25" s="5">
        <f t="shared" si="7"/>
        <v>537.89521199399996</v>
      </c>
      <c r="EF25" s="5">
        <f t="shared" si="7"/>
        <v>784.12327282900003</v>
      </c>
      <c r="EG25" s="5">
        <f t="shared" si="7"/>
        <v>756.32977455799994</v>
      </c>
      <c r="EH25" s="5">
        <f t="shared" si="7"/>
        <v>642.16730057699999</v>
      </c>
      <c r="EI25" s="5">
        <f t="shared" si="7"/>
        <v>581.86636008499988</v>
      </c>
      <c r="EJ25" s="5">
        <f t="shared" si="7"/>
        <v>710.691393909</v>
      </c>
      <c r="EK25" s="5">
        <f t="shared" si="7"/>
        <v>632.27059691499994</v>
      </c>
      <c r="EL25" s="5">
        <f t="shared" si="7"/>
        <v>480.48762487300002</v>
      </c>
      <c r="EM25" s="5">
        <f t="shared" si="7"/>
        <v>494.59475711800002</v>
      </c>
      <c r="EN25" s="5">
        <f t="shared" si="7"/>
        <v>531.21980774500003</v>
      </c>
      <c r="EO25" s="5">
        <f t="shared" si="7"/>
        <v>561.37682580400008</v>
      </c>
      <c r="EP25" s="5">
        <f t="shared" si="7"/>
        <v>517.26528900700009</v>
      </c>
      <c r="EQ25" s="5">
        <f t="shared" si="7"/>
        <v>542.9359157880001</v>
      </c>
      <c r="ER25" s="5">
        <f t="shared" si="7"/>
        <v>651.05064762200004</v>
      </c>
      <c r="ES25" s="5">
        <f t="shared" si="7"/>
        <v>693.56436021799993</v>
      </c>
      <c r="ET25" s="5">
        <f t="shared" si="7"/>
        <v>552.18581534800001</v>
      </c>
      <c r="EU25" s="5">
        <f t="shared" si="7"/>
        <v>483.95309589199996</v>
      </c>
      <c r="EV25" s="5">
        <f t="shared" si="7"/>
        <v>485.46963408400001</v>
      </c>
      <c r="EW25" s="5">
        <f t="shared" si="7"/>
        <v>665.98116212100001</v>
      </c>
      <c r="EX25" s="5">
        <f t="shared" si="7"/>
        <v>487.08250667299995</v>
      </c>
      <c r="EY25" s="5">
        <f t="shared" si="7"/>
        <v>535.97456980599998</v>
      </c>
      <c r="EZ25" s="5">
        <f t="shared" si="7"/>
        <v>623.98478498400004</v>
      </c>
      <c r="FA25" s="5">
        <f t="shared" si="7"/>
        <v>558.66718767899999</v>
      </c>
      <c r="FB25" s="5">
        <f t="shared" si="7"/>
        <v>397.35084268800006</v>
      </c>
      <c r="FC25" s="5">
        <f t="shared" si="7"/>
        <v>535.74291520999998</v>
      </c>
      <c r="FD25" s="5">
        <f t="shared" si="7"/>
        <v>571.34401430699995</v>
      </c>
      <c r="FE25" s="5">
        <f t="shared" si="7"/>
        <v>521.16168422099997</v>
      </c>
      <c r="FF25" s="5">
        <f t="shared" si="7"/>
        <v>378.01011177199996</v>
      </c>
      <c r="FG25" s="5">
        <f t="shared" si="7"/>
        <v>439.61559130999996</v>
      </c>
      <c r="FH25" s="5">
        <f t="shared" si="7"/>
        <v>427.02111261600004</v>
      </c>
      <c r="FI25" s="5">
        <f t="shared" si="7"/>
        <v>418.83035414800003</v>
      </c>
      <c r="FJ25" s="5">
        <f t="shared" si="7"/>
        <v>408.55048469899998</v>
      </c>
      <c r="FK25" s="5">
        <f t="shared" si="7"/>
        <v>436.28559215299998</v>
      </c>
      <c r="FL25" s="5">
        <f t="shared" si="7"/>
        <v>415.00079295999996</v>
      </c>
      <c r="FM25" s="5">
        <f t="shared" si="7"/>
        <v>456.75012968999999</v>
      </c>
      <c r="FN25" s="5">
        <f t="shared" si="7"/>
        <v>360.13254484999999</v>
      </c>
      <c r="FO25" s="76">
        <f t="shared" si="7"/>
        <v>396.87510979399997</v>
      </c>
      <c r="FP25" s="76">
        <f t="shared" si="7"/>
        <v>363.39480417499999</v>
      </c>
      <c r="FQ25" s="76">
        <f t="shared" si="7"/>
        <v>368.15148293699997</v>
      </c>
      <c r="FR25" s="76">
        <f t="shared" si="7"/>
        <v>290.89584815000001</v>
      </c>
      <c r="FS25" s="76">
        <f t="shared" si="7"/>
        <v>323.14342497799998</v>
      </c>
      <c r="FT25" s="76">
        <f t="shared" si="7"/>
        <v>477.18829918999995</v>
      </c>
      <c r="FU25" s="76">
        <f t="shared" si="7"/>
        <v>481.04620028399995</v>
      </c>
      <c r="FV25" s="76">
        <f t="shared" si="7"/>
        <v>416.46248954800001</v>
      </c>
      <c r="FW25" s="76">
        <f t="shared" si="7"/>
        <v>434.76274473300003</v>
      </c>
      <c r="FX25" s="76">
        <f t="shared" si="7"/>
        <v>344.18825927099999</v>
      </c>
      <c r="FY25" s="76">
        <f t="shared" si="7"/>
        <v>386.917333853</v>
      </c>
      <c r="FZ25" s="76">
        <f t="shared" si="7"/>
        <v>292.64573647200001</v>
      </c>
      <c r="GA25" s="76">
        <f t="shared" si="7"/>
        <v>357.43345913399997</v>
      </c>
      <c r="GB25" s="76">
        <f t="shared" si="7"/>
        <v>351.780773313</v>
      </c>
      <c r="GC25" s="76">
        <f t="shared" ref="GC25:GD25" si="8">SUM(GC26:GC30)</f>
        <v>419.46940300799997</v>
      </c>
      <c r="GD25" s="76">
        <f t="shared" si="8"/>
        <v>297.80318078899995</v>
      </c>
      <c r="GE25" s="76">
        <f t="shared" ref="GE25" si="9">SUM(GE26:GE30)</f>
        <v>353.393927459</v>
      </c>
    </row>
    <row r="26" spans="1:187" outlineLevel="1" x14ac:dyDescent="0.25">
      <c r="A26" s="8" t="s">
        <v>4</v>
      </c>
      <c r="B26" s="80"/>
      <c r="C26" s="15">
        <v>26.35777126</v>
      </c>
      <c r="D26" s="15">
        <v>28.240469210000001</v>
      </c>
      <c r="E26" s="15">
        <v>17.414956010000001</v>
      </c>
      <c r="F26" s="15">
        <v>15.53225806</v>
      </c>
      <c r="G26" s="15">
        <v>2.3655121590000001</v>
      </c>
      <c r="H26" s="15">
        <v>5.6772291819999996</v>
      </c>
      <c r="I26" s="15">
        <v>0.47310243200000002</v>
      </c>
      <c r="J26" s="15">
        <v>4.7310243180000002</v>
      </c>
      <c r="K26" s="15">
        <v>37.398058249999998</v>
      </c>
      <c r="L26" s="15">
        <v>379.253174</v>
      </c>
      <c r="M26" s="15">
        <v>170.20911129999999</v>
      </c>
      <c r="N26" s="15">
        <v>265.62210599999997</v>
      </c>
      <c r="O26" s="15">
        <v>342.64965369999999</v>
      </c>
      <c r="P26" s="15">
        <v>483.54721110000003</v>
      </c>
      <c r="Q26" s="15">
        <v>550.48487060000002</v>
      </c>
      <c r="R26" s="15">
        <v>463.88625589999998</v>
      </c>
      <c r="S26" s="15">
        <v>382.61791590000001</v>
      </c>
      <c r="T26" s="15">
        <v>482.14625230000001</v>
      </c>
      <c r="U26" s="15">
        <v>531.90859230000001</v>
      </c>
      <c r="V26" s="15">
        <v>359.14442409999998</v>
      </c>
      <c r="W26" s="15">
        <v>255.1617225</v>
      </c>
      <c r="X26" s="15">
        <v>182.6679426</v>
      </c>
      <c r="Y26" s="15">
        <v>260.48612439999999</v>
      </c>
      <c r="Z26" s="15">
        <v>89.286124400000006</v>
      </c>
      <c r="AA26" s="15">
        <v>70.610138250000006</v>
      </c>
      <c r="AB26" s="15">
        <v>214.19723500000001</v>
      </c>
      <c r="AC26" s="15">
        <v>193.2903226</v>
      </c>
      <c r="AD26" s="15">
        <v>102.1677419</v>
      </c>
      <c r="AE26" s="15">
        <v>132.3832117</v>
      </c>
      <c r="AF26" s="15">
        <v>233.9160584</v>
      </c>
      <c r="AG26" s="15">
        <v>221.0291971</v>
      </c>
      <c r="AH26" s="15">
        <v>111.68613139999999</v>
      </c>
      <c r="AI26" s="15">
        <v>231.39222609999999</v>
      </c>
      <c r="AJ26" s="15">
        <v>399.26383980000003</v>
      </c>
      <c r="AK26" s="15">
        <v>618.18021199999998</v>
      </c>
      <c r="AL26" s="15">
        <v>393.2155477</v>
      </c>
      <c r="AM26" s="15">
        <v>352.2218987</v>
      </c>
      <c r="AN26" s="15">
        <v>398.960396</v>
      </c>
      <c r="AO26" s="15">
        <v>586.66278390000002</v>
      </c>
      <c r="AP26" s="15">
        <v>192.1887012</v>
      </c>
      <c r="AQ26" s="15">
        <v>283.92676060000002</v>
      </c>
      <c r="AR26" s="15">
        <v>476.70704230000001</v>
      </c>
      <c r="AS26" s="15">
        <v>518.66478870000003</v>
      </c>
      <c r="AT26" s="15">
        <v>351.2</v>
      </c>
      <c r="AU26" s="15">
        <v>324.80827590000001</v>
      </c>
      <c r="AV26" s="15">
        <v>685.15034479999997</v>
      </c>
      <c r="AW26" s="15">
        <v>570.91034479999996</v>
      </c>
      <c r="AX26" s="15">
        <v>437.57793099999998</v>
      </c>
      <c r="AY26" s="15">
        <v>234.05713510000001</v>
      </c>
      <c r="AZ26" s="15">
        <v>471.32954239999998</v>
      </c>
      <c r="BA26" s="15">
        <v>343.87219060000001</v>
      </c>
      <c r="BB26" s="15">
        <v>281.92797180000002</v>
      </c>
      <c r="BC26" s="15">
        <v>339.937905</v>
      </c>
      <c r="BD26" s="15">
        <v>272.0761339</v>
      </c>
      <c r="BE26" s="15">
        <v>402.91576670000001</v>
      </c>
      <c r="BF26" s="15">
        <v>341.27969760000002</v>
      </c>
      <c r="BG26" s="15">
        <v>331.96703589999998</v>
      </c>
      <c r="BH26" s="15">
        <v>575.69035399999996</v>
      </c>
      <c r="BI26" s="15">
        <v>370.32423669999997</v>
      </c>
      <c r="BJ26" s="15">
        <v>207.79789249999999</v>
      </c>
      <c r="BK26" s="15">
        <v>205.34065039999999</v>
      </c>
      <c r="BL26" s="15">
        <v>419.30352299999998</v>
      </c>
      <c r="BM26" s="15">
        <v>534.18699189999995</v>
      </c>
      <c r="BN26" s="15">
        <v>423.17615180000001</v>
      </c>
      <c r="BO26" s="15">
        <v>335.09675659999999</v>
      </c>
      <c r="BP26" s="15">
        <v>540.05178520000004</v>
      </c>
      <c r="BQ26" s="15">
        <v>350.13627689999998</v>
      </c>
      <c r="BR26" s="15">
        <v>327.80321609999999</v>
      </c>
      <c r="BS26" s="15">
        <v>350.15758920000002</v>
      </c>
      <c r="BT26" s="15">
        <v>634.42632019999996</v>
      </c>
      <c r="BU26" s="15">
        <v>606.40862589999995</v>
      </c>
      <c r="BV26" s="15">
        <v>329.850705</v>
      </c>
      <c r="BW26" s="15">
        <v>256.72213290000002</v>
      </c>
      <c r="BX26" s="15">
        <v>853.36012860000005</v>
      </c>
      <c r="BY26" s="15">
        <v>597.09539119999999</v>
      </c>
      <c r="BZ26" s="15">
        <v>298.5476956</v>
      </c>
      <c r="CA26" s="15">
        <v>329.77884360000002</v>
      </c>
      <c r="CB26" s="15">
        <v>594.79083400000002</v>
      </c>
      <c r="CC26" s="15">
        <v>384.91340259999998</v>
      </c>
      <c r="CD26" s="15">
        <v>531.84119369999996</v>
      </c>
      <c r="CE26" s="15">
        <v>326.88699359999998</v>
      </c>
      <c r="CF26" s="15">
        <v>596.83901920000005</v>
      </c>
      <c r="CG26" s="15">
        <v>284.3923241</v>
      </c>
      <c r="CH26" s="15">
        <v>249.86167380000001</v>
      </c>
      <c r="CI26" s="15">
        <v>292.44613770000001</v>
      </c>
      <c r="CJ26" s="15">
        <v>286.05097210000002</v>
      </c>
      <c r="CK26" s="15">
        <v>433.53126639999999</v>
      </c>
      <c r="CL26" s="15">
        <v>160.41303210000001</v>
      </c>
      <c r="CM26" s="15">
        <v>194.31312310000001</v>
      </c>
      <c r="CN26" s="15">
        <v>506.16275940000003</v>
      </c>
      <c r="CO26" s="15">
        <v>649.39638909999996</v>
      </c>
      <c r="CP26" s="15">
        <v>214.04203720000001</v>
      </c>
      <c r="CQ26" s="15">
        <v>446.90037899999999</v>
      </c>
      <c r="CR26" s="15">
        <v>650.77422850000005</v>
      </c>
      <c r="CS26" s="15">
        <v>627.29020030000004</v>
      </c>
      <c r="CT26" s="15">
        <v>341.29399030000002</v>
      </c>
      <c r="CU26" s="15">
        <v>339.54895490000001</v>
      </c>
      <c r="CV26" s="15">
        <v>388.68811879999998</v>
      </c>
      <c r="CW26" s="15">
        <v>393.2425743</v>
      </c>
      <c r="CX26" s="15">
        <v>356.25962600000003</v>
      </c>
      <c r="CY26" s="15">
        <v>480.41677870000001</v>
      </c>
      <c r="CZ26" s="15">
        <v>407.96988440000001</v>
      </c>
      <c r="DA26" s="15">
        <v>535.63861250000002</v>
      </c>
      <c r="DB26" s="15">
        <v>452.79645069999998</v>
      </c>
      <c r="DC26" s="15">
        <v>405.61710140000002</v>
      </c>
      <c r="DD26" s="15">
        <v>504.4958322</v>
      </c>
      <c r="DE26" s="15">
        <v>538.74428609999995</v>
      </c>
      <c r="DF26" s="15">
        <v>455.69507929999997</v>
      </c>
      <c r="DG26" s="15">
        <v>434.94341559999998</v>
      </c>
      <c r="DH26" s="15">
        <v>651.06224280000004</v>
      </c>
      <c r="DI26" s="15">
        <v>714.63991769999996</v>
      </c>
      <c r="DJ26" s="15">
        <v>404.08436210000002</v>
      </c>
      <c r="DK26" s="15">
        <v>389.56806340000003</v>
      </c>
      <c r="DL26" s="15">
        <v>617.05585080000003</v>
      </c>
      <c r="DM26" s="15">
        <v>455.66472920000001</v>
      </c>
      <c r="DN26" s="15">
        <v>327.1393587</v>
      </c>
      <c r="DO26" s="15">
        <v>400.8956488</v>
      </c>
      <c r="DP26" s="15">
        <v>463.4665372</v>
      </c>
      <c r="DQ26" s="15">
        <v>473.25584049999998</v>
      </c>
      <c r="DR26" s="15">
        <v>224.67637920000001</v>
      </c>
      <c r="DS26" s="15">
        <v>241.9369422</v>
      </c>
      <c r="DT26" s="15">
        <v>289.03493529999997</v>
      </c>
      <c r="DU26" s="15">
        <v>237.48806440000001</v>
      </c>
      <c r="DV26" s="15">
        <v>281.74671239999998</v>
      </c>
      <c r="DW26" s="15">
        <v>319.7021446</v>
      </c>
      <c r="DX26" s="15">
        <v>434.47308220000002</v>
      </c>
      <c r="DY26" s="15">
        <v>431.52405829999998</v>
      </c>
      <c r="DZ26" s="15">
        <v>371.14171019999998</v>
      </c>
      <c r="EA26" s="15">
        <v>407.00395259999999</v>
      </c>
      <c r="EB26" s="15">
        <v>433.59371299999998</v>
      </c>
      <c r="EC26" s="15">
        <v>415.7401701</v>
      </c>
      <c r="ED26" s="15">
        <v>292.3444988</v>
      </c>
      <c r="EE26" s="15">
        <v>361.4539297</v>
      </c>
      <c r="EF26" s="15">
        <v>569.46664940000005</v>
      </c>
      <c r="EG26" s="15">
        <v>553.80658510000001</v>
      </c>
      <c r="EH26" s="15">
        <v>470.83130030000001</v>
      </c>
      <c r="EI26" s="15">
        <v>368.07134079999997</v>
      </c>
      <c r="EJ26" s="15">
        <v>487.4320414</v>
      </c>
      <c r="EK26" s="15">
        <v>444.1452041</v>
      </c>
      <c r="EL26" s="15">
        <v>324.03978210000002</v>
      </c>
      <c r="EM26" s="15">
        <v>342.17399490000003</v>
      </c>
      <c r="EN26" s="15">
        <v>380.11831860000001</v>
      </c>
      <c r="EO26" s="15">
        <v>398.61277840000002</v>
      </c>
      <c r="EP26" s="15">
        <v>330.1269226</v>
      </c>
      <c r="EQ26" s="15">
        <v>352.72920160000001</v>
      </c>
      <c r="ER26" s="15">
        <v>472.86396999999999</v>
      </c>
      <c r="ES26" s="15">
        <v>498.3827703</v>
      </c>
      <c r="ET26" s="15">
        <v>362.74022170000001</v>
      </c>
      <c r="EU26" s="15">
        <v>315.70408739999999</v>
      </c>
      <c r="EV26" s="15">
        <v>333.97477670000001</v>
      </c>
      <c r="EW26" s="15">
        <v>435.6765418</v>
      </c>
      <c r="EX26" s="15">
        <v>300.67526570000001</v>
      </c>
      <c r="EY26" s="15">
        <v>358.95769860000001</v>
      </c>
      <c r="EZ26" s="15">
        <v>435.711094</v>
      </c>
      <c r="FA26" s="15">
        <v>369.31182000000001</v>
      </c>
      <c r="FB26" s="15">
        <v>229.10398040000001</v>
      </c>
      <c r="FC26" s="15">
        <v>359.65835620000001</v>
      </c>
      <c r="FD26" s="15">
        <v>419.10022329999998</v>
      </c>
      <c r="FE26" s="15">
        <v>374.69021129999999</v>
      </c>
      <c r="FF26" s="15">
        <v>233.16130509999999</v>
      </c>
      <c r="FG26" s="15">
        <v>294.94936949999999</v>
      </c>
      <c r="FH26" s="15">
        <v>298.76680470000002</v>
      </c>
      <c r="FI26" s="15">
        <v>248.35889</v>
      </c>
      <c r="FJ26" s="15">
        <v>236.6800533</v>
      </c>
      <c r="FK26" s="15">
        <v>290.11242329999999</v>
      </c>
      <c r="FL26" s="15">
        <v>282.31134909999997</v>
      </c>
      <c r="FM26" s="15">
        <v>290.27568009999999</v>
      </c>
      <c r="FN26" s="15">
        <v>218.27541880000001</v>
      </c>
      <c r="FO26" s="15">
        <v>268.15619609999999</v>
      </c>
      <c r="FP26" s="15">
        <v>257.21158680000002</v>
      </c>
      <c r="FQ26" s="15">
        <v>247.0785794</v>
      </c>
      <c r="FR26" s="15">
        <v>168.40419069999999</v>
      </c>
      <c r="FS26" s="15">
        <v>199.13035959999999</v>
      </c>
      <c r="FT26" s="15">
        <v>356.49597949999998</v>
      </c>
      <c r="FU26" s="15">
        <v>339.42734489999998</v>
      </c>
      <c r="FV26" s="15">
        <v>277.789691</v>
      </c>
      <c r="FW26" s="15">
        <v>282.27118910000002</v>
      </c>
      <c r="FX26" s="15">
        <v>232.95288869999999</v>
      </c>
      <c r="FY26" s="15">
        <v>257.80628000000002</v>
      </c>
      <c r="FZ26" s="15">
        <v>158.0804172</v>
      </c>
      <c r="GA26" s="15">
        <v>233.60967009999999</v>
      </c>
      <c r="GB26" s="15">
        <v>242.0387048</v>
      </c>
      <c r="GC26" s="15">
        <v>288.10127879999999</v>
      </c>
      <c r="GD26" s="15">
        <v>169.38724669999999</v>
      </c>
      <c r="GE26" s="15">
        <v>228.26736149999999</v>
      </c>
    </row>
    <row r="27" spans="1:187" outlineLevel="1" x14ac:dyDescent="0.25">
      <c r="A27" s="8" t="s">
        <v>5</v>
      </c>
      <c r="B27" s="80"/>
      <c r="C27" s="15">
        <v>2.6651942819999999</v>
      </c>
      <c r="D27" s="15">
        <v>2.6651942819999999</v>
      </c>
      <c r="E27" s="15">
        <v>2.6651942819999999</v>
      </c>
      <c r="F27" s="15">
        <v>2.6651942819999999</v>
      </c>
      <c r="G27" s="15">
        <v>2.6789425200000001</v>
      </c>
      <c r="H27" s="15">
        <v>2.6789425200000001</v>
      </c>
      <c r="I27" s="15">
        <v>2.6789425200000001</v>
      </c>
      <c r="J27" s="15">
        <v>2.6789425200000001</v>
      </c>
      <c r="K27" s="15">
        <v>2.71495519</v>
      </c>
      <c r="L27" s="15">
        <v>2.71495519</v>
      </c>
      <c r="M27" s="15">
        <v>2.71495519</v>
      </c>
      <c r="N27" s="15">
        <v>2.71495519</v>
      </c>
      <c r="O27" s="15">
        <v>2.650619759</v>
      </c>
      <c r="P27" s="15">
        <v>2.650619759</v>
      </c>
      <c r="Q27" s="15">
        <v>2.650619759</v>
      </c>
      <c r="R27" s="15">
        <v>2.650619759</v>
      </c>
      <c r="S27" s="15">
        <v>2.6583729429999998</v>
      </c>
      <c r="T27" s="15">
        <v>2.6583729429999998</v>
      </c>
      <c r="U27" s="15">
        <v>2.6583729429999998</v>
      </c>
      <c r="V27" s="15">
        <v>2.6583729429999998</v>
      </c>
      <c r="W27" s="15">
        <v>2.3191866029999999</v>
      </c>
      <c r="X27" s="15">
        <v>2.3191866029999999</v>
      </c>
      <c r="Y27" s="15">
        <v>2.3191866029999999</v>
      </c>
      <c r="Z27" s="15">
        <v>2.3191866029999999</v>
      </c>
      <c r="AA27" s="15">
        <v>2.2336866359999998</v>
      </c>
      <c r="AB27" s="15">
        <v>2.2336866359999998</v>
      </c>
      <c r="AC27" s="15">
        <v>2.2336866359999998</v>
      </c>
      <c r="AD27" s="15">
        <v>2.2336866359999998</v>
      </c>
      <c r="AE27" s="15">
        <v>2.2112682480000001</v>
      </c>
      <c r="AF27" s="15">
        <v>2.2112682480000001</v>
      </c>
      <c r="AG27" s="15">
        <v>2.2112682480000001</v>
      </c>
      <c r="AH27" s="15">
        <v>2.2112682480000001</v>
      </c>
      <c r="AI27" s="15">
        <v>2.1409452299999998</v>
      </c>
      <c r="AJ27" s="15">
        <v>4.1731743229999996</v>
      </c>
      <c r="AK27" s="15">
        <v>4.1731743229999996</v>
      </c>
      <c r="AL27" s="15">
        <v>4.1731743229999996</v>
      </c>
      <c r="AM27" s="15">
        <v>4.1270238790000002</v>
      </c>
      <c r="AN27" s="15">
        <v>4.2382352939999999</v>
      </c>
      <c r="AO27" s="15">
        <v>4.2382352939999999</v>
      </c>
      <c r="AP27" s="15">
        <v>4.2382352939999999</v>
      </c>
      <c r="AQ27" s="15">
        <v>4.0997464790000002</v>
      </c>
      <c r="AR27" s="15">
        <v>4.0997464790000002</v>
      </c>
      <c r="AS27" s="15">
        <v>4.0997464790000002</v>
      </c>
      <c r="AT27" s="15">
        <v>4.0997464790000002</v>
      </c>
      <c r="AU27" s="15">
        <v>4.0149241379999996</v>
      </c>
      <c r="AV27" s="15">
        <v>4.0149241379999996</v>
      </c>
      <c r="AW27" s="15">
        <v>4.0149241379999996</v>
      </c>
      <c r="AX27" s="15">
        <v>4.0149241379999996</v>
      </c>
      <c r="AY27" s="15">
        <v>3.9409964799999999</v>
      </c>
      <c r="AZ27" s="15">
        <v>3.9409964799999999</v>
      </c>
      <c r="BA27" s="15">
        <v>3.9409964799999999</v>
      </c>
      <c r="BB27" s="15">
        <v>3.9409964799999999</v>
      </c>
      <c r="BC27" s="15">
        <v>3.929292657</v>
      </c>
      <c r="BD27" s="15">
        <v>4.1035097189999998</v>
      </c>
      <c r="BE27" s="15">
        <v>4.1034827209999998</v>
      </c>
      <c r="BF27" s="15">
        <v>4.1035097189999998</v>
      </c>
      <c r="BG27" s="15">
        <v>4.1068359900000004</v>
      </c>
      <c r="BH27" s="15">
        <v>4.1068089710000004</v>
      </c>
      <c r="BI27" s="15">
        <v>4.1068359900000004</v>
      </c>
      <c r="BJ27" s="15">
        <v>4.1068359900000004</v>
      </c>
      <c r="BK27" s="15">
        <v>4.1190785910000001</v>
      </c>
      <c r="BL27" s="15">
        <v>4.1190514909999996</v>
      </c>
      <c r="BM27" s="15">
        <v>4.1190785910000001</v>
      </c>
      <c r="BN27" s="15">
        <v>4.1190514909999996</v>
      </c>
      <c r="BO27" s="15">
        <v>4.1426546740000001</v>
      </c>
      <c r="BP27" s="15">
        <v>5.1059144180000002</v>
      </c>
      <c r="BQ27" s="15">
        <v>5.1059144180000002</v>
      </c>
      <c r="BR27" s="15">
        <v>5.1059144180000002</v>
      </c>
      <c r="BS27" s="15">
        <v>5.1793198780000003</v>
      </c>
      <c r="BT27" s="15">
        <v>5.6700857060000001</v>
      </c>
      <c r="BU27" s="15">
        <v>5.6700857060000001</v>
      </c>
      <c r="BV27" s="15">
        <v>5.6700857060000001</v>
      </c>
      <c r="BW27" s="15">
        <v>5.4953644160000001</v>
      </c>
      <c r="BX27" s="15">
        <v>5.7052250799999999</v>
      </c>
      <c r="BY27" s="15">
        <v>5.7052250799999999</v>
      </c>
      <c r="BZ27" s="15">
        <v>5.7052250799999999</v>
      </c>
      <c r="CA27" s="15">
        <v>5.6733013589999999</v>
      </c>
      <c r="CB27" s="15">
        <v>5.982946976</v>
      </c>
      <c r="CC27" s="15">
        <v>5.982946976</v>
      </c>
      <c r="CD27" s="15">
        <v>5.982946976</v>
      </c>
      <c r="CE27" s="15">
        <v>5.984541578</v>
      </c>
      <c r="CF27" s="15">
        <v>17.12763859</v>
      </c>
      <c r="CG27" s="15">
        <v>18.034941360000001</v>
      </c>
      <c r="CH27" s="15">
        <v>18.94224414</v>
      </c>
      <c r="CI27" s="15">
        <v>19.791014189999999</v>
      </c>
      <c r="CJ27" s="15">
        <v>20.06516027</v>
      </c>
      <c r="CK27" s="15">
        <v>28.14487651</v>
      </c>
      <c r="CL27" s="15">
        <v>41.95974777</v>
      </c>
      <c r="CM27" s="15">
        <v>46.219779039999999</v>
      </c>
      <c r="CN27" s="15">
        <v>45.028294260000003</v>
      </c>
      <c r="CO27" s="15">
        <v>48.252115330000002</v>
      </c>
      <c r="CP27" s="15">
        <v>76.29892212</v>
      </c>
      <c r="CQ27" s="15">
        <v>85.815268000000003</v>
      </c>
      <c r="CR27" s="15">
        <v>112.9953979</v>
      </c>
      <c r="CS27" s="15">
        <v>119.948457</v>
      </c>
      <c r="CT27" s="15">
        <v>122.19174339999999</v>
      </c>
      <c r="CU27" s="15">
        <v>123.2122112</v>
      </c>
      <c r="CV27" s="15">
        <v>132.47819029999999</v>
      </c>
      <c r="CW27" s="15">
        <v>141.3825358</v>
      </c>
      <c r="CX27" s="15">
        <v>137.35781080000001</v>
      </c>
      <c r="CY27" s="15">
        <v>136.8913149</v>
      </c>
      <c r="CZ27" s="15">
        <v>125.1841893</v>
      </c>
      <c r="DA27" s="15">
        <v>137.21322939999999</v>
      </c>
      <c r="DB27" s="15">
        <v>134.59585910000001</v>
      </c>
      <c r="DC27" s="15">
        <v>128.9328314</v>
      </c>
      <c r="DD27" s="15">
        <v>120.39822529999999</v>
      </c>
      <c r="DE27" s="15">
        <v>110.9717666</v>
      </c>
      <c r="DF27" s="15">
        <v>109.33288520000001</v>
      </c>
      <c r="DG27" s="15">
        <v>141.9970936</v>
      </c>
      <c r="DH27" s="15">
        <v>153.1352881</v>
      </c>
      <c r="DI27" s="15">
        <v>163.9711934</v>
      </c>
      <c r="DJ27" s="15">
        <v>148.3829733</v>
      </c>
      <c r="DK27" s="15">
        <v>137.231786</v>
      </c>
      <c r="DL27" s="15">
        <v>149.3540892</v>
      </c>
      <c r="DM27" s="15">
        <v>135.4826329</v>
      </c>
      <c r="DN27" s="15">
        <v>144.43936769999999</v>
      </c>
      <c r="DO27" s="15">
        <v>158.94577190000001</v>
      </c>
      <c r="DP27" s="15">
        <v>145.82440550000001</v>
      </c>
      <c r="DQ27" s="15">
        <v>164.4618854</v>
      </c>
      <c r="DR27" s="15">
        <v>161.19527059999999</v>
      </c>
      <c r="DS27" s="15">
        <v>148.04194870000001</v>
      </c>
      <c r="DT27" s="15">
        <v>134.3587416</v>
      </c>
      <c r="DU27" s="15">
        <v>133.9743028</v>
      </c>
      <c r="DV27" s="15">
        <v>140.17839309999999</v>
      </c>
      <c r="DW27" s="15">
        <v>138.57618220000001</v>
      </c>
      <c r="DX27" s="15">
        <v>153.7668941</v>
      </c>
      <c r="DY27" s="15">
        <v>167.91088859999999</v>
      </c>
      <c r="DZ27" s="15">
        <v>180.8103112</v>
      </c>
      <c r="EA27" s="15">
        <v>148.32696770000001</v>
      </c>
      <c r="EB27" s="15">
        <v>142.1338791</v>
      </c>
      <c r="EC27" s="15">
        <v>121.2781875</v>
      </c>
      <c r="ED27" s="15">
        <v>129.81576029999999</v>
      </c>
      <c r="EE27" s="15">
        <v>134.72599550000001</v>
      </c>
      <c r="EF27" s="15">
        <v>166.4513029</v>
      </c>
      <c r="EG27" s="15">
        <v>153.51221100000001</v>
      </c>
      <c r="EH27" s="15">
        <v>126.1522214</v>
      </c>
      <c r="EI27" s="15">
        <v>176.7345679</v>
      </c>
      <c r="EJ27" s="15">
        <v>183.655079</v>
      </c>
      <c r="EK27" s="15">
        <v>146.2162582</v>
      </c>
      <c r="EL27" s="15">
        <v>120.05202679999999</v>
      </c>
      <c r="EM27" s="15">
        <v>116.661427</v>
      </c>
      <c r="EN27" s="15">
        <v>106.9241174</v>
      </c>
      <c r="EO27" s="15">
        <v>106.9640474</v>
      </c>
      <c r="EP27" s="15">
        <v>133.29477790000001</v>
      </c>
      <c r="EQ27" s="15">
        <v>140.2891448</v>
      </c>
      <c r="ER27" s="15">
        <v>118.5729347</v>
      </c>
      <c r="ES27" s="15">
        <v>132.74677449999999</v>
      </c>
      <c r="ET27" s="15">
        <v>131.20861439999999</v>
      </c>
      <c r="EU27" s="15">
        <v>115.3471009</v>
      </c>
      <c r="EV27" s="15">
        <v>89.099314530000001</v>
      </c>
      <c r="EW27" s="15">
        <v>150.0049659</v>
      </c>
      <c r="EX27" s="15">
        <v>125.2604755</v>
      </c>
      <c r="EY27" s="15">
        <v>123.0108741</v>
      </c>
      <c r="EZ27" s="15">
        <v>124.8223369</v>
      </c>
      <c r="FA27" s="15">
        <v>129.77419040000001</v>
      </c>
      <c r="FB27" s="15">
        <v>118.2201858</v>
      </c>
      <c r="FC27" s="15">
        <v>127.3590828</v>
      </c>
      <c r="FD27" s="15">
        <v>99.948816980000004</v>
      </c>
      <c r="FE27" s="15">
        <v>103.49502529999999</v>
      </c>
      <c r="FF27" s="15">
        <v>107.98825309999999</v>
      </c>
      <c r="FG27" s="15">
        <v>100.8134616</v>
      </c>
      <c r="FH27" s="15">
        <v>81.401288679999993</v>
      </c>
      <c r="FI27" s="15">
        <v>122.2550864</v>
      </c>
      <c r="FJ27" s="15">
        <v>120.49373060000001</v>
      </c>
      <c r="FK27" s="15">
        <v>103.1218184</v>
      </c>
      <c r="FL27" s="15">
        <v>85.988956610000002</v>
      </c>
      <c r="FM27" s="15">
        <v>116.80664299999999</v>
      </c>
      <c r="FN27" s="15">
        <v>100.5052314</v>
      </c>
      <c r="FO27" s="15">
        <v>88.709629840000005</v>
      </c>
      <c r="FP27" s="15">
        <v>69.547061709999994</v>
      </c>
      <c r="FQ27" s="15">
        <v>78.866670450000001</v>
      </c>
      <c r="FR27" s="15">
        <v>86.809092019999994</v>
      </c>
      <c r="FS27" s="15">
        <v>85.024928619999997</v>
      </c>
      <c r="FT27" s="15">
        <v>79.188446690000006</v>
      </c>
      <c r="FU27" s="15">
        <v>97.332199399999993</v>
      </c>
      <c r="FV27" s="15">
        <v>94.762050180000003</v>
      </c>
      <c r="FW27" s="15">
        <v>87.94300088</v>
      </c>
      <c r="FX27" s="15">
        <v>66.547483110000002</v>
      </c>
      <c r="FY27" s="15">
        <v>82.047038009999994</v>
      </c>
      <c r="FZ27" s="15">
        <v>90.836350580000001</v>
      </c>
      <c r="GA27" s="15">
        <v>79.134532320000005</v>
      </c>
      <c r="GB27" s="15">
        <v>62.173142319999997</v>
      </c>
      <c r="GC27" s="15">
        <v>80.804678679999995</v>
      </c>
      <c r="GD27" s="15">
        <v>86.396158679999999</v>
      </c>
      <c r="GE27" s="15">
        <v>81.256660240000002</v>
      </c>
    </row>
    <row r="28" spans="1:187" outlineLevel="1" x14ac:dyDescent="0.25">
      <c r="A28" s="8" t="s">
        <v>6</v>
      </c>
      <c r="B28" s="80"/>
      <c r="C28" s="15">
        <v>0</v>
      </c>
      <c r="D28" s="15">
        <v>0</v>
      </c>
      <c r="E28" s="15">
        <v>0</v>
      </c>
      <c r="F28" s="15">
        <v>0</v>
      </c>
      <c r="G28" s="15">
        <v>0</v>
      </c>
      <c r="H28" s="15">
        <v>0</v>
      </c>
      <c r="I28" s="15">
        <v>0</v>
      </c>
      <c r="J28" s="15">
        <v>0</v>
      </c>
      <c r="K28" s="15">
        <v>0</v>
      </c>
      <c r="L28" s="15">
        <v>0</v>
      </c>
      <c r="M28" s="15">
        <v>0</v>
      </c>
      <c r="N28" s="15">
        <v>0</v>
      </c>
      <c r="O28" s="15">
        <v>0</v>
      </c>
      <c r="P28" s="15">
        <v>0</v>
      </c>
      <c r="Q28" s="15">
        <v>0</v>
      </c>
      <c r="R28" s="15">
        <v>0</v>
      </c>
      <c r="S28" s="15">
        <v>0</v>
      </c>
      <c r="T28" s="15">
        <v>0</v>
      </c>
      <c r="U28" s="15">
        <v>0</v>
      </c>
      <c r="V28" s="15">
        <v>0</v>
      </c>
      <c r="W28" s="15">
        <v>0</v>
      </c>
      <c r="X28" s="15">
        <v>0</v>
      </c>
      <c r="Y28" s="15">
        <v>0</v>
      </c>
      <c r="Z28" s="15">
        <v>0</v>
      </c>
      <c r="AA28" s="15">
        <v>0</v>
      </c>
      <c r="AB28" s="15">
        <v>0</v>
      </c>
      <c r="AC28" s="15">
        <v>0</v>
      </c>
      <c r="AD28" s="15">
        <v>0</v>
      </c>
      <c r="AE28" s="15">
        <v>0</v>
      </c>
      <c r="AF28" s="15">
        <v>0</v>
      </c>
      <c r="AG28" s="15">
        <v>0</v>
      </c>
      <c r="AH28" s="15">
        <v>0</v>
      </c>
      <c r="AI28" s="15">
        <v>0</v>
      </c>
      <c r="AJ28" s="15">
        <v>0</v>
      </c>
      <c r="AK28" s="15">
        <v>0</v>
      </c>
      <c r="AL28" s="15">
        <v>0</v>
      </c>
      <c r="AM28" s="15">
        <v>0</v>
      </c>
      <c r="AN28" s="15">
        <v>0</v>
      </c>
      <c r="AO28" s="15">
        <v>0</v>
      </c>
      <c r="AP28" s="15">
        <v>0</v>
      </c>
      <c r="AQ28" s="15">
        <v>0</v>
      </c>
      <c r="AR28" s="15">
        <v>0</v>
      </c>
      <c r="AS28" s="15">
        <v>0</v>
      </c>
      <c r="AT28" s="15">
        <v>0</v>
      </c>
      <c r="AU28" s="15">
        <v>0</v>
      </c>
      <c r="AV28" s="15">
        <v>0</v>
      </c>
      <c r="AW28" s="15">
        <v>0</v>
      </c>
      <c r="AX28" s="15">
        <v>0</v>
      </c>
      <c r="AY28" s="15">
        <v>0</v>
      </c>
      <c r="AZ28" s="15">
        <v>0</v>
      </c>
      <c r="BA28" s="15">
        <v>0</v>
      </c>
      <c r="BB28" s="15">
        <v>0</v>
      </c>
      <c r="BC28" s="15">
        <v>0</v>
      </c>
      <c r="BD28" s="15">
        <v>0</v>
      </c>
      <c r="BE28" s="15">
        <v>0</v>
      </c>
      <c r="BF28" s="15">
        <v>0</v>
      </c>
      <c r="BG28" s="15">
        <v>0</v>
      </c>
      <c r="BH28" s="15">
        <v>0</v>
      </c>
      <c r="BI28" s="15">
        <v>0</v>
      </c>
      <c r="BJ28" s="15">
        <v>0</v>
      </c>
      <c r="BK28" s="15">
        <v>0</v>
      </c>
      <c r="BL28" s="15">
        <v>0</v>
      </c>
      <c r="BM28" s="15">
        <v>0</v>
      </c>
      <c r="BN28" s="15">
        <v>0</v>
      </c>
      <c r="BO28" s="15">
        <v>0</v>
      </c>
      <c r="BP28" s="15">
        <v>0</v>
      </c>
      <c r="BQ28" s="15">
        <v>0</v>
      </c>
      <c r="BR28" s="15">
        <v>0</v>
      </c>
      <c r="BS28" s="15">
        <v>0</v>
      </c>
      <c r="BT28" s="15">
        <v>0</v>
      </c>
      <c r="BU28" s="15">
        <v>0</v>
      </c>
      <c r="BV28" s="15">
        <v>0</v>
      </c>
      <c r="BW28" s="15">
        <v>0</v>
      </c>
      <c r="BX28" s="15">
        <v>0</v>
      </c>
      <c r="BY28" s="15">
        <v>0</v>
      </c>
      <c r="BZ28" s="15">
        <v>0</v>
      </c>
      <c r="CA28" s="15">
        <v>0</v>
      </c>
      <c r="CB28" s="15">
        <v>0</v>
      </c>
      <c r="CC28" s="15">
        <v>0</v>
      </c>
      <c r="CD28" s="15">
        <v>0</v>
      </c>
      <c r="CE28" s="15">
        <v>0</v>
      </c>
      <c r="CF28" s="15">
        <v>0</v>
      </c>
      <c r="CG28" s="15">
        <v>0</v>
      </c>
      <c r="CH28" s="15">
        <v>0</v>
      </c>
      <c r="CI28" s="15">
        <v>0</v>
      </c>
      <c r="CJ28" s="15">
        <v>0</v>
      </c>
      <c r="CK28" s="15">
        <v>0</v>
      </c>
      <c r="CL28" s="15">
        <v>0</v>
      </c>
      <c r="CM28" s="15">
        <v>0</v>
      </c>
      <c r="CN28" s="15">
        <v>0</v>
      </c>
      <c r="CO28" s="15">
        <v>0</v>
      </c>
      <c r="CP28" s="15">
        <v>0</v>
      </c>
      <c r="CQ28" s="15">
        <v>0</v>
      </c>
      <c r="CR28" s="15">
        <v>0</v>
      </c>
      <c r="CS28" s="15">
        <v>0</v>
      </c>
      <c r="CT28" s="15">
        <v>0</v>
      </c>
      <c r="CU28" s="15">
        <v>0</v>
      </c>
      <c r="CV28" s="15">
        <v>0</v>
      </c>
      <c r="CW28" s="15">
        <v>0</v>
      </c>
      <c r="CX28" s="15">
        <v>0</v>
      </c>
      <c r="CY28" s="15">
        <v>0</v>
      </c>
      <c r="CZ28" s="15">
        <v>0</v>
      </c>
      <c r="DA28" s="15">
        <v>0</v>
      </c>
      <c r="DB28" s="15">
        <v>0</v>
      </c>
      <c r="DC28" s="15">
        <v>0</v>
      </c>
      <c r="DD28" s="15">
        <v>0</v>
      </c>
      <c r="DE28" s="15">
        <v>0</v>
      </c>
      <c r="DF28" s="15">
        <v>0</v>
      </c>
      <c r="DG28" s="15">
        <v>0</v>
      </c>
      <c r="DH28" s="15">
        <v>0</v>
      </c>
      <c r="DI28" s="15">
        <v>0</v>
      </c>
      <c r="DJ28" s="15">
        <v>0</v>
      </c>
      <c r="DK28" s="15">
        <v>0</v>
      </c>
      <c r="DL28" s="15">
        <v>0</v>
      </c>
      <c r="DM28" s="15">
        <v>0</v>
      </c>
      <c r="DN28" s="15">
        <v>0</v>
      </c>
      <c r="DO28" s="15">
        <v>0</v>
      </c>
      <c r="DP28" s="15">
        <v>0</v>
      </c>
      <c r="DQ28" s="15">
        <v>0</v>
      </c>
      <c r="DR28" s="15">
        <v>0</v>
      </c>
      <c r="DS28" s="15">
        <v>0</v>
      </c>
      <c r="DT28" s="15">
        <v>0</v>
      </c>
      <c r="DU28" s="15">
        <v>0</v>
      </c>
      <c r="DV28" s="15">
        <v>0</v>
      </c>
      <c r="DW28" s="15">
        <v>0</v>
      </c>
      <c r="DX28" s="15">
        <v>0</v>
      </c>
      <c r="DY28" s="15">
        <v>0</v>
      </c>
      <c r="DZ28" s="15">
        <v>0</v>
      </c>
      <c r="EA28" s="15">
        <v>0</v>
      </c>
      <c r="EB28" s="15">
        <v>0</v>
      </c>
      <c r="EC28" s="15">
        <v>0</v>
      </c>
      <c r="ED28" s="15">
        <v>0</v>
      </c>
      <c r="EE28" s="15">
        <v>0</v>
      </c>
      <c r="EF28" s="15">
        <v>0</v>
      </c>
      <c r="EG28" s="15">
        <v>0</v>
      </c>
      <c r="EH28" s="15">
        <v>0</v>
      </c>
      <c r="EI28" s="15">
        <v>0</v>
      </c>
      <c r="EJ28" s="15">
        <v>0</v>
      </c>
      <c r="EK28" s="15">
        <v>0</v>
      </c>
      <c r="EL28" s="15">
        <v>0</v>
      </c>
      <c r="EM28" s="15">
        <v>0</v>
      </c>
      <c r="EN28" s="15">
        <v>0</v>
      </c>
      <c r="EO28" s="15">
        <v>0</v>
      </c>
      <c r="EP28" s="15">
        <v>0</v>
      </c>
      <c r="EQ28" s="15">
        <v>0</v>
      </c>
      <c r="ER28" s="15">
        <v>0</v>
      </c>
      <c r="ES28" s="15">
        <v>0</v>
      </c>
      <c r="ET28" s="15">
        <v>0</v>
      </c>
      <c r="EU28" s="15">
        <v>0</v>
      </c>
      <c r="EV28" s="15">
        <v>0</v>
      </c>
      <c r="EW28" s="15">
        <v>0</v>
      </c>
      <c r="EX28" s="15">
        <v>0</v>
      </c>
      <c r="EY28" s="15">
        <v>0</v>
      </c>
      <c r="EZ28" s="15">
        <v>0</v>
      </c>
      <c r="FA28" s="15">
        <v>0</v>
      </c>
      <c r="FB28" s="15">
        <v>0</v>
      </c>
      <c r="FC28" s="15">
        <v>0</v>
      </c>
      <c r="FD28" s="15">
        <v>0</v>
      </c>
      <c r="FE28" s="15">
        <v>0</v>
      </c>
      <c r="FF28" s="15">
        <v>0</v>
      </c>
      <c r="FG28" s="15">
        <v>0</v>
      </c>
      <c r="FH28" s="15">
        <v>0</v>
      </c>
      <c r="FI28" s="15">
        <v>0</v>
      </c>
      <c r="FJ28" s="15">
        <v>0</v>
      </c>
      <c r="FK28" s="15">
        <v>0</v>
      </c>
      <c r="FL28" s="15">
        <v>0</v>
      </c>
      <c r="FM28" s="15">
        <v>0</v>
      </c>
      <c r="FN28" s="15">
        <v>0</v>
      </c>
      <c r="FO28" s="15">
        <v>0</v>
      </c>
      <c r="FP28" s="15">
        <v>0</v>
      </c>
      <c r="FQ28" s="15">
        <v>0</v>
      </c>
      <c r="FR28" s="15">
        <v>0</v>
      </c>
      <c r="FS28" s="15">
        <v>0</v>
      </c>
      <c r="FT28" s="15">
        <v>0</v>
      </c>
      <c r="FU28" s="15">
        <v>0</v>
      </c>
      <c r="FV28" s="15">
        <v>0</v>
      </c>
      <c r="FW28" s="15">
        <v>0</v>
      </c>
      <c r="FX28" s="15">
        <v>0</v>
      </c>
      <c r="FY28" s="15">
        <v>0</v>
      </c>
      <c r="FZ28" s="15">
        <v>0</v>
      </c>
      <c r="GA28" s="15">
        <v>0</v>
      </c>
      <c r="GB28" s="15">
        <v>0</v>
      </c>
      <c r="GC28" s="15">
        <v>0</v>
      </c>
      <c r="GD28" s="15">
        <v>0</v>
      </c>
      <c r="GE28" s="15">
        <v>0</v>
      </c>
    </row>
    <row r="29" spans="1:187" outlineLevel="1" x14ac:dyDescent="0.25">
      <c r="A29" s="79" t="s">
        <v>86</v>
      </c>
      <c r="B29" s="80"/>
      <c r="C29" s="15">
        <v>24.024442959999998</v>
      </c>
      <c r="D29" s="15">
        <v>24.783747250000001</v>
      </c>
      <c r="E29" s="15">
        <v>29.742843860000001</v>
      </c>
      <c r="F29" s="15">
        <v>29.81948294</v>
      </c>
      <c r="G29" s="15">
        <v>28.37381105</v>
      </c>
      <c r="H29" s="15">
        <v>29.084842460000001</v>
      </c>
      <c r="I29" s="15">
        <v>23.173571549999998</v>
      </c>
      <c r="J29" s="15">
        <v>25.837516340000001</v>
      </c>
      <c r="K29" s="15">
        <v>22.915710990000001</v>
      </c>
      <c r="L29" s="15">
        <v>43.329176789999998</v>
      </c>
      <c r="M29" s="15">
        <v>35.104099810000001</v>
      </c>
      <c r="N29" s="15">
        <v>42.271775210000001</v>
      </c>
      <c r="O29" s="15">
        <v>34.811974229999997</v>
      </c>
      <c r="P29" s="15">
        <v>45.336037470000001</v>
      </c>
      <c r="Q29" s="15">
        <v>54.590935440000003</v>
      </c>
      <c r="R29" s="15">
        <v>45.92703358</v>
      </c>
      <c r="S29" s="15">
        <v>33.924413129999998</v>
      </c>
      <c r="T29" s="15">
        <v>39.748094139999999</v>
      </c>
      <c r="U29" s="15">
        <v>42.49189415</v>
      </c>
      <c r="V29" s="15">
        <v>31.275747689999999</v>
      </c>
      <c r="W29" s="15">
        <v>24.066415559999999</v>
      </c>
      <c r="X29" s="15">
        <v>34.621780309999998</v>
      </c>
      <c r="Y29" s="15">
        <v>69.180025169999993</v>
      </c>
      <c r="Z29" s="15">
        <v>31.719066269999999</v>
      </c>
      <c r="AA29" s="15">
        <v>26.27896835</v>
      </c>
      <c r="AB29" s="15">
        <v>34.85575463</v>
      </c>
      <c r="AC29" s="15">
        <v>41.58415901</v>
      </c>
      <c r="AD29" s="15">
        <v>39.765369319999998</v>
      </c>
      <c r="AE29" s="15">
        <v>30.866100729999999</v>
      </c>
      <c r="AF29" s="15">
        <v>33.513543689999999</v>
      </c>
      <c r="AG29" s="15">
        <v>37.421281929999999</v>
      </c>
      <c r="AH29" s="15">
        <v>27.703808949999999</v>
      </c>
      <c r="AI29" s="15">
        <v>30.926656550000001</v>
      </c>
      <c r="AJ29" s="15">
        <v>37.647333490000001</v>
      </c>
      <c r="AK29" s="15">
        <v>47.257954210000001</v>
      </c>
      <c r="AL29" s="15">
        <v>35.213670039999997</v>
      </c>
      <c r="AM29" s="15">
        <v>36.402550669999997</v>
      </c>
      <c r="AN29" s="15">
        <v>43.031053440000001</v>
      </c>
      <c r="AO29" s="15">
        <v>48.30450072</v>
      </c>
      <c r="AP29" s="15">
        <v>41.252535770000001</v>
      </c>
      <c r="AQ29" s="15">
        <v>38.732503520000002</v>
      </c>
      <c r="AR29" s="15">
        <v>47.720218969999998</v>
      </c>
      <c r="AS29" s="15">
        <v>49.251407129999997</v>
      </c>
      <c r="AT29" s="15">
        <v>42.367512240000003</v>
      </c>
      <c r="AU29" s="15">
        <v>37.723352200000001</v>
      </c>
      <c r="AV29" s="15">
        <v>52.330669720000003</v>
      </c>
      <c r="AW29" s="15">
        <v>80.707999569999998</v>
      </c>
      <c r="AX29" s="15">
        <v>39.423033889999999</v>
      </c>
      <c r="AY29" s="15">
        <v>34.167365150000002</v>
      </c>
      <c r="AZ29" s="15">
        <v>41.309338769999997</v>
      </c>
      <c r="BA29" s="15">
        <v>37.837140159999997</v>
      </c>
      <c r="BB29" s="15">
        <v>32.26175465</v>
      </c>
      <c r="BC29" s="15">
        <v>29.842719169999999</v>
      </c>
      <c r="BD29" s="15">
        <v>30.08932712</v>
      </c>
      <c r="BE29" s="15">
        <v>33.894537759999999</v>
      </c>
      <c r="BF29" s="15">
        <v>28.841091649999999</v>
      </c>
      <c r="BG29" s="15">
        <v>27.509173560000001</v>
      </c>
      <c r="BH29" s="15">
        <v>30.57325419</v>
      </c>
      <c r="BI29" s="15">
        <v>34.140704659999997</v>
      </c>
      <c r="BJ29" s="15">
        <v>29.296049140000001</v>
      </c>
      <c r="BK29" s="15">
        <v>24.128130079999998</v>
      </c>
      <c r="BL29" s="15">
        <v>28.457636780000001</v>
      </c>
      <c r="BM29" s="15">
        <v>26.647425470000002</v>
      </c>
      <c r="BN29" s="15">
        <v>24.9002439</v>
      </c>
      <c r="BO29" s="15">
        <v>23.38137085</v>
      </c>
      <c r="BP29" s="15">
        <v>26.314581629999999</v>
      </c>
      <c r="BQ29" s="15">
        <v>26.047707769999999</v>
      </c>
      <c r="BR29" s="15">
        <v>22.722894520000001</v>
      </c>
      <c r="BS29" s="15">
        <v>23.905805919999999</v>
      </c>
      <c r="BT29" s="15">
        <v>25.412231129999999</v>
      </c>
      <c r="BU29" s="15">
        <v>25.98034303</v>
      </c>
      <c r="BV29" s="15">
        <v>27.521538280000001</v>
      </c>
      <c r="BW29" s="15">
        <v>25.046463020000001</v>
      </c>
      <c r="BX29" s="15">
        <v>30.59496249</v>
      </c>
      <c r="BY29" s="15">
        <v>29.62920686</v>
      </c>
      <c r="BZ29" s="15">
        <v>30.050214359999998</v>
      </c>
      <c r="CA29" s="15">
        <v>29.032480679999999</v>
      </c>
      <c r="CB29" s="15">
        <v>30.204476419999999</v>
      </c>
      <c r="CC29" s="15">
        <v>29.74223288</v>
      </c>
      <c r="CD29" s="15">
        <v>28.137175289999998</v>
      </c>
      <c r="CE29" s="15">
        <v>25.9483742</v>
      </c>
      <c r="CF29" s="15">
        <v>33.901172709999997</v>
      </c>
      <c r="CG29" s="15">
        <v>34.717697229999999</v>
      </c>
      <c r="CH29" s="15">
        <v>32.700213220000002</v>
      </c>
      <c r="CI29" s="15">
        <v>32.082107200000003</v>
      </c>
      <c r="CJ29" s="15">
        <v>30.399343139999999</v>
      </c>
      <c r="CK29" s="15">
        <v>32.149159220000001</v>
      </c>
      <c r="CL29" s="15">
        <v>29.404125069999999</v>
      </c>
      <c r="CM29" s="15">
        <v>31.242845590000002</v>
      </c>
      <c r="CN29" s="15">
        <v>34.814793860000002</v>
      </c>
      <c r="CO29" s="15">
        <v>38.111398540000003</v>
      </c>
      <c r="CP29" s="15">
        <v>39.481352739999998</v>
      </c>
      <c r="CQ29" s="15">
        <v>38.334298859999997</v>
      </c>
      <c r="CR29" s="15">
        <v>39.140741740000003</v>
      </c>
      <c r="CS29" s="15">
        <v>42.089983760000003</v>
      </c>
      <c r="CT29" s="15">
        <v>36.414537090000003</v>
      </c>
      <c r="CU29" s="15">
        <v>32.053080309999999</v>
      </c>
      <c r="CV29" s="15">
        <v>34.911606159999998</v>
      </c>
      <c r="CW29" s="15">
        <v>40.159680969999997</v>
      </c>
      <c r="CX29" s="15">
        <v>45.93517602</v>
      </c>
      <c r="CY29" s="15">
        <v>35.021000270000002</v>
      </c>
      <c r="CZ29" s="15">
        <v>38.310890020000002</v>
      </c>
      <c r="DA29" s="15">
        <v>40.643909649999998</v>
      </c>
      <c r="DB29" s="15">
        <v>35.599841990000002</v>
      </c>
      <c r="DC29" s="15">
        <v>34.04044098</v>
      </c>
      <c r="DD29" s="15">
        <v>37.479913959999998</v>
      </c>
      <c r="DE29" s="15">
        <v>37.18133907</v>
      </c>
      <c r="DF29" s="15">
        <v>39.497983329999997</v>
      </c>
      <c r="DG29" s="15">
        <v>37.314763370000001</v>
      </c>
      <c r="DH29" s="15">
        <v>39.57620885</v>
      </c>
      <c r="DI29" s="15">
        <v>42.649922840000002</v>
      </c>
      <c r="DJ29" s="15">
        <v>35.932510290000003</v>
      </c>
      <c r="DK29" s="15">
        <v>32.965866120000001</v>
      </c>
      <c r="DL29" s="15">
        <v>39.708201330000001</v>
      </c>
      <c r="DM29" s="15">
        <v>39.404062340000003</v>
      </c>
      <c r="DN29" s="15">
        <v>36.705339809999998</v>
      </c>
      <c r="DO29" s="15">
        <v>36.876586379999999</v>
      </c>
      <c r="DP29" s="15">
        <v>38.483423979999998</v>
      </c>
      <c r="DQ29" s="15">
        <v>38.900647499999998</v>
      </c>
      <c r="DR29" s="15">
        <v>34.91735302</v>
      </c>
      <c r="DS29" s="15">
        <v>38.636387640000002</v>
      </c>
      <c r="DT29" s="15">
        <v>34.844916820000002</v>
      </c>
      <c r="DU29" s="15">
        <v>47.798336409999997</v>
      </c>
      <c r="DV29" s="15">
        <v>46.039952470000003</v>
      </c>
      <c r="DW29" s="15">
        <v>44.922381080000001</v>
      </c>
      <c r="DX29" s="15">
        <v>46.052433319999999</v>
      </c>
      <c r="DY29" s="15">
        <v>43.336541109999999</v>
      </c>
      <c r="DZ29" s="15">
        <v>40.247044270000004</v>
      </c>
      <c r="EA29" s="15">
        <v>41.469595470000002</v>
      </c>
      <c r="EB29" s="15">
        <v>41.056299920000001</v>
      </c>
      <c r="EC29" s="15">
        <v>42.863284980000003</v>
      </c>
      <c r="ED29" s="15">
        <v>37.45867045</v>
      </c>
      <c r="EE29" s="15">
        <v>35.36413185</v>
      </c>
      <c r="EF29" s="15">
        <v>40.400752660000002</v>
      </c>
      <c r="EG29" s="15">
        <v>41.519932519999998</v>
      </c>
      <c r="EH29" s="15">
        <v>38.006254869999999</v>
      </c>
      <c r="EI29" s="15">
        <v>30.516915059999999</v>
      </c>
      <c r="EJ29" s="15">
        <v>31.930128209999999</v>
      </c>
      <c r="EK29" s="15">
        <v>34.807104699999996</v>
      </c>
      <c r="EL29" s="15">
        <v>30.728080930000001</v>
      </c>
      <c r="EM29" s="15">
        <v>32.455547950000003</v>
      </c>
      <c r="EN29" s="15">
        <v>38.534341929999997</v>
      </c>
      <c r="EO29" s="15">
        <v>49.293687890000001</v>
      </c>
      <c r="EP29" s="15">
        <v>48.272275049999998</v>
      </c>
      <c r="EQ29" s="15">
        <v>46.828644570000002</v>
      </c>
      <c r="ER29" s="15">
        <v>54.507033139999997</v>
      </c>
      <c r="ES29" s="15">
        <v>56.185017520000002</v>
      </c>
      <c r="ET29" s="15">
        <v>54.30569388</v>
      </c>
      <c r="EU29" s="15">
        <v>48.838411239999999</v>
      </c>
      <c r="EV29" s="15">
        <v>56.602784139999997</v>
      </c>
      <c r="EW29" s="15">
        <v>72.32721454</v>
      </c>
      <c r="EX29" s="15">
        <v>55.733363689999997</v>
      </c>
      <c r="EY29" s="15">
        <v>49.038348499999998</v>
      </c>
      <c r="EZ29" s="15">
        <v>56.433731780000002</v>
      </c>
      <c r="FA29" s="15">
        <v>52.992276699999998</v>
      </c>
      <c r="FB29" s="15">
        <v>45.530358759999999</v>
      </c>
      <c r="FC29" s="15">
        <v>43.639278160000003</v>
      </c>
      <c r="FD29" s="15">
        <v>46.008673360000003</v>
      </c>
      <c r="FE29" s="15">
        <v>36.103435820000001</v>
      </c>
      <c r="FF29" s="15">
        <v>32.005756239999997</v>
      </c>
      <c r="FG29" s="15">
        <v>39.212380039999999</v>
      </c>
      <c r="FH29" s="15">
        <v>41.584588719999999</v>
      </c>
      <c r="FI29" s="15">
        <v>42.018329970000003</v>
      </c>
      <c r="FJ29" s="15">
        <v>46.426020090000002</v>
      </c>
      <c r="FK29" s="15">
        <v>38.801679659999998</v>
      </c>
      <c r="FL29" s="15">
        <v>40.548788539999997</v>
      </c>
      <c r="FM29" s="15">
        <v>42.798699399999997</v>
      </c>
      <c r="FN29" s="15">
        <v>37.466458780000004</v>
      </c>
      <c r="FO29" s="15">
        <v>36.854843700000004</v>
      </c>
      <c r="FP29" s="15">
        <v>32.591110620000002</v>
      </c>
      <c r="FQ29" s="15">
        <v>37.398768480000001</v>
      </c>
      <c r="FR29" s="15">
        <v>31.51216646</v>
      </c>
      <c r="FS29" s="15">
        <v>35.573095690000002</v>
      </c>
      <c r="FT29" s="15">
        <v>37.234879159999998</v>
      </c>
      <c r="FU29" s="15">
        <v>39.116738120000001</v>
      </c>
      <c r="FV29" s="15">
        <v>39.41305843</v>
      </c>
      <c r="FW29" s="15">
        <v>60.828309040000001</v>
      </c>
      <c r="FX29" s="15">
        <v>40.535340750000003</v>
      </c>
      <c r="FY29" s="15">
        <v>42.2303839</v>
      </c>
      <c r="FZ29" s="15">
        <v>39.531374630000002</v>
      </c>
      <c r="GA29" s="15">
        <v>41.117107369999999</v>
      </c>
      <c r="GB29" s="15">
        <v>42.654193599999999</v>
      </c>
      <c r="GC29" s="15">
        <v>43.731404660000003</v>
      </c>
      <c r="GD29" s="15">
        <v>37.521005479999999</v>
      </c>
      <c r="GE29" s="15">
        <v>36.33299805</v>
      </c>
    </row>
    <row r="30" spans="1:187" outlineLevel="1" x14ac:dyDescent="0.25">
      <c r="A30" s="79" t="s">
        <v>40</v>
      </c>
      <c r="B30" s="87"/>
      <c r="C30" s="15">
        <v>4.875</v>
      </c>
      <c r="D30" s="15">
        <v>4.875</v>
      </c>
      <c r="E30" s="15">
        <v>4.875</v>
      </c>
      <c r="F30" s="15">
        <v>4.875</v>
      </c>
      <c r="G30" s="15">
        <v>9.0939572589999997</v>
      </c>
      <c r="H30" s="15">
        <v>9.0939572589999997</v>
      </c>
      <c r="I30" s="15">
        <v>9.0939572589999997</v>
      </c>
      <c r="J30" s="15">
        <v>9.0939572589999997</v>
      </c>
      <c r="K30" s="15">
        <v>8.6389096339999991</v>
      </c>
      <c r="L30" s="15">
        <v>8.6389096339999991</v>
      </c>
      <c r="M30" s="15">
        <v>8.6389096339999991</v>
      </c>
      <c r="N30" s="15">
        <v>8.6389096339999991</v>
      </c>
      <c r="O30" s="15">
        <v>-2.841049945</v>
      </c>
      <c r="P30" s="15">
        <v>-2.841049945</v>
      </c>
      <c r="Q30" s="15">
        <v>-2.841049945</v>
      </c>
      <c r="R30" s="15">
        <v>-2.841049945</v>
      </c>
      <c r="S30" s="15">
        <v>-9.7001828149999998</v>
      </c>
      <c r="T30" s="15">
        <v>-9.7001828149999998</v>
      </c>
      <c r="U30" s="15">
        <v>-9.7001828149999998</v>
      </c>
      <c r="V30" s="15">
        <v>-9.7001828149999998</v>
      </c>
      <c r="W30" s="15">
        <v>-3.636363636</v>
      </c>
      <c r="X30" s="15">
        <v>-3.636363636</v>
      </c>
      <c r="Y30" s="15">
        <v>-3.636363636</v>
      </c>
      <c r="Z30" s="15">
        <v>-3.636363636</v>
      </c>
      <c r="AA30" s="15">
        <v>4.0479262670000002</v>
      </c>
      <c r="AB30" s="15">
        <v>4.0479262670000002</v>
      </c>
      <c r="AC30" s="15">
        <v>4.0479262670000002</v>
      </c>
      <c r="AD30" s="15">
        <v>4.0479262670000002</v>
      </c>
      <c r="AE30" s="15">
        <v>3.7557785890000002</v>
      </c>
      <c r="AF30" s="15">
        <v>3.7557785890000002</v>
      </c>
      <c r="AG30" s="15">
        <v>3.7557785890000002</v>
      </c>
      <c r="AH30" s="15">
        <v>3.7557785890000002</v>
      </c>
      <c r="AI30" s="15">
        <v>3.25</v>
      </c>
      <c r="AJ30" s="15">
        <v>3.25</v>
      </c>
      <c r="AK30" s="15">
        <v>3.25</v>
      </c>
      <c r="AL30" s="15">
        <v>3.25</v>
      </c>
      <c r="AM30" s="15">
        <v>3.6042516020000002</v>
      </c>
      <c r="AN30" s="15">
        <v>3.6042516020000002</v>
      </c>
      <c r="AO30" s="15">
        <v>3.6042516020000002</v>
      </c>
      <c r="AP30" s="15">
        <v>3.6042516020000002</v>
      </c>
      <c r="AQ30" s="15">
        <v>0.288450704</v>
      </c>
      <c r="AR30" s="15">
        <v>0.288450704</v>
      </c>
      <c r="AS30" s="15">
        <v>0.288450704</v>
      </c>
      <c r="AT30" s="15">
        <v>0.288450704</v>
      </c>
      <c r="AU30" s="15">
        <v>14.11089655</v>
      </c>
      <c r="AV30" s="15">
        <v>14.11089655</v>
      </c>
      <c r="AW30" s="15">
        <v>14.11089655</v>
      </c>
      <c r="AX30" s="15">
        <v>14.11089655</v>
      </c>
      <c r="AY30" s="15">
        <v>-8.7479014349999993</v>
      </c>
      <c r="AZ30" s="15">
        <v>-8.7479014349999993</v>
      </c>
      <c r="BA30" s="15">
        <v>-8.7479014349999993</v>
      </c>
      <c r="BB30" s="15">
        <v>-8.7479014349999993</v>
      </c>
      <c r="BC30" s="15">
        <v>-11.00782937</v>
      </c>
      <c r="BD30" s="15">
        <v>-11.00782937</v>
      </c>
      <c r="BE30" s="15">
        <v>-11.00782937</v>
      </c>
      <c r="BF30" s="15">
        <v>-11.00782937</v>
      </c>
      <c r="BG30" s="15">
        <v>-5.087003513</v>
      </c>
      <c r="BH30" s="15">
        <v>-5.087003513</v>
      </c>
      <c r="BI30" s="15">
        <v>-5.087003513</v>
      </c>
      <c r="BJ30" s="15">
        <v>-5.087003513</v>
      </c>
      <c r="BK30" s="15">
        <v>-11.76910569</v>
      </c>
      <c r="BL30" s="15">
        <v>-11.76910569</v>
      </c>
      <c r="BM30" s="15">
        <v>-11.76910569</v>
      </c>
      <c r="BN30" s="15">
        <v>-11.76910569</v>
      </c>
      <c r="BO30" s="15">
        <v>0.81711637999999998</v>
      </c>
      <c r="BP30" s="15">
        <v>0.81711637999999998</v>
      </c>
      <c r="BQ30" s="15">
        <v>0.81711637999999998</v>
      </c>
      <c r="BR30" s="15">
        <v>0.81711637999999998</v>
      </c>
      <c r="BS30" s="15">
        <v>0.82886369900000001</v>
      </c>
      <c r="BT30" s="15">
        <v>0.82886369900000001</v>
      </c>
      <c r="BU30" s="15">
        <v>0.82886369900000001</v>
      </c>
      <c r="BV30" s="15">
        <v>0.82886369900000001</v>
      </c>
      <c r="BW30" s="15">
        <v>0.80332261500000002</v>
      </c>
      <c r="BX30" s="15">
        <v>0.80332261500000002</v>
      </c>
      <c r="BY30" s="15">
        <v>0.80332261500000002</v>
      </c>
      <c r="BZ30" s="15">
        <v>0.80332261500000002</v>
      </c>
      <c r="CA30" s="15">
        <v>0.799094058</v>
      </c>
      <c r="CB30" s="15">
        <v>0.799094058</v>
      </c>
      <c r="CC30" s="15">
        <v>0.799094058</v>
      </c>
      <c r="CD30" s="15">
        <v>0.799094058</v>
      </c>
      <c r="CE30" s="15">
        <v>1.11673774</v>
      </c>
      <c r="CF30" s="15">
        <v>1.11673774</v>
      </c>
      <c r="CG30" s="15">
        <v>1.11673774</v>
      </c>
      <c r="CH30" s="15">
        <v>1.11673774</v>
      </c>
      <c r="CI30" s="15">
        <v>1.6237519709999999</v>
      </c>
      <c r="CJ30" s="15">
        <v>1.6237519709999999</v>
      </c>
      <c r="CK30" s="15">
        <v>1.6237519709999999</v>
      </c>
      <c r="CL30" s="15">
        <v>1.6237519709999999</v>
      </c>
      <c r="CM30" s="15">
        <v>1.70331447</v>
      </c>
      <c r="CN30" s="15">
        <v>1.70331447</v>
      </c>
      <c r="CO30" s="15">
        <v>1.70331447</v>
      </c>
      <c r="CP30" s="15">
        <v>1.70331447</v>
      </c>
      <c r="CQ30" s="15">
        <v>1.8879263669999999</v>
      </c>
      <c r="CR30" s="15">
        <v>1.8879263669999999</v>
      </c>
      <c r="CS30" s="15">
        <v>1.8879263669999999</v>
      </c>
      <c r="CT30" s="15">
        <v>1.8879263669999999</v>
      </c>
      <c r="CU30" s="15">
        <v>2.8314081409999998</v>
      </c>
      <c r="CV30" s="15">
        <v>2.8314081409999998</v>
      </c>
      <c r="CW30" s="15">
        <v>2.8314081409999998</v>
      </c>
      <c r="CX30" s="15">
        <v>2.8314081409999998</v>
      </c>
      <c r="CY30" s="15">
        <v>3.5375100829999999</v>
      </c>
      <c r="CZ30" s="15">
        <v>2.6501747779999998</v>
      </c>
      <c r="DA30" s="15">
        <v>4.5055122340000002</v>
      </c>
      <c r="DB30" s="15">
        <v>3.9946222100000002</v>
      </c>
      <c r="DC30" s="15">
        <v>5.8660930359999996</v>
      </c>
      <c r="DD30" s="15">
        <v>6.9416509810000004</v>
      </c>
      <c r="DE30" s="15">
        <v>6.1349825219999996</v>
      </c>
      <c r="DF30" s="15">
        <v>5.7047593440000002</v>
      </c>
      <c r="DG30" s="15">
        <v>5.1180555559999998</v>
      </c>
      <c r="DH30" s="15">
        <v>7.5871913580000001</v>
      </c>
      <c r="DI30" s="15">
        <v>6.1983024689999997</v>
      </c>
      <c r="DJ30" s="15">
        <v>6.1983024689999997</v>
      </c>
      <c r="DK30" s="15">
        <v>6.3684210529999996</v>
      </c>
      <c r="DL30" s="15">
        <v>8.0291262139999997</v>
      </c>
      <c r="DM30" s="15">
        <v>7.1349003580000003</v>
      </c>
      <c r="DN30" s="15">
        <v>5.7041389880000004</v>
      </c>
      <c r="DO30" s="15">
        <v>6.4869204869999999</v>
      </c>
      <c r="DP30" s="15">
        <v>5.9948199950000003</v>
      </c>
      <c r="DQ30" s="15">
        <v>7.7301217299999996</v>
      </c>
      <c r="DR30" s="15">
        <v>6.4092204089999996</v>
      </c>
      <c r="DS30" s="15">
        <v>5.543174016</v>
      </c>
      <c r="DT30" s="15">
        <v>4.856614735</v>
      </c>
      <c r="DU30" s="15">
        <v>4.9886453660000001</v>
      </c>
      <c r="DV30" s="15">
        <v>5.4111433849999999</v>
      </c>
      <c r="DW30" s="15">
        <v>5.6788562000000002</v>
      </c>
      <c r="DX30" s="15">
        <v>5.5138850699999997</v>
      </c>
      <c r="DY30" s="15">
        <v>5.3764091279999997</v>
      </c>
      <c r="DZ30" s="15">
        <v>6.2562551549999998</v>
      </c>
      <c r="EA30" s="15">
        <v>6.48698789</v>
      </c>
      <c r="EB30" s="15">
        <v>4.9152280340000001</v>
      </c>
      <c r="EC30" s="15">
        <v>7.3115176499999999</v>
      </c>
      <c r="ED30" s="15">
        <v>6.3066220050000004</v>
      </c>
      <c r="EE30" s="15">
        <v>6.3511549440000001</v>
      </c>
      <c r="EF30" s="15">
        <v>7.8045678690000004</v>
      </c>
      <c r="EG30" s="15">
        <v>7.4910459380000001</v>
      </c>
      <c r="EH30" s="15">
        <v>7.1775240069999997</v>
      </c>
      <c r="EI30" s="15">
        <v>6.5435363249999998</v>
      </c>
      <c r="EJ30" s="15">
        <v>7.6741452990000001</v>
      </c>
      <c r="EK30" s="15">
        <v>7.1020299150000001</v>
      </c>
      <c r="EL30" s="15">
        <v>5.6677350430000004</v>
      </c>
      <c r="EM30" s="15">
        <v>3.3037872680000002</v>
      </c>
      <c r="EN30" s="15">
        <v>5.6430298150000002</v>
      </c>
      <c r="EO30" s="15">
        <v>6.506312114</v>
      </c>
      <c r="EP30" s="15">
        <v>5.5713134569999996</v>
      </c>
      <c r="EQ30" s="15">
        <v>3.0889248180000002</v>
      </c>
      <c r="ER30" s="15">
        <v>5.1067097820000003</v>
      </c>
      <c r="ES30" s="15">
        <v>6.2497978979999997</v>
      </c>
      <c r="ET30" s="15">
        <v>3.9312853680000002</v>
      </c>
      <c r="EU30" s="15">
        <v>4.0634963519999996</v>
      </c>
      <c r="EV30" s="15">
        <v>5.7927587139999996</v>
      </c>
      <c r="EW30" s="15">
        <v>7.9724398809999997</v>
      </c>
      <c r="EX30" s="15">
        <v>5.4134017830000003</v>
      </c>
      <c r="EY30" s="15">
        <v>4.967648606</v>
      </c>
      <c r="EZ30" s="15">
        <v>7.0176223039999996</v>
      </c>
      <c r="FA30" s="15">
        <v>6.5889005789999997</v>
      </c>
      <c r="FB30" s="15">
        <v>4.4963177280000002</v>
      </c>
      <c r="FC30" s="15">
        <v>5.0861980500000001</v>
      </c>
      <c r="FD30" s="15">
        <v>6.2863006669999999</v>
      </c>
      <c r="FE30" s="15">
        <v>6.8730118009999996</v>
      </c>
      <c r="FF30" s="15">
        <v>4.8547973320000004</v>
      </c>
      <c r="FG30" s="15">
        <v>4.6403801700000002</v>
      </c>
      <c r="FH30" s="15">
        <v>5.2684305159999996</v>
      </c>
      <c r="FI30" s="15">
        <v>6.1980477780000003</v>
      </c>
      <c r="FJ30" s="15">
        <v>4.9506807090000002</v>
      </c>
      <c r="FK30" s="15">
        <v>4.2496707929999999</v>
      </c>
      <c r="FL30" s="15">
        <v>6.1516987099999998</v>
      </c>
      <c r="FM30" s="15">
        <v>6.8691071900000003</v>
      </c>
      <c r="FN30" s="15">
        <v>3.8854358699999998</v>
      </c>
      <c r="FO30" s="15">
        <v>3.154440154</v>
      </c>
      <c r="FP30" s="15">
        <v>4.0450450450000002</v>
      </c>
      <c r="FQ30" s="15">
        <v>4.807464607</v>
      </c>
      <c r="FR30" s="15">
        <v>4.1703989699999999</v>
      </c>
      <c r="FS30" s="15">
        <v>3.4150410679999998</v>
      </c>
      <c r="FT30" s="15">
        <v>4.2689938400000003</v>
      </c>
      <c r="FU30" s="15">
        <v>5.1699178640000003</v>
      </c>
      <c r="FV30" s="15">
        <v>4.4976899379999997</v>
      </c>
      <c r="FW30" s="15">
        <v>3.7202457130000002</v>
      </c>
      <c r="FX30" s="15">
        <v>4.1525467110000003</v>
      </c>
      <c r="FY30" s="15">
        <v>4.8336319430000003</v>
      </c>
      <c r="FZ30" s="15">
        <v>4.1975940620000003</v>
      </c>
      <c r="GA30" s="15">
        <v>3.5721493440000001</v>
      </c>
      <c r="GB30" s="15">
        <v>4.9147325930000001</v>
      </c>
      <c r="GC30" s="15">
        <v>6.832040868</v>
      </c>
      <c r="GD30" s="15">
        <v>4.4987699289999998</v>
      </c>
      <c r="GE30" s="15">
        <v>7.5369076689999996</v>
      </c>
    </row>
    <row r="31" spans="1:187" x14ac:dyDescent="0.25">
      <c r="A31" s="7"/>
      <c r="B31" s="80"/>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row>
    <row r="32" spans="1:187" x14ac:dyDescent="0.25">
      <c r="A32" s="6" t="s">
        <v>11</v>
      </c>
      <c r="B32" s="85"/>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v>93.999799297132569</v>
      </c>
      <c r="BP32" s="12">
        <v>93.999799297132569</v>
      </c>
      <c r="BQ32" s="12">
        <v>93.999799297132569</v>
      </c>
      <c r="BR32" s="12">
        <v>93.999799297132569</v>
      </c>
      <c r="BS32" s="12">
        <v>140.68478118503077</v>
      </c>
      <c r="BT32" s="12">
        <v>140.68478118503077</v>
      </c>
      <c r="BU32" s="12">
        <v>140.68478118503077</v>
      </c>
      <c r="BV32" s="12">
        <v>140.68478118503077</v>
      </c>
      <c r="BW32" s="12">
        <v>119.20544588101478</v>
      </c>
      <c r="BX32" s="12">
        <v>119.20544588101478</v>
      </c>
      <c r="BY32" s="12">
        <v>119.20544588101478</v>
      </c>
      <c r="BZ32" s="12">
        <v>119.20544588101478</v>
      </c>
      <c r="CA32" s="12">
        <v>132.05845837741572</v>
      </c>
      <c r="CB32" s="12">
        <v>132.05845837741572</v>
      </c>
      <c r="CC32" s="12">
        <v>132.05845837741572</v>
      </c>
      <c r="CD32" s="12">
        <v>132.05845837741572</v>
      </c>
      <c r="CE32" s="12">
        <v>165.15957463910922</v>
      </c>
      <c r="CF32" s="12">
        <v>165.15957463910922</v>
      </c>
      <c r="CG32" s="12">
        <v>165.15957463910922</v>
      </c>
      <c r="CH32" s="12">
        <v>165.15957463910922</v>
      </c>
      <c r="CI32" s="12">
        <v>240.70261951244206</v>
      </c>
      <c r="CJ32" s="12">
        <v>240.79172198715915</v>
      </c>
      <c r="CK32" s="12">
        <v>241.57561579800381</v>
      </c>
      <c r="CL32" s="12">
        <v>235.53901798558448</v>
      </c>
      <c r="CM32" s="12">
        <v>324.53471817265768</v>
      </c>
      <c r="CN32" s="12">
        <v>325.44155326297425</v>
      </c>
      <c r="CO32" s="12">
        <v>324.49918708916721</v>
      </c>
      <c r="CP32" s="12">
        <v>311.07881156876005</v>
      </c>
      <c r="CQ32" s="12">
        <v>328.25931838147142</v>
      </c>
      <c r="CR32" s="12">
        <v>331.63687502309256</v>
      </c>
      <c r="CS32" s="12">
        <v>329.5285675627315</v>
      </c>
      <c r="CT32" s="12">
        <v>333.70936822589249</v>
      </c>
      <c r="CU32" s="12">
        <v>315.48422865633108</v>
      </c>
      <c r="CV32" s="12">
        <v>322.20279876122441</v>
      </c>
      <c r="CW32" s="12">
        <v>322.12699329485616</v>
      </c>
      <c r="CX32" s="12">
        <v>320.13327276629343</v>
      </c>
      <c r="CY32" s="12">
        <v>363.9427126460302</v>
      </c>
      <c r="CZ32" s="12">
        <v>364.0376436606968</v>
      </c>
      <c r="DA32" s="12">
        <v>363.4851255997205</v>
      </c>
      <c r="DB32" s="12">
        <v>364.38462644090288</v>
      </c>
      <c r="DC32" s="12">
        <v>409.18026847181363</v>
      </c>
      <c r="DD32" s="12">
        <v>416.58253932643458</v>
      </c>
      <c r="DE32" s="12">
        <v>418.6705130334675</v>
      </c>
      <c r="DF32" s="12">
        <v>414.41304851273111</v>
      </c>
      <c r="DG32" s="12">
        <v>377.22775508403737</v>
      </c>
      <c r="DH32" s="12">
        <v>306.88631630210693</v>
      </c>
      <c r="DI32" s="12">
        <v>346.07128076049565</v>
      </c>
      <c r="DJ32" s="12">
        <v>390.95036540742268</v>
      </c>
      <c r="DK32" s="12">
        <v>339.72968202783579</v>
      </c>
      <c r="DL32" s="12">
        <v>388.15932442250141</v>
      </c>
      <c r="DM32" s="12">
        <v>385.71046599149685</v>
      </c>
      <c r="DN32" s="12">
        <v>359.23891159715731</v>
      </c>
      <c r="DO32" s="12">
        <v>235.56590038097141</v>
      </c>
      <c r="DP32" s="12">
        <v>157.14965484180749</v>
      </c>
      <c r="DQ32" s="12">
        <v>165.42693666880436</v>
      </c>
      <c r="DR32" s="12">
        <v>116.27472175027937</v>
      </c>
      <c r="DS32" s="12">
        <v>222.37924403044263</v>
      </c>
      <c r="DT32" s="12">
        <v>182.56549359321369</v>
      </c>
      <c r="DU32" s="12">
        <v>237.8015354320658</v>
      </c>
      <c r="DV32" s="12">
        <v>202.21024017953857</v>
      </c>
      <c r="DW32" s="12">
        <v>113.72701264100492</v>
      </c>
      <c r="DX32" s="12">
        <v>95.987276763101306</v>
      </c>
      <c r="DY32" s="12">
        <v>114.16833980772368</v>
      </c>
      <c r="DZ32" s="12">
        <v>29.085319206737882</v>
      </c>
      <c r="EA32" s="12">
        <v>97.378282066252368</v>
      </c>
      <c r="EB32" s="12">
        <v>104.83578501729927</v>
      </c>
      <c r="EC32" s="12">
        <v>77.579624959611735</v>
      </c>
      <c r="ED32" s="12">
        <v>103.98907423459782</v>
      </c>
      <c r="EE32" s="12">
        <v>106.43809011201526</v>
      </c>
      <c r="EF32" s="12">
        <v>104.3779250096723</v>
      </c>
      <c r="EG32" s="12">
        <v>110.01279019672508</v>
      </c>
      <c r="EH32" s="12">
        <v>75.413083885688891</v>
      </c>
      <c r="EI32" s="12">
        <v>105.49001820983186</v>
      </c>
      <c r="EJ32" s="12">
        <v>109.51927611623036</v>
      </c>
      <c r="EK32" s="12">
        <v>111.28243450095073</v>
      </c>
      <c r="EL32" s="12">
        <v>156.58543442629079</v>
      </c>
      <c r="EM32" s="12">
        <v>161.23054457276118</v>
      </c>
      <c r="EN32" s="12">
        <v>169.94800425681095</v>
      </c>
      <c r="EO32" s="12">
        <v>169.54034505578738</v>
      </c>
      <c r="EP32" s="12">
        <v>181.50491411374514</v>
      </c>
      <c r="EQ32" s="12">
        <v>172.53917177017348</v>
      </c>
      <c r="ER32" s="12">
        <v>176.59173946074901</v>
      </c>
      <c r="ES32" s="12">
        <v>162.75123215175623</v>
      </c>
      <c r="ET32" s="12">
        <v>173.65535999872688</v>
      </c>
      <c r="EU32" s="12">
        <v>165.23965243485335</v>
      </c>
      <c r="EV32" s="12">
        <v>172.15685490704669</v>
      </c>
      <c r="EW32" s="12">
        <v>162.07785537789889</v>
      </c>
      <c r="EX32" s="12">
        <v>158.46286962991832</v>
      </c>
      <c r="EY32" s="12">
        <v>129.76732859533598</v>
      </c>
      <c r="EZ32" s="12">
        <v>166.49172651366618</v>
      </c>
      <c r="FA32" s="12">
        <v>260.2080700988331</v>
      </c>
      <c r="FB32" s="12">
        <v>276.2203025687046</v>
      </c>
      <c r="FC32" s="12">
        <v>225.82334816590776</v>
      </c>
      <c r="FD32" s="5">
        <v>258.02545179999998</v>
      </c>
      <c r="FE32" s="5">
        <v>252.0132816</v>
      </c>
      <c r="FF32" s="5">
        <v>279.41894439999999</v>
      </c>
      <c r="FG32" s="5">
        <v>349.39820179999998</v>
      </c>
      <c r="FH32" s="5">
        <v>384.13809680000003</v>
      </c>
      <c r="FI32" s="5">
        <v>407.25413099999997</v>
      </c>
      <c r="FJ32" s="5">
        <v>379.3157822</v>
      </c>
      <c r="FK32" s="5">
        <v>342.98501440000001</v>
      </c>
      <c r="FL32" s="5">
        <v>344.62406920000001</v>
      </c>
      <c r="FM32" s="5">
        <v>338.3320549</v>
      </c>
      <c r="FN32" s="5">
        <v>295.68262069999997</v>
      </c>
      <c r="FO32" s="5">
        <v>335.0784208</v>
      </c>
      <c r="FP32" s="5">
        <v>394.38593070000002</v>
      </c>
      <c r="FQ32" s="5">
        <v>390.23431160000001</v>
      </c>
      <c r="FR32" s="5">
        <v>377.11534899999998</v>
      </c>
      <c r="FS32" s="5">
        <v>374.38249530000002</v>
      </c>
      <c r="FT32" s="5">
        <v>258.06929439999999</v>
      </c>
      <c r="FU32" s="5">
        <v>350.33806440000001</v>
      </c>
      <c r="FV32" s="5">
        <v>385.68089309999999</v>
      </c>
      <c r="FW32" s="5">
        <v>340.25951470000001</v>
      </c>
      <c r="FX32" s="5">
        <v>195.4602544</v>
      </c>
      <c r="FY32" s="5">
        <v>339.06064220000002</v>
      </c>
      <c r="FZ32" s="5">
        <v>278.57381709999999</v>
      </c>
      <c r="GA32" s="5">
        <v>298.0667469</v>
      </c>
      <c r="GB32" s="5">
        <v>308.6862873</v>
      </c>
      <c r="GC32" s="5">
        <v>322.4009155</v>
      </c>
      <c r="GD32" s="5">
        <v>352.19164540000003</v>
      </c>
      <c r="GE32" s="5">
        <v>309.92595310000002</v>
      </c>
    </row>
    <row r="33" spans="1:187" x14ac:dyDescent="0.25">
      <c r="A33" s="6"/>
      <c r="B33" s="85"/>
    </row>
    <row r="34" spans="1:187" x14ac:dyDescent="0.25">
      <c r="A34" s="9" t="s">
        <v>37</v>
      </c>
      <c r="B34" s="86"/>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c r="BN34" s="12"/>
      <c r="BO34" s="12">
        <v>461.98952276423984</v>
      </c>
      <c r="BP34" s="12">
        <v>461.7987116945668</v>
      </c>
      <c r="BQ34" s="12">
        <v>460.57206910381154</v>
      </c>
      <c r="BR34" s="12">
        <v>462.34388617934695</v>
      </c>
      <c r="BS34" s="12">
        <v>483.48930601446335</v>
      </c>
      <c r="BT34" s="12">
        <v>483.01923994518569</v>
      </c>
      <c r="BU34" s="12">
        <v>483.68286263122479</v>
      </c>
      <c r="BV34" s="12">
        <v>483.37870223345686</v>
      </c>
      <c r="BW34" s="12">
        <v>480.47272441408631</v>
      </c>
      <c r="BX34" s="12">
        <v>479.4277000352115</v>
      </c>
      <c r="BY34" s="12">
        <v>479.21333606005766</v>
      </c>
      <c r="BZ34" s="12">
        <v>478.99897208490387</v>
      </c>
      <c r="CA34" s="12">
        <v>484.31534824657297</v>
      </c>
      <c r="CB34" s="12">
        <v>483.86237366240306</v>
      </c>
      <c r="CC34" s="12">
        <v>483.30281682313432</v>
      </c>
      <c r="CD34" s="12">
        <v>482.31693096347038</v>
      </c>
      <c r="CE34" s="12">
        <v>500.15215571545099</v>
      </c>
      <c r="CF34" s="12">
        <v>499.24587903574451</v>
      </c>
      <c r="CG34" s="12">
        <v>498.71277510650538</v>
      </c>
      <c r="CH34" s="12">
        <v>497.53994646217927</v>
      </c>
      <c r="CI34" s="12">
        <v>479.3143191625856</v>
      </c>
      <c r="CJ34" s="12">
        <v>478.28949343640477</v>
      </c>
      <c r="CK34" s="12">
        <v>477.63255386834015</v>
      </c>
      <c r="CL34" s="12">
        <v>477.15955737933365</v>
      </c>
      <c r="CM34" s="12">
        <v>504.5354553440925</v>
      </c>
      <c r="CN34" s="12">
        <v>504.05045585302952</v>
      </c>
      <c r="CO34" s="12">
        <v>503.53851194579636</v>
      </c>
      <c r="CP34" s="12">
        <v>502.89184595771235</v>
      </c>
      <c r="CQ34" s="12">
        <v>480.48597086969409</v>
      </c>
      <c r="CR34" s="12">
        <v>480.54011353757306</v>
      </c>
      <c r="CS34" s="12">
        <v>479.67383085150925</v>
      </c>
      <c r="CT34" s="12">
        <v>479.40311751211436</v>
      </c>
      <c r="CU34" s="12">
        <v>465.05854472020133</v>
      </c>
      <c r="CV34" s="12">
        <v>464.61855225849996</v>
      </c>
      <c r="CW34" s="12">
        <v>464.5085541430746</v>
      </c>
      <c r="CX34" s="12">
        <v>463.73856733509717</v>
      </c>
      <c r="CY34" s="12">
        <v>478.28411130000637</v>
      </c>
      <c r="CZ34" s="12">
        <v>477.75839048339873</v>
      </c>
      <c r="DA34" s="12">
        <v>477.23266966705995</v>
      </c>
      <c r="DB34" s="12">
        <v>476.70694885072118</v>
      </c>
      <c r="DC34" s="12">
        <v>528.17646054162162</v>
      </c>
      <c r="DD34" s="12">
        <v>528.28178080406462</v>
      </c>
      <c r="DE34" s="12">
        <v>528.21888777200161</v>
      </c>
      <c r="DF34" s="12">
        <v>528.15557691671074</v>
      </c>
      <c r="DG34" s="12">
        <v>490.87891356688044</v>
      </c>
      <c r="DH34" s="12">
        <v>490.99335452865296</v>
      </c>
      <c r="DI34" s="12">
        <v>491.01307307874617</v>
      </c>
      <c r="DJ34" s="12">
        <v>490.95160011673858</v>
      </c>
      <c r="DK34" s="12">
        <v>510.85477307078497</v>
      </c>
      <c r="DL34" s="12">
        <v>510.88872673072734</v>
      </c>
      <c r="DM34" s="12">
        <v>510.89781950873055</v>
      </c>
      <c r="DN34" s="12">
        <v>510.85506462280438</v>
      </c>
      <c r="DO34" s="12">
        <v>394.99721772837466</v>
      </c>
      <c r="DP34" s="12">
        <v>395.06063839647385</v>
      </c>
      <c r="DQ34" s="12">
        <v>395.07526209422605</v>
      </c>
      <c r="DR34" s="12">
        <v>395.00953242120369</v>
      </c>
      <c r="DS34" s="12">
        <v>415.17022172324738</v>
      </c>
      <c r="DT34" s="12">
        <v>415.1978400958219</v>
      </c>
      <c r="DU34" s="12">
        <v>415.19219088324445</v>
      </c>
      <c r="DV34" s="12">
        <v>415.16520020098272</v>
      </c>
      <c r="DW34" s="12">
        <v>346.05087144665828</v>
      </c>
      <c r="DX34" s="12">
        <v>346.09662410165242</v>
      </c>
      <c r="DY34" s="12">
        <v>346.10316019520337</v>
      </c>
      <c r="DZ34" s="12">
        <v>346.04891061861224</v>
      </c>
      <c r="EA34" s="12">
        <v>265.1054274659474</v>
      </c>
      <c r="EB34" s="12">
        <v>339.62912767115625</v>
      </c>
      <c r="EC34" s="12">
        <v>364.36168034111313</v>
      </c>
      <c r="ED34" s="12">
        <v>301.29192034804731</v>
      </c>
      <c r="EE34" s="12">
        <v>294.703756982941</v>
      </c>
      <c r="EF34" s="12">
        <v>322.58850340620523</v>
      </c>
      <c r="EG34" s="12">
        <v>368.75705692847419</v>
      </c>
      <c r="EH34" s="12">
        <v>273.44531983887617</v>
      </c>
      <c r="EI34" s="12">
        <v>264.6312512877027</v>
      </c>
      <c r="EJ34" s="12">
        <v>335.14345745680606</v>
      </c>
      <c r="EK34" s="12">
        <v>371.88576492428354</v>
      </c>
      <c r="EL34" s="12">
        <v>311.76755840560469</v>
      </c>
      <c r="EM34" s="12">
        <v>312.43403202870991</v>
      </c>
      <c r="EN34" s="12">
        <v>402.64350132322642</v>
      </c>
      <c r="EO34" s="12">
        <v>424.56563579971788</v>
      </c>
      <c r="EP34" s="12">
        <v>386.15036823386083</v>
      </c>
      <c r="EQ34" s="12">
        <v>360.33571768490089</v>
      </c>
      <c r="ER34" s="12">
        <v>396.51095344414227</v>
      </c>
      <c r="ES34" s="12">
        <v>425.51758701760417</v>
      </c>
      <c r="ET34" s="12">
        <v>408.87034762859878</v>
      </c>
      <c r="EU34" s="12">
        <v>343.23296281678438</v>
      </c>
      <c r="EV34" s="12">
        <v>396.58229643223348</v>
      </c>
      <c r="EW34" s="12">
        <v>437.13163504727385</v>
      </c>
      <c r="EX34" s="12">
        <v>389.06947819525647</v>
      </c>
      <c r="EY34" s="12">
        <v>348.71019080419887</v>
      </c>
      <c r="EZ34" s="12">
        <v>419.55279993321113</v>
      </c>
      <c r="FA34" s="12">
        <v>514.96349507378841</v>
      </c>
      <c r="FB34" s="12">
        <v>464.94636351931223</v>
      </c>
      <c r="FC34" s="12">
        <v>367.32235937595237</v>
      </c>
      <c r="FD34" s="12">
        <f t="shared" ref="FD34:GB34" si="10">SUM(FD35,FD36,FD42,FD43,FD44)</f>
        <v>447.50360289146539</v>
      </c>
      <c r="FE34" s="12">
        <f t="shared" si="10"/>
        <v>495.08874736932182</v>
      </c>
      <c r="FF34" s="12">
        <f t="shared" si="10"/>
        <v>473.79654178986863</v>
      </c>
      <c r="FG34" s="12">
        <f t="shared" si="10"/>
        <v>463.22532824091911</v>
      </c>
      <c r="FH34" s="12">
        <f t="shared" si="10"/>
        <v>511.44333044346047</v>
      </c>
      <c r="FI34" s="12">
        <f t="shared" si="10"/>
        <v>620.45658585755643</v>
      </c>
      <c r="FJ34" s="12">
        <f t="shared" si="10"/>
        <v>550.69645877667983</v>
      </c>
      <c r="FK34" s="12">
        <f t="shared" si="10"/>
        <v>529.4637550957998</v>
      </c>
      <c r="FL34" s="12">
        <f t="shared" si="10"/>
        <v>506.14545980165235</v>
      </c>
      <c r="FM34" s="12">
        <f t="shared" si="10"/>
        <v>582.11657066164105</v>
      </c>
      <c r="FN34" s="12">
        <f t="shared" si="10"/>
        <v>518.37350396691591</v>
      </c>
      <c r="FO34" s="12">
        <f t="shared" si="10"/>
        <v>466.54212557099379</v>
      </c>
      <c r="FP34" s="12">
        <f t="shared" si="10"/>
        <v>529.53981820306262</v>
      </c>
      <c r="FQ34" s="12">
        <f t="shared" si="10"/>
        <v>596.24265601185243</v>
      </c>
      <c r="FR34" s="12">
        <f t="shared" si="10"/>
        <v>430.914068913042</v>
      </c>
      <c r="FS34" s="12">
        <f t="shared" si="10"/>
        <v>465.50084945109069</v>
      </c>
      <c r="FT34" s="12">
        <f t="shared" si="10"/>
        <v>452.21004475922246</v>
      </c>
      <c r="FU34" s="12">
        <f t="shared" si="10"/>
        <v>551.2849035045831</v>
      </c>
      <c r="FV34" s="12">
        <f t="shared" si="10"/>
        <v>531.67229929698044</v>
      </c>
      <c r="FW34" s="12">
        <f t="shared" si="10"/>
        <v>432.24611389500001</v>
      </c>
      <c r="FX34" s="12">
        <f t="shared" si="10"/>
        <v>405.40325279699999</v>
      </c>
      <c r="FY34" s="12">
        <f t="shared" si="10"/>
        <v>543.36457487000007</v>
      </c>
      <c r="FZ34" s="12">
        <f t="shared" si="10"/>
        <v>521.049572442</v>
      </c>
      <c r="GA34" s="12">
        <f t="shared" si="10"/>
        <v>508.61173068400001</v>
      </c>
      <c r="GB34" s="12">
        <f t="shared" si="10"/>
        <v>517.41846687499992</v>
      </c>
      <c r="GC34" s="12">
        <f t="shared" ref="GC34:GD34" si="11">SUM(GC35,GC36,GC42,GC43,GC44)</f>
        <v>560.7433474500001</v>
      </c>
      <c r="GD34" s="12">
        <f t="shared" si="11"/>
        <v>548.53876162699999</v>
      </c>
      <c r="GE34" s="12">
        <f t="shared" ref="GE34" si="12">SUM(GE35,GE36,GE42,GE43,GE44)</f>
        <v>437.61122294300003</v>
      </c>
    </row>
    <row r="35" spans="1:187" outlineLevel="1" x14ac:dyDescent="0.25">
      <c r="A35" s="18" t="s">
        <v>2</v>
      </c>
      <c r="B35" s="88"/>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v>13.615465483992844</v>
      </c>
      <c r="BP35" s="12">
        <v>13.615465483992844</v>
      </c>
      <c r="BQ35" s="12">
        <v>13.615465483992844</v>
      </c>
      <c r="BR35" s="12">
        <v>13.615465483992844</v>
      </c>
      <c r="BS35" s="12">
        <v>13.890805286855004</v>
      </c>
      <c r="BT35" s="12">
        <v>13.890805286855004</v>
      </c>
      <c r="BU35" s="12">
        <v>13.890805286855004</v>
      </c>
      <c r="BV35" s="12">
        <v>13.890805286855004</v>
      </c>
      <c r="BW35" s="12">
        <v>13.13825490241214</v>
      </c>
      <c r="BX35" s="12">
        <v>13.13825490241214</v>
      </c>
      <c r="BY35" s="12">
        <v>13.13825490241214</v>
      </c>
      <c r="BZ35" s="12">
        <v>13.13825490241214</v>
      </c>
      <c r="CA35" s="12">
        <v>13.062179753256991</v>
      </c>
      <c r="CB35" s="12">
        <v>13.062179753256991</v>
      </c>
      <c r="CC35" s="12">
        <v>13.062179753256991</v>
      </c>
      <c r="CD35" s="12">
        <v>13.062179753256991</v>
      </c>
      <c r="CE35" s="12">
        <v>13.079025398469637</v>
      </c>
      <c r="CF35" s="12">
        <v>13.079025398469637</v>
      </c>
      <c r="CG35" s="12">
        <v>13.079025398469637</v>
      </c>
      <c r="CH35" s="12">
        <v>13.079025398469637</v>
      </c>
      <c r="CI35" s="12">
        <v>13.411015293415273</v>
      </c>
      <c r="CJ35" s="12">
        <v>13.411015293415273</v>
      </c>
      <c r="CK35" s="12">
        <v>13.411015293415273</v>
      </c>
      <c r="CL35" s="12">
        <v>13.411015293415273</v>
      </c>
      <c r="CM35" s="12">
        <v>13.56573236177721</v>
      </c>
      <c r="CN35" s="12">
        <v>13.56573236177721</v>
      </c>
      <c r="CO35" s="12">
        <v>13.56573236177721</v>
      </c>
      <c r="CP35" s="12">
        <v>13.56573236177721</v>
      </c>
      <c r="CQ35" s="12">
        <v>14.364147065761752</v>
      </c>
      <c r="CR35" s="12">
        <v>14.364147065761752</v>
      </c>
      <c r="CS35" s="12">
        <v>14.364147065761752</v>
      </c>
      <c r="CT35" s="12">
        <v>14.364147065761752</v>
      </c>
      <c r="CU35" s="12">
        <v>13.958431799796791</v>
      </c>
      <c r="CV35" s="12">
        <v>13.958431799796791</v>
      </c>
      <c r="CW35" s="12">
        <v>13.958431799796791</v>
      </c>
      <c r="CX35" s="12">
        <v>13.958431799796791</v>
      </c>
      <c r="CY35" s="12">
        <v>13.274445796185725</v>
      </c>
      <c r="CZ35" s="12">
        <v>13.274445796185725</v>
      </c>
      <c r="DA35" s="12">
        <v>13.274445796185725</v>
      </c>
      <c r="DB35" s="12">
        <v>13.274445796185725</v>
      </c>
      <c r="DC35" s="12">
        <v>14.084703178602226</v>
      </c>
      <c r="DD35" s="12">
        <v>14.084703178602226</v>
      </c>
      <c r="DE35" s="12">
        <v>14.084703178602226</v>
      </c>
      <c r="DF35" s="12">
        <v>14.084703178602226</v>
      </c>
      <c r="DG35" s="12">
        <v>13.626980555848331</v>
      </c>
      <c r="DH35" s="12">
        <v>13.626980555848331</v>
      </c>
      <c r="DI35" s="12">
        <v>13.626980555848331</v>
      </c>
      <c r="DJ35" s="12">
        <v>13.626980555848331</v>
      </c>
      <c r="DK35" s="12">
        <v>13.026179741066256</v>
      </c>
      <c r="DL35" s="12">
        <v>13.026179741066256</v>
      </c>
      <c r="DM35" s="12">
        <v>13.026179741066256</v>
      </c>
      <c r="DN35" s="12">
        <v>13.026179741066256</v>
      </c>
      <c r="DO35" s="12">
        <v>13.36774781944305</v>
      </c>
      <c r="DP35" s="12">
        <v>13.36774781944305</v>
      </c>
      <c r="DQ35" s="12">
        <v>13.36774781944305</v>
      </c>
      <c r="DR35" s="12">
        <v>13.36774781944305</v>
      </c>
      <c r="DS35" s="12">
        <v>12.951513769525405</v>
      </c>
      <c r="DT35" s="12">
        <v>12.951513769525405</v>
      </c>
      <c r="DU35" s="12">
        <v>12.951513769525405</v>
      </c>
      <c r="DV35" s="12">
        <v>12.951513769525405</v>
      </c>
      <c r="DW35" s="12">
        <v>14.134003645120609</v>
      </c>
      <c r="DX35" s="12">
        <v>14.134003645120609</v>
      </c>
      <c r="DY35" s="12">
        <v>14.134003645120609</v>
      </c>
      <c r="DZ35" s="12">
        <v>14.134003645120609</v>
      </c>
      <c r="EA35" s="12">
        <v>8.5124673896924463</v>
      </c>
      <c r="EB35" s="12">
        <v>14.341085723742454</v>
      </c>
      <c r="EC35" s="12">
        <v>14.645875340025935</v>
      </c>
      <c r="ED35" s="12">
        <v>11.052294978299837</v>
      </c>
      <c r="EE35" s="12">
        <v>8.9522932746310584</v>
      </c>
      <c r="EF35" s="12">
        <v>13.123835076846134</v>
      </c>
      <c r="EG35" s="12">
        <v>14.464771232047621</v>
      </c>
      <c r="EH35" s="12">
        <v>10.399912503736495</v>
      </c>
      <c r="EI35" s="12">
        <v>8.0614728566087042</v>
      </c>
      <c r="EJ35" s="12">
        <v>13.763535847663244</v>
      </c>
      <c r="EK35" s="12">
        <v>15.00107076299353</v>
      </c>
      <c r="EL35" s="12">
        <v>9.4066543445438082</v>
      </c>
      <c r="EM35" s="12">
        <v>8.3854696412244643</v>
      </c>
      <c r="EN35" s="12">
        <v>14.415379745179917</v>
      </c>
      <c r="EO35" s="12">
        <v>13.873359318018132</v>
      </c>
      <c r="EP35" s="12">
        <v>9.6177737640283656</v>
      </c>
      <c r="EQ35" s="12">
        <v>7.1691601008017187</v>
      </c>
      <c r="ER35" s="12">
        <v>11.875403316402426</v>
      </c>
      <c r="ES35" s="12">
        <v>11.766820502187789</v>
      </c>
      <c r="ET35" s="12">
        <v>8.8162519939215152</v>
      </c>
      <c r="EU35" s="12">
        <v>7.1994439353845738</v>
      </c>
      <c r="EV35" s="12">
        <v>13.964288536997886</v>
      </c>
      <c r="EW35" s="12">
        <v>15.443618499020587</v>
      </c>
      <c r="EX35" s="12">
        <v>8.5892722476418459</v>
      </c>
      <c r="EY35" s="12">
        <v>7.5466146860776577</v>
      </c>
      <c r="EZ35" s="12">
        <v>11.381197510781391</v>
      </c>
      <c r="FA35" s="12">
        <v>13.228504056930563</v>
      </c>
      <c r="FB35" s="12">
        <v>8.9328080931837128</v>
      </c>
      <c r="FC35" s="12">
        <v>5.9648000141421029</v>
      </c>
      <c r="FD35" s="5">
        <v>11.52477427</v>
      </c>
      <c r="FE35" s="5">
        <v>12.96017082</v>
      </c>
      <c r="FF35" s="5">
        <v>9.2452046380000006</v>
      </c>
      <c r="FG35" s="5">
        <v>7.6954561530000003</v>
      </c>
      <c r="FH35" s="5">
        <v>10.726956729999999</v>
      </c>
      <c r="FI35" s="5">
        <v>13.80547872</v>
      </c>
      <c r="FJ35" s="5">
        <v>9.6895177300000004</v>
      </c>
      <c r="FK35" s="5">
        <v>7.0043078860000003</v>
      </c>
      <c r="FL35" s="5">
        <v>12.277108999999999</v>
      </c>
      <c r="FM35" s="5">
        <v>14.65983778</v>
      </c>
      <c r="FN35" s="5">
        <v>9.4657187250000003</v>
      </c>
      <c r="FO35" s="5">
        <v>6.1147677309999997</v>
      </c>
      <c r="FP35" s="5">
        <v>10.719199939999999</v>
      </c>
      <c r="FQ35" s="5">
        <v>14.21598225</v>
      </c>
      <c r="FR35" s="5">
        <v>2.021872492</v>
      </c>
      <c r="FS35" s="5">
        <v>6.7527469169999996</v>
      </c>
      <c r="FT35" s="5">
        <v>10.79538266</v>
      </c>
      <c r="FU35" s="5">
        <v>11.76335583</v>
      </c>
      <c r="FV35" s="5">
        <v>7.8993592589999997</v>
      </c>
      <c r="FW35" s="5">
        <v>5.1734878950000001</v>
      </c>
      <c r="FX35" s="5">
        <v>9.6129509669999997</v>
      </c>
      <c r="FY35" s="5">
        <v>11.864043260000001</v>
      </c>
      <c r="FZ35" s="5">
        <v>8.1407808720000006</v>
      </c>
      <c r="GA35" s="5">
        <v>5.6079173539999996</v>
      </c>
      <c r="GB35" s="5">
        <v>9.3749010449999997</v>
      </c>
      <c r="GC35" s="5">
        <v>11.487557839999999</v>
      </c>
      <c r="GD35" s="5">
        <v>7.5815078570000001</v>
      </c>
      <c r="GE35" s="5">
        <v>6.3380994829999997</v>
      </c>
    </row>
    <row r="36" spans="1:187" outlineLevel="1" x14ac:dyDescent="0.25">
      <c r="A36" s="18" t="s">
        <v>3</v>
      </c>
      <c r="B36" s="88"/>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v>376.27463799102622</v>
      </c>
      <c r="BP36" s="12">
        <v>376.27463799102622</v>
      </c>
      <c r="BQ36" s="12">
        <v>376.27463799102622</v>
      </c>
      <c r="BR36" s="12">
        <v>376.27463799102622</v>
      </c>
      <c r="BS36" s="12">
        <v>395.04447330241322</v>
      </c>
      <c r="BT36" s="12">
        <v>395.04447330241322</v>
      </c>
      <c r="BU36" s="12">
        <v>395.04447330241322</v>
      </c>
      <c r="BV36" s="12">
        <v>395.04447330241322</v>
      </c>
      <c r="BW36" s="12">
        <v>391.38709236328299</v>
      </c>
      <c r="BX36" s="12">
        <v>391.38709236328299</v>
      </c>
      <c r="BY36" s="12">
        <v>391.38709236328299</v>
      </c>
      <c r="BZ36" s="12">
        <v>391.38709236328299</v>
      </c>
      <c r="CA36" s="12">
        <v>395.36806950424506</v>
      </c>
      <c r="CB36" s="12">
        <v>395.36806950424506</v>
      </c>
      <c r="CC36" s="12">
        <v>395.36806950424506</v>
      </c>
      <c r="CD36" s="12">
        <v>395.36806950424506</v>
      </c>
      <c r="CE36" s="12">
        <v>410.27507002681006</v>
      </c>
      <c r="CF36" s="12">
        <v>410.27507002681006</v>
      </c>
      <c r="CG36" s="12">
        <v>410.27507002681006</v>
      </c>
      <c r="CH36" s="12">
        <v>410.27507002681006</v>
      </c>
      <c r="CI36" s="12">
        <v>391.89881460647001</v>
      </c>
      <c r="CJ36" s="12">
        <v>391.89881460647001</v>
      </c>
      <c r="CK36" s="12">
        <v>391.89881460647001</v>
      </c>
      <c r="CL36" s="12">
        <v>391.89881460647001</v>
      </c>
      <c r="CM36" s="12">
        <v>415.49063079318995</v>
      </c>
      <c r="CN36" s="12">
        <v>415.49063079318995</v>
      </c>
      <c r="CO36" s="12">
        <v>415.49063079318995</v>
      </c>
      <c r="CP36" s="12">
        <v>415.49063079318995</v>
      </c>
      <c r="CQ36" s="12">
        <v>389.53072542525331</v>
      </c>
      <c r="CR36" s="12">
        <v>389.53072542525331</v>
      </c>
      <c r="CS36" s="12">
        <v>389.53072542525331</v>
      </c>
      <c r="CT36" s="12">
        <v>389.53072542525331</v>
      </c>
      <c r="CU36" s="12">
        <v>372.2874892542057</v>
      </c>
      <c r="CV36" s="12">
        <v>372.2874892542057</v>
      </c>
      <c r="CW36" s="12">
        <v>372.2874892542057</v>
      </c>
      <c r="CX36" s="12">
        <v>372.2874892542057</v>
      </c>
      <c r="CY36" s="12">
        <v>384.96452416161031</v>
      </c>
      <c r="CZ36" s="12">
        <v>384.96452416161031</v>
      </c>
      <c r="DA36" s="12">
        <v>384.96452416161031</v>
      </c>
      <c r="DB36" s="12">
        <v>384.96452416161031</v>
      </c>
      <c r="DC36" s="12">
        <v>422.74478431389042</v>
      </c>
      <c r="DD36" s="12">
        <v>422.74478431389042</v>
      </c>
      <c r="DE36" s="12">
        <v>422.74478431389042</v>
      </c>
      <c r="DF36" s="12">
        <v>422.74478431389042</v>
      </c>
      <c r="DG36" s="12">
        <v>388.1191473769145</v>
      </c>
      <c r="DH36" s="12">
        <v>388.1191473769145</v>
      </c>
      <c r="DI36" s="12">
        <v>388.1191473769145</v>
      </c>
      <c r="DJ36" s="12">
        <v>388.1191473769145</v>
      </c>
      <c r="DK36" s="12">
        <v>410.39327439965501</v>
      </c>
      <c r="DL36" s="12">
        <v>410.39327439965501</v>
      </c>
      <c r="DM36" s="12">
        <v>410.39327439965501</v>
      </c>
      <c r="DN36" s="12">
        <v>410.39327439965501</v>
      </c>
      <c r="DO36" s="12">
        <v>290.20855899527737</v>
      </c>
      <c r="DP36" s="12">
        <v>290.20855899527737</v>
      </c>
      <c r="DQ36" s="12">
        <v>290.20855899527737</v>
      </c>
      <c r="DR36" s="12">
        <v>290.20855899527737</v>
      </c>
      <c r="DS36" s="12">
        <v>302.05892170821284</v>
      </c>
      <c r="DT36" s="12">
        <v>302.05892170821284</v>
      </c>
      <c r="DU36" s="12">
        <v>302.05892170821284</v>
      </c>
      <c r="DV36" s="12">
        <v>302.05892170821284</v>
      </c>
      <c r="DW36" s="12">
        <v>233.46282246153336</v>
      </c>
      <c r="DX36" s="12">
        <v>233.46282246153336</v>
      </c>
      <c r="DY36" s="12">
        <v>233.46282246153336</v>
      </c>
      <c r="DZ36" s="12">
        <v>233.46282246153336</v>
      </c>
      <c r="EA36" s="12">
        <v>195.98538802971822</v>
      </c>
      <c r="EB36" s="12">
        <v>213.25306919272435</v>
      </c>
      <c r="EC36" s="12">
        <v>217.57574359584547</v>
      </c>
      <c r="ED36" s="12">
        <v>218.53034744797731</v>
      </c>
      <c r="EE36" s="12">
        <v>236.11451368461249</v>
      </c>
      <c r="EF36" s="12">
        <v>217.12625913083559</v>
      </c>
      <c r="EG36" s="12">
        <v>235.4008477278683</v>
      </c>
      <c r="EH36" s="12">
        <v>206.03201534303733</v>
      </c>
      <c r="EI36" s="12">
        <v>207.57572070577919</v>
      </c>
      <c r="EJ36" s="12">
        <v>226.52146418923286</v>
      </c>
      <c r="EK36" s="12">
        <v>239.1770619932384</v>
      </c>
      <c r="EL36" s="12">
        <v>242.81206469524344</v>
      </c>
      <c r="EM36" s="12">
        <v>251.27047588194446</v>
      </c>
      <c r="EN36" s="12">
        <v>277.62675455394123</v>
      </c>
      <c r="EO36" s="12">
        <v>276.34563272926709</v>
      </c>
      <c r="EP36" s="12">
        <v>294.77322347435927</v>
      </c>
      <c r="EQ36" s="12">
        <v>291.50599503893102</v>
      </c>
      <c r="ER36" s="12">
        <v>292.70334913358585</v>
      </c>
      <c r="ES36" s="12">
        <v>291.66450353046321</v>
      </c>
      <c r="ET36" s="12">
        <v>328.90514850928895</v>
      </c>
      <c r="EU36" s="12">
        <v>289.90727546662674</v>
      </c>
      <c r="EV36" s="12">
        <v>301.18617871051936</v>
      </c>
      <c r="EW36" s="12">
        <v>313.53416972577372</v>
      </c>
      <c r="EX36" s="12">
        <v>310.34279233157042</v>
      </c>
      <c r="EY36" s="12">
        <v>282.96041132123048</v>
      </c>
      <c r="EZ36" s="12">
        <v>307.86017221217492</v>
      </c>
      <c r="FA36" s="12">
        <v>370.37178597057698</v>
      </c>
      <c r="FB36" s="12">
        <v>372.99505048551379</v>
      </c>
      <c r="FC36" s="12">
        <v>307.18479300231309</v>
      </c>
      <c r="FD36" s="12">
        <f t="shared" ref="FD36:GB36" si="13">SUM(FD37:FD41)</f>
        <v>338.42606054999999</v>
      </c>
      <c r="FE36" s="12">
        <f t="shared" si="13"/>
        <v>353.92048803999995</v>
      </c>
      <c r="FF36" s="12">
        <f t="shared" si="13"/>
        <v>386.06419960000005</v>
      </c>
      <c r="FG36" s="12">
        <f t="shared" si="13"/>
        <v>390.33811852000002</v>
      </c>
      <c r="FH36" s="12">
        <f t="shared" si="13"/>
        <v>403.73790915999996</v>
      </c>
      <c r="FI36" s="12">
        <f t="shared" si="13"/>
        <v>466.74022373999998</v>
      </c>
      <c r="FJ36" s="12">
        <f t="shared" si="13"/>
        <v>444.80712556999998</v>
      </c>
      <c r="FK36" s="12">
        <f t="shared" si="13"/>
        <v>457.22723813000005</v>
      </c>
      <c r="FL36" s="12">
        <f t="shared" si="13"/>
        <v>389.28662286000002</v>
      </c>
      <c r="FM36" s="12">
        <f t="shared" si="13"/>
        <v>414.63628762999997</v>
      </c>
      <c r="FN36" s="12">
        <f t="shared" si="13"/>
        <v>412.5384416</v>
      </c>
      <c r="FO36" s="12">
        <f t="shared" si="13"/>
        <v>400.93517527</v>
      </c>
      <c r="FP36" s="12">
        <f t="shared" si="13"/>
        <v>426.19212678999992</v>
      </c>
      <c r="FQ36" s="12">
        <f t="shared" si="13"/>
        <v>444.18823165999999</v>
      </c>
      <c r="FR36" s="12">
        <f t="shared" si="13"/>
        <v>345.18018358699999</v>
      </c>
      <c r="FS36" s="12">
        <f t="shared" si="13"/>
        <v>396.40889878000002</v>
      </c>
      <c r="FT36" s="12">
        <f t="shared" si="13"/>
        <v>342.53347029000003</v>
      </c>
      <c r="FU36" s="12">
        <f t="shared" si="13"/>
        <v>403.14134519999999</v>
      </c>
      <c r="FV36" s="12">
        <f t="shared" si="13"/>
        <v>439.12584300000003</v>
      </c>
      <c r="FW36" s="12">
        <f t="shared" si="13"/>
        <v>368.85895484000002</v>
      </c>
      <c r="FX36" s="12">
        <f t="shared" si="13"/>
        <v>293.00914494</v>
      </c>
      <c r="FY36" s="12">
        <f t="shared" si="13"/>
        <v>392.37479445000002</v>
      </c>
      <c r="FZ36" s="12">
        <f t="shared" si="13"/>
        <v>419.37095542999998</v>
      </c>
      <c r="GA36" s="12">
        <f t="shared" si="13"/>
        <v>414.19058989000001</v>
      </c>
      <c r="GB36" s="12">
        <f t="shared" si="13"/>
        <v>389.75816805999995</v>
      </c>
      <c r="GC36" s="12">
        <f t="shared" ref="GC36:GD36" si="14">SUM(GC37:GC41)</f>
        <v>380.84164563000002</v>
      </c>
      <c r="GD36" s="12">
        <f t="shared" si="14"/>
        <v>402.03169252999999</v>
      </c>
      <c r="GE36" s="12">
        <f t="shared" ref="GE36" si="15">SUM(GE37:GE41)</f>
        <v>339.12614830000001</v>
      </c>
    </row>
    <row r="37" spans="1:187" outlineLevel="1" x14ac:dyDescent="0.25">
      <c r="A37" s="17" t="s">
        <v>30</v>
      </c>
      <c r="B37" s="80"/>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v>56.040715162445288</v>
      </c>
      <c r="BP37" s="11">
        <v>56.040715162445288</v>
      </c>
      <c r="BQ37" s="11">
        <v>56.040715162445288</v>
      </c>
      <c r="BR37" s="11">
        <v>56.040715162445288</v>
      </c>
      <c r="BS37" s="11">
        <v>58.394308795157627</v>
      </c>
      <c r="BT37" s="11">
        <v>58.394308795157627</v>
      </c>
      <c r="BU37" s="11">
        <v>58.394308795157627</v>
      </c>
      <c r="BV37" s="11">
        <v>58.394308795157627</v>
      </c>
      <c r="BW37" s="11">
        <v>57.025472904564019</v>
      </c>
      <c r="BX37" s="11">
        <v>57.025472904564019</v>
      </c>
      <c r="BY37" s="11">
        <v>57.025472904564019</v>
      </c>
      <c r="BZ37" s="11">
        <v>57.025472904564019</v>
      </c>
      <c r="CA37" s="11">
        <v>59.103336402535689</v>
      </c>
      <c r="CB37" s="11">
        <v>59.103336402535689</v>
      </c>
      <c r="CC37" s="11">
        <v>59.103336402535689</v>
      </c>
      <c r="CD37" s="11">
        <v>59.103336402535689</v>
      </c>
      <c r="CE37" s="11">
        <v>61.567520410464169</v>
      </c>
      <c r="CF37" s="11">
        <v>61.567520410464169</v>
      </c>
      <c r="CG37" s="11">
        <v>61.567520410464169</v>
      </c>
      <c r="CH37" s="11">
        <v>61.567520410464169</v>
      </c>
      <c r="CI37" s="11">
        <v>63.573360348689675</v>
      </c>
      <c r="CJ37" s="11">
        <v>63.573360348689675</v>
      </c>
      <c r="CK37" s="11">
        <v>63.573360348689675</v>
      </c>
      <c r="CL37" s="11">
        <v>63.573360348689675</v>
      </c>
      <c r="CM37" s="11">
        <v>66.880568103191507</v>
      </c>
      <c r="CN37" s="11">
        <v>66.880568103191507</v>
      </c>
      <c r="CO37" s="11">
        <v>66.880568103191507</v>
      </c>
      <c r="CP37" s="11">
        <v>66.880568103191507</v>
      </c>
      <c r="CQ37" s="11">
        <v>71.299838315388655</v>
      </c>
      <c r="CR37" s="11">
        <v>71.299838315388655</v>
      </c>
      <c r="CS37" s="11">
        <v>71.299838315388655</v>
      </c>
      <c r="CT37" s="11">
        <v>71.299838315388655</v>
      </c>
      <c r="CU37" s="11">
        <v>70.785840451016185</v>
      </c>
      <c r="CV37" s="11">
        <v>70.785840451016185</v>
      </c>
      <c r="CW37" s="11">
        <v>70.785840451016185</v>
      </c>
      <c r="CX37" s="11">
        <v>70.785840451016185</v>
      </c>
      <c r="CY37" s="11">
        <v>67.097628191844166</v>
      </c>
      <c r="CZ37" s="11">
        <v>67.097628191844166</v>
      </c>
      <c r="DA37" s="11">
        <v>67.097628191844166</v>
      </c>
      <c r="DB37" s="11">
        <v>67.097628191844166</v>
      </c>
      <c r="DC37" s="11">
        <v>71.376174653841375</v>
      </c>
      <c r="DD37" s="11">
        <v>71.376174653841375</v>
      </c>
      <c r="DE37" s="11">
        <v>71.376174653841375</v>
      </c>
      <c r="DF37" s="11">
        <v>71.376174653841375</v>
      </c>
      <c r="DG37" s="11">
        <v>71.550432521711969</v>
      </c>
      <c r="DH37" s="11">
        <v>71.550432521711969</v>
      </c>
      <c r="DI37" s="11">
        <v>71.550432521711969</v>
      </c>
      <c r="DJ37" s="11">
        <v>71.550432521711969</v>
      </c>
      <c r="DK37" s="11">
        <v>72.38274579035506</v>
      </c>
      <c r="DL37" s="11">
        <v>72.38274579035506</v>
      </c>
      <c r="DM37" s="11">
        <v>72.38274579035506</v>
      </c>
      <c r="DN37" s="11">
        <v>72.38274579035506</v>
      </c>
      <c r="DO37" s="11">
        <v>70.100829228812586</v>
      </c>
      <c r="DP37" s="11">
        <v>70.100829228812586</v>
      </c>
      <c r="DQ37" s="11">
        <v>70.100829228812586</v>
      </c>
      <c r="DR37" s="11">
        <v>70.100829228812586</v>
      </c>
      <c r="DS37" s="11">
        <v>73.790353828288332</v>
      </c>
      <c r="DT37" s="11">
        <v>73.790353828288332</v>
      </c>
      <c r="DU37" s="11">
        <v>73.790353828288332</v>
      </c>
      <c r="DV37" s="11">
        <v>73.790353828288332</v>
      </c>
      <c r="DW37" s="11">
        <v>74.543853409045042</v>
      </c>
      <c r="DX37" s="11">
        <v>74.543853409045042</v>
      </c>
      <c r="DY37" s="11">
        <v>74.543853409045042</v>
      </c>
      <c r="DZ37" s="11">
        <v>74.543853409045042</v>
      </c>
      <c r="EA37" s="11">
        <v>59.396315339373565</v>
      </c>
      <c r="EB37" s="11">
        <v>44.830267826481098</v>
      </c>
      <c r="EC37" s="11">
        <v>55.320904847470729</v>
      </c>
      <c r="ED37" s="11">
        <v>77.936912714740487</v>
      </c>
      <c r="EE37" s="11">
        <v>100.62723112146094</v>
      </c>
      <c r="EF37" s="11">
        <v>55.180432162407598</v>
      </c>
      <c r="EG37" s="11">
        <v>59.374296943590416</v>
      </c>
      <c r="EH37" s="11">
        <v>78.561416505405873</v>
      </c>
      <c r="EI37" s="11">
        <v>61.845601289176059</v>
      </c>
      <c r="EJ37" s="11">
        <v>46.201025939555414</v>
      </c>
      <c r="EK37" s="11">
        <v>58.276407100215117</v>
      </c>
      <c r="EL37" s="11">
        <v>74.649904885649192</v>
      </c>
      <c r="EM37" s="11">
        <v>68.047547394942455</v>
      </c>
      <c r="EN37" s="11">
        <v>61.985111284404091</v>
      </c>
      <c r="EO37" s="11">
        <v>54.381040181295575</v>
      </c>
      <c r="EP37" s="11">
        <v>102.53429793936614</v>
      </c>
      <c r="EQ37" s="11">
        <v>106.89513540535302</v>
      </c>
      <c r="ER37" s="11">
        <v>90.236683156510495</v>
      </c>
      <c r="ES37" s="11">
        <v>84.810776747908903</v>
      </c>
      <c r="ET37" s="11">
        <v>126.51512801792143</v>
      </c>
      <c r="EU37" s="11">
        <v>95.862319550169218</v>
      </c>
      <c r="EV37" s="11">
        <v>86.199936175761124</v>
      </c>
      <c r="EW37" s="11">
        <v>102.83186045518251</v>
      </c>
      <c r="EX37" s="11">
        <v>125.31354900672675</v>
      </c>
      <c r="EY37" s="11">
        <v>116.09072706250937</v>
      </c>
      <c r="EZ37" s="11">
        <v>99.245727396057987</v>
      </c>
      <c r="FA37" s="11">
        <v>103.40918475939186</v>
      </c>
      <c r="FB37" s="11">
        <v>118.8111391092942</v>
      </c>
      <c r="FC37" s="11">
        <v>97.366104156370682</v>
      </c>
      <c r="FD37" s="15">
        <v>72.567603969999993</v>
      </c>
      <c r="FE37" s="15">
        <v>87.430951519999994</v>
      </c>
      <c r="FF37" s="15">
        <v>107.68418320000001</v>
      </c>
      <c r="FG37" s="15">
        <v>100.1113227</v>
      </c>
      <c r="FH37" s="15">
        <v>77.304100529999999</v>
      </c>
      <c r="FI37" s="15">
        <v>101.4711698</v>
      </c>
      <c r="FJ37" s="15">
        <v>127.6387493</v>
      </c>
      <c r="FK37" s="15">
        <v>116.78357560000001</v>
      </c>
      <c r="FL37" s="15">
        <v>84.921766480000002</v>
      </c>
      <c r="FM37" s="15">
        <v>107.6918184</v>
      </c>
      <c r="FN37" s="15">
        <v>139.2837734</v>
      </c>
      <c r="FO37" s="15">
        <v>110.3147082</v>
      </c>
      <c r="FP37" s="15">
        <v>85.563320570000002</v>
      </c>
      <c r="FQ37" s="15">
        <v>103.0101102</v>
      </c>
      <c r="FR37" s="15">
        <v>64.559933330000007</v>
      </c>
      <c r="FS37" s="15">
        <v>109.59933270000001</v>
      </c>
      <c r="FT37" s="15">
        <v>87.492977909999993</v>
      </c>
      <c r="FU37" s="15">
        <v>112.9692036</v>
      </c>
      <c r="FV37" s="15">
        <v>131.30010859999999</v>
      </c>
      <c r="FW37" s="15">
        <v>97.619758849999997</v>
      </c>
      <c r="FX37" s="15">
        <v>94.323424220000007</v>
      </c>
      <c r="FY37" s="15">
        <v>100.2199942</v>
      </c>
      <c r="FZ37" s="15">
        <v>176.56388089999999</v>
      </c>
      <c r="GA37" s="15">
        <v>153.19441739999999</v>
      </c>
      <c r="GB37" s="15">
        <v>100.3017407</v>
      </c>
      <c r="GC37" s="15">
        <v>76.102646210000003</v>
      </c>
      <c r="GD37" s="15">
        <v>93.646609479999995</v>
      </c>
      <c r="GE37" s="15">
        <v>87.295184199999994</v>
      </c>
    </row>
    <row r="38" spans="1:187" outlineLevel="1" x14ac:dyDescent="0.25">
      <c r="A38" s="91" t="s">
        <v>87</v>
      </c>
      <c r="B38" s="80"/>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v>41.291280164289439</v>
      </c>
      <c r="BP38" s="11">
        <v>41.291280164289439</v>
      </c>
      <c r="BQ38" s="11">
        <v>41.291280164289439</v>
      </c>
      <c r="BR38" s="11">
        <v>41.291280164289439</v>
      </c>
      <c r="BS38" s="11">
        <v>41.543386789211411</v>
      </c>
      <c r="BT38" s="11">
        <v>41.543386789211411</v>
      </c>
      <c r="BU38" s="11">
        <v>41.543386789211411</v>
      </c>
      <c r="BV38" s="11">
        <v>41.543386789211411</v>
      </c>
      <c r="BW38" s="11">
        <v>38.781400619100296</v>
      </c>
      <c r="BX38" s="11">
        <v>38.781400619100296</v>
      </c>
      <c r="BY38" s="11">
        <v>38.781400619100296</v>
      </c>
      <c r="BZ38" s="11">
        <v>38.781400619100296</v>
      </c>
      <c r="CA38" s="11">
        <v>40.888553662772658</v>
      </c>
      <c r="CB38" s="11">
        <v>40.888553662772658</v>
      </c>
      <c r="CC38" s="11">
        <v>40.888553662772658</v>
      </c>
      <c r="CD38" s="11">
        <v>40.888553662772658</v>
      </c>
      <c r="CE38" s="11">
        <v>42.809527740524217</v>
      </c>
      <c r="CF38" s="11">
        <v>42.809527740524217</v>
      </c>
      <c r="CG38" s="11">
        <v>42.809527740524217</v>
      </c>
      <c r="CH38" s="11">
        <v>42.809527740524217</v>
      </c>
      <c r="CI38" s="11">
        <v>43.283069590170534</v>
      </c>
      <c r="CJ38" s="11">
        <v>43.283069590170534</v>
      </c>
      <c r="CK38" s="11">
        <v>43.283069590170534</v>
      </c>
      <c r="CL38" s="11">
        <v>43.283069590170534</v>
      </c>
      <c r="CM38" s="11">
        <v>44.029099549707439</v>
      </c>
      <c r="CN38" s="11">
        <v>44.029099549707439</v>
      </c>
      <c r="CO38" s="11">
        <v>44.029099549707439</v>
      </c>
      <c r="CP38" s="11">
        <v>44.029099549707439</v>
      </c>
      <c r="CQ38" s="11">
        <v>44.357400831675612</v>
      </c>
      <c r="CR38" s="11">
        <v>44.357400831675612</v>
      </c>
      <c r="CS38" s="11">
        <v>44.357400831675612</v>
      </c>
      <c r="CT38" s="11">
        <v>44.357400831675612</v>
      </c>
      <c r="CU38" s="11">
        <v>43.344212808819464</v>
      </c>
      <c r="CV38" s="11">
        <v>43.344212808819464</v>
      </c>
      <c r="CW38" s="11">
        <v>43.344212808819464</v>
      </c>
      <c r="CX38" s="11">
        <v>43.344212808819464</v>
      </c>
      <c r="CY38" s="11">
        <v>43.127695762666811</v>
      </c>
      <c r="CZ38" s="11">
        <v>43.127695762666811</v>
      </c>
      <c r="DA38" s="11">
        <v>43.127695762666811</v>
      </c>
      <c r="DB38" s="11">
        <v>43.127695762666811</v>
      </c>
      <c r="DC38" s="11">
        <v>44.938108497884265</v>
      </c>
      <c r="DD38" s="11">
        <v>44.938108497884265</v>
      </c>
      <c r="DE38" s="11">
        <v>44.938108497884265</v>
      </c>
      <c r="DF38" s="11">
        <v>44.938108497884265</v>
      </c>
      <c r="DG38" s="11">
        <v>42.541401377798941</v>
      </c>
      <c r="DH38" s="11">
        <v>42.541401377798941</v>
      </c>
      <c r="DI38" s="11">
        <v>42.541401377798941</v>
      </c>
      <c r="DJ38" s="11">
        <v>42.541401377798941</v>
      </c>
      <c r="DK38" s="11">
        <v>41.966656998732688</v>
      </c>
      <c r="DL38" s="11">
        <v>41.966656998732688</v>
      </c>
      <c r="DM38" s="11">
        <v>41.966656998732688</v>
      </c>
      <c r="DN38" s="11">
        <v>41.966656998732688</v>
      </c>
      <c r="DO38" s="11">
        <v>37.889305283141802</v>
      </c>
      <c r="DP38" s="11">
        <v>37.889305283141802</v>
      </c>
      <c r="DQ38" s="11">
        <v>37.889305283141802</v>
      </c>
      <c r="DR38" s="11">
        <v>37.889305283141802</v>
      </c>
      <c r="DS38" s="11">
        <v>45.686858154061362</v>
      </c>
      <c r="DT38" s="11">
        <v>45.686858154061362</v>
      </c>
      <c r="DU38" s="11">
        <v>45.686858154061362</v>
      </c>
      <c r="DV38" s="11">
        <v>45.686858154061362</v>
      </c>
      <c r="DW38" s="11">
        <v>44.082172481037354</v>
      </c>
      <c r="DX38" s="11">
        <v>44.082172481037354</v>
      </c>
      <c r="DY38" s="11">
        <v>44.082172481037354</v>
      </c>
      <c r="DZ38" s="11">
        <v>44.082172481037354</v>
      </c>
      <c r="EA38" s="11">
        <v>32.348509702396512</v>
      </c>
      <c r="EB38" s="11">
        <v>40.0443315749852</v>
      </c>
      <c r="EC38" s="11">
        <v>42.805292661188624</v>
      </c>
      <c r="ED38" s="11">
        <v>31.55041435635988</v>
      </c>
      <c r="EE38" s="11">
        <v>28.213753547799541</v>
      </c>
      <c r="EF38" s="11">
        <v>35.927796370480692</v>
      </c>
      <c r="EG38" s="11">
        <v>40.93024617238904</v>
      </c>
      <c r="EH38" s="11">
        <v>32.565540426702938</v>
      </c>
      <c r="EI38" s="11">
        <v>27.718351374339658</v>
      </c>
      <c r="EJ38" s="11">
        <v>36.594091754344191</v>
      </c>
      <c r="EK38" s="11">
        <v>39.892350685385701</v>
      </c>
      <c r="EL38" s="11">
        <v>27.232045294725946</v>
      </c>
      <c r="EM38" s="11">
        <v>26.679061947251274</v>
      </c>
      <c r="EN38" s="11">
        <v>33.361115558218032</v>
      </c>
      <c r="EO38" s="11">
        <v>37.721640349518054</v>
      </c>
      <c r="EP38" s="11">
        <v>31.782681165803197</v>
      </c>
      <c r="EQ38" s="11">
        <v>27.650522031428</v>
      </c>
      <c r="ER38" s="11">
        <v>35.787871707343214</v>
      </c>
      <c r="ES38" s="11">
        <v>38.814206763274335</v>
      </c>
      <c r="ET38" s="11">
        <v>28.284140206990262</v>
      </c>
      <c r="EU38" s="11">
        <v>27.664757343189599</v>
      </c>
      <c r="EV38" s="11">
        <v>38.682149225089631</v>
      </c>
      <c r="EW38" s="11">
        <v>37.844108179341546</v>
      </c>
      <c r="EX38" s="11">
        <v>31.605274111014449</v>
      </c>
      <c r="EY38" s="11">
        <v>30.131521198732091</v>
      </c>
      <c r="EZ38" s="11">
        <v>40.776571377855106</v>
      </c>
      <c r="FA38" s="11">
        <v>43.716637364211181</v>
      </c>
      <c r="FB38" s="11">
        <v>28.770981379447008</v>
      </c>
      <c r="FC38" s="11">
        <v>24.884394446714669</v>
      </c>
      <c r="FD38" s="15">
        <v>25.283905090000001</v>
      </c>
      <c r="FE38" s="15">
        <v>28.833871380000001</v>
      </c>
      <c r="FF38" s="15">
        <v>22.122701469999999</v>
      </c>
      <c r="FG38" s="15">
        <v>18.768184689999998</v>
      </c>
      <c r="FH38" s="15">
        <v>25.895452290000001</v>
      </c>
      <c r="FI38" s="15">
        <v>32.287532400000003</v>
      </c>
      <c r="FJ38" s="15">
        <v>25.035365519999999</v>
      </c>
      <c r="FK38" s="15">
        <v>20.160663599999999</v>
      </c>
      <c r="FL38" s="15">
        <v>24.940697190000002</v>
      </c>
      <c r="FM38" s="15">
        <v>28.6102302</v>
      </c>
      <c r="FN38" s="15">
        <v>27.59531715</v>
      </c>
      <c r="FO38" s="15">
        <v>24.567190740000001</v>
      </c>
      <c r="FP38" s="15">
        <v>29.84186201</v>
      </c>
      <c r="FQ38" s="15">
        <v>34.828971840000001</v>
      </c>
      <c r="FR38" s="15">
        <v>1.2094645770000001</v>
      </c>
      <c r="FS38" s="15">
        <v>24.410290459999999</v>
      </c>
      <c r="FT38" s="15">
        <v>30.430809700000001</v>
      </c>
      <c r="FU38" s="15">
        <v>33.007974670000003</v>
      </c>
      <c r="FV38" s="15">
        <v>33.598015480000001</v>
      </c>
      <c r="FW38" s="15">
        <v>27.495311659999999</v>
      </c>
      <c r="FX38" s="15">
        <v>32.780482589999998</v>
      </c>
      <c r="FY38" s="15">
        <v>31.488569210000001</v>
      </c>
      <c r="FZ38" s="15">
        <v>30.50496532</v>
      </c>
      <c r="GA38" s="15">
        <v>24.788929360000001</v>
      </c>
      <c r="GB38" s="15">
        <v>29.744666240000001</v>
      </c>
      <c r="GC38" s="15">
        <v>32.10753055</v>
      </c>
      <c r="GD38" s="15">
        <v>31.366327649999999</v>
      </c>
      <c r="GE38" s="15">
        <v>25.2719816</v>
      </c>
    </row>
    <row r="39" spans="1:187" outlineLevel="1" x14ac:dyDescent="0.25">
      <c r="A39" s="17" t="s">
        <v>32</v>
      </c>
      <c r="B39" s="80"/>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v>237.33305596516254</v>
      </c>
      <c r="BP39" s="11">
        <v>237.33305596516254</v>
      </c>
      <c r="BQ39" s="11">
        <v>237.33305596516254</v>
      </c>
      <c r="BR39" s="11">
        <v>237.33305596516254</v>
      </c>
      <c r="BS39" s="11">
        <v>249.94904838437671</v>
      </c>
      <c r="BT39" s="11">
        <v>249.94904838437671</v>
      </c>
      <c r="BU39" s="11">
        <v>249.94904838437671</v>
      </c>
      <c r="BV39" s="11">
        <v>249.94904838437671</v>
      </c>
      <c r="BW39" s="11">
        <v>253.47875882559561</v>
      </c>
      <c r="BX39" s="11">
        <v>253.47875882559561</v>
      </c>
      <c r="BY39" s="11">
        <v>253.47875882559561</v>
      </c>
      <c r="BZ39" s="11">
        <v>253.47875882559561</v>
      </c>
      <c r="CA39" s="11">
        <v>251.69405699007388</v>
      </c>
      <c r="CB39" s="11">
        <v>251.69405699007388</v>
      </c>
      <c r="CC39" s="11">
        <v>251.69405699007388</v>
      </c>
      <c r="CD39" s="11">
        <v>251.69405699007388</v>
      </c>
      <c r="CE39" s="11">
        <v>260.05092668749455</v>
      </c>
      <c r="CF39" s="11">
        <v>260.05092668749455</v>
      </c>
      <c r="CG39" s="11">
        <v>260.05092668749455</v>
      </c>
      <c r="CH39" s="11">
        <v>260.05092668749455</v>
      </c>
      <c r="CI39" s="11">
        <v>241.10476741437375</v>
      </c>
      <c r="CJ39" s="11">
        <v>241.10476741437375</v>
      </c>
      <c r="CK39" s="11">
        <v>241.10476741437375</v>
      </c>
      <c r="CL39" s="11">
        <v>241.10476741437375</v>
      </c>
      <c r="CM39" s="11">
        <v>254.64851615606895</v>
      </c>
      <c r="CN39" s="11">
        <v>254.64851615606895</v>
      </c>
      <c r="CO39" s="11">
        <v>254.64851615606895</v>
      </c>
      <c r="CP39" s="11">
        <v>254.64851615606895</v>
      </c>
      <c r="CQ39" s="11">
        <v>225.9920825617852</v>
      </c>
      <c r="CR39" s="11">
        <v>225.9920825617852</v>
      </c>
      <c r="CS39" s="11">
        <v>225.9920825617852</v>
      </c>
      <c r="CT39" s="11">
        <v>225.9920825617852</v>
      </c>
      <c r="CU39" s="11">
        <v>210.57861127412582</v>
      </c>
      <c r="CV39" s="11">
        <v>210.57861127412582</v>
      </c>
      <c r="CW39" s="11">
        <v>210.57861127412582</v>
      </c>
      <c r="CX39" s="11">
        <v>210.57861127412582</v>
      </c>
      <c r="CY39" s="11">
        <v>226.62932311538214</v>
      </c>
      <c r="CZ39" s="11">
        <v>226.62932311538214</v>
      </c>
      <c r="DA39" s="11">
        <v>226.62932311538214</v>
      </c>
      <c r="DB39" s="11">
        <v>226.62932311538214</v>
      </c>
      <c r="DC39" s="11">
        <v>260.47776228707096</v>
      </c>
      <c r="DD39" s="11">
        <v>260.47776228707096</v>
      </c>
      <c r="DE39" s="11">
        <v>260.47776228707096</v>
      </c>
      <c r="DF39" s="11">
        <v>260.47776228707096</v>
      </c>
      <c r="DG39" s="11">
        <v>226.76798717889994</v>
      </c>
      <c r="DH39" s="11">
        <v>226.76798717889994</v>
      </c>
      <c r="DI39" s="11">
        <v>226.76798717889994</v>
      </c>
      <c r="DJ39" s="11">
        <v>226.76798717889994</v>
      </c>
      <c r="DK39" s="11">
        <v>250.52381319341808</v>
      </c>
      <c r="DL39" s="11">
        <v>250.52381319341808</v>
      </c>
      <c r="DM39" s="11">
        <v>250.52381319341808</v>
      </c>
      <c r="DN39" s="11">
        <v>250.52381319341808</v>
      </c>
      <c r="DO39" s="11">
        <v>134.6504787369399</v>
      </c>
      <c r="DP39" s="11">
        <v>134.6504787369399</v>
      </c>
      <c r="DQ39" s="11">
        <v>134.6504787369399</v>
      </c>
      <c r="DR39" s="11">
        <v>134.6504787369399</v>
      </c>
      <c r="DS39" s="11">
        <v>131.00831775581975</v>
      </c>
      <c r="DT39" s="11">
        <v>131.00831775581975</v>
      </c>
      <c r="DU39" s="11">
        <v>131.00831775581975</v>
      </c>
      <c r="DV39" s="11">
        <v>131.00831775581975</v>
      </c>
      <c r="DW39" s="11">
        <v>67.025056707818052</v>
      </c>
      <c r="DX39" s="11">
        <v>67.025056707818052</v>
      </c>
      <c r="DY39" s="11">
        <v>67.025056707818052</v>
      </c>
      <c r="DZ39" s="11">
        <v>67.025056707818052</v>
      </c>
      <c r="EA39" s="11">
        <v>62.309822212451166</v>
      </c>
      <c r="EB39" s="11">
        <v>81.717151988252539</v>
      </c>
      <c r="EC39" s="11">
        <v>71.203064638241685</v>
      </c>
      <c r="ED39" s="11">
        <v>66.377898940133605</v>
      </c>
      <c r="EE39" s="11">
        <v>65.768195092047961</v>
      </c>
      <c r="EF39" s="11">
        <v>80.618219381151007</v>
      </c>
      <c r="EG39" s="11">
        <v>88.256245940436912</v>
      </c>
      <c r="EH39" s="11">
        <v>54.624814764764288</v>
      </c>
      <c r="EI39" s="11">
        <v>77.83500757946689</v>
      </c>
      <c r="EJ39" s="11">
        <v>96.524060518357189</v>
      </c>
      <c r="EK39" s="11">
        <v>96.231378316503879</v>
      </c>
      <c r="EL39" s="11">
        <v>104.71053020834222</v>
      </c>
      <c r="EM39" s="11">
        <v>120.85889800083611</v>
      </c>
      <c r="EN39" s="11">
        <v>142.92708837240338</v>
      </c>
      <c r="EO39" s="11">
        <v>144.33729672731701</v>
      </c>
      <c r="EP39" s="11">
        <v>126.45197653111885</v>
      </c>
      <c r="EQ39" s="11">
        <v>120.43397768583365</v>
      </c>
      <c r="ER39" s="11">
        <v>126.69818116257142</v>
      </c>
      <c r="ES39" s="11">
        <v>127.34458234002199</v>
      </c>
      <c r="ET39" s="11">
        <v>133.83049333103992</v>
      </c>
      <c r="EU39" s="11">
        <v>128.61591865238995</v>
      </c>
      <c r="EV39" s="11">
        <v>135.75137289770834</v>
      </c>
      <c r="EW39" s="11">
        <v>129.95221883776057</v>
      </c>
      <c r="EX39" s="11">
        <v>116.89062354805158</v>
      </c>
      <c r="EY39" s="11">
        <v>100.38907500697022</v>
      </c>
      <c r="EZ39" s="11">
        <v>127.94963937744153</v>
      </c>
      <c r="FA39" s="11">
        <v>180.79571518903222</v>
      </c>
      <c r="FB39" s="11">
        <v>187.56544922091243</v>
      </c>
      <c r="FC39" s="11">
        <v>150.22254233297812</v>
      </c>
      <c r="FD39" s="15">
        <v>194.39192209999999</v>
      </c>
      <c r="FE39" s="15">
        <v>184.33942759999999</v>
      </c>
      <c r="FF39" s="15">
        <v>194.21537850000001</v>
      </c>
      <c r="FG39" s="15">
        <v>223.92115810000001</v>
      </c>
      <c r="FH39" s="15">
        <v>264.28345689999998</v>
      </c>
      <c r="FI39" s="15">
        <v>281.12133499999999</v>
      </c>
      <c r="FJ39" s="15">
        <v>256.93524769999999</v>
      </c>
      <c r="FK39" s="15">
        <v>288.2049629</v>
      </c>
      <c r="FL39" s="15">
        <v>241.28889820000001</v>
      </c>
      <c r="FM39" s="15">
        <v>239.48466769999999</v>
      </c>
      <c r="FN39" s="15">
        <v>208.3101734</v>
      </c>
      <c r="FO39" s="15">
        <v>231.71815609999999</v>
      </c>
      <c r="FP39" s="15">
        <v>272.96285669999997</v>
      </c>
      <c r="FQ39" s="15">
        <v>269.42734519999999</v>
      </c>
      <c r="FR39" s="15">
        <v>248.0900819</v>
      </c>
      <c r="FS39" s="15">
        <v>226.9449405</v>
      </c>
      <c r="FT39" s="15">
        <v>183.6996834</v>
      </c>
      <c r="FU39" s="15">
        <v>213.6362341</v>
      </c>
      <c r="FV39" s="15">
        <v>233.81068909999999</v>
      </c>
      <c r="FW39" s="15">
        <v>207.00262530000001</v>
      </c>
      <c r="FX39" s="15">
        <v>123.7299501</v>
      </c>
      <c r="FY39" s="15">
        <v>219.5410669</v>
      </c>
      <c r="FZ39" s="15">
        <v>171.8206357</v>
      </c>
      <c r="GA39" s="15">
        <v>198.82110700000001</v>
      </c>
      <c r="GB39" s="15">
        <v>217.34259599999999</v>
      </c>
      <c r="GC39" s="15">
        <v>227.09563679999999</v>
      </c>
      <c r="GD39" s="15">
        <v>235.85108120000001</v>
      </c>
      <c r="GE39" s="15">
        <v>189.9594591</v>
      </c>
    </row>
    <row r="40" spans="1:187" outlineLevel="1" x14ac:dyDescent="0.25">
      <c r="A40" s="17" t="s">
        <v>33</v>
      </c>
      <c r="B40" s="80"/>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v>17.844602799702894</v>
      </c>
      <c r="BP40" s="11">
        <v>17.844602799702894</v>
      </c>
      <c r="BQ40" s="11">
        <v>17.844602799702894</v>
      </c>
      <c r="BR40" s="11">
        <v>17.844602799702894</v>
      </c>
      <c r="BS40" s="11">
        <v>22.078044093353757</v>
      </c>
      <c r="BT40" s="11">
        <v>22.078044093353757</v>
      </c>
      <c r="BU40" s="11">
        <v>22.078044093353757</v>
      </c>
      <c r="BV40" s="11">
        <v>22.078044093353757</v>
      </c>
      <c r="BW40" s="11">
        <v>19.351353056456102</v>
      </c>
      <c r="BX40" s="11">
        <v>19.351353056456102</v>
      </c>
      <c r="BY40" s="11">
        <v>19.351353056456102</v>
      </c>
      <c r="BZ40" s="11">
        <v>19.351353056456102</v>
      </c>
      <c r="CA40" s="11">
        <v>19.58229496711704</v>
      </c>
      <c r="CB40" s="11">
        <v>19.58229496711704</v>
      </c>
      <c r="CC40" s="11">
        <v>19.58229496711704</v>
      </c>
      <c r="CD40" s="11">
        <v>19.58229496711704</v>
      </c>
      <c r="CE40" s="11">
        <v>20.576587344929209</v>
      </c>
      <c r="CF40" s="11">
        <v>20.576587344929209</v>
      </c>
      <c r="CG40" s="11">
        <v>20.576587344929209</v>
      </c>
      <c r="CH40" s="11">
        <v>20.576587344929209</v>
      </c>
      <c r="CI40" s="11">
        <v>18.010132879012666</v>
      </c>
      <c r="CJ40" s="11">
        <v>18.010132879012666</v>
      </c>
      <c r="CK40" s="11">
        <v>18.010132879012666</v>
      </c>
      <c r="CL40" s="11">
        <v>18.010132879012666</v>
      </c>
      <c r="CM40" s="11">
        <v>22.611296895473242</v>
      </c>
      <c r="CN40" s="11">
        <v>22.611296895473242</v>
      </c>
      <c r="CO40" s="11">
        <v>22.611296895473242</v>
      </c>
      <c r="CP40" s="11">
        <v>22.611296895473242</v>
      </c>
      <c r="CQ40" s="11">
        <v>20.705341942015874</v>
      </c>
      <c r="CR40" s="11">
        <v>20.705341942015874</v>
      </c>
      <c r="CS40" s="11">
        <v>20.705341942015874</v>
      </c>
      <c r="CT40" s="11">
        <v>20.705341942015874</v>
      </c>
      <c r="CU40" s="11">
        <v>21.147537902740606</v>
      </c>
      <c r="CV40" s="11">
        <v>21.147537902740606</v>
      </c>
      <c r="CW40" s="11">
        <v>21.147537902740606</v>
      </c>
      <c r="CX40" s="11">
        <v>21.147537902740606</v>
      </c>
      <c r="CY40" s="11">
        <v>21.426316886906051</v>
      </c>
      <c r="CZ40" s="11">
        <v>21.426316886906051</v>
      </c>
      <c r="DA40" s="11">
        <v>21.426316886906051</v>
      </c>
      <c r="DB40" s="11">
        <v>21.426316886906051</v>
      </c>
      <c r="DC40" s="11">
        <v>18.993438098970493</v>
      </c>
      <c r="DD40" s="11">
        <v>18.993438098970493</v>
      </c>
      <c r="DE40" s="11">
        <v>18.993438098970493</v>
      </c>
      <c r="DF40" s="11">
        <v>18.993438098970493</v>
      </c>
      <c r="DG40" s="11">
        <v>21.90057786297314</v>
      </c>
      <c r="DH40" s="11">
        <v>21.90057786297314</v>
      </c>
      <c r="DI40" s="11">
        <v>21.90057786297314</v>
      </c>
      <c r="DJ40" s="11">
        <v>21.90057786297314</v>
      </c>
      <c r="DK40" s="11">
        <v>19.336760583523997</v>
      </c>
      <c r="DL40" s="11">
        <v>19.336760583523997</v>
      </c>
      <c r="DM40" s="11">
        <v>19.336760583523997</v>
      </c>
      <c r="DN40" s="11">
        <v>19.336760583523997</v>
      </c>
      <c r="DO40" s="11">
        <v>21.692275208664046</v>
      </c>
      <c r="DP40" s="11">
        <v>21.692275208664046</v>
      </c>
      <c r="DQ40" s="11">
        <v>21.692275208664046</v>
      </c>
      <c r="DR40" s="11">
        <v>21.692275208664046</v>
      </c>
      <c r="DS40" s="11">
        <v>24.306662324481714</v>
      </c>
      <c r="DT40" s="11">
        <v>24.306662324481714</v>
      </c>
      <c r="DU40" s="11">
        <v>24.306662324481714</v>
      </c>
      <c r="DV40" s="11">
        <v>24.306662324481714</v>
      </c>
      <c r="DW40" s="11">
        <v>22.528725090267994</v>
      </c>
      <c r="DX40" s="11">
        <v>22.528725090267994</v>
      </c>
      <c r="DY40" s="11">
        <v>22.528725090267994</v>
      </c>
      <c r="DZ40" s="11">
        <v>22.528725090267994</v>
      </c>
      <c r="EA40" s="11">
        <v>19.793753924165365</v>
      </c>
      <c r="EB40" s="11">
        <v>20.918641450501209</v>
      </c>
      <c r="EC40" s="11">
        <v>21.561353349724172</v>
      </c>
      <c r="ED40" s="11">
        <v>18.65946249166355</v>
      </c>
      <c r="EE40" s="11">
        <v>18.790471373901518</v>
      </c>
      <c r="EF40" s="11">
        <v>20.043828772083071</v>
      </c>
      <c r="EG40" s="11">
        <v>20.239180795003055</v>
      </c>
      <c r="EH40" s="11">
        <v>18.893079206296246</v>
      </c>
      <c r="EI40" s="11">
        <v>20.487546784446717</v>
      </c>
      <c r="EJ40" s="11">
        <v>21.61532493381344</v>
      </c>
      <c r="EK40" s="11">
        <v>21.112644822188127</v>
      </c>
      <c r="EL40" s="11">
        <v>17.208413150175684</v>
      </c>
      <c r="EM40" s="11">
        <v>18.177022997112928</v>
      </c>
      <c r="EN40" s="11">
        <v>20.122414350874124</v>
      </c>
      <c r="EO40" s="11">
        <v>20.54195642581303</v>
      </c>
      <c r="EP40" s="11">
        <v>17.90112170722945</v>
      </c>
      <c r="EQ40" s="11">
        <v>18.936977517164674</v>
      </c>
      <c r="ER40" s="11">
        <v>21.085327564659512</v>
      </c>
      <c r="ES40" s="11">
        <v>21.226889377533883</v>
      </c>
      <c r="ET40" s="11">
        <v>19.705430978579031</v>
      </c>
      <c r="EU40" s="11">
        <v>18.829798365555167</v>
      </c>
      <c r="EV40" s="11">
        <v>20.540965949300062</v>
      </c>
      <c r="EW40" s="11">
        <v>21.152271825540698</v>
      </c>
      <c r="EX40" s="11">
        <v>19.098143956274111</v>
      </c>
      <c r="EY40" s="11">
        <v>18.909574675944764</v>
      </c>
      <c r="EZ40" s="11">
        <v>20.11735954658154</v>
      </c>
      <c r="FA40" s="11">
        <v>21.935074280149291</v>
      </c>
      <c r="FB40" s="11">
        <v>20.120694160407187</v>
      </c>
      <c r="FC40" s="11">
        <v>18.129216975784804</v>
      </c>
      <c r="FD40" s="15">
        <v>25.371451220000001</v>
      </c>
      <c r="FE40" s="15">
        <v>31.628209460000001</v>
      </c>
      <c r="FF40" s="15">
        <v>40.088428069999999</v>
      </c>
      <c r="FG40" s="15">
        <v>29.292343590000002</v>
      </c>
      <c r="FH40" s="15">
        <v>9.7769962600000007</v>
      </c>
      <c r="FI40" s="15">
        <v>22.815073000000002</v>
      </c>
      <c r="FJ40" s="15">
        <v>15.883373990000001</v>
      </c>
      <c r="FK40" s="15">
        <v>14.792239670000001</v>
      </c>
      <c r="FL40" s="15">
        <v>16.206964159999998</v>
      </c>
      <c r="FM40" s="15">
        <v>16.526617640000001</v>
      </c>
      <c r="FN40" s="15">
        <v>16.96589024</v>
      </c>
      <c r="FO40" s="15">
        <v>15.94819551</v>
      </c>
      <c r="FP40" s="15">
        <v>16.616362949999999</v>
      </c>
      <c r="FQ40" s="15">
        <v>16.365575230000001</v>
      </c>
      <c r="FR40" s="15">
        <v>13.968829749999999</v>
      </c>
      <c r="FS40" s="15">
        <v>14.29190183</v>
      </c>
      <c r="FT40" s="15">
        <v>16.475470479999998</v>
      </c>
      <c r="FU40" s="15">
        <v>18.063154699999998</v>
      </c>
      <c r="FV40" s="15">
        <v>17.044409129999998</v>
      </c>
      <c r="FW40" s="15">
        <v>16.219604889999999</v>
      </c>
      <c r="FX40" s="15">
        <v>17.168758579999999</v>
      </c>
      <c r="FY40" s="15">
        <v>15.52757506</v>
      </c>
      <c r="FZ40" s="15">
        <v>16.343136059999999</v>
      </c>
      <c r="GA40" s="15">
        <v>16.438234619999999</v>
      </c>
      <c r="GB40" s="15">
        <v>17.615294410000001</v>
      </c>
      <c r="GC40" s="15">
        <v>19.164207829999999</v>
      </c>
      <c r="GD40" s="15">
        <v>16.72657645</v>
      </c>
      <c r="GE40" s="15">
        <v>15.03110871</v>
      </c>
    </row>
    <row r="41" spans="1:187" outlineLevel="1" x14ac:dyDescent="0.25">
      <c r="A41" s="17" t="s">
        <v>34</v>
      </c>
      <c r="B41" s="80"/>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v>23.764983899426085</v>
      </c>
      <c r="BP41" s="11">
        <v>23.764983899426085</v>
      </c>
      <c r="BQ41" s="11">
        <v>23.764983899426085</v>
      </c>
      <c r="BR41" s="11">
        <v>23.764983899426085</v>
      </c>
      <c r="BS41" s="11">
        <v>23.079685240313722</v>
      </c>
      <c r="BT41" s="11">
        <v>23.079685240313722</v>
      </c>
      <c r="BU41" s="11">
        <v>23.079685240313722</v>
      </c>
      <c r="BV41" s="11">
        <v>23.079685240313722</v>
      </c>
      <c r="BW41" s="11">
        <v>22.750106957566981</v>
      </c>
      <c r="BX41" s="11">
        <v>22.750106957566981</v>
      </c>
      <c r="BY41" s="11">
        <v>22.750106957566981</v>
      </c>
      <c r="BZ41" s="11">
        <v>22.750106957566981</v>
      </c>
      <c r="CA41" s="11">
        <v>24.099827481745788</v>
      </c>
      <c r="CB41" s="11">
        <v>24.099827481745788</v>
      </c>
      <c r="CC41" s="11">
        <v>24.099827481745788</v>
      </c>
      <c r="CD41" s="11">
        <v>24.099827481745788</v>
      </c>
      <c r="CE41" s="11">
        <v>25.270507843397844</v>
      </c>
      <c r="CF41" s="11">
        <v>25.270507843397844</v>
      </c>
      <c r="CG41" s="11">
        <v>25.270507843397844</v>
      </c>
      <c r="CH41" s="11">
        <v>25.270507843397844</v>
      </c>
      <c r="CI41" s="11">
        <v>25.927484374223429</v>
      </c>
      <c r="CJ41" s="11">
        <v>25.927484374223429</v>
      </c>
      <c r="CK41" s="11">
        <v>25.927484374223429</v>
      </c>
      <c r="CL41" s="11">
        <v>25.927484374223429</v>
      </c>
      <c r="CM41" s="11">
        <v>27.321150088748798</v>
      </c>
      <c r="CN41" s="11">
        <v>27.321150088748798</v>
      </c>
      <c r="CO41" s="11">
        <v>27.321150088748798</v>
      </c>
      <c r="CP41" s="11">
        <v>27.321150088748798</v>
      </c>
      <c r="CQ41" s="11">
        <v>27.176061774387978</v>
      </c>
      <c r="CR41" s="11">
        <v>27.176061774387978</v>
      </c>
      <c r="CS41" s="11">
        <v>27.176061774387978</v>
      </c>
      <c r="CT41" s="11">
        <v>27.176061774387978</v>
      </c>
      <c r="CU41" s="11">
        <v>26.43128681750358</v>
      </c>
      <c r="CV41" s="11">
        <v>26.43128681750358</v>
      </c>
      <c r="CW41" s="11">
        <v>26.43128681750358</v>
      </c>
      <c r="CX41" s="11">
        <v>26.43128681750358</v>
      </c>
      <c r="CY41" s="11">
        <v>26.683560204811162</v>
      </c>
      <c r="CZ41" s="11">
        <v>26.683560204811162</v>
      </c>
      <c r="DA41" s="11">
        <v>26.683560204811162</v>
      </c>
      <c r="DB41" s="11">
        <v>26.683560204811162</v>
      </c>
      <c r="DC41" s="11">
        <v>26.959300776123317</v>
      </c>
      <c r="DD41" s="11">
        <v>26.959300776123317</v>
      </c>
      <c r="DE41" s="11">
        <v>26.959300776123317</v>
      </c>
      <c r="DF41" s="11">
        <v>26.959300776123317</v>
      </c>
      <c r="DG41" s="11">
        <v>25.358748435530487</v>
      </c>
      <c r="DH41" s="11">
        <v>25.358748435530487</v>
      </c>
      <c r="DI41" s="11">
        <v>25.358748435530487</v>
      </c>
      <c r="DJ41" s="11">
        <v>25.358748435530487</v>
      </c>
      <c r="DK41" s="11">
        <v>26.183297833625197</v>
      </c>
      <c r="DL41" s="11">
        <v>26.183297833625197</v>
      </c>
      <c r="DM41" s="11">
        <v>26.183297833625197</v>
      </c>
      <c r="DN41" s="11">
        <v>26.183297833625197</v>
      </c>
      <c r="DO41" s="11">
        <v>25.875670537719035</v>
      </c>
      <c r="DP41" s="11">
        <v>25.875670537719035</v>
      </c>
      <c r="DQ41" s="11">
        <v>25.875670537719035</v>
      </c>
      <c r="DR41" s="11">
        <v>25.875670537719035</v>
      </c>
      <c r="DS41" s="11">
        <v>27.266729645561657</v>
      </c>
      <c r="DT41" s="11">
        <v>27.266729645561657</v>
      </c>
      <c r="DU41" s="11">
        <v>27.266729645561657</v>
      </c>
      <c r="DV41" s="11">
        <v>27.266729645561657</v>
      </c>
      <c r="DW41" s="11">
        <v>25.283014773364943</v>
      </c>
      <c r="DX41" s="11">
        <v>25.283014773364943</v>
      </c>
      <c r="DY41" s="11">
        <v>25.283014773364943</v>
      </c>
      <c r="DZ41" s="11">
        <v>25.283014773364943</v>
      </c>
      <c r="EA41" s="11">
        <v>22.136986851331603</v>
      </c>
      <c r="EB41" s="11">
        <v>25.742676352504297</v>
      </c>
      <c r="EC41" s="11">
        <v>26.685128099220243</v>
      </c>
      <c r="ED41" s="11">
        <v>24.005658945079769</v>
      </c>
      <c r="EE41" s="11">
        <v>22.71486254940254</v>
      </c>
      <c r="EF41" s="11">
        <v>25.355982444713252</v>
      </c>
      <c r="EG41" s="11">
        <v>26.600877876448894</v>
      </c>
      <c r="EH41" s="11">
        <v>21.38716443986797</v>
      </c>
      <c r="EI41" s="11">
        <v>19.689213678349859</v>
      </c>
      <c r="EJ41" s="11">
        <v>25.586961043162614</v>
      </c>
      <c r="EK41" s="11">
        <v>23.664281068945606</v>
      </c>
      <c r="EL41" s="11">
        <v>19.011171156350382</v>
      </c>
      <c r="EM41" s="11">
        <v>17.507945541801707</v>
      </c>
      <c r="EN41" s="11">
        <v>19.231024988041611</v>
      </c>
      <c r="EO41" s="11">
        <v>19.363699045323433</v>
      </c>
      <c r="EP41" s="11">
        <v>16.103146130841633</v>
      </c>
      <c r="EQ41" s="11">
        <v>17.589382399151621</v>
      </c>
      <c r="ER41" s="11">
        <v>18.895285542501199</v>
      </c>
      <c r="ES41" s="11">
        <v>19.468048301724085</v>
      </c>
      <c r="ET41" s="11">
        <v>20.569955974758297</v>
      </c>
      <c r="EU41" s="11">
        <v>18.934481555322808</v>
      </c>
      <c r="EV41" s="11">
        <v>20.011754462660186</v>
      </c>
      <c r="EW41" s="11">
        <v>21.753710427948398</v>
      </c>
      <c r="EX41" s="11">
        <v>17.435201709503509</v>
      </c>
      <c r="EY41" s="11">
        <v>17.439513377074054</v>
      </c>
      <c r="EZ41" s="11">
        <v>19.770874514238763</v>
      </c>
      <c r="FA41" s="11">
        <v>20.515174377792459</v>
      </c>
      <c r="FB41" s="11">
        <v>17.726786615452898</v>
      </c>
      <c r="FC41" s="11">
        <v>16.582535090464837</v>
      </c>
      <c r="FD41" s="15">
        <v>20.811178170000002</v>
      </c>
      <c r="FE41" s="15">
        <v>21.688028079999999</v>
      </c>
      <c r="FF41" s="15">
        <v>21.953508360000001</v>
      </c>
      <c r="FG41" s="15">
        <v>18.24510944</v>
      </c>
      <c r="FH41" s="15">
        <v>26.477903179999998</v>
      </c>
      <c r="FI41" s="15">
        <v>29.045113539999999</v>
      </c>
      <c r="FJ41" s="15">
        <v>19.31438906</v>
      </c>
      <c r="FK41" s="15">
        <v>17.285796359999999</v>
      </c>
      <c r="FL41" s="15">
        <v>21.928296830000001</v>
      </c>
      <c r="FM41" s="15">
        <v>22.322953689999999</v>
      </c>
      <c r="FN41" s="15">
        <v>20.383287410000001</v>
      </c>
      <c r="FO41" s="15">
        <v>18.38692472</v>
      </c>
      <c r="FP41" s="15">
        <v>21.207724559999999</v>
      </c>
      <c r="FQ41" s="15">
        <v>20.55622919</v>
      </c>
      <c r="FR41" s="15">
        <v>17.351874030000001</v>
      </c>
      <c r="FS41" s="15">
        <v>21.162433289999999</v>
      </c>
      <c r="FT41" s="15">
        <v>24.434528799999999</v>
      </c>
      <c r="FU41" s="15">
        <v>25.464778129999999</v>
      </c>
      <c r="FV41" s="15">
        <v>23.372620690000002</v>
      </c>
      <c r="FW41" s="15">
        <v>20.521654139999999</v>
      </c>
      <c r="FX41" s="15">
        <v>25.006529449999999</v>
      </c>
      <c r="FY41" s="15">
        <v>25.597589079999999</v>
      </c>
      <c r="FZ41" s="15">
        <v>24.138337450000002</v>
      </c>
      <c r="GA41" s="15">
        <v>20.947901510000001</v>
      </c>
      <c r="GB41" s="15">
        <v>24.753870710000001</v>
      </c>
      <c r="GC41" s="15">
        <v>26.371624239999999</v>
      </c>
      <c r="GD41" s="15">
        <v>24.441097750000001</v>
      </c>
      <c r="GE41" s="15">
        <v>21.568414690000001</v>
      </c>
    </row>
    <row r="42" spans="1:187" outlineLevel="1" x14ac:dyDescent="0.25">
      <c r="A42" s="18" t="s">
        <v>1</v>
      </c>
      <c r="B42" s="88"/>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c r="BE42" s="12"/>
      <c r="BF42" s="12"/>
      <c r="BG42" s="12"/>
      <c r="BH42" s="12"/>
      <c r="BI42" s="12"/>
      <c r="BJ42" s="12"/>
      <c r="BK42" s="12"/>
      <c r="BL42" s="12"/>
      <c r="BM42" s="12"/>
      <c r="BN42" s="12"/>
      <c r="BO42" s="12">
        <v>29.930172891478012</v>
      </c>
      <c r="BP42" s="12">
        <v>29.930172891478012</v>
      </c>
      <c r="BQ42" s="12">
        <v>29.930172891478012</v>
      </c>
      <c r="BR42" s="12">
        <v>29.930172891478012</v>
      </c>
      <c r="BS42" s="12">
        <v>30.015267361134594</v>
      </c>
      <c r="BT42" s="12">
        <v>30.015267361134594</v>
      </c>
      <c r="BU42" s="12">
        <v>30.015267361134594</v>
      </c>
      <c r="BV42" s="12">
        <v>30.015267361134594</v>
      </c>
      <c r="BW42" s="12">
        <v>29.832326993427106</v>
      </c>
      <c r="BX42" s="12">
        <v>29.832326993427106</v>
      </c>
      <c r="BY42" s="12">
        <v>29.832326993427106</v>
      </c>
      <c r="BZ42" s="12">
        <v>29.832326993427106</v>
      </c>
      <c r="CA42" s="12">
        <v>31.047276547192073</v>
      </c>
      <c r="CB42" s="12">
        <v>31.047276547192073</v>
      </c>
      <c r="CC42" s="12">
        <v>31.047276547192073</v>
      </c>
      <c r="CD42" s="12">
        <v>31.047276547192073</v>
      </c>
      <c r="CE42" s="12">
        <v>33.150176083717426</v>
      </c>
      <c r="CF42" s="12">
        <v>33.150176083717426</v>
      </c>
      <c r="CG42" s="12">
        <v>33.150176083717426</v>
      </c>
      <c r="CH42" s="12">
        <v>33.150176083717426</v>
      </c>
      <c r="CI42" s="12">
        <v>34.180812646623068</v>
      </c>
      <c r="CJ42" s="12">
        <v>34.180812646623068</v>
      </c>
      <c r="CK42" s="12">
        <v>34.180812646623068</v>
      </c>
      <c r="CL42" s="12">
        <v>34.180812646623068</v>
      </c>
      <c r="CM42" s="12">
        <v>36.133508476640202</v>
      </c>
      <c r="CN42" s="12">
        <v>36.133508476640202</v>
      </c>
      <c r="CO42" s="12">
        <v>36.133508476640202</v>
      </c>
      <c r="CP42" s="12">
        <v>36.133508476640202</v>
      </c>
      <c r="CQ42" s="12">
        <v>37.466253002626615</v>
      </c>
      <c r="CR42" s="12">
        <v>37.466253002626615</v>
      </c>
      <c r="CS42" s="12">
        <v>37.466253002626615</v>
      </c>
      <c r="CT42" s="12">
        <v>37.466253002626615</v>
      </c>
      <c r="CU42" s="12">
        <v>39.481422519422864</v>
      </c>
      <c r="CV42" s="12">
        <v>39.481422519422864</v>
      </c>
      <c r="CW42" s="12">
        <v>39.481422519422864</v>
      </c>
      <c r="CX42" s="12">
        <v>39.481422519422864</v>
      </c>
      <c r="CY42" s="12">
        <v>40.745301874237107</v>
      </c>
      <c r="CZ42" s="12">
        <v>40.745301874237107</v>
      </c>
      <c r="DA42" s="12">
        <v>40.745301874237107</v>
      </c>
      <c r="DB42" s="12">
        <v>40.745301874237107</v>
      </c>
      <c r="DC42" s="12">
        <v>42.482464994664134</v>
      </c>
      <c r="DD42" s="12">
        <v>42.482464994664134</v>
      </c>
      <c r="DE42" s="12">
        <v>42.482464994664134</v>
      </c>
      <c r="DF42" s="12">
        <v>42.482464994664134</v>
      </c>
      <c r="DG42" s="12">
        <v>42.45352414298803</v>
      </c>
      <c r="DH42" s="12">
        <v>42.45352414298803</v>
      </c>
      <c r="DI42" s="12">
        <v>42.45352414298803</v>
      </c>
      <c r="DJ42" s="12">
        <v>42.45352414298803</v>
      </c>
      <c r="DK42" s="12">
        <v>43.387121946971618</v>
      </c>
      <c r="DL42" s="12">
        <v>43.387121946971618</v>
      </c>
      <c r="DM42" s="12">
        <v>43.387121946971618</v>
      </c>
      <c r="DN42" s="12">
        <v>43.387121946971618</v>
      </c>
      <c r="DO42" s="12">
        <v>46.243453506054323</v>
      </c>
      <c r="DP42" s="12">
        <v>46.243453506054323</v>
      </c>
      <c r="DQ42" s="12">
        <v>46.243453506054323</v>
      </c>
      <c r="DR42" s="12">
        <v>46.243453506054323</v>
      </c>
      <c r="DS42" s="12">
        <v>51.914431717663547</v>
      </c>
      <c r="DT42" s="12">
        <v>51.914431717663547</v>
      </c>
      <c r="DU42" s="12">
        <v>51.914431717663547</v>
      </c>
      <c r="DV42" s="12">
        <v>51.914431717663547</v>
      </c>
      <c r="DW42" s="12">
        <v>53.173309085375031</v>
      </c>
      <c r="DX42" s="12">
        <v>53.173309085375031</v>
      </c>
      <c r="DY42" s="12">
        <v>53.173309085375031</v>
      </c>
      <c r="DZ42" s="12">
        <v>53.173309085375031</v>
      </c>
      <c r="EA42" s="12">
        <v>37.020761772163937</v>
      </c>
      <c r="EB42" s="12">
        <v>54.733594774472124</v>
      </c>
      <c r="EC42" s="12">
        <v>63.243108690863011</v>
      </c>
      <c r="ED42" s="12">
        <v>39.888108813117299</v>
      </c>
      <c r="EE42" s="12">
        <v>30.685651181917809</v>
      </c>
      <c r="EF42" s="12">
        <v>50.557249613880593</v>
      </c>
      <c r="EG42" s="12">
        <v>57.350209757513703</v>
      </c>
      <c r="EH42" s="12">
        <v>31.763145156168882</v>
      </c>
      <c r="EI42" s="12">
        <v>31.340450948150984</v>
      </c>
      <c r="EJ42" s="12">
        <v>53.112954206554313</v>
      </c>
      <c r="EK42" s="12">
        <v>57.396692611826261</v>
      </c>
      <c r="EL42" s="12">
        <v>32.383095812197432</v>
      </c>
      <c r="EM42" s="12">
        <v>34.3459459354196</v>
      </c>
      <c r="EN42" s="12">
        <v>54.496569924754446</v>
      </c>
      <c r="EO42" s="12">
        <v>67.190045039988334</v>
      </c>
      <c r="EP42" s="12">
        <v>46.233023767633064</v>
      </c>
      <c r="EQ42" s="12">
        <v>37.626509154242058</v>
      </c>
      <c r="ER42" s="12">
        <v>50.278152718006687</v>
      </c>
      <c r="ES42" s="12">
        <v>56.70887979743361</v>
      </c>
      <c r="ET42" s="12">
        <v>39.840834224784885</v>
      </c>
      <c r="EU42" s="12">
        <v>26.068002802335773</v>
      </c>
      <c r="EV42" s="12">
        <v>42.629788428539619</v>
      </c>
      <c r="EW42" s="12">
        <v>46.831700995580036</v>
      </c>
      <c r="EX42" s="12">
        <v>37.132857647911699</v>
      </c>
      <c r="EY42" s="12">
        <v>36.32860679721945</v>
      </c>
      <c r="EZ42" s="12">
        <v>55.844796545469805</v>
      </c>
      <c r="FA42" s="12">
        <v>67.550866632424274</v>
      </c>
      <c r="FB42" s="12">
        <v>47.197159477021927</v>
      </c>
      <c r="FC42" s="12">
        <v>35.150444929597285</v>
      </c>
      <c r="FD42" s="5">
        <v>53.81467061</v>
      </c>
      <c r="FE42" s="5">
        <v>65.640122250000005</v>
      </c>
      <c r="FF42" s="5">
        <v>44.60067394</v>
      </c>
      <c r="FG42" s="5">
        <v>41.653247659999998</v>
      </c>
      <c r="FH42" s="5">
        <v>56.488091500000003</v>
      </c>
      <c r="FI42" s="5">
        <v>73.596784020000001</v>
      </c>
      <c r="FJ42" s="5">
        <v>56.401460630000003</v>
      </c>
      <c r="FK42" s="5">
        <v>42.471645879999997</v>
      </c>
      <c r="FL42" s="5">
        <v>61.741492610000002</v>
      </c>
      <c r="FM42" s="5">
        <v>77.789232429999998</v>
      </c>
      <c r="FN42" s="5">
        <v>55.365747769999999</v>
      </c>
      <c r="FO42" s="5">
        <v>37.977772289999997</v>
      </c>
      <c r="FP42" s="5">
        <v>54.470842249999997</v>
      </c>
      <c r="FQ42" s="5">
        <v>71.818648800000005</v>
      </c>
      <c r="FR42" s="5">
        <v>43.879366480000002</v>
      </c>
      <c r="FS42" s="5">
        <v>37.058245679999999</v>
      </c>
      <c r="FT42" s="5">
        <v>53.714504699999999</v>
      </c>
      <c r="FU42" s="5">
        <v>68.065360470000002</v>
      </c>
      <c r="FV42" s="5">
        <v>48.066820239999998</v>
      </c>
      <c r="FW42" s="5">
        <v>37.020923439999997</v>
      </c>
      <c r="FX42" s="5">
        <v>57.805692880000002</v>
      </c>
      <c r="FY42" s="5">
        <v>71.423193229999995</v>
      </c>
      <c r="FZ42" s="5">
        <v>53.80904142</v>
      </c>
      <c r="GA42" s="5">
        <v>66.149912549999996</v>
      </c>
      <c r="GB42" s="5">
        <v>74.907813809999993</v>
      </c>
      <c r="GC42" s="5">
        <v>101.9359309</v>
      </c>
      <c r="GD42" s="5">
        <v>99.040249040000006</v>
      </c>
      <c r="GE42" s="5">
        <v>67.759191970000003</v>
      </c>
    </row>
    <row r="43" spans="1:187" outlineLevel="1" x14ac:dyDescent="0.25">
      <c r="A43" s="18" t="s">
        <v>0</v>
      </c>
      <c r="B43" s="88"/>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v>23.796866260652479</v>
      </c>
      <c r="BP43" s="12">
        <v>23.796866260652479</v>
      </c>
      <c r="BQ43" s="12">
        <v>23.796866260652479</v>
      </c>
      <c r="BR43" s="12">
        <v>23.796866260652479</v>
      </c>
      <c r="BS43" s="12">
        <v>26.040277690721094</v>
      </c>
      <c r="BT43" s="12">
        <v>26.040277690721094</v>
      </c>
      <c r="BU43" s="12">
        <v>26.040277690721094</v>
      </c>
      <c r="BV43" s="12">
        <v>26.040277690721094</v>
      </c>
      <c r="BW43" s="12">
        <v>28.697977173716737</v>
      </c>
      <c r="BX43" s="12">
        <v>28.697977173716737</v>
      </c>
      <c r="BY43" s="12">
        <v>28.697977173716737</v>
      </c>
      <c r="BZ43" s="12">
        <v>28.697977173716737</v>
      </c>
      <c r="CA43" s="12">
        <v>28.823838613283247</v>
      </c>
      <c r="CB43" s="12">
        <v>28.823838613283247</v>
      </c>
      <c r="CC43" s="12">
        <v>28.823838613283247</v>
      </c>
      <c r="CD43" s="12">
        <v>28.823838613283247</v>
      </c>
      <c r="CE43" s="12">
        <v>30.187009993165798</v>
      </c>
      <c r="CF43" s="12">
        <v>30.187009993165798</v>
      </c>
      <c r="CG43" s="12">
        <v>30.187009993165798</v>
      </c>
      <c r="CH43" s="12">
        <v>30.187009993165798</v>
      </c>
      <c r="CI43" s="12">
        <v>29.260088361598175</v>
      </c>
      <c r="CJ43" s="12">
        <v>29.260088361598175</v>
      </c>
      <c r="CK43" s="12">
        <v>29.260088361598175</v>
      </c>
      <c r="CL43" s="12">
        <v>29.260088361598175</v>
      </c>
      <c r="CM43" s="12">
        <v>31.450869774626423</v>
      </c>
      <c r="CN43" s="12">
        <v>31.450869774626423</v>
      </c>
      <c r="CO43" s="12">
        <v>31.450869774626423</v>
      </c>
      <c r="CP43" s="12">
        <v>31.450869774626423</v>
      </c>
      <c r="CQ43" s="12">
        <v>33.548150584516826</v>
      </c>
      <c r="CR43" s="12">
        <v>33.548150584516826</v>
      </c>
      <c r="CS43" s="12">
        <v>33.548150584516826</v>
      </c>
      <c r="CT43" s="12">
        <v>33.548150584516826</v>
      </c>
      <c r="CU43" s="12">
        <v>35.261270876038054</v>
      </c>
      <c r="CV43" s="12">
        <v>35.261270876038054</v>
      </c>
      <c r="CW43" s="12">
        <v>35.261270876038054</v>
      </c>
      <c r="CX43" s="12">
        <v>35.261270876038054</v>
      </c>
      <c r="CY43" s="12">
        <v>37.258501904217994</v>
      </c>
      <c r="CZ43" s="12">
        <v>37.258501904217994</v>
      </c>
      <c r="DA43" s="12">
        <v>37.258501904217994</v>
      </c>
      <c r="DB43" s="12">
        <v>37.258501904217994</v>
      </c>
      <c r="DC43" s="12">
        <v>48.779615244302697</v>
      </c>
      <c r="DD43" s="12">
        <v>48.779615244302697</v>
      </c>
      <c r="DE43" s="12">
        <v>48.779615244302697</v>
      </c>
      <c r="DF43" s="12">
        <v>48.779615244302697</v>
      </c>
      <c r="DG43" s="12">
        <v>46.616082645278617</v>
      </c>
      <c r="DH43" s="12">
        <v>46.616082645278617</v>
      </c>
      <c r="DI43" s="12">
        <v>46.616082645278617</v>
      </c>
      <c r="DJ43" s="12">
        <v>46.616082645278617</v>
      </c>
      <c r="DK43" s="12">
        <v>43.891894741367771</v>
      </c>
      <c r="DL43" s="12">
        <v>43.891894741367771</v>
      </c>
      <c r="DM43" s="12">
        <v>43.891894741367771</v>
      </c>
      <c r="DN43" s="12">
        <v>43.891894741367771</v>
      </c>
      <c r="DO43" s="12">
        <v>45.042611521071869</v>
      </c>
      <c r="DP43" s="12">
        <v>45.042611521071869</v>
      </c>
      <c r="DQ43" s="12">
        <v>45.042611521071869</v>
      </c>
      <c r="DR43" s="12">
        <v>45.042611521071869</v>
      </c>
      <c r="DS43" s="12">
        <v>48.091570407945653</v>
      </c>
      <c r="DT43" s="12">
        <v>48.091570407945653</v>
      </c>
      <c r="DU43" s="12">
        <v>48.091570407945653</v>
      </c>
      <c r="DV43" s="12">
        <v>48.091570407945653</v>
      </c>
      <c r="DW43" s="12">
        <v>45.156550476858754</v>
      </c>
      <c r="DX43" s="12">
        <v>45.156550476858754</v>
      </c>
      <c r="DY43" s="12">
        <v>45.156550476858754</v>
      </c>
      <c r="DZ43" s="12">
        <v>45.156550476858754</v>
      </c>
      <c r="EA43" s="12">
        <v>23.480909593274522</v>
      </c>
      <c r="EB43" s="12">
        <v>57.147151308725547</v>
      </c>
      <c r="EC43" s="12">
        <v>68.734824835323835</v>
      </c>
      <c r="ED43" s="12">
        <v>31.656897491110485</v>
      </c>
      <c r="EE43" s="12">
        <v>18.79381982074668</v>
      </c>
      <c r="EF43" s="12">
        <v>41.576288757886722</v>
      </c>
      <c r="EG43" s="12">
        <v>61.32179427732305</v>
      </c>
      <c r="EH43" s="12">
        <v>25.082462565480988</v>
      </c>
      <c r="EI43" s="12">
        <v>17.5003143277006</v>
      </c>
      <c r="EJ43" s="12">
        <v>41.405199055762594</v>
      </c>
      <c r="EK43" s="12">
        <v>60.202748072930405</v>
      </c>
      <c r="EL43" s="12">
        <v>26.907636454952879</v>
      </c>
      <c r="EM43" s="12">
        <v>18.164936317617247</v>
      </c>
      <c r="EN43" s="12">
        <v>55.818971839822801</v>
      </c>
      <c r="EO43" s="12">
        <v>66.908634573547204</v>
      </c>
      <c r="EP43" s="12">
        <v>35.308293054615817</v>
      </c>
      <c r="EQ43" s="12">
        <v>23.74755184274105</v>
      </c>
      <c r="ER43" s="12">
        <v>41.429058757496762</v>
      </c>
      <c r="ES43" s="12">
        <v>65.095531839807364</v>
      </c>
      <c r="ET43" s="12">
        <v>31.179082245023707</v>
      </c>
      <c r="EU43" s="12">
        <v>19.916984654768108</v>
      </c>
      <c r="EV43" s="12">
        <v>38.594038190456395</v>
      </c>
      <c r="EW43" s="12">
        <v>61.322145826899472</v>
      </c>
      <c r="EX43" s="12">
        <v>31.95017977096332</v>
      </c>
      <c r="EY43" s="12">
        <v>21.874557999671289</v>
      </c>
      <c r="EZ43" s="12">
        <v>43.997110759900544</v>
      </c>
      <c r="FA43" s="12">
        <v>63.566343127492217</v>
      </c>
      <c r="FB43" s="12">
        <v>35.619200805399011</v>
      </c>
      <c r="FC43" s="12">
        <v>18.832645715432356</v>
      </c>
      <c r="FD43" s="5">
        <v>43.602260680000001</v>
      </c>
      <c r="FE43" s="5">
        <v>62.351261270000002</v>
      </c>
      <c r="FF43" s="5">
        <v>33.702469710000003</v>
      </c>
      <c r="FG43" s="5">
        <v>23.39467904</v>
      </c>
      <c r="FH43" s="5">
        <v>40.360774859999999</v>
      </c>
      <c r="FI43" s="5">
        <v>66.175353169999994</v>
      </c>
      <c r="FJ43" s="5">
        <v>39.655159079999997</v>
      </c>
      <c r="FK43" s="5">
        <v>22.701304360000002</v>
      </c>
      <c r="FL43" s="5">
        <v>42.67561808</v>
      </c>
      <c r="FM43" s="5">
        <v>74.860030420000001</v>
      </c>
      <c r="FN43" s="5">
        <v>40.854641229999999</v>
      </c>
      <c r="FO43" s="5">
        <v>21.41135263</v>
      </c>
      <c r="FP43" s="5">
        <v>38.125068650000003</v>
      </c>
      <c r="FQ43" s="5">
        <v>65.915023309999995</v>
      </c>
      <c r="FR43" s="5">
        <v>39.728953140000002</v>
      </c>
      <c r="FS43" s="5">
        <v>25.17720491</v>
      </c>
      <c r="FT43" s="5">
        <v>45.068455919999998</v>
      </c>
      <c r="FU43" s="5">
        <v>68.287524759999997</v>
      </c>
      <c r="FV43" s="5">
        <v>36.577084309999996</v>
      </c>
      <c r="FW43" s="5">
        <v>21.19274772</v>
      </c>
      <c r="FX43" s="5">
        <v>44.975464010000003</v>
      </c>
      <c r="FY43" s="5">
        <v>67.702543930000004</v>
      </c>
      <c r="FZ43" s="5">
        <v>39.728794720000003</v>
      </c>
      <c r="GA43" s="5">
        <v>22.663310890000002</v>
      </c>
      <c r="GB43" s="5">
        <v>43.377583960000003</v>
      </c>
      <c r="GC43" s="5">
        <v>66.478213080000003</v>
      </c>
      <c r="GD43" s="5">
        <v>39.885312200000001</v>
      </c>
      <c r="GE43" s="5">
        <v>24.38778319</v>
      </c>
    </row>
    <row r="44" spans="1:187" outlineLevel="1" x14ac:dyDescent="0.25">
      <c r="A44" s="18" t="s">
        <v>7</v>
      </c>
      <c r="B44" s="88"/>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v>18.372380137090232</v>
      </c>
      <c r="BP44" s="12">
        <v>18.181569067417186</v>
      </c>
      <c r="BQ44" s="12">
        <v>16.954926476661903</v>
      </c>
      <c r="BR44" s="12">
        <v>18.726743552197313</v>
      </c>
      <c r="BS44" s="12">
        <v>18.498482373339435</v>
      </c>
      <c r="BT44" s="12">
        <v>18.02841630406175</v>
      </c>
      <c r="BU44" s="12">
        <v>18.692038990100833</v>
      </c>
      <c r="BV44" s="12">
        <v>18.387878592332921</v>
      </c>
      <c r="BW44" s="12">
        <v>17.417072981247319</v>
      </c>
      <c r="BX44" s="12">
        <v>16.37204860237248</v>
      </c>
      <c r="BY44" s="12">
        <v>16.157684627218668</v>
      </c>
      <c r="BZ44" s="12">
        <v>15.943320652064854</v>
      </c>
      <c r="CA44" s="12">
        <v>16.013983828595546</v>
      </c>
      <c r="CB44" s="12">
        <v>15.561009244425621</v>
      </c>
      <c r="CC44" s="12">
        <v>15.001452405156892</v>
      </c>
      <c r="CD44" s="12">
        <v>14.015566545492939</v>
      </c>
      <c r="CE44" s="12">
        <v>13.460874213288061</v>
      </c>
      <c r="CF44" s="12">
        <v>12.554597533581537</v>
      </c>
      <c r="CG44" s="12">
        <v>12.021493604342407</v>
      </c>
      <c r="CH44" s="12">
        <v>10.848664960016318</v>
      </c>
      <c r="CI44" s="12">
        <v>10.56358825447909</v>
      </c>
      <c r="CJ44" s="12">
        <v>9.5387625282982818</v>
      </c>
      <c r="CK44" s="12">
        <v>8.8818229602336629</v>
      </c>
      <c r="CL44" s="12">
        <v>8.4088264712271368</v>
      </c>
      <c r="CM44" s="12">
        <v>7.8947139378586781</v>
      </c>
      <c r="CN44" s="12">
        <v>7.4097144467956877</v>
      </c>
      <c r="CO44" s="12">
        <v>6.8977705395625311</v>
      </c>
      <c r="CP44" s="12">
        <v>6.2511045514785435</v>
      </c>
      <c r="CQ44" s="12">
        <v>5.5766947915355791</v>
      </c>
      <c r="CR44" s="12">
        <v>5.6308374594145656</v>
      </c>
      <c r="CS44" s="12">
        <v>4.7645547733507856</v>
      </c>
      <c r="CT44" s="12">
        <v>4.493841433955855</v>
      </c>
      <c r="CU44" s="12">
        <v>4.0699302707378688</v>
      </c>
      <c r="CV44" s="12">
        <v>3.6299378090364773</v>
      </c>
      <c r="CW44" s="12">
        <v>3.5199396936111298</v>
      </c>
      <c r="CX44" s="12">
        <v>2.7499528856336952</v>
      </c>
      <c r="CY44" s="12">
        <v>2.0413375637552456</v>
      </c>
      <c r="CZ44" s="12">
        <v>1.515616747147579</v>
      </c>
      <c r="DA44" s="12">
        <v>0.98989593080880944</v>
      </c>
      <c r="DB44" s="12">
        <v>0.46417511447004001</v>
      </c>
      <c r="DC44" s="12">
        <v>8.4892810162202764E-2</v>
      </c>
      <c r="DD44" s="12">
        <v>0.19021307260518253</v>
      </c>
      <c r="DE44" s="12">
        <v>0.12732004054213641</v>
      </c>
      <c r="DF44" s="12">
        <v>6.4009185251277967E-2</v>
      </c>
      <c r="DG44" s="12">
        <v>6.3178845850967572E-2</v>
      </c>
      <c r="DH44" s="12">
        <v>0.17761980762349347</v>
      </c>
      <c r="DI44" s="12">
        <v>0.19733835771669578</v>
      </c>
      <c r="DJ44" s="12">
        <v>0.13586539570913536</v>
      </c>
      <c r="DK44" s="12">
        <v>0.15630224172433724</v>
      </c>
      <c r="DL44" s="12">
        <v>0.19025590166674439</v>
      </c>
      <c r="DM44" s="12">
        <v>0.19934867966995085</v>
      </c>
      <c r="DN44" s="12">
        <v>0.15659379374374316</v>
      </c>
      <c r="DO44" s="12">
        <v>0.13484588652808011</v>
      </c>
      <c r="DP44" s="12">
        <v>0.19826655462722698</v>
      </c>
      <c r="DQ44" s="12">
        <v>0.21289025237947359</v>
      </c>
      <c r="DR44" s="12">
        <v>0.14716057935708232</v>
      </c>
      <c r="DS44" s="12">
        <v>0.15378411989993418</v>
      </c>
      <c r="DT44" s="12">
        <v>0.18140249247440654</v>
      </c>
      <c r="DU44" s="12">
        <v>0.17575327989695472</v>
      </c>
      <c r="DV44" s="12">
        <v>0.14876259763526908</v>
      </c>
      <c r="DW44" s="12">
        <v>0.12418577777056106</v>
      </c>
      <c r="DX44" s="12">
        <v>0.16993843276470896</v>
      </c>
      <c r="DY44" s="12">
        <v>0.17647452631566332</v>
      </c>
      <c r="DZ44" s="12">
        <v>0.12222494972452022</v>
      </c>
      <c r="EA44" s="12">
        <v>0.10590068109825279</v>
      </c>
      <c r="EB44" s="12">
        <v>0.15422667149173722</v>
      </c>
      <c r="EC44" s="12">
        <v>0.16212787905489229</v>
      </c>
      <c r="ED44" s="12">
        <v>0.16427161754241767</v>
      </c>
      <c r="EE44" s="12">
        <v>0.15747902103295922</v>
      </c>
      <c r="EF44" s="12">
        <v>0.20487082675617316</v>
      </c>
      <c r="EG44" s="12">
        <v>0.2194339337215801</v>
      </c>
      <c r="EH44" s="12">
        <v>0.16778427045251562</v>
      </c>
      <c r="EI44" s="12">
        <v>0.15329244946319778</v>
      </c>
      <c r="EJ44" s="12">
        <v>0.34030415759311378</v>
      </c>
      <c r="EK44" s="12">
        <v>0.10819148329492344</v>
      </c>
      <c r="EL44" s="12">
        <v>0.25810709866717318</v>
      </c>
      <c r="EM44" s="12">
        <v>0.26720425250414265</v>
      </c>
      <c r="EN44" s="12">
        <v>0.28582525952806348</v>
      </c>
      <c r="EO44" s="12">
        <v>0.24796413889716529</v>
      </c>
      <c r="EP44" s="12">
        <v>0.21805417322428017</v>
      </c>
      <c r="EQ44" s="12">
        <v>0.28650154818498941</v>
      </c>
      <c r="ER44" s="12">
        <v>0.22498951865052863</v>
      </c>
      <c r="ES44" s="12">
        <v>0.2818513477122091</v>
      </c>
      <c r="ET44" s="12">
        <v>0.12903065557971496</v>
      </c>
      <c r="EU44" s="12">
        <v>0.14125595766915225</v>
      </c>
      <c r="EV44" s="12">
        <v>0.20800256572020653</v>
      </c>
      <c r="EW44" s="12">
        <v>0</v>
      </c>
      <c r="EX44" s="12">
        <v>1.0543761971691659</v>
      </c>
      <c r="EY44" s="12">
        <v>0</v>
      </c>
      <c r="EZ44" s="12">
        <v>0.46952290488450954</v>
      </c>
      <c r="FA44" s="12">
        <v>0.24599528636440557</v>
      </c>
      <c r="FB44" s="12">
        <v>0.2021446581937211</v>
      </c>
      <c r="FC44" s="12">
        <v>0.18967571446751441</v>
      </c>
      <c r="FD44" s="12">
        <v>0.13583678146533401</v>
      </c>
      <c r="FE44" s="12">
        <v>0.21670498932191237</v>
      </c>
      <c r="FF44" s="12">
        <v>0.18399390186855569</v>
      </c>
      <c r="FG44" s="12">
        <v>0.14382686791909291</v>
      </c>
      <c r="FH44" s="12">
        <v>0.12959819346052343</v>
      </c>
      <c r="FI44" s="12">
        <v>0.1387462075564157</v>
      </c>
      <c r="FJ44" s="12">
        <v>0.14319576667990694</v>
      </c>
      <c r="FK44" s="12">
        <v>5.9258839799819593E-2</v>
      </c>
      <c r="FL44" s="12">
        <v>0.16461725165233299</v>
      </c>
      <c r="FM44" s="12">
        <v>0.17118240164104315</v>
      </c>
      <c r="FN44" s="12">
        <v>0.14895464191593005</v>
      </c>
      <c r="FO44" s="78">
        <v>0.1030576499938147</v>
      </c>
      <c r="FP44" s="78">
        <v>3.2580573062622756E-2</v>
      </c>
      <c r="FQ44" s="78">
        <v>0.10476999185237629</v>
      </c>
      <c r="FR44" s="78">
        <v>0.10369321404203907</v>
      </c>
      <c r="FS44" s="78">
        <v>0.1037531640905949</v>
      </c>
      <c r="FT44" s="78">
        <v>9.8231189222421161E-2</v>
      </c>
      <c r="FU44" s="78">
        <v>2.7317244583072171E-2</v>
      </c>
      <c r="FV44" s="78">
        <v>3.1924879804516885E-3</v>
      </c>
      <c r="FW44" s="78">
        <v>0</v>
      </c>
      <c r="FX44" s="78">
        <v>0</v>
      </c>
      <c r="FY44" s="78">
        <v>0</v>
      </c>
      <c r="FZ44" s="78">
        <v>0</v>
      </c>
      <c r="GA44" s="78">
        <v>0</v>
      </c>
      <c r="GB44" s="78">
        <v>0</v>
      </c>
      <c r="GC44" s="78">
        <v>0</v>
      </c>
      <c r="GD44" s="78">
        <v>0</v>
      </c>
      <c r="GE44" s="78">
        <v>0</v>
      </c>
    </row>
    <row r="46" spans="1:187" x14ac:dyDescent="0.25">
      <c r="A46" s="9" t="s">
        <v>68</v>
      </c>
      <c r="B46" s="86"/>
    </row>
    <row r="47" spans="1:187" ht="17.25" x14ac:dyDescent="0.25">
      <c r="A47" s="72" t="s">
        <v>80</v>
      </c>
      <c r="B47" s="89"/>
    </row>
    <row r="48" spans="1:187" x14ac:dyDescent="0.25">
      <c r="A48" s="53" t="s">
        <v>69</v>
      </c>
      <c r="B48" s="80"/>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6" tint="0.39997558519241921"/>
  </sheetPr>
  <dimension ref="A1:AV87"/>
  <sheetViews>
    <sheetView topLeftCell="A46" zoomScale="85" zoomScaleNormal="85" workbookViewId="0">
      <pane xSplit="2" topLeftCell="X1" activePane="topRight" state="frozenSplit"/>
      <selection pane="topRight" activeCell="AV82" sqref="AV82"/>
    </sheetView>
  </sheetViews>
  <sheetFormatPr defaultColWidth="8.625" defaultRowHeight="15" outlineLevelRow="1" x14ac:dyDescent="0.25"/>
  <cols>
    <col min="1" max="1" width="44.375" style="3" bestFit="1" customWidth="1"/>
    <col min="2" max="2" width="7.125" style="81" customWidth="1"/>
    <col min="3" max="39" width="8.625" style="11" customWidth="1"/>
    <col min="40" max="40" width="8.625" style="2"/>
    <col min="41" max="41" width="8.625" style="2" customWidth="1"/>
    <col min="42" max="16384" width="8.625" style="2"/>
  </cols>
  <sheetData>
    <row r="1" spans="1:48" x14ac:dyDescent="0.25">
      <c r="A1" s="7"/>
      <c r="B1" s="80"/>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row>
    <row r="2" spans="1:48" x14ac:dyDescent="0.25">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row>
    <row r="3" spans="1:48" x14ac:dyDescent="0.25">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row>
    <row r="4" spans="1:48" x14ac:dyDescent="0.25">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row>
    <row r="5" spans="1:48" x14ac:dyDescent="0.25">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row>
    <row r="6" spans="1:48" x14ac:dyDescent="0.25">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row>
    <row r="7" spans="1:48" ht="21" customHeight="1" x14ac:dyDescent="0.35">
      <c r="A7" s="1" t="s">
        <v>45</v>
      </c>
      <c r="B7" s="8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row>
    <row r="8" spans="1:48" x14ac:dyDescent="0.25">
      <c r="A8" s="38" t="s">
        <v>47</v>
      </c>
      <c r="B8" s="83" t="s">
        <v>68</v>
      </c>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row>
    <row r="9" spans="1:48" ht="14.25" customHeight="1" x14ac:dyDescent="0.25">
      <c r="A9" s="4" t="s">
        <v>44</v>
      </c>
      <c r="B9" s="84"/>
      <c r="C9" s="13">
        <v>1974</v>
      </c>
      <c r="D9" s="13">
        <f t="shared" ref="D9:AJ9" si="0">C9+1</f>
        <v>1975</v>
      </c>
      <c r="E9" s="13">
        <f t="shared" si="0"/>
        <v>1976</v>
      </c>
      <c r="F9" s="13">
        <f t="shared" si="0"/>
        <v>1977</v>
      </c>
      <c r="G9" s="13">
        <f t="shared" si="0"/>
        <v>1978</v>
      </c>
      <c r="H9" s="13">
        <f t="shared" si="0"/>
        <v>1979</v>
      </c>
      <c r="I9" s="13">
        <f t="shared" si="0"/>
        <v>1980</v>
      </c>
      <c r="J9" s="13">
        <f t="shared" si="0"/>
        <v>1981</v>
      </c>
      <c r="K9" s="13">
        <f t="shared" si="0"/>
        <v>1982</v>
      </c>
      <c r="L9" s="13">
        <f t="shared" si="0"/>
        <v>1983</v>
      </c>
      <c r="M9" s="13">
        <f t="shared" si="0"/>
        <v>1984</v>
      </c>
      <c r="N9" s="13">
        <f t="shared" si="0"/>
        <v>1985</v>
      </c>
      <c r="O9" s="13">
        <f t="shared" si="0"/>
        <v>1986</v>
      </c>
      <c r="P9" s="13">
        <f t="shared" si="0"/>
        <v>1987</v>
      </c>
      <c r="Q9" s="13">
        <f t="shared" si="0"/>
        <v>1988</v>
      </c>
      <c r="R9" s="13">
        <f t="shared" si="0"/>
        <v>1989</v>
      </c>
      <c r="S9" s="13">
        <f t="shared" si="0"/>
        <v>1990</v>
      </c>
      <c r="T9" s="13">
        <f t="shared" si="0"/>
        <v>1991</v>
      </c>
      <c r="U9" s="13">
        <f t="shared" si="0"/>
        <v>1992</v>
      </c>
      <c r="V9" s="13">
        <f t="shared" si="0"/>
        <v>1993</v>
      </c>
      <c r="W9" s="13">
        <f t="shared" si="0"/>
        <v>1994</v>
      </c>
      <c r="X9" s="13">
        <f t="shared" si="0"/>
        <v>1995</v>
      </c>
      <c r="Y9" s="13">
        <f t="shared" si="0"/>
        <v>1996</v>
      </c>
      <c r="Z9" s="13">
        <f t="shared" si="0"/>
        <v>1997</v>
      </c>
      <c r="AA9" s="13">
        <f t="shared" si="0"/>
        <v>1998</v>
      </c>
      <c r="AB9" s="13">
        <f t="shared" si="0"/>
        <v>1999</v>
      </c>
      <c r="AC9" s="13">
        <f t="shared" si="0"/>
        <v>2000</v>
      </c>
      <c r="AD9" s="13">
        <f t="shared" si="0"/>
        <v>2001</v>
      </c>
      <c r="AE9" s="13">
        <f t="shared" si="0"/>
        <v>2002</v>
      </c>
      <c r="AF9" s="13">
        <f t="shared" si="0"/>
        <v>2003</v>
      </c>
      <c r="AG9" s="13">
        <f t="shared" si="0"/>
        <v>2004</v>
      </c>
      <c r="AH9" s="13">
        <f t="shared" si="0"/>
        <v>2005</v>
      </c>
      <c r="AI9" s="13">
        <f t="shared" si="0"/>
        <v>2006</v>
      </c>
      <c r="AJ9" s="13">
        <f t="shared" si="0"/>
        <v>2007</v>
      </c>
      <c r="AK9" s="13">
        <f t="shared" ref="AK9:AV9" si="1">AJ9+1</f>
        <v>2008</v>
      </c>
      <c r="AL9" s="13">
        <f t="shared" si="1"/>
        <v>2009</v>
      </c>
      <c r="AM9" s="13">
        <f t="shared" si="1"/>
        <v>2010</v>
      </c>
      <c r="AN9" s="13">
        <f t="shared" si="1"/>
        <v>2011</v>
      </c>
      <c r="AO9" s="13">
        <f t="shared" si="1"/>
        <v>2012</v>
      </c>
      <c r="AP9" s="13">
        <f t="shared" si="1"/>
        <v>2013</v>
      </c>
      <c r="AQ9" s="13">
        <f t="shared" si="1"/>
        <v>2014</v>
      </c>
      <c r="AR9" s="13">
        <f t="shared" si="1"/>
        <v>2015</v>
      </c>
      <c r="AS9" s="13">
        <f t="shared" si="1"/>
        <v>2016</v>
      </c>
      <c r="AT9" s="13">
        <f t="shared" si="1"/>
        <v>2017</v>
      </c>
      <c r="AU9" s="13">
        <f t="shared" si="1"/>
        <v>2018</v>
      </c>
      <c r="AV9" s="13">
        <f t="shared" si="1"/>
        <v>2019</v>
      </c>
    </row>
    <row r="10" spans="1:48" ht="14.25" customHeight="1" x14ac:dyDescent="0.25">
      <c r="A10" s="4"/>
      <c r="B10" s="84"/>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row>
    <row r="11" spans="1:48" s="24" customFormat="1" ht="18" customHeight="1" x14ac:dyDescent="0.25">
      <c r="A11" s="73" t="s">
        <v>82</v>
      </c>
      <c r="B11" s="90">
        <v>1</v>
      </c>
      <c r="C11" s="5">
        <f t="shared" ref="C11:AO11" si="2">C13-SUM(C34:C36,C67)</f>
        <v>16.727434034305929</v>
      </c>
      <c r="D11" s="5">
        <f t="shared" si="2"/>
        <v>18.274307408700842</v>
      </c>
      <c r="E11" s="5">
        <f t="shared" si="2"/>
        <v>49.731091940492206</v>
      </c>
      <c r="F11" s="5">
        <f t="shared" si="2"/>
        <v>79.711223290709398</v>
      </c>
      <c r="G11" s="5">
        <f t="shared" si="2"/>
        <v>75.139869385354999</v>
      </c>
      <c r="H11" s="5">
        <f t="shared" si="2"/>
        <v>45.243232106954231</v>
      </c>
      <c r="I11" s="5">
        <f t="shared" si="2"/>
        <v>40.005027748390546</v>
      </c>
      <c r="J11" s="5">
        <f t="shared" si="2"/>
        <v>48.792451597456186</v>
      </c>
      <c r="K11" s="5">
        <f t="shared" si="2"/>
        <v>84.833824708100593</v>
      </c>
      <c r="L11" s="5">
        <f t="shared" si="2"/>
        <v>91.034472716858147</v>
      </c>
      <c r="M11" s="5">
        <f t="shared" si="2"/>
        <v>112.31148908079047</v>
      </c>
      <c r="N11" s="5">
        <f t="shared" si="2"/>
        <v>140.12275384871327</v>
      </c>
      <c r="O11" s="5">
        <f t="shared" si="2"/>
        <v>165.25673715156714</v>
      </c>
      <c r="P11" s="5">
        <f t="shared" si="2"/>
        <v>159.40972382356065</v>
      </c>
      <c r="Q11" s="5">
        <f t="shared" si="2"/>
        <v>173.50936320281238</v>
      </c>
      <c r="R11" s="5">
        <f t="shared" si="2"/>
        <v>179.07990592887714</v>
      </c>
      <c r="S11" s="5">
        <f t="shared" si="2"/>
        <v>177.62749511594586</v>
      </c>
      <c r="T11" s="5">
        <f t="shared" si="2"/>
        <v>191.87418379669219</v>
      </c>
      <c r="U11" s="5">
        <f t="shared" si="2"/>
        <v>204.76407270447604</v>
      </c>
      <c r="V11" s="5">
        <f t="shared" si="2"/>
        <v>198.04358195525896</v>
      </c>
      <c r="W11" s="5">
        <f t="shared" si="2"/>
        <v>186.12739035870987</v>
      </c>
      <c r="X11" s="5">
        <f t="shared" si="2"/>
        <v>172.27459829108236</v>
      </c>
      <c r="Y11" s="5">
        <f t="shared" si="2"/>
        <v>196.15465166728697</v>
      </c>
      <c r="Z11" s="5">
        <f t="shared" si="2"/>
        <v>204.24549723167286</v>
      </c>
      <c r="AA11" s="5">
        <f t="shared" si="2"/>
        <v>179.38936397835144</v>
      </c>
      <c r="AB11" s="5">
        <f t="shared" si="2"/>
        <v>207.7912616368115</v>
      </c>
      <c r="AC11" s="5">
        <f t="shared" si="2"/>
        <v>217.56081643693361</v>
      </c>
      <c r="AD11" s="5">
        <f t="shared" si="2"/>
        <v>229.05245220955476</v>
      </c>
      <c r="AE11" s="5">
        <f t="shared" si="2"/>
        <v>216.68791520800215</v>
      </c>
      <c r="AF11" s="5">
        <f t="shared" si="2"/>
        <v>166.49092769834192</v>
      </c>
      <c r="AG11" s="5">
        <f t="shared" si="2"/>
        <v>151.41789941660426</v>
      </c>
      <c r="AH11" s="5">
        <f t="shared" si="2"/>
        <v>143.25535630769869</v>
      </c>
      <c r="AI11" s="5">
        <f t="shared" si="2"/>
        <v>146.10024385845955</v>
      </c>
      <c r="AJ11" s="5">
        <f t="shared" si="2"/>
        <v>157.49859295356546</v>
      </c>
      <c r="AK11" s="5">
        <f t="shared" si="2"/>
        <v>146.43134770484872</v>
      </c>
      <c r="AL11" s="5">
        <f t="shared" si="2"/>
        <v>150.71156608114916</v>
      </c>
      <c r="AM11" s="5">
        <f t="shared" si="2"/>
        <v>160.80116756400224</v>
      </c>
      <c r="AN11" s="5">
        <f t="shared" si="2"/>
        <v>145.25555432415334</v>
      </c>
      <c r="AO11" s="5">
        <f t="shared" si="2"/>
        <v>152.04541878561608</v>
      </c>
      <c r="AP11" s="5">
        <f t="shared" ref="AP11:AU11" si="3">AP13-SUM(AP34:AP36,AP67)</f>
        <v>160.62196262762481</v>
      </c>
      <c r="AQ11" s="5">
        <f t="shared" si="3"/>
        <v>180.57648990041417</v>
      </c>
      <c r="AR11" s="5">
        <f t="shared" si="3"/>
        <v>164.54334000729972</v>
      </c>
      <c r="AS11" s="5">
        <f t="shared" si="3"/>
        <v>170.98555277701064</v>
      </c>
      <c r="AT11" s="5">
        <f t="shared" si="3"/>
        <v>171.81579586286918</v>
      </c>
      <c r="AU11" s="5">
        <f t="shared" si="3"/>
        <v>151.55853240537058</v>
      </c>
      <c r="AV11" s="5">
        <f t="shared" ref="AV11" si="4">AV13-SUM(AV34:AV36,AV67)</f>
        <v>162.14528165865875</v>
      </c>
    </row>
    <row r="12" spans="1:48" s="24" customFormat="1" x14ac:dyDescent="0.25">
      <c r="A12" s="27"/>
      <c r="B12" s="85"/>
      <c r="C12" s="36"/>
      <c r="D12" s="36"/>
      <c r="E12" s="36"/>
      <c r="F12" s="36"/>
      <c r="G12" s="36"/>
      <c r="H12" s="36"/>
      <c r="I12" s="36"/>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c r="AK12" s="36"/>
      <c r="AL12" s="36"/>
      <c r="AM12" s="36"/>
      <c r="AN12" s="36"/>
      <c r="AO12" s="36"/>
      <c r="AP12" s="36"/>
      <c r="AQ12" s="36"/>
      <c r="AR12" s="36"/>
      <c r="AS12" s="36"/>
      <c r="AT12" s="36"/>
      <c r="AU12" s="36"/>
      <c r="AV12" s="36"/>
    </row>
    <row r="13" spans="1:48" s="24" customFormat="1" ht="14.25" customHeight="1" x14ac:dyDescent="0.25">
      <c r="A13" s="27" t="s">
        <v>12</v>
      </c>
      <c r="B13" s="85"/>
      <c r="C13" s="5">
        <f>Annual_Mm3!C13*0.0353147</f>
        <v>18.196242003044659</v>
      </c>
      <c r="D13" s="5">
        <f>Annual_Mm3!D13*0.0353147</f>
        <v>19.986339187860779</v>
      </c>
      <c r="E13" s="5">
        <f>Annual_Mm3!E13*0.0353147</f>
        <v>53.040575208915193</v>
      </c>
      <c r="F13" s="5">
        <f>Annual_Mm3!F13*0.0353147</f>
        <v>82.850231333675993</v>
      </c>
      <c r="G13" s="5">
        <f>Annual_Mm3!G13*0.0353147</f>
        <v>76.811229653527903</v>
      </c>
      <c r="H13" s="5">
        <f>Annual_Mm3!H13*0.0353147</f>
        <v>54.550552146266689</v>
      </c>
      <c r="I13" s="5">
        <f>Annual_Mm3!I13*0.0353147</f>
        <v>47.39810014212047</v>
      </c>
      <c r="J13" s="5">
        <f>Annual_Mm3!J13*0.0353147</f>
        <v>62.489652080458875</v>
      </c>
      <c r="K13" s="5">
        <f>Annual_Mm3!K13*0.0353147</f>
        <v>103.4376047248612</v>
      </c>
      <c r="L13" s="5">
        <f>Annual_Mm3!L13*0.0353147</f>
        <v>112.19652257630328</v>
      </c>
      <c r="M13" s="5">
        <f>Annual_Mm3!M13*0.0353147</f>
        <v>135.70587763945022</v>
      </c>
      <c r="N13" s="5">
        <f>Annual_Mm3!N13*0.0353147</f>
        <v>167.6574712382411</v>
      </c>
      <c r="O13" s="5">
        <f>Annual_Mm3!O13*0.0353147</f>
        <v>190.02732334561838</v>
      </c>
      <c r="P13" s="5">
        <f>Annual_Mm3!P13*0.0353147</f>
        <v>183.87881867254632</v>
      </c>
      <c r="Q13" s="5">
        <f>Annual_Mm3!Q13*0.0353147</f>
        <v>204.23169888280208</v>
      </c>
      <c r="R13" s="5">
        <f>Annual_Mm3!R13*0.0353147</f>
        <v>214.30962609880334</v>
      </c>
      <c r="S13" s="5">
        <f>Annual_Mm3!S13*0.0353147</f>
        <v>211.94135425690095</v>
      </c>
      <c r="T13" s="5">
        <f>Annual_Mm3!T13*0.0353147</f>
        <v>222.10455089848946</v>
      </c>
      <c r="U13" s="5">
        <f>Annual_Mm3!U13*0.0353147</f>
        <v>236.92444082827492</v>
      </c>
      <c r="V13" s="5">
        <f>Annual_Mm3!V13*0.0353147</f>
        <v>229.4980265890598</v>
      </c>
      <c r="W13" s="5">
        <f>Annual_Mm3!W13*0.0353147</f>
        <v>221.55278611194771</v>
      </c>
      <c r="X13" s="5">
        <f>Annual_Mm3!X13*0.0353147</f>
        <v>197.58314577370942</v>
      </c>
      <c r="Y13" s="5">
        <f>Annual_Mm3!Y13*0.0353147</f>
        <v>231.90755228442467</v>
      </c>
      <c r="Z13" s="5">
        <f>Annual_Mm3!Z13*0.0353147</f>
        <v>234.99328390098074</v>
      </c>
      <c r="AA13" s="5">
        <f>Annual_Mm3!AA13*0.0353147</f>
        <v>210.57505684052811</v>
      </c>
      <c r="AB13" s="5">
        <f>Annual_Mm3!AB13*0.0353147</f>
        <v>234.48514402486398</v>
      </c>
      <c r="AC13" s="5">
        <f>Annual_Mm3!AC13*0.0353147</f>
        <v>233.91982428500296</v>
      </c>
      <c r="AD13" s="5">
        <f>Annual_Mm3!AD13*0.0353147</f>
        <v>243.48577738730879</v>
      </c>
      <c r="AE13" s="5">
        <f>Annual_Mm3!AE13*0.0353147</f>
        <v>227.1331498080192</v>
      </c>
      <c r="AF13" s="5">
        <f>Annual_Mm3!AF13*0.0353147</f>
        <v>173.92844034083899</v>
      </c>
      <c r="AG13" s="5">
        <f>Annual_Mm3!AG13*0.0353147</f>
        <v>158.66216566862366</v>
      </c>
      <c r="AH13" s="5">
        <f>Annual_Mm3!AH13*0.0353147</f>
        <v>150.87001390836278</v>
      </c>
      <c r="AI13" s="5">
        <f>Annual_Mm3!AI13*0.0353147</f>
        <v>153.77586609821861</v>
      </c>
      <c r="AJ13" s="5">
        <f>Annual_Mm3!AJ13*0.0353147</f>
        <v>166.49865503674755</v>
      </c>
      <c r="AK13" s="5">
        <f>Annual_Mm3!AK13*0.0353147</f>
        <v>158.59563072076833</v>
      </c>
      <c r="AL13" s="5">
        <f>Annual_Mm3!AL13*0.0353147</f>
        <v>165.06959688979896</v>
      </c>
      <c r="AM13" s="5">
        <f>Annual_Mm3!AM13*0.0353147</f>
        <v>175.39702918387712</v>
      </c>
      <c r="AN13" s="5">
        <f>Annual_Mm3!AN13*0.0353147</f>
        <v>160.23988652355638</v>
      </c>
      <c r="AO13" s="5">
        <f>Annual_Mm3!AO13*0.0353147</f>
        <v>167.24366584056119</v>
      </c>
      <c r="AP13" s="5">
        <f>Annual_Mm3!AP13*0.0353147</f>
        <v>180.00017321361452</v>
      </c>
      <c r="AQ13" s="5">
        <f>Annual_Mm3!AQ13*0.0353147</f>
        <v>207.43910341758172</v>
      </c>
      <c r="AR13" s="5">
        <f>Annual_Mm3!AR13*0.0353147</f>
        <v>190.82195248043013</v>
      </c>
      <c r="AS13" s="5">
        <f>Annual_Mm3!AS13*0.0353147</f>
        <v>193.52464559946802</v>
      </c>
      <c r="AT13" s="5">
        <f>Annual_Mm3!AT13*0.0353147</f>
        <v>191.32252922129035</v>
      </c>
      <c r="AU13" s="5">
        <f>Annual_Mm3!AU13*0.0353147</f>
        <v>162.92874323101006</v>
      </c>
      <c r="AV13" s="5">
        <f>Annual_Mm3!AV13*0.0353147</f>
        <v>171.31692895447452</v>
      </c>
    </row>
    <row r="14" spans="1:48" s="24" customFormat="1" ht="14.25" customHeight="1" outlineLevel="1" x14ac:dyDescent="0.25">
      <c r="A14" s="16" t="s">
        <v>14</v>
      </c>
      <c r="B14" s="92"/>
      <c r="C14" s="15">
        <f>Annual_Mm3!C14*0.0353147</f>
        <v>18.196242003044659</v>
      </c>
      <c r="D14" s="15">
        <f>Annual_Mm3!D14*0.0353147</f>
        <v>19.986339187860779</v>
      </c>
      <c r="E14" s="15">
        <f>Annual_Mm3!E14*0.0353147</f>
        <v>53.040575208915193</v>
      </c>
      <c r="F14" s="15">
        <f>Annual_Mm3!F14*0.0353147</f>
        <v>82.850231333675993</v>
      </c>
      <c r="G14" s="15">
        <f>Annual_Mm3!G14*0.0353147</f>
        <v>76.811229653527903</v>
      </c>
      <c r="H14" s="15">
        <f>Annual_Mm3!H14*0.0353147</f>
        <v>38.030506338785294</v>
      </c>
      <c r="I14" s="15">
        <f>Annual_Mm3!I14*0.0353147</f>
        <v>25.228151618882197</v>
      </c>
      <c r="J14" s="15">
        <f>Annual_Mm3!J14*0.0353147</f>
        <v>31.397270071040339</v>
      </c>
      <c r="K14" s="15">
        <f>Annual_Mm3!K14*0.0353147</f>
        <v>40.794712815879194</v>
      </c>
      <c r="L14" s="15">
        <f>Annual_Mm3!L14*0.0353147</f>
        <v>45.910175267925496</v>
      </c>
      <c r="M14" s="15">
        <f>Annual_Mm3!M14*0.0353147</f>
        <v>46.819733512241392</v>
      </c>
      <c r="N14" s="15">
        <f>Annual_Mm3!N14*0.0353147</f>
        <v>51.851694391452398</v>
      </c>
      <c r="O14" s="15">
        <f>Annual_Mm3!O14*0.0353147</f>
        <v>49.918250446187599</v>
      </c>
      <c r="P14" s="15">
        <f>Annual_Mm3!P14*0.0353147</f>
        <v>47.117910497774197</v>
      </c>
      <c r="Q14" s="15">
        <f>Annual_Mm3!Q14*0.0353147</f>
        <v>55.365676198865394</v>
      </c>
      <c r="R14" s="15">
        <f>Annual_Mm3!R14*0.0353147</f>
        <v>60.518634210210195</v>
      </c>
      <c r="S14" s="15">
        <f>Annual_Mm3!S14*0.0353147</f>
        <v>58.83869793365109</v>
      </c>
      <c r="T14" s="15">
        <f>Annual_Mm3!T14*0.0353147</f>
        <v>61.471444980903897</v>
      </c>
      <c r="U14" s="15">
        <f>Annual_Mm3!U14*0.0353147</f>
        <v>65.745638424724106</v>
      </c>
      <c r="V14" s="15">
        <f>Annual_Mm3!V14*0.0353147</f>
        <v>64.511925489667192</v>
      </c>
      <c r="W14" s="15">
        <f>Annual_Mm3!W14*0.0353147</f>
        <v>69.177843605823298</v>
      </c>
      <c r="X14" s="15">
        <f>Annual_Mm3!X14*0.0353147</f>
        <v>57.289811612986597</v>
      </c>
      <c r="Y14" s="15">
        <f>Annual_Mm3!Y14*0.0353147</f>
        <v>69.854252258430691</v>
      </c>
      <c r="Z14" s="15">
        <f>Annual_Mm3!Z14*0.0353147</f>
        <v>60.140498528490198</v>
      </c>
      <c r="AA14" s="15">
        <f>Annual_Mm3!AA14*0.0353147</f>
        <v>59.3977943664962</v>
      </c>
      <c r="AB14" s="15">
        <f>Annual_Mm3!AB14*0.0353147</f>
        <v>56.273808047133599</v>
      </c>
      <c r="AC14" s="15">
        <f>Annual_Mm3!AC14*0.0353147</f>
        <v>46.041208096190601</v>
      </c>
      <c r="AD14" s="15">
        <f>Annual_Mm3!AD14*0.0353147</f>
        <v>42.545634217411397</v>
      </c>
      <c r="AE14" s="15">
        <f>Annual_Mm3!AE14*0.0353147</f>
        <v>38.135482851319999</v>
      </c>
      <c r="AF14" s="15">
        <f>Annual_Mm3!AF14*0.0353147</f>
        <v>35.6823990577996</v>
      </c>
      <c r="AG14" s="15">
        <f>Annual_Mm3!AG14*0.0353147</f>
        <v>36.535382976141996</v>
      </c>
      <c r="AH14" s="15">
        <f>Annual_Mm3!AH14*0.0353147</f>
        <v>37.990563470776799</v>
      </c>
      <c r="AI14" s="15">
        <f>Annual_Mm3!AI14*0.0353147</f>
        <v>37.2488915574638</v>
      </c>
      <c r="AJ14" s="15">
        <f>Annual_Mm3!AJ14*0.0353147</f>
        <v>32.779409387084804</v>
      </c>
      <c r="AK14" s="15">
        <f>Annual_Mm3!AK14*0.0353147</f>
        <v>27.745428595320558</v>
      </c>
      <c r="AL14" s="15">
        <f>Annual_Mm3!AL14*0.0353147</f>
        <v>23.15279804488522</v>
      </c>
      <c r="AM14" s="15">
        <f>Annual_Mm3!AM14*0.0353147</f>
        <v>23.848155689708058</v>
      </c>
      <c r="AN14" s="15">
        <f>Annual_Mm3!AN14*0.0353147</f>
        <v>23.974781494147528</v>
      </c>
      <c r="AO14" s="15">
        <f>Annual_Mm3!AO14*0.0353147</f>
        <v>20.768967342156127</v>
      </c>
      <c r="AP14" s="15">
        <f>Annual_Mm3!AP14*0.0353147</f>
        <v>17.411778240083891</v>
      </c>
      <c r="AQ14" s="15">
        <f>Annual_Mm3!AQ14*0.0353147</f>
        <v>22.074052419514899</v>
      </c>
      <c r="AR14" s="15">
        <f>Annual_Mm3!AR14*0.0353147</f>
        <v>16.882588237507289</v>
      </c>
      <c r="AS14" s="15">
        <f>Annual_Mm3!AS14*0.0353147</f>
        <v>13.299970619070159</v>
      </c>
      <c r="AT14" s="15">
        <f>Annual_Mm3!AT14*0.0353147</f>
        <v>12.549172765738438</v>
      </c>
      <c r="AU14" s="15">
        <f>Annual_Mm3!AU14*0.0353147</f>
        <v>12.011454814021159</v>
      </c>
      <c r="AV14" s="15">
        <f>Annual_Mm3!AV14*0.0353147</f>
        <v>13.509530552682389</v>
      </c>
    </row>
    <row r="15" spans="1:48" s="24" customFormat="1" ht="14.25" customHeight="1" outlineLevel="1" x14ac:dyDescent="0.25">
      <c r="A15" s="16" t="s">
        <v>23</v>
      </c>
      <c r="B15" s="92"/>
      <c r="C15" s="15">
        <f>Annual_Mm3!C15*0.0353147</f>
        <v>0</v>
      </c>
      <c r="D15" s="15">
        <f>Annual_Mm3!D15*0.0353147</f>
        <v>0</v>
      </c>
      <c r="E15" s="15">
        <f>Annual_Mm3!E15*0.0353147</f>
        <v>0</v>
      </c>
      <c r="F15" s="15">
        <f>Annual_Mm3!F15*0.0353147</f>
        <v>0</v>
      </c>
      <c r="G15" s="15">
        <f>Annual_Mm3!G15*0.0353147</f>
        <v>0</v>
      </c>
      <c r="H15" s="15">
        <f>Annual_Mm3!H15*0.0353147</f>
        <v>0</v>
      </c>
      <c r="I15" s="15">
        <f>Annual_Mm3!I15*0.0353147</f>
        <v>0</v>
      </c>
      <c r="J15" s="15">
        <f>Annual_Mm3!J15*0.0353147</f>
        <v>0</v>
      </c>
      <c r="K15" s="15">
        <f>Annual_Mm3!K15*0.0353147</f>
        <v>0</v>
      </c>
      <c r="L15" s="15">
        <f>Annual_Mm3!L15*0.0353147</f>
        <v>0</v>
      </c>
      <c r="M15" s="15">
        <f>Annual_Mm3!M15*0.0353147</f>
        <v>0</v>
      </c>
      <c r="N15" s="15">
        <f>Annual_Mm3!N15*0.0353147</f>
        <v>0</v>
      </c>
      <c r="O15" s="15">
        <f>Annual_Mm3!O15*0.0353147</f>
        <v>0</v>
      </c>
      <c r="P15" s="15">
        <f>Annual_Mm3!P15*0.0353147</f>
        <v>0</v>
      </c>
      <c r="Q15" s="15">
        <f>Annual_Mm3!Q15*0.0353147</f>
        <v>0</v>
      </c>
      <c r="R15" s="15">
        <f>Annual_Mm3!R15*0.0353147</f>
        <v>0</v>
      </c>
      <c r="S15" s="15">
        <f>Annual_Mm3!S15*0.0353147</f>
        <v>0</v>
      </c>
      <c r="T15" s="15">
        <f>Annual_Mm3!T15*0.0353147</f>
        <v>0</v>
      </c>
      <c r="U15" s="15">
        <f>Annual_Mm3!U15*0.0353147</f>
        <v>0</v>
      </c>
      <c r="V15" s="15">
        <f>Annual_Mm3!V15*0.0353147</f>
        <v>0</v>
      </c>
      <c r="W15" s="15">
        <f>Annual_Mm3!W15*0.0353147</f>
        <v>0</v>
      </c>
      <c r="X15" s="15">
        <f>Annual_Mm3!X15*0.0353147</f>
        <v>0</v>
      </c>
      <c r="Y15" s="15">
        <f>Annual_Mm3!Y15*0.0353147</f>
        <v>0</v>
      </c>
      <c r="Z15" s="15">
        <f>Annual_Mm3!Z15*0.0353147</f>
        <v>0</v>
      </c>
      <c r="AA15" s="15">
        <f>Annual_Mm3!AA15*0.0353147</f>
        <v>0</v>
      </c>
      <c r="AB15" s="15">
        <f>Annual_Mm3!AB15*0.0353147</f>
        <v>0</v>
      </c>
      <c r="AC15" s="15">
        <f>Annual_Mm3!AC15*0.0353147</f>
        <v>0</v>
      </c>
      <c r="AD15" s="15">
        <f>Annual_Mm3!AD15*0.0353147</f>
        <v>0</v>
      </c>
      <c r="AE15" s="15">
        <f>Annual_Mm3!AE15*0.0353147</f>
        <v>0</v>
      </c>
      <c r="AF15" s="15">
        <f>Annual_Mm3!AF15*0.0353147</f>
        <v>0</v>
      </c>
      <c r="AG15" s="15">
        <f>Annual_Mm3!AG15*0.0353147</f>
        <v>0</v>
      </c>
      <c r="AH15" s="15">
        <f>Annual_Mm3!AH15*0.0353147</f>
        <v>0</v>
      </c>
      <c r="AI15" s="15">
        <f>Annual_Mm3!AI15*0.0353147</f>
        <v>1.4740988160332898E-2</v>
      </c>
      <c r="AJ15" s="15">
        <f>Annual_Mm3!AJ15*0.0353147</f>
        <v>0.10572893046402008</v>
      </c>
      <c r="AK15" s="15">
        <f>Annual_Mm3!AK15*0.0353147</f>
        <v>0.1677444482627804</v>
      </c>
      <c r="AL15" s="15">
        <f>Annual_Mm3!AL15*0.0353147</f>
        <v>0.10543779604190538</v>
      </c>
      <c r="AM15" s="15">
        <f>Annual_Mm3!AM15*0.0353147</f>
        <v>0.1378699856376438</v>
      </c>
      <c r="AN15" s="15">
        <f>Annual_Mm3!AN15*0.0353147</f>
        <v>0.26387020083165319</v>
      </c>
      <c r="AO15" s="15">
        <f>Annual_Mm3!AO15*0.0353147</f>
        <v>0.39532231608020102</v>
      </c>
      <c r="AP15" s="15">
        <f>Annual_Mm3!AP15*0.0353147</f>
        <v>0.68477595447148598</v>
      </c>
      <c r="AQ15" s="15">
        <f>Annual_Mm3!AQ15*0.0353147</f>
        <v>0.78005255999354195</v>
      </c>
      <c r="AR15" s="15">
        <f>Annual_Mm3!AR15*0.0353147</f>
        <v>0.633432401603228</v>
      </c>
      <c r="AS15" s="15">
        <f>Annual_Mm3!AS15*0.0353147</f>
        <v>0.368094584911629</v>
      </c>
      <c r="AT15" s="15">
        <f>Annual_Mm3!AT15*0.0353147</f>
        <v>0.17164515997262009</v>
      </c>
      <c r="AU15" s="15">
        <f>Annual_Mm3!AU15*0.0353147</f>
        <v>0.16203732120805209</v>
      </c>
      <c r="AV15" s="15">
        <f>Annual_Mm3!AV15*0.0353147</f>
        <v>0.46221463612756697</v>
      </c>
    </row>
    <row r="16" spans="1:48" s="24" customFormat="1" ht="14.25" customHeight="1" outlineLevel="1" x14ac:dyDescent="0.25">
      <c r="A16" s="16" t="s">
        <v>41</v>
      </c>
      <c r="B16" s="92"/>
      <c r="C16" s="15">
        <f>Annual_Mm3!C16*0.0353147</f>
        <v>0</v>
      </c>
      <c r="D16" s="15">
        <f>Annual_Mm3!D16*0.0353147</f>
        <v>0</v>
      </c>
      <c r="E16" s="15">
        <f>Annual_Mm3!E16*0.0353147</f>
        <v>0</v>
      </c>
      <c r="F16" s="15">
        <f>Annual_Mm3!F16*0.0353147</f>
        <v>0</v>
      </c>
      <c r="G16" s="15">
        <f>Annual_Mm3!G16*0.0353147</f>
        <v>0</v>
      </c>
      <c r="H16" s="15">
        <f>Annual_Mm3!H16*0.0353147</f>
        <v>0</v>
      </c>
      <c r="I16" s="15">
        <f>Annual_Mm3!I16*0.0353147</f>
        <v>0</v>
      </c>
      <c r="J16" s="15">
        <f>Annual_Mm3!J16*0.0353147</f>
        <v>0</v>
      </c>
      <c r="K16" s="15">
        <f>Annual_Mm3!K16*0.0353147</f>
        <v>0</v>
      </c>
      <c r="L16" s="15">
        <f>Annual_Mm3!L16*0.0353147</f>
        <v>0</v>
      </c>
      <c r="M16" s="15">
        <f>Annual_Mm3!M16*0.0353147</f>
        <v>0</v>
      </c>
      <c r="N16" s="15">
        <f>Annual_Mm3!N16*0.0353147</f>
        <v>0</v>
      </c>
      <c r="O16" s="15">
        <f>Annual_Mm3!O16*0.0353147</f>
        <v>0</v>
      </c>
      <c r="P16" s="15">
        <f>Annual_Mm3!P16*0.0353147</f>
        <v>0</v>
      </c>
      <c r="Q16" s="15">
        <f>Annual_Mm3!Q16*0.0353147</f>
        <v>0</v>
      </c>
      <c r="R16" s="15">
        <f>Annual_Mm3!R16*0.0353147</f>
        <v>0</v>
      </c>
      <c r="S16" s="15">
        <f>Annual_Mm3!S16*0.0353147</f>
        <v>0</v>
      </c>
      <c r="T16" s="15">
        <f>Annual_Mm3!T16*0.0353147</f>
        <v>0</v>
      </c>
      <c r="U16" s="15">
        <f>Annual_Mm3!U16*0.0353147</f>
        <v>0</v>
      </c>
      <c r="V16" s="15">
        <f>Annual_Mm3!V16*0.0353147</f>
        <v>0</v>
      </c>
      <c r="W16" s="15">
        <f>Annual_Mm3!W16*0.0353147</f>
        <v>0</v>
      </c>
      <c r="X16" s="15">
        <f>Annual_Mm3!X16*0.0353147</f>
        <v>0</v>
      </c>
      <c r="Y16" s="15">
        <f>Annual_Mm3!Y16*0.0353147</f>
        <v>0</v>
      </c>
      <c r="Z16" s="15">
        <f>Annual_Mm3!Z16*0.0353147</f>
        <v>0</v>
      </c>
      <c r="AA16" s="15">
        <f>Annual_Mm3!AA16*0.0353147</f>
        <v>0</v>
      </c>
      <c r="AB16" s="15">
        <f>Annual_Mm3!AB16*0.0353147</f>
        <v>0</v>
      </c>
      <c r="AC16" s="15">
        <f>Annual_Mm3!AC16*0.0353147</f>
        <v>0</v>
      </c>
      <c r="AD16" s="15">
        <f>Annual_Mm3!AD16*0.0353147</f>
        <v>0</v>
      </c>
      <c r="AE16" s="15">
        <f>Annual_Mm3!AE16*0.0353147</f>
        <v>0</v>
      </c>
      <c r="AF16" s="15">
        <f>Annual_Mm3!AF16*0.0353147</f>
        <v>0</v>
      </c>
      <c r="AG16" s="15">
        <f>Annual_Mm3!AG16*0.0353147</f>
        <v>0</v>
      </c>
      <c r="AH16" s="15">
        <f>Annual_Mm3!AH16*0.0353147</f>
        <v>0</v>
      </c>
      <c r="AI16" s="15">
        <f>Annual_Mm3!AI16*0.0353147</f>
        <v>0</v>
      </c>
      <c r="AJ16" s="15">
        <f>Annual_Mm3!AJ16*0.0353147</f>
        <v>0</v>
      </c>
      <c r="AK16" s="15">
        <f>Annual_Mm3!AK16*0.0353147</f>
        <v>0</v>
      </c>
      <c r="AL16" s="15">
        <f>Annual_Mm3!AL16*0.0353147</f>
        <v>0</v>
      </c>
      <c r="AM16" s="15">
        <f>Annual_Mm3!AM16*0.0353147</f>
        <v>0</v>
      </c>
      <c r="AN16" s="15">
        <f>Annual_Mm3!AN16*0.0353147</f>
        <v>1.2833075118691898E-2</v>
      </c>
      <c r="AO16" s="15">
        <f>Annual_Mm3!AO16*0.0353147</f>
        <v>0.50400229427033993</v>
      </c>
      <c r="AP16" s="15">
        <f>Annual_Mm3!AP16*0.0353147</f>
        <v>0.23007417122401838</v>
      </c>
      <c r="AQ16" s="15">
        <f>Annual_Mm3!AQ16*0.0353147</f>
        <v>0.16477970433061639</v>
      </c>
      <c r="AR16" s="15">
        <f>Annual_Mm3!AR16*0.0353147</f>
        <v>6.57431165666824E-2</v>
      </c>
      <c r="AS16" s="15">
        <f>Annual_Mm3!AS16*0.0353147</f>
        <v>0.11009855602235008</v>
      </c>
      <c r="AT16" s="15">
        <f>Annual_Mm3!AT16*0.0353147</f>
        <v>2.3363974667806098E-2</v>
      </c>
      <c r="AU16" s="15">
        <f>Annual_Mm3!AU16*0.0353147</f>
        <v>4.7990438524593497E-2</v>
      </c>
      <c r="AV16" s="15">
        <f>Annual_Mm3!AV16*0.0353147</f>
        <v>5.4528816548766602E-2</v>
      </c>
    </row>
    <row r="17" spans="1:48" s="24" customFormat="1" ht="14.25" customHeight="1" outlineLevel="1" x14ac:dyDescent="0.25">
      <c r="A17" s="16" t="s">
        <v>22</v>
      </c>
      <c r="B17" s="92"/>
      <c r="C17" s="15">
        <f>Annual_Mm3!C17*0.0353147</f>
        <v>0</v>
      </c>
      <c r="D17" s="15">
        <f>Annual_Mm3!D17*0.0353147</f>
        <v>0</v>
      </c>
      <c r="E17" s="15">
        <f>Annual_Mm3!E17*0.0353147</f>
        <v>0</v>
      </c>
      <c r="F17" s="15">
        <f>Annual_Mm3!F17*0.0353147</f>
        <v>0</v>
      </c>
      <c r="G17" s="15">
        <f>Annual_Mm3!G17*0.0353147</f>
        <v>0</v>
      </c>
      <c r="H17" s="15">
        <f>Annual_Mm3!H17*0.0353147</f>
        <v>0</v>
      </c>
      <c r="I17" s="15">
        <f>Annual_Mm3!I17*0.0353147</f>
        <v>0</v>
      </c>
      <c r="J17" s="15">
        <f>Annual_Mm3!J17*0.0353147</f>
        <v>0</v>
      </c>
      <c r="K17" s="15">
        <f>Annual_Mm3!K17*0.0353147</f>
        <v>0</v>
      </c>
      <c r="L17" s="15">
        <f>Annual_Mm3!L17*0.0353147</f>
        <v>0</v>
      </c>
      <c r="M17" s="15">
        <f>Annual_Mm3!M17*0.0353147</f>
        <v>0</v>
      </c>
      <c r="N17" s="15">
        <f>Annual_Mm3!N17*0.0353147</f>
        <v>0</v>
      </c>
      <c r="O17" s="15">
        <f>Annual_Mm3!O17*0.0353147</f>
        <v>0</v>
      </c>
      <c r="P17" s="15">
        <f>Annual_Mm3!P17*0.0353147</f>
        <v>0</v>
      </c>
      <c r="Q17" s="15">
        <f>Annual_Mm3!Q17*0.0353147</f>
        <v>0</v>
      </c>
      <c r="R17" s="15">
        <f>Annual_Mm3!R17*0.0353147</f>
        <v>0</v>
      </c>
      <c r="S17" s="15">
        <f>Annual_Mm3!S17*0.0353147</f>
        <v>0</v>
      </c>
      <c r="T17" s="15">
        <f>Annual_Mm3!T17*0.0353147</f>
        <v>0</v>
      </c>
      <c r="U17" s="15">
        <f>Annual_Mm3!U17*0.0353147</f>
        <v>0</v>
      </c>
      <c r="V17" s="15">
        <f>Annual_Mm3!V17*0.0353147</f>
        <v>0</v>
      </c>
      <c r="W17" s="15">
        <f>Annual_Mm3!W17*0.0353147</f>
        <v>0</v>
      </c>
      <c r="X17" s="15">
        <f>Annual_Mm3!X17*0.0353147</f>
        <v>0</v>
      </c>
      <c r="Y17" s="15">
        <f>Annual_Mm3!Y17*0.0353147</f>
        <v>0</v>
      </c>
      <c r="Z17" s="15">
        <f>Annual_Mm3!Z17*0.0353147</f>
        <v>0</v>
      </c>
      <c r="AA17" s="15">
        <f>Annual_Mm3!AA17*0.0353147</f>
        <v>0</v>
      </c>
      <c r="AB17" s="15">
        <f>Annual_Mm3!AB17*0.0353147</f>
        <v>1.1981083366845998E-2</v>
      </c>
      <c r="AC17" s="15">
        <f>Annual_Mm3!AC17*0.0353147</f>
        <v>9.7928274750603995E-3</v>
      </c>
      <c r="AD17" s="15">
        <f>Annual_Mm3!AD17*0.0353147</f>
        <v>0.48397154569596995</v>
      </c>
      <c r="AE17" s="15">
        <f>Annual_Mm3!AE17*0.0353147</f>
        <v>0.59330804322904696</v>
      </c>
      <c r="AF17" s="15">
        <f>Annual_Mm3!AF17*0.0353147</f>
        <v>1.538848142262937</v>
      </c>
      <c r="AG17" s="15">
        <f>Annual_Mm3!AG17*0.0353147</f>
        <v>3.0649289380803189</v>
      </c>
      <c r="AH17" s="15">
        <f>Annual_Mm3!AH17*0.0353147</f>
        <v>5.8929981100631394</v>
      </c>
      <c r="AI17" s="15">
        <f>Annual_Mm3!AI17*0.0353147</f>
        <v>4.1096449982263099</v>
      </c>
      <c r="AJ17" s="15">
        <f>Annual_Mm3!AJ17*0.0353147</f>
        <v>2.5598742092464586</v>
      </c>
      <c r="AK17" s="15">
        <f>Annual_Mm3!AK17*0.0353147</f>
        <v>1.8225099081722949</v>
      </c>
      <c r="AL17" s="15">
        <f>Annual_Mm3!AL17*0.0353147</f>
        <v>1.3857794472574878</v>
      </c>
      <c r="AM17" s="15">
        <f>Annual_Mm3!AM17*0.0353147</f>
        <v>0.78924387034713794</v>
      </c>
      <c r="AN17" s="15">
        <f>Annual_Mm3!AN17*0.0353147</f>
        <v>0.67647045862960498</v>
      </c>
      <c r="AO17" s="15">
        <f>Annual_Mm3!AO17*0.0353147</f>
        <v>0.60166160590909801</v>
      </c>
      <c r="AP17" s="15">
        <f>Annual_Mm3!AP17*0.0353147</f>
        <v>0.47743964520001497</v>
      </c>
      <c r="AQ17" s="15">
        <f>Annual_Mm3!AQ17*0.0353147</f>
        <v>0.42627580566173395</v>
      </c>
      <c r="AR17" s="15">
        <f>Annual_Mm3!AR17*0.0353147</f>
        <v>0.94000717582747684</v>
      </c>
      <c r="AS17" s="15">
        <f>Annual_Mm3!AS17*0.0353147</f>
        <v>0.69817387243100693</v>
      </c>
      <c r="AT17" s="15">
        <f>Annual_Mm3!AT17*0.0353147</f>
        <v>0.47115760644782295</v>
      </c>
      <c r="AU17" s="15">
        <f>Annual_Mm3!AU17*0.0353147</f>
        <v>0.3418594174239879</v>
      </c>
      <c r="AV17" s="15">
        <f>Annual_Mm3!AV17*0.0353147</f>
        <v>0.27620308256542087</v>
      </c>
    </row>
    <row r="18" spans="1:48" s="24" customFormat="1" ht="14.25" customHeight="1" outlineLevel="1" x14ac:dyDescent="0.25">
      <c r="A18" s="16" t="s">
        <v>42</v>
      </c>
      <c r="B18" s="92"/>
      <c r="C18" s="15">
        <f>Annual_Mm3!C18*0.0353147</f>
        <v>0</v>
      </c>
      <c r="D18" s="15">
        <f>Annual_Mm3!D18*0.0353147</f>
        <v>0</v>
      </c>
      <c r="E18" s="15">
        <f>Annual_Mm3!E18*0.0353147</f>
        <v>0</v>
      </c>
      <c r="F18" s="15">
        <f>Annual_Mm3!F18*0.0353147</f>
        <v>0</v>
      </c>
      <c r="G18" s="15">
        <f>Annual_Mm3!G18*0.0353147</f>
        <v>0</v>
      </c>
      <c r="H18" s="15">
        <f>Annual_Mm3!H18*0.0353147</f>
        <v>0</v>
      </c>
      <c r="I18" s="15">
        <f>Annual_Mm3!I18*0.0353147</f>
        <v>0</v>
      </c>
      <c r="J18" s="15">
        <f>Annual_Mm3!J18*0.0353147</f>
        <v>0</v>
      </c>
      <c r="K18" s="15">
        <f>Annual_Mm3!K18*0.0353147</f>
        <v>0</v>
      </c>
      <c r="L18" s="15">
        <f>Annual_Mm3!L18*0.0353147</f>
        <v>0</v>
      </c>
      <c r="M18" s="15">
        <f>Annual_Mm3!M18*0.0353147</f>
        <v>0</v>
      </c>
      <c r="N18" s="15">
        <f>Annual_Mm3!N18*0.0353147</f>
        <v>0</v>
      </c>
      <c r="O18" s="15">
        <f>Annual_Mm3!O18*0.0353147</f>
        <v>0</v>
      </c>
      <c r="P18" s="15">
        <f>Annual_Mm3!P18*0.0353147</f>
        <v>0</v>
      </c>
      <c r="Q18" s="15">
        <f>Annual_Mm3!Q18*0.0353147</f>
        <v>0</v>
      </c>
      <c r="R18" s="15">
        <f>Annual_Mm3!R18*0.0353147</f>
        <v>0</v>
      </c>
      <c r="S18" s="15">
        <f>Annual_Mm3!S18*0.0353147</f>
        <v>0</v>
      </c>
      <c r="T18" s="15">
        <f>Annual_Mm3!T18*0.0353147</f>
        <v>0</v>
      </c>
      <c r="U18" s="15">
        <f>Annual_Mm3!U18*0.0353147</f>
        <v>0</v>
      </c>
      <c r="V18" s="15">
        <f>Annual_Mm3!V18*0.0353147</f>
        <v>0</v>
      </c>
      <c r="W18" s="15">
        <f>Annual_Mm3!W18*0.0353147</f>
        <v>0</v>
      </c>
      <c r="X18" s="15">
        <f>Annual_Mm3!X18*0.0353147</f>
        <v>0</v>
      </c>
      <c r="Y18" s="15">
        <f>Annual_Mm3!Y18*0.0353147</f>
        <v>0</v>
      </c>
      <c r="Z18" s="15">
        <f>Annual_Mm3!Z18*0.0353147</f>
        <v>0</v>
      </c>
      <c r="AA18" s="15">
        <f>Annual_Mm3!AA18*0.0353147</f>
        <v>0</v>
      </c>
      <c r="AB18" s="15">
        <f>Annual_Mm3!AB18*0.0353147</f>
        <v>0</v>
      </c>
      <c r="AC18" s="15">
        <f>Annual_Mm3!AC18*0.0353147</f>
        <v>0</v>
      </c>
      <c r="AD18" s="15">
        <f>Annual_Mm3!AD18*0.0353147</f>
        <v>0</v>
      </c>
      <c r="AE18" s="15">
        <f>Annual_Mm3!AE18*0.0353147</f>
        <v>0</v>
      </c>
      <c r="AF18" s="15">
        <f>Annual_Mm3!AF18*0.0353147</f>
        <v>0</v>
      </c>
      <c r="AG18" s="15">
        <f>Annual_Mm3!AG18*0.0353147</f>
        <v>0</v>
      </c>
      <c r="AH18" s="15">
        <f>Annual_Mm3!AH18*0.0353147</f>
        <v>0</v>
      </c>
      <c r="AI18" s="15">
        <f>Annual_Mm3!AI18*0.0353147</f>
        <v>0</v>
      </c>
      <c r="AJ18" s="15">
        <f>Annual_Mm3!AJ18*0.0353147</f>
        <v>0</v>
      </c>
      <c r="AK18" s="15">
        <f>Annual_Mm3!AK18*0.0353147</f>
        <v>0</v>
      </c>
      <c r="AL18" s="15">
        <f>Annual_Mm3!AL18*0.0353147</f>
        <v>0</v>
      </c>
      <c r="AM18" s="15">
        <f>Annual_Mm3!AM18*0.0353147</f>
        <v>0</v>
      </c>
      <c r="AN18" s="15">
        <f>Annual_Mm3!AN18*0.0353147</f>
        <v>0.59396965671745994</v>
      </c>
      <c r="AO18" s="15">
        <f>Annual_Mm3!AO18*0.0353147</f>
        <v>1.4194759450670897</v>
      </c>
      <c r="AP18" s="15">
        <f>Annual_Mm3!AP18*0.0353147</f>
        <v>1.153983401961499</v>
      </c>
      <c r="AQ18" s="15">
        <f>Annual_Mm3!AQ18*0.0353147</f>
        <v>0.2762568571066637</v>
      </c>
      <c r="AR18" s="15">
        <f>Annual_Mm3!AR18*0.0353147</f>
        <v>0.15990452595786081</v>
      </c>
      <c r="AS18" s="15">
        <f>Annual_Mm3!AS18*0.0353147</f>
        <v>7.2546770812706801E-2</v>
      </c>
      <c r="AT18" s="15">
        <f>Annual_Mm3!AT18*0.0353147</f>
        <v>0.12831157509293079</v>
      </c>
      <c r="AU18" s="15">
        <f>Annual_Mm3!AU18*0.0353147</f>
        <v>0.17411456381908091</v>
      </c>
      <c r="AV18" s="15">
        <f>Annual_Mm3!AV18*0.0353147</f>
        <v>0.16905571475106629</v>
      </c>
    </row>
    <row r="19" spans="1:48" s="24" customFormat="1" ht="14.25" customHeight="1" outlineLevel="1" x14ac:dyDescent="0.25">
      <c r="A19" s="16" t="s">
        <v>28</v>
      </c>
      <c r="B19" s="92"/>
      <c r="C19" s="15">
        <f>Annual_Mm3!C19*0.0353147</f>
        <v>0</v>
      </c>
      <c r="D19" s="15">
        <f>Annual_Mm3!D19*0.0353147</f>
        <v>0</v>
      </c>
      <c r="E19" s="15">
        <f>Annual_Mm3!E19*0.0353147</f>
        <v>0</v>
      </c>
      <c r="F19" s="15">
        <f>Annual_Mm3!F19*0.0353147</f>
        <v>0</v>
      </c>
      <c r="G19" s="15">
        <f>Annual_Mm3!G19*0.0353147</f>
        <v>0</v>
      </c>
      <c r="H19" s="15">
        <f>Annual_Mm3!H19*0.0353147</f>
        <v>0</v>
      </c>
      <c r="I19" s="15">
        <f>Annual_Mm3!I19*0.0353147</f>
        <v>0</v>
      </c>
      <c r="J19" s="15">
        <f>Annual_Mm3!J19*0.0353147</f>
        <v>0</v>
      </c>
      <c r="K19" s="15">
        <f>Annual_Mm3!K19*0.0353147</f>
        <v>0</v>
      </c>
      <c r="L19" s="15">
        <f>Annual_Mm3!L19*0.0353147</f>
        <v>0</v>
      </c>
      <c r="M19" s="15">
        <f>Annual_Mm3!M19*0.0353147</f>
        <v>0</v>
      </c>
      <c r="N19" s="15">
        <f>Annual_Mm3!N19*0.0353147</f>
        <v>0</v>
      </c>
      <c r="O19" s="15">
        <f>Annual_Mm3!O19*0.0353147</f>
        <v>0</v>
      </c>
      <c r="P19" s="15">
        <f>Annual_Mm3!P19*0.0353147</f>
        <v>0</v>
      </c>
      <c r="Q19" s="15">
        <f>Annual_Mm3!Q19*0.0353147</f>
        <v>0</v>
      </c>
      <c r="R19" s="15">
        <f>Annual_Mm3!R19*0.0353147</f>
        <v>0</v>
      </c>
      <c r="S19" s="15">
        <f>Annual_Mm3!S19*0.0353147</f>
        <v>0</v>
      </c>
      <c r="T19" s="15">
        <f>Annual_Mm3!T19*0.0353147</f>
        <v>0</v>
      </c>
      <c r="U19" s="15">
        <f>Annual_Mm3!U19*0.0353147</f>
        <v>0</v>
      </c>
      <c r="V19" s="15">
        <f>Annual_Mm3!V19*0.0353147</f>
        <v>0</v>
      </c>
      <c r="W19" s="15">
        <f>Annual_Mm3!W19*0.0353147</f>
        <v>0</v>
      </c>
      <c r="X19" s="15">
        <f>Annual_Mm3!X19*0.0353147</f>
        <v>0</v>
      </c>
      <c r="Y19" s="15">
        <f>Annual_Mm3!Y19*0.0353147</f>
        <v>0</v>
      </c>
      <c r="Z19" s="15">
        <f>Annual_Mm3!Z19*0.0353147</f>
        <v>0</v>
      </c>
      <c r="AA19" s="15">
        <f>Annual_Mm3!AA19*0.0353147</f>
        <v>0</v>
      </c>
      <c r="AB19" s="15">
        <f>Annual_Mm3!AB19*0.0353147</f>
        <v>0</v>
      </c>
      <c r="AC19" s="15">
        <f>Annual_Mm3!AC19*0.0353147</f>
        <v>0</v>
      </c>
      <c r="AD19" s="15">
        <f>Annual_Mm3!AD19*0.0353147</f>
        <v>0</v>
      </c>
      <c r="AE19" s="15">
        <f>Annual_Mm3!AE19*0.0353147</f>
        <v>0</v>
      </c>
      <c r="AF19" s="15">
        <f>Annual_Mm3!AF19*0.0353147</f>
        <v>0</v>
      </c>
      <c r="AG19" s="15">
        <f>Annual_Mm3!AG19*0.0353147</f>
        <v>0</v>
      </c>
      <c r="AH19" s="15">
        <f>Annual_Mm3!AH19*0.0353147</f>
        <v>7.7219163208128591E-2</v>
      </c>
      <c r="AI19" s="15">
        <f>Annual_Mm3!AI19*0.0353147</f>
        <v>3.1130099879450396E-2</v>
      </c>
      <c r="AJ19" s="15">
        <f>Annual_Mm3!AJ19*0.0353147</f>
        <v>1.7571483931426199E-2</v>
      </c>
      <c r="AK19" s="15">
        <f>Annual_Mm3!AK19*0.0353147</f>
        <v>1.4905068802690298E-2</v>
      </c>
      <c r="AL19" s="15">
        <f>Annual_Mm3!AL19*0.0353147</f>
        <v>1.8932552304407799E-2</v>
      </c>
      <c r="AM19" s="15">
        <f>Annual_Mm3!AM19*0.0353147</f>
        <v>1.7980717914539698E-2</v>
      </c>
      <c r="AN19" s="15">
        <f>Annual_Mm3!AN19*0.0353147</f>
        <v>8.8643002927865002E-3</v>
      </c>
      <c r="AO19" s="15">
        <f>Annual_Mm3!AO19*0.0353147</f>
        <v>8.7726793760153996E-3</v>
      </c>
      <c r="AP19" s="15">
        <f>Annual_Mm3!AP19*0.0353147</f>
        <v>8.4457909743473995E-3</v>
      </c>
      <c r="AQ19" s="15">
        <f>Annual_Mm3!AQ19*0.0353147</f>
        <v>4.9774260124771999E-3</v>
      </c>
      <c r="AR19" s="15">
        <f>Annual_Mm3!AR19*0.0353147</f>
        <v>0</v>
      </c>
      <c r="AS19" s="15">
        <f>Annual_Mm3!AS19*0.0353147</f>
        <v>0</v>
      </c>
      <c r="AT19" s="15">
        <f>Annual_Mm3!AT19*0.0353147</f>
        <v>3.8845218975128997E-3</v>
      </c>
      <c r="AU19" s="15">
        <f>Annual_Mm3!AU19*0.0353147</f>
        <v>5.0090210504409004E-3</v>
      </c>
      <c r="AV19" s="15">
        <f>Annual_Mm3!AV19*0.0353147</f>
        <v>1.9532929608614999E-3</v>
      </c>
    </row>
    <row r="20" spans="1:48" s="24" customFormat="1" ht="14.25" customHeight="1" outlineLevel="1" x14ac:dyDescent="0.25">
      <c r="A20" s="16" t="s">
        <v>20</v>
      </c>
      <c r="B20" s="92"/>
      <c r="C20" s="15">
        <f>Annual_Mm3!C20*0.0353147</f>
        <v>0</v>
      </c>
      <c r="D20" s="15">
        <f>Annual_Mm3!D20*0.0353147</f>
        <v>0</v>
      </c>
      <c r="E20" s="15">
        <f>Annual_Mm3!E20*0.0353147</f>
        <v>0</v>
      </c>
      <c r="F20" s="15">
        <f>Annual_Mm3!F20*0.0353147</f>
        <v>0</v>
      </c>
      <c r="G20" s="15">
        <f>Annual_Mm3!G20*0.0353147</f>
        <v>0</v>
      </c>
      <c r="H20" s="15">
        <f>Annual_Mm3!H20*0.0353147</f>
        <v>0</v>
      </c>
      <c r="I20" s="15">
        <f>Annual_Mm3!I20*0.0353147</f>
        <v>0</v>
      </c>
      <c r="J20" s="15">
        <f>Annual_Mm3!J20*0.0353147</f>
        <v>0</v>
      </c>
      <c r="K20" s="15">
        <f>Annual_Mm3!K20*0.0353147</f>
        <v>0</v>
      </c>
      <c r="L20" s="15">
        <f>Annual_Mm3!L20*0.0353147</f>
        <v>0</v>
      </c>
      <c r="M20" s="15">
        <f>Annual_Mm3!M20*0.0353147</f>
        <v>0</v>
      </c>
      <c r="N20" s="15">
        <f>Annual_Mm3!N20*0.0353147</f>
        <v>0</v>
      </c>
      <c r="O20" s="15">
        <f>Annual_Mm3!O20*0.0353147</f>
        <v>0</v>
      </c>
      <c r="P20" s="15">
        <f>Annual_Mm3!P20*0.0353147</f>
        <v>0</v>
      </c>
      <c r="Q20" s="15">
        <f>Annual_Mm3!Q20*0.0353147</f>
        <v>0</v>
      </c>
      <c r="R20" s="15">
        <f>Annual_Mm3!R20*0.0353147</f>
        <v>0</v>
      </c>
      <c r="S20" s="15">
        <f>Annual_Mm3!S20*0.0353147</f>
        <v>0</v>
      </c>
      <c r="T20" s="15">
        <f>Annual_Mm3!T20*0.0353147</f>
        <v>0</v>
      </c>
      <c r="U20" s="15">
        <f>Annual_Mm3!U20*0.0353147</f>
        <v>0</v>
      </c>
      <c r="V20" s="15">
        <f>Annual_Mm3!V20*0.0353147</f>
        <v>0</v>
      </c>
      <c r="W20" s="15">
        <f>Annual_Mm3!W20*0.0353147</f>
        <v>0</v>
      </c>
      <c r="X20" s="15">
        <f>Annual_Mm3!X20*0.0353147</f>
        <v>0</v>
      </c>
      <c r="Y20" s="15">
        <f>Annual_Mm3!Y20*0.0353147</f>
        <v>3.7409645378507697</v>
      </c>
      <c r="Z20" s="15">
        <f>Annual_Mm3!Z20*0.0353147</f>
        <v>6.8506291218871693</v>
      </c>
      <c r="AA20" s="15">
        <f>Annual_Mm3!AA20*0.0353147</f>
        <v>6.7496368455896993</v>
      </c>
      <c r="AB20" s="15">
        <f>Annual_Mm3!AB20*0.0353147</f>
        <v>7.3767381852804901</v>
      </c>
      <c r="AC20" s="15">
        <f>Annual_Mm3!AC20*0.0353147</f>
        <v>8.9682560303862289</v>
      </c>
      <c r="AD20" s="15">
        <f>Annual_Mm3!AD20*0.0353147</f>
        <v>10.9772280931077</v>
      </c>
      <c r="AE20" s="15">
        <f>Annual_Mm3!AE20*0.0353147</f>
        <v>11.555788455934819</v>
      </c>
      <c r="AF20" s="15">
        <f>Annual_Mm3!AF20*0.0353147</f>
        <v>13.117472859194018</v>
      </c>
      <c r="AG20" s="15">
        <f>Annual_Mm3!AG20*0.0353147</f>
        <v>8.4437624132241194</v>
      </c>
      <c r="AH20" s="15">
        <f>Annual_Mm3!AH20*0.0353147</f>
        <v>5.9837344183195293</v>
      </c>
      <c r="AI20" s="15">
        <f>Annual_Mm3!AI20*0.0353147</f>
        <v>4.8272518045739998</v>
      </c>
      <c r="AJ20" s="15">
        <f>Annual_Mm3!AJ20*0.0353147</f>
        <v>3.1623385952726029</v>
      </c>
      <c r="AK20" s="15">
        <f>Annual_Mm3!AK20*0.0353147</f>
        <v>0.99394207158800796</v>
      </c>
      <c r="AL20" s="15">
        <f>Annual_Mm3!AL20*0.0353147</f>
        <v>5.6813741982149996E-4</v>
      </c>
      <c r="AM20" s="15">
        <f>Annual_Mm3!AM20*0.0353147</f>
        <v>0</v>
      </c>
      <c r="AN20" s="15">
        <f>Annual_Mm3!AN20*0.0353147</f>
        <v>0</v>
      </c>
      <c r="AO20" s="15">
        <f>Annual_Mm3!AO20*0.0353147</f>
        <v>0</v>
      </c>
      <c r="AP20" s="15">
        <f>Annual_Mm3!AP20*0.0353147</f>
        <v>0</v>
      </c>
      <c r="AQ20" s="15">
        <f>Annual_Mm3!AQ20*0.0353147</f>
        <v>0</v>
      </c>
      <c r="AR20" s="15">
        <f>Annual_Mm3!AR20*0.0353147</f>
        <v>0</v>
      </c>
      <c r="AS20" s="15">
        <f>Annual_Mm3!AS20*0.0353147</f>
        <v>0</v>
      </c>
      <c r="AT20" s="15">
        <f>Annual_Mm3!AT20*0.0353147</f>
        <v>0</v>
      </c>
      <c r="AU20" s="15">
        <f>Annual_Mm3!AU20*0.0353147</f>
        <v>0</v>
      </c>
      <c r="AV20" s="15">
        <f>Annual_Mm3!AV20*0.0353147</f>
        <v>0</v>
      </c>
    </row>
    <row r="21" spans="1:48" s="24" customFormat="1" ht="14.25" customHeight="1" outlineLevel="1" x14ac:dyDescent="0.25">
      <c r="A21" s="16" t="s">
        <v>18</v>
      </c>
      <c r="B21" s="92"/>
      <c r="C21" s="15">
        <f>Annual_Mm3!C21*0.0353147</f>
        <v>0</v>
      </c>
      <c r="D21" s="15">
        <f>Annual_Mm3!D21*0.0353147</f>
        <v>0</v>
      </c>
      <c r="E21" s="15">
        <f>Annual_Mm3!E21*0.0353147</f>
        <v>0</v>
      </c>
      <c r="F21" s="15">
        <f>Annual_Mm3!F21*0.0353147</f>
        <v>0</v>
      </c>
      <c r="G21" s="15">
        <f>Annual_Mm3!G21*0.0353147</f>
        <v>0</v>
      </c>
      <c r="H21" s="15">
        <f>Annual_Mm3!H21*0.0353147</f>
        <v>0</v>
      </c>
      <c r="I21" s="15">
        <f>Annual_Mm3!I21*0.0353147</f>
        <v>0</v>
      </c>
      <c r="J21" s="15">
        <f>Annual_Mm3!J21*0.0353147</f>
        <v>0</v>
      </c>
      <c r="K21" s="15">
        <f>Annual_Mm3!K21*0.0353147</f>
        <v>0</v>
      </c>
      <c r="L21" s="15">
        <f>Annual_Mm3!L21*0.0353147</f>
        <v>0</v>
      </c>
      <c r="M21" s="15">
        <f>Annual_Mm3!M21*0.0353147</f>
        <v>0</v>
      </c>
      <c r="N21" s="15">
        <f>Annual_Mm3!N21*0.0353147</f>
        <v>0</v>
      </c>
      <c r="O21" s="15">
        <f>Annual_Mm3!O21*0.0353147</f>
        <v>0</v>
      </c>
      <c r="P21" s="15">
        <f>Annual_Mm3!P21*0.0353147</f>
        <v>0</v>
      </c>
      <c r="Q21" s="15">
        <f>Annual_Mm3!Q21*0.0353147</f>
        <v>0</v>
      </c>
      <c r="R21" s="15">
        <f>Annual_Mm3!R21*0.0353147</f>
        <v>0</v>
      </c>
      <c r="S21" s="15">
        <f>Annual_Mm3!S21*0.0353147</f>
        <v>1.033039620098136</v>
      </c>
      <c r="T21" s="15">
        <f>Annual_Mm3!T21*0.0353147</f>
        <v>3.9750123942684699</v>
      </c>
      <c r="U21" s="15">
        <f>Annual_Mm3!U21*0.0353147</f>
        <v>3.1116817597003998</v>
      </c>
      <c r="V21" s="15">
        <f>Annual_Mm3!V21*0.0353147</f>
        <v>4.4318294959801898</v>
      </c>
      <c r="W21" s="15">
        <f>Annual_Mm3!W21*0.0353147</f>
        <v>4.0581827646583495</v>
      </c>
      <c r="X21" s="15">
        <f>Annual_Mm3!X21*0.0353147</f>
        <v>1.5490625833951399</v>
      </c>
      <c r="Y21" s="15">
        <f>Annual_Mm3!Y21*0.0353147</f>
        <v>0.95893544255178087</v>
      </c>
      <c r="Z21" s="15">
        <f>Annual_Mm3!Z21*0.0353147</f>
        <v>0.60857976058315588</v>
      </c>
      <c r="AA21" s="15">
        <f>Annual_Mm3!AA21*0.0353147</f>
        <v>0.51150595113192998</v>
      </c>
      <c r="AB21" s="15">
        <f>Annual_Mm3!AB21*0.0353147</f>
        <v>0.48765545618943101</v>
      </c>
      <c r="AC21" s="15">
        <f>Annual_Mm3!AC21*0.0353147</f>
        <v>0.2421758292885568</v>
      </c>
      <c r="AD21" s="15">
        <f>Annual_Mm3!AD21*0.0353147</f>
        <v>0.25708581629888666</v>
      </c>
      <c r="AE21" s="15">
        <f>Annual_Mm3!AE21*0.0353147</f>
        <v>0.24437374537526857</v>
      </c>
      <c r="AF21" s="15">
        <f>Annual_Mm3!AF21*0.0353147</f>
        <v>0.19769712892254118</v>
      </c>
      <c r="AG21" s="15">
        <f>Annual_Mm3!AG21*0.0353147</f>
        <v>0.23280007654287738</v>
      </c>
      <c r="AH21" s="15">
        <f>Annual_Mm3!AH21*0.0353147</f>
        <v>0.11661285673126609</v>
      </c>
      <c r="AI21" s="15">
        <f>Annual_Mm3!AI21*0.0353147</f>
        <v>0.23518050842821409</v>
      </c>
      <c r="AJ21" s="15">
        <f>Annual_Mm3!AJ21*0.0353147</f>
        <v>0.18925922223748637</v>
      </c>
      <c r="AK21" s="15">
        <f>Annual_Mm3!AK21*0.0353147</f>
        <v>7.3792155044225483E-2</v>
      </c>
      <c r="AL21" s="15">
        <f>Annual_Mm3!AL21*0.0353147</f>
        <v>2.0265771151822397E-2</v>
      </c>
      <c r="AM21" s="15">
        <f>Annual_Mm3!AM21*0.0353147</f>
        <v>2.54874622697213E-2</v>
      </c>
      <c r="AN21" s="15">
        <f>Annual_Mm3!AN21*0.0353147</f>
        <v>8.8994804437795005E-3</v>
      </c>
      <c r="AO21" s="15">
        <f>Annual_Mm3!AO21*0.0353147</f>
        <v>2.6860307847949999E-4</v>
      </c>
      <c r="AP21" s="15">
        <f>Annual_Mm3!AP21*0.0353147</f>
        <v>1.2279196962492299E-2</v>
      </c>
      <c r="AQ21" s="15">
        <f>Annual_Mm3!AQ21*0.0353147</f>
        <v>0.10349394118182179</v>
      </c>
      <c r="AR21" s="15">
        <f>Annual_Mm3!AR21*0.0353147</f>
        <v>7.9270665819969596E-2</v>
      </c>
      <c r="AS21" s="15">
        <f>Annual_Mm3!AS21*0.0353147</f>
        <v>0.13576056169122719</v>
      </c>
      <c r="AT21" s="15">
        <f>Annual_Mm3!AT21*0.0353147</f>
        <v>0.2273374615845826</v>
      </c>
      <c r="AU21" s="15">
        <f>Annual_Mm3!AU21*0.0353147</f>
        <v>0.19638716017885088</v>
      </c>
      <c r="AV21" s="15">
        <f>Annual_Mm3!AV21*0.0353147</f>
        <v>0.13638920011382988</v>
      </c>
    </row>
    <row r="22" spans="1:48" s="24" customFormat="1" ht="14.25" customHeight="1" outlineLevel="1" x14ac:dyDescent="0.25">
      <c r="A22" s="16" t="s">
        <v>21</v>
      </c>
      <c r="B22" s="92"/>
      <c r="C22" s="15">
        <f>Annual_Mm3!C22*0.0353147</f>
        <v>0</v>
      </c>
      <c r="D22" s="15">
        <f>Annual_Mm3!D22*0.0353147</f>
        <v>0</v>
      </c>
      <c r="E22" s="15">
        <f>Annual_Mm3!E22*0.0353147</f>
        <v>0</v>
      </c>
      <c r="F22" s="15">
        <f>Annual_Mm3!F22*0.0353147</f>
        <v>0</v>
      </c>
      <c r="G22" s="15">
        <f>Annual_Mm3!G22*0.0353147</f>
        <v>0</v>
      </c>
      <c r="H22" s="15">
        <f>Annual_Mm3!H22*0.0353147</f>
        <v>0</v>
      </c>
      <c r="I22" s="15">
        <f>Annual_Mm3!I22*0.0353147</f>
        <v>0</v>
      </c>
      <c r="J22" s="15">
        <f>Annual_Mm3!J22*0.0353147</f>
        <v>0</v>
      </c>
      <c r="K22" s="15">
        <f>Annual_Mm3!K22*0.0353147</f>
        <v>0</v>
      </c>
      <c r="L22" s="15">
        <f>Annual_Mm3!L22*0.0353147</f>
        <v>0</v>
      </c>
      <c r="M22" s="15">
        <f>Annual_Mm3!M22*0.0353147</f>
        <v>0</v>
      </c>
      <c r="N22" s="15">
        <f>Annual_Mm3!N22*0.0353147</f>
        <v>0</v>
      </c>
      <c r="O22" s="15">
        <f>Annual_Mm3!O22*0.0353147</f>
        <v>0</v>
      </c>
      <c r="P22" s="15">
        <f>Annual_Mm3!P22*0.0353147</f>
        <v>0</v>
      </c>
      <c r="Q22" s="15">
        <f>Annual_Mm3!Q22*0.0353147</f>
        <v>0</v>
      </c>
      <c r="R22" s="15">
        <f>Annual_Mm3!R22*0.0353147</f>
        <v>0</v>
      </c>
      <c r="S22" s="15">
        <f>Annual_Mm3!S22*0.0353147</f>
        <v>0</v>
      </c>
      <c r="T22" s="15">
        <f>Annual_Mm3!T22*0.0353147</f>
        <v>0</v>
      </c>
      <c r="U22" s="15">
        <f>Annual_Mm3!U22*0.0353147</f>
        <v>0</v>
      </c>
      <c r="V22" s="15">
        <f>Annual_Mm3!V22*0.0353147</f>
        <v>0</v>
      </c>
      <c r="W22" s="15">
        <f>Annual_Mm3!W22*0.0353147</f>
        <v>0</v>
      </c>
      <c r="X22" s="15">
        <f>Annual_Mm3!X22*0.0353147</f>
        <v>0</v>
      </c>
      <c r="Y22" s="15">
        <f>Annual_Mm3!Y22*0.0353147</f>
        <v>0</v>
      </c>
      <c r="Z22" s="15">
        <f>Annual_Mm3!Z22*0.0353147</f>
        <v>0</v>
      </c>
      <c r="AA22" s="15">
        <f>Annual_Mm3!AA22*0.0353147</f>
        <v>0</v>
      </c>
      <c r="AB22" s="15">
        <f>Annual_Mm3!AB22*0.0353147</f>
        <v>0</v>
      </c>
      <c r="AC22" s="15">
        <f>Annual_Mm3!AC22*0.0353147</f>
        <v>0</v>
      </c>
      <c r="AD22" s="15">
        <f>Annual_Mm3!AD22*0.0353147</f>
        <v>2.9340859153801619</v>
      </c>
      <c r="AE22" s="15">
        <f>Annual_Mm3!AE22*0.0353147</f>
        <v>9.0233064493623889</v>
      </c>
      <c r="AF22" s="15">
        <f>Annual_Mm3!AF22*0.0353147</f>
        <v>7.6793887663798897</v>
      </c>
      <c r="AG22" s="15">
        <f>Annual_Mm3!AG22*0.0353147</f>
        <v>7.2671839694435896</v>
      </c>
      <c r="AH22" s="15">
        <f>Annual_Mm3!AH22*0.0353147</f>
        <v>5.7634615197279295</v>
      </c>
      <c r="AI22" s="15">
        <f>Annual_Mm3!AI22*0.0353147</f>
        <v>4.9892468278473299</v>
      </c>
      <c r="AJ22" s="15">
        <f>Annual_Mm3!AJ22*0.0353147</f>
        <v>5.1912754214046393</v>
      </c>
      <c r="AK22" s="15">
        <f>Annual_Mm3!AK22*0.0353147</f>
        <v>4.6166857834105297</v>
      </c>
      <c r="AL22" s="15">
        <f>Annual_Mm3!AL22*0.0353147</f>
        <v>5.1964554910762093</v>
      </c>
      <c r="AM22" s="15">
        <f>Annual_Mm3!AM22*0.0353147</f>
        <v>4.8138366046597394</v>
      </c>
      <c r="AN22" s="15">
        <f>Annual_Mm3!AN22*0.0353147</f>
        <v>5.18453213947463</v>
      </c>
      <c r="AO22" s="15">
        <f>Annual_Mm3!AO22*0.0353147</f>
        <v>9.3413995837365889</v>
      </c>
      <c r="AP22" s="15">
        <f>Annual_Mm3!AP22*0.0353147</f>
        <v>14.256624045837318</v>
      </c>
      <c r="AQ22" s="15">
        <f>Annual_Mm3!AQ22*0.0353147</f>
        <v>19.85640670914416</v>
      </c>
      <c r="AR22" s="15">
        <f>Annual_Mm3!AR22*0.0353147</f>
        <v>22.534535596737136</v>
      </c>
      <c r="AS22" s="15">
        <f>Annual_Mm3!AS22*0.0353147</f>
        <v>30.53462216144149</v>
      </c>
      <c r="AT22" s="15">
        <f>Annual_Mm3!AT22*0.0353147</f>
        <v>32.302324430371449</v>
      </c>
      <c r="AU22" s="15">
        <f>Annual_Mm3!AU22*0.0353147</f>
        <v>29.969613281487398</v>
      </c>
      <c r="AV22" s="15">
        <f>Annual_Mm3!AV22*0.0353147</f>
        <v>33.725944866252902</v>
      </c>
    </row>
    <row r="23" spans="1:48" s="24" customFormat="1" ht="14.25" customHeight="1" outlineLevel="1" x14ac:dyDescent="0.25">
      <c r="A23" s="16" t="s">
        <v>19</v>
      </c>
      <c r="B23" s="92"/>
      <c r="C23" s="15">
        <f>Annual_Mm3!C23*0.0353147</f>
        <v>0</v>
      </c>
      <c r="D23" s="15">
        <f>Annual_Mm3!D23*0.0353147</f>
        <v>0</v>
      </c>
      <c r="E23" s="15">
        <f>Annual_Mm3!E23*0.0353147</f>
        <v>0</v>
      </c>
      <c r="F23" s="15">
        <f>Annual_Mm3!F23*0.0353147</f>
        <v>0</v>
      </c>
      <c r="G23" s="15">
        <f>Annual_Mm3!G23*0.0353147</f>
        <v>0</v>
      </c>
      <c r="H23" s="15">
        <f>Annual_Mm3!H23*0.0353147</f>
        <v>0</v>
      </c>
      <c r="I23" s="15">
        <f>Annual_Mm3!I23*0.0353147</f>
        <v>0</v>
      </c>
      <c r="J23" s="15">
        <f>Annual_Mm3!J23*0.0353147</f>
        <v>0</v>
      </c>
      <c r="K23" s="15">
        <f>Annual_Mm3!K23*0.0353147</f>
        <v>0</v>
      </c>
      <c r="L23" s="15">
        <f>Annual_Mm3!L23*0.0353147</f>
        <v>0</v>
      </c>
      <c r="M23" s="15">
        <f>Annual_Mm3!M23*0.0353147</f>
        <v>0</v>
      </c>
      <c r="N23" s="15">
        <f>Annual_Mm3!N23*0.0353147</f>
        <v>0</v>
      </c>
      <c r="O23" s="15">
        <f>Annual_Mm3!O23*0.0353147</f>
        <v>0</v>
      </c>
      <c r="P23" s="15">
        <f>Annual_Mm3!P23*0.0353147</f>
        <v>0</v>
      </c>
      <c r="Q23" s="15">
        <f>Annual_Mm3!Q23*0.0353147</f>
        <v>0</v>
      </c>
      <c r="R23" s="15">
        <f>Annual_Mm3!R23*0.0353147</f>
        <v>0</v>
      </c>
      <c r="S23" s="15">
        <f>Annual_Mm3!S23*0.0353147</f>
        <v>0</v>
      </c>
      <c r="T23" s="15">
        <f>Annual_Mm3!T23*0.0353147</f>
        <v>0</v>
      </c>
      <c r="U23" s="15">
        <f>Annual_Mm3!U23*0.0353147</f>
        <v>7.3869654777851693E-2</v>
      </c>
      <c r="V23" s="15">
        <f>Annual_Mm3!V23*0.0353147</f>
        <v>0.22315282099338679</v>
      </c>
      <c r="W23" s="15">
        <f>Annual_Mm3!W23*0.0353147</f>
        <v>0.28663856013534417</v>
      </c>
      <c r="X23" s="15">
        <f>Annual_Mm3!X23*0.0353147</f>
        <v>0.26311776633973877</v>
      </c>
      <c r="Y23" s="15">
        <f>Annual_Mm3!Y23*0.0353147</f>
        <v>0.40276538457044198</v>
      </c>
      <c r="Z23" s="15">
        <f>Annual_Mm3!Z23*0.0353147</f>
        <v>0.87975250261374593</v>
      </c>
      <c r="AA23" s="15">
        <f>Annual_Mm3!AA23*0.0353147</f>
        <v>1.2179850640795371</v>
      </c>
      <c r="AB23" s="15">
        <f>Annual_Mm3!AB23*0.0353147</f>
        <v>1.0438208787632479</v>
      </c>
      <c r="AC23" s="15">
        <f>Annual_Mm3!AC23*0.0353147</f>
        <v>1.3769799227766029</v>
      </c>
      <c r="AD23" s="15">
        <f>Annual_Mm3!AD23*0.0353147</f>
        <v>1.3269395946390909</v>
      </c>
      <c r="AE23" s="15">
        <f>Annual_Mm3!AE23*0.0353147</f>
        <v>0.99807931511963399</v>
      </c>
      <c r="AF23" s="15">
        <f>Annual_Mm3!AF23*0.0353147</f>
        <v>0.56374338227050091</v>
      </c>
      <c r="AG23" s="15">
        <f>Annual_Mm3!AG23*0.0353147</f>
        <v>0.69406352210287203</v>
      </c>
      <c r="AH23" s="15">
        <f>Annual_Mm3!AH23*0.0353147</f>
        <v>1.313973383348602</v>
      </c>
      <c r="AI23" s="15">
        <f>Annual_Mm3!AI23*0.0353147</f>
        <v>1.3519499228576028</v>
      </c>
      <c r="AJ23" s="15">
        <f>Annual_Mm3!AJ23*0.0353147</f>
        <v>1.442373812557503</v>
      </c>
      <c r="AK23" s="15">
        <f>Annual_Mm3!AK23*0.0353147</f>
        <v>1.630962424462975</v>
      </c>
      <c r="AL23" s="15">
        <f>Annual_Mm3!AL23*0.0353147</f>
        <v>1.5569235550976239</v>
      </c>
      <c r="AM23" s="15">
        <f>Annual_Mm3!AM23*0.0353147</f>
        <v>2.0079611179863917</v>
      </c>
      <c r="AN23" s="15">
        <f>Annual_Mm3!AN23*0.0353147</f>
        <v>2.1801571656311007</v>
      </c>
      <c r="AO23" s="15">
        <f>Annual_Mm3!AO23*0.0353147</f>
        <v>2.902571371271613</v>
      </c>
      <c r="AP23" s="15">
        <f>Annual_Mm3!AP23*0.0353147</f>
        <v>1.8951125756571969</v>
      </c>
      <c r="AQ23" s="15">
        <f>Annual_Mm3!AQ23*0.0353147</f>
        <v>1.9958703524585508</v>
      </c>
      <c r="AR23" s="15">
        <f>Annual_Mm3!AR23*0.0353147</f>
        <v>2.3830887942072869</v>
      </c>
      <c r="AS23" s="15">
        <f>Annual_Mm3!AS23*0.0353147</f>
        <v>1.4810296091321837</v>
      </c>
      <c r="AT23" s="15">
        <f>Annual_Mm3!AT23*0.0353147</f>
        <v>1.1255848076766628</v>
      </c>
      <c r="AU23" s="15">
        <f>Annual_Mm3!AU23*0.0353147</f>
        <v>0.73990206203156794</v>
      </c>
      <c r="AV23" s="15">
        <f>Annual_Mm3!AV23*0.0353147</f>
        <v>1.5351753961587338</v>
      </c>
    </row>
    <row r="24" spans="1:48" s="24" customFormat="1" ht="14.25" customHeight="1" outlineLevel="1" x14ac:dyDescent="0.25">
      <c r="A24" s="16" t="s">
        <v>24</v>
      </c>
      <c r="B24" s="92"/>
      <c r="C24" s="15">
        <f>Annual_Mm3!C24*0.0353147</f>
        <v>0</v>
      </c>
      <c r="D24" s="15">
        <f>Annual_Mm3!D24*0.0353147</f>
        <v>0</v>
      </c>
      <c r="E24" s="15">
        <f>Annual_Mm3!E24*0.0353147</f>
        <v>0</v>
      </c>
      <c r="F24" s="15">
        <f>Annual_Mm3!F24*0.0353147</f>
        <v>0</v>
      </c>
      <c r="G24" s="15">
        <f>Annual_Mm3!G24*0.0353147</f>
        <v>0</v>
      </c>
      <c r="H24" s="15">
        <f>Annual_Mm3!H24*0.0353147</f>
        <v>0</v>
      </c>
      <c r="I24" s="15">
        <f>Annual_Mm3!I24*0.0353147</f>
        <v>0</v>
      </c>
      <c r="J24" s="15">
        <f>Annual_Mm3!J24*0.0353147</f>
        <v>0</v>
      </c>
      <c r="K24" s="15">
        <f>Annual_Mm3!K24*0.0353147</f>
        <v>0</v>
      </c>
      <c r="L24" s="15">
        <f>Annual_Mm3!L24*0.0353147</f>
        <v>0</v>
      </c>
      <c r="M24" s="15">
        <f>Annual_Mm3!M24*0.0353147</f>
        <v>0</v>
      </c>
      <c r="N24" s="15">
        <f>Annual_Mm3!N24*0.0353147</f>
        <v>0</v>
      </c>
      <c r="O24" s="15">
        <f>Annual_Mm3!O24*0.0353147</f>
        <v>0</v>
      </c>
      <c r="P24" s="15">
        <f>Annual_Mm3!P24*0.0353147</f>
        <v>0</v>
      </c>
      <c r="Q24" s="15">
        <f>Annual_Mm3!Q24*0.0353147</f>
        <v>0</v>
      </c>
      <c r="R24" s="15">
        <f>Annual_Mm3!R24*0.0353147</f>
        <v>0</v>
      </c>
      <c r="S24" s="15">
        <f>Annual_Mm3!S24*0.0353147</f>
        <v>0</v>
      </c>
      <c r="T24" s="15">
        <f>Annual_Mm3!T24*0.0353147</f>
        <v>0</v>
      </c>
      <c r="U24" s="15">
        <f>Annual_Mm3!U24*0.0353147</f>
        <v>0</v>
      </c>
      <c r="V24" s="15">
        <f>Annual_Mm3!V24*0.0353147</f>
        <v>0</v>
      </c>
      <c r="W24" s="15">
        <f>Annual_Mm3!W24*0.0353147</f>
        <v>0</v>
      </c>
      <c r="X24" s="15">
        <f>Annual_Mm3!X24*0.0353147</f>
        <v>0</v>
      </c>
      <c r="Y24" s="15">
        <f>Annual_Mm3!Y24*0.0353147</f>
        <v>0</v>
      </c>
      <c r="Z24" s="15">
        <f>Annual_Mm3!Z24*0.0353147</f>
        <v>0</v>
      </c>
      <c r="AA24" s="15">
        <f>Annual_Mm3!AA24*0.0353147</f>
        <v>0</v>
      </c>
      <c r="AB24" s="15">
        <f>Annual_Mm3!AB24*0.0353147</f>
        <v>0</v>
      </c>
      <c r="AC24" s="15">
        <f>Annual_Mm3!AC24*0.0353147</f>
        <v>0</v>
      </c>
      <c r="AD24" s="15">
        <f>Annual_Mm3!AD24*0.0353147</f>
        <v>0</v>
      </c>
      <c r="AE24" s="15">
        <f>Annual_Mm3!AE24*0.0353147</f>
        <v>0</v>
      </c>
      <c r="AF24" s="15">
        <f>Annual_Mm3!AF24*0.0353147</f>
        <v>0</v>
      </c>
      <c r="AG24" s="15">
        <f>Annual_Mm3!AG24*0.0353147</f>
        <v>0</v>
      </c>
      <c r="AH24" s="15">
        <f>Annual_Mm3!AH24*0.0353147</f>
        <v>1.5830106821974801E-2</v>
      </c>
      <c r="AI24" s="15">
        <f>Annual_Mm3!AI24*0.0353147</f>
        <v>1.3265197025029438</v>
      </c>
      <c r="AJ24" s="15">
        <f>Annual_Mm3!AJ24*0.0353147</f>
        <v>4.5385991547850297</v>
      </c>
      <c r="AK24" s="15">
        <f>Annual_Mm3!AK24*0.0353147</f>
        <v>4.1826155085704695</v>
      </c>
      <c r="AL24" s="15">
        <f>Annual_Mm3!AL24*0.0353147</f>
        <v>6.69470865432171</v>
      </c>
      <c r="AM24" s="15">
        <f>Annual_Mm3!AM24*0.0353147</f>
        <v>5.3038361506945693</v>
      </c>
      <c r="AN24" s="15">
        <f>Annual_Mm3!AN24*0.0353147</f>
        <v>4.4053304327929501</v>
      </c>
      <c r="AO24" s="15">
        <f>Annual_Mm3!AO24*0.0353147</f>
        <v>5.9678923004030491</v>
      </c>
      <c r="AP24" s="15">
        <f>Annual_Mm3!AP24*0.0353147</f>
        <v>6.2709334479585692</v>
      </c>
      <c r="AQ24" s="15">
        <f>Annual_Mm3!AQ24*0.0353147</f>
        <v>6.1878558846002898</v>
      </c>
      <c r="AR24" s="15">
        <f>Annual_Mm3!AR24*0.0353147</f>
        <v>7.9085778851127895</v>
      </c>
      <c r="AS24" s="15">
        <f>Annual_Mm3!AS24*0.0353147</f>
        <v>8.8697920711890887</v>
      </c>
      <c r="AT24" s="15">
        <f>Annual_Mm3!AT24*0.0353147</f>
        <v>9.4717938833795188</v>
      </c>
      <c r="AU24" s="15">
        <f>Annual_Mm3!AU24*0.0353147</f>
        <v>9.5804515084239981</v>
      </c>
      <c r="AV24" s="15">
        <f>Annual_Mm3!AV24*0.0353147</f>
        <v>8.4834299007334888</v>
      </c>
    </row>
    <row r="25" spans="1:48" s="24" customFormat="1" ht="14.25" customHeight="1" outlineLevel="1" x14ac:dyDescent="0.25">
      <c r="A25" s="16" t="s">
        <v>17</v>
      </c>
      <c r="B25" s="92"/>
      <c r="C25" s="15">
        <f>Annual_Mm3!C25*0.0353147</f>
        <v>0</v>
      </c>
      <c r="D25" s="15">
        <f>Annual_Mm3!D25*0.0353147</f>
        <v>0</v>
      </c>
      <c r="E25" s="15">
        <f>Annual_Mm3!E25*0.0353147</f>
        <v>0</v>
      </c>
      <c r="F25" s="15">
        <f>Annual_Mm3!F25*0.0353147</f>
        <v>0</v>
      </c>
      <c r="G25" s="15">
        <f>Annual_Mm3!G25*0.0353147</f>
        <v>0</v>
      </c>
      <c r="H25" s="15">
        <f>Annual_Mm3!H25*0.0353147</f>
        <v>0</v>
      </c>
      <c r="I25" s="15">
        <f>Annual_Mm3!I25*0.0353147</f>
        <v>0</v>
      </c>
      <c r="J25" s="15">
        <f>Annual_Mm3!J25*0.0353147</f>
        <v>0</v>
      </c>
      <c r="K25" s="15">
        <f>Annual_Mm3!K25*0.0353147</f>
        <v>0</v>
      </c>
      <c r="L25" s="15">
        <f>Annual_Mm3!L25*0.0353147</f>
        <v>0</v>
      </c>
      <c r="M25" s="15">
        <f>Annual_Mm3!M25*0.0353147</f>
        <v>0</v>
      </c>
      <c r="N25" s="15">
        <f>Annual_Mm3!N25*0.0353147</f>
        <v>0</v>
      </c>
      <c r="O25" s="15">
        <f>Annual_Mm3!O25*0.0353147</f>
        <v>0</v>
      </c>
      <c r="P25" s="15">
        <f>Annual_Mm3!P25*0.0353147</f>
        <v>0</v>
      </c>
      <c r="Q25" s="15">
        <f>Annual_Mm3!Q25*0.0353147</f>
        <v>0</v>
      </c>
      <c r="R25" s="15">
        <f>Annual_Mm3!R25*0.0353147</f>
        <v>0</v>
      </c>
      <c r="S25" s="15">
        <f>Annual_Mm3!S25*0.0353147</f>
        <v>0</v>
      </c>
      <c r="T25" s="15">
        <f>Annual_Mm3!T25*0.0353147</f>
        <v>0</v>
      </c>
      <c r="U25" s="15">
        <f>Annual_Mm3!U25*0.0353147</f>
        <v>0</v>
      </c>
      <c r="V25" s="15">
        <f>Annual_Mm3!V25*0.0353147</f>
        <v>0</v>
      </c>
      <c r="W25" s="15">
        <f>Annual_Mm3!W25*0.0353147</f>
        <v>0</v>
      </c>
      <c r="X25" s="15">
        <f>Annual_Mm3!X25*0.0353147</f>
        <v>0</v>
      </c>
      <c r="Y25" s="15">
        <f>Annual_Mm3!Y25*0.0353147</f>
        <v>0</v>
      </c>
      <c r="Z25" s="15">
        <f>Annual_Mm3!Z25*0.0353147</f>
        <v>0</v>
      </c>
      <c r="AA25" s="15">
        <f>Annual_Mm3!AA25*0.0353147</f>
        <v>0</v>
      </c>
      <c r="AB25" s="15">
        <f>Annual_Mm3!AB25*0.0353147</f>
        <v>0</v>
      </c>
      <c r="AC25" s="15">
        <f>Annual_Mm3!AC25*0.0353147</f>
        <v>0</v>
      </c>
      <c r="AD25" s="15">
        <f>Annual_Mm3!AD25*0.0353147</f>
        <v>0</v>
      </c>
      <c r="AE25" s="15">
        <f>Annual_Mm3!AE25*0.0353147</f>
        <v>0</v>
      </c>
      <c r="AF25" s="15">
        <f>Annual_Mm3!AF25*0.0353147</f>
        <v>0</v>
      </c>
      <c r="AG25" s="15">
        <f>Annual_Mm3!AG25*0.0353147</f>
        <v>0</v>
      </c>
      <c r="AH25" s="15">
        <f>Annual_Mm3!AH25*0.0353147</f>
        <v>0</v>
      </c>
      <c r="AI25" s="15">
        <f>Annual_Mm3!AI25*0.0353147</f>
        <v>0</v>
      </c>
      <c r="AJ25" s="15">
        <f>Annual_Mm3!AJ25*0.0353147</f>
        <v>0</v>
      </c>
      <c r="AK25" s="15">
        <f>Annual_Mm3!AK25*0.0353147</f>
        <v>0</v>
      </c>
      <c r="AL25" s="15">
        <f>Annual_Mm3!AL25*0.0353147</f>
        <v>2.0643021494013398</v>
      </c>
      <c r="AM25" s="15">
        <f>Annual_Mm3!AM25*0.0353147</f>
        <v>6.3307869204005689</v>
      </c>
      <c r="AN25" s="15">
        <f>Annual_Mm3!AN25*0.0353147</f>
        <v>3.9608906637457197</v>
      </c>
      <c r="AO25" s="15">
        <f>Annual_Mm3!AO25*0.0353147</f>
        <v>2.9493845905636626</v>
      </c>
      <c r="AP25" s="15">
        <f>Annual_Mm3!AP25*0.0353147</f>
        <v>3.3834050476627269</v>
      </c>
      <c r="AQ25" s="15">
        <f>Annual_Mm3!AQ25*0.0353147</f>
        <v>5.10271184300281</v>
      </c>
      <c r="AR25" s="15">
        <f>Annual_Mm3!AR25*0.0353147</f>
        <v>4.9763481054205698</v>
      </c>
      <c r="AS25" s="15">
        <f>Annual_Mm3!AS25*0.0353147</f>
        <v>3.5077474721107151</v>
      </c>
      <c r="AT25" s="15">
        <f>Annual_Mm3!AT25*0.0353147</f>
        <v>3.0896262675218198</v>
      </c>
      <c r="AU25" s="15">
        <f>Annual_Mm3!AU25*0.0353147</f>
        <v>5.0203430880511695</v>
      </c>
      <c r="AV25" s="15">
        <f>Annual_Mm3!AV25*0.0353147</f>
        <v>3.6399514400061799</v>
      </c>
    </row>
    <row r="26" spans="1:48" s="24" customFormat="1" ht="14.25" customHeight="1" outlineLevel="1" x14ac:dyDescent="0.25">
      <c r="A26" s="16" t="s">
        <v>25</v>
      </c>
      <c r="B26" s="92"/>
      <c r="C26" s="15">
        <f>Annual_Mm3!C26*0.0353147</f>
        <v>0</v>
      </c>
      <c r="D26" s="15">
        <f>Annual_Mm3!D26*0.0353147</f>
        <v>0</v>
      </c>
      <c r="E26" s="15">
        <f>Annual_Mm3!E26*0.0353147</f>
        <v>0</v>
      </c>
      <c r="F26" s="15">
        <f>Annual_Mm3!F26*0.0353147</f>
        <v>0</v>
      </c>
      <c r="G26" s="15">
        <f>Annual_Mm3!G26*0.0353147</f>
        <v>0</v>
      </c>
      <c r="H26" s="15">
        <f>Annual_Mm3!H26*0.0353147</f>
        <v>0</v>
      </c>
      <c r="I26" s="15">
        <f>Annual_Mm3!I26*0.0353147</f>
        <v>0</v>
      </c>
      <c r="J26" s="15">
        <f>Annual_Mm3!J26*0.0353147</f>
        <v>0</v>
      </c>
      <c r="K26" s="15">
        <f>Annual_Mm3!K26*0.0353147</f>
        <v>0</v>
      </c>
      <c r="L26" s="15">
        <f>Annual_Mm3!L26*0.0353147</f>
        <v>0</v>
      </c>
      <c r="M26" s="15">
        <f>Annual_Mm3!M26*0.0353147</f>
        <v>0</v>
      </c>
      <c r="N26" s="15">
        <f>Annual_Mm3!N26*0.0353147</f>
        <v>0</v>
      </c>
      <c r="O26" s="15">
        <f>Annual_Mm3!O26*0.0353147</f>
        <v>0</v>
      </c>
      <c r="P26" s="15">
        <f>Annual_Mm3!P26*0.0353147</f>
        <v>0</v>
      </c>
      <c r="Q26" s="15">
        <f>Annual_Mm3!Q26*0.0353147</f>
        <v>0</v>
      </c>
      <c r="R26" s="15">
        <f>Annual_Mm3!R26*0.0353147</f>
        <v>0</v>
      </c>
      <c r="S26" s="15">
        <f>Annual_Mm3!S26*0.0353147</f>
        <v>0</v>
      </c>
      <c r="T26" s="15">
        <f>Annual_Mm3!T26*0.0353147</f>
        <v>0</v>
      </c>
      <c r="U26" s="15">
        <f>Annual_Mm3!U26*0.0353147</f>
        <v>0</v>
      </c>
      <c r="V26" s="15">
        <f>Annual_Mm3!V26*0.0353147</f>
        <v>0</v>
      </c>
      <c r="W26" s="15">
        <f>Annual_Mm3!W26*0.0353147</f>
        <v>0</v>
      </c>
      <c r="X26" s="15">
        <f>Annual_Mm3!X26*0.0353147</f>
        <v>0</v>
      </c>
      <c r="Y26" s="15">
        <f>Annual_Mm3!Y26*0.0353147</f>
        <v>0</v>
      </c>
      <c r="Z26" s="15">
        <f>Annual_Mm3!Z26*0.0353147</f>
        <v>0</v>
      </c>
      <c r="AA26" s="15">
        <f>Annual_Mm3!AA26*0.0353147</f>
        <v>0</v>
      </c>
      <c r="AB26" s="15">
        <f>Annual_Mm3!AB26*0.0353147</f>
        <v>0</v>
      </c>
      <c r="AC26" s="15">
        <f>Annual_Mm3!AC26*0.0353147</f>
        <v>0</v>
      </c>
      <c r="AD26" s="15">
        <f>Annual_Mm3!AD26*0.0353147</f>
        <v>0</v>
      </c>
      <c r="AE26" s="15">
        <f>Annual_Mm3!AE26*0.0353147</f>
        <v>0</v>
      </c>
      <c r="AF26" s="15">
        <f>Annual_Mm3!AF26*0.0353147</f>
        <v>0</v>
      </c>
      <c r="AG26" s="15">
        <f>Annual_Mm3!AG26*0.0353147</f>
        <v>0</v>
      </c>
      <c r="AH26" s="15">
        <f>Annual_Mm3!AH26*0.0353147</f>
        <v>0</v>
      </c>
      <c r="AI26" s="15">
        <f>Annual_Mm3!AI26*0.0353147</f>
        <v>0</v>
      </c>
      <c r="AJ26" s="15">
        <f>Annual_Mm3!AJ26*0.0353147</f>
        <v>2.1898297507197957</v>
      </c>
      <c r="AK26" s="15">
        <f>Annual_Mm3!AK26*0.0353147</f>
        <v>5.6218159460705897</v>
      </c>
      <c r="AL26" s="15">
        <f>Annual_Mm3!AL26*0.0353147</f>
        <v>2.6777300942243478</v>
      </c>
      <c r="AM26" s="15">
        <f>Annual_Mm3!AM26*0.0353147</f>
        <v>1.551382914922967</v>
      </c>
      <c r="AN26" s="15">
        <f>Annual_Mm3!AN26*0.0353147</f>
        <v>1.2133993658824038</v>
      </c>
      <c r="AO26" s="15">
        <f>Annual_Mm3!AO26*0.0353147</f>
        <v>0.97027727581713596</v>
      </c>
      <c r="AP26" s="15">
        <f>Annual_Mm3!AP26*0.0353147</f>
        <v>0.7389931163913529</v>
      </c>
      <c r="AQ26" s="15">
        <f>Annual_Mm3!AQ26*0.0353147</f>
        <v>0.74596199321587386</v>
      </c>
      <c r="AR26" s="15">
        <f>Annual_Mm3!AR26*0.0353147</f>
        <v>0.81374068186259796</v>
      </c>
      <c r="AS26" s="15">
        <f>Annual_Mm3!AS26*0.0353147</f>
        <v>0.71580081753374791</v>
      </c>
      <c r="AT26" s="15">
        <f>Annual_Mm3!AT26*0.0353147</f>
        <v>0.60897362225393292</v>
      </c>
      <c r="AU26" s="15">
        <f>Annual_Mm3!AU26*0.0353147</f>
        <v>0.55496426544845201</v>
      </c>
      <c r="AV26" s="15">
        <f>Annual_Mm3!AV26*0.0353147</f>
        <v>0.36458611043168093</v>
      </c>
    </row>
    <row r="27" spans="1:48" s="24" customFormat="1" ht="14.25" customHeight="1" outlineLevel="1" x14ac:dyDescent="0.25">
      <c r="A27" s="16" t="s">
        <v>16</v>
      </c>
      <c r="B27" s="92"/>
      <c r="C27" s="15">
        <f>Annual_Mm3!C27*0.0353147</f>
        <v>0</v>
      </c>
      <c r="D27" s="15">
        <f>Annual_Mm3!D27*0.0353147</f>
        <v>0</v>
      </c>
      <c r="E27" s="15">
        <f>Annual_Mm3!E27*0.0353147</f>
        <v>0</v>
      </c>
      <c r="F27" s="15">
        <f>Annual_Mm3!F27*0.0353147</f>
        <v>0</v>
      </c>
      <c r="G27" s="15">
        <f>Annual_Mm3!G27*0.0353147</f>
        <v>0</v>
      </c>
      <c r="H27" s="15">
        <f>Annual_Mm3!H27*0.0353147</f>
        <v>0</v>
      </c>
      <c r="I27" s="15">
        <f>Annual_Mm3!I27*0.0353147</f>
        <v>6.7270262204529999E-4</v>
      </c>
      <c r="J27" s="15">
        <f>Annual_Mm3!J27*0.0353147</f>
        <v>3.3802212611254899E-2</v>
      </c>
      <c r="K27" s="15">
        <f>Annual_Mm3!K27*0.0353147</f>
        <v>1.4783711425301799E-2</v>
      </c>
      <c r="L27" s="15">
        <f>Annual_Mm3!L27*0.0353147</f>
        <v>2.1642828643690697E-2</v>
      </c>
      <c r="M27" s="15">
        <f>Annual_Mm3!M27*0.0353147</f>
        <v>0.55116602820465199</v>
      </c>
      <c r="N27" s="15">
        <f>Annual_Mm3!N27*0.0353147</f>
        <v>1.2691473098654069</v>
      </c>
      <c r="O27" s="15">
        <f>Annual_Mm3!O27*0.0353147</f>
        <v>1.617007491271824</v>
      </c>
      <c r="P27" s="15">
        <f>Annual_Mm3!P27*0.0353147</f>
        <v>2.5717069302614002</v>
      </c>
      <c r="Q27" s="15">
        <f>Annual_Mm3!Q27*0.0353147</f>
        <v>2.9990122703162916</v>
      </c>
      <c r="R27" s="15">
        <f>Annual_Mm3!R27*0.0353147</f>
        <v>3.361686285739558</v>
      </c>
      <c r="S27" s="15">
        <f>Annual_Mm3!S27*0.0353147</f>
        <v>3.3739303661528317</v>
      </c>
      <c r="T27" s="15">
        <f>Annual_Mm3!T27*0.0353147</f>
        <v>4.1892930168717299</v>
      </c>
      <c r="U27" s="15">
        <f>Annual_Mm3!U27*0.0353147</f>
        <v>4.9104438652526197</v>
      </c>
      <c r="V27" s="15">
        <f>Annual_Mm3!V27*0.0353147</f>
        <v>4.5118976606744496</v>
      </c>
      <c r="W27" s="15">
        <f>Annual_Mm3!W27*0.0353147</f>
        <v>6.4010006345983399</v>
      </c>
      <c r="X27" s="15">
        <f>Annual_Mm3!X27*0.0353147</f>
        <v>7.0157414690791891</v>
      </c>
      <c r="Y27" s="15">
        <f>Annual_Mm3!Y27*0.0353147</f>
        <v>7.2121735902742898</v>
      </c>
      <c r="Z27" s="15">
        <f>Annual_Mm3!Z27*0.0353147</f>
        <v>7.8213867313026491</v>
      </c>
      <c r="AA27" s="15">
        <f>Annual_Mm3!AA27*0.0353147</f>
        <v>7.9303854857547194</v>
      </c>
      <c r="AB27" s="15">
        <f>Annual_Mm3!AB27*0.0353147</f>
        <v>8.7681466353892397</v>
      </c>
      <c r="AC27" s="15">
        <f>Annual_Mm3!AC27*0.0353147</f>
        <v>8.0808104774684999</v>
      </c>
      <c r="AD27" s="15">
        <f>Annual_Mm3!AD27*0.0353147</f>
        <v>8.0518512227687005</v>
      </c>
      <c r="AE27" s="15">
        <f>Annual_Mm3!AE27*0.0353147</f>
        <v>5.0854560776453299</v>
      </c>
      <c r="AF27" s="15">
        <f>Annual_Mm3!AF27*0.0353147</f>
        <v>5.8545811054863597</v>
      </c>
      <c r="AG27" s="15">
        <f>Annual_Mm3!AG27*0.0353147</f>
        <v>6.99561370749245</v>
      </c>
      <c r="AH27" s="15">
        <f>Annual_Mm3!AH27*0.0353147</f>
        <v>9.4063375607404893</v>
      </c>
      <c r="AI27" s="15">
        <f>Annual_Mm3!AI27*0.0353147</f>
        <v>7.9253745558387996</v>
      </c>
      <c r="AJ27" s="15">
        <f>Annual_Mm3!AJ27*0.0353147</f>
        <v>6.7394058485729902</v>
      </c>
      <c r="AK27" s="15">
        <f>Annual_Mm3!AK27*0.0353147</f>
        <v>6.0434760102604592</v>
      </c>
      <c r="AL27" s="15">
        <f>Annual_Mm3!AL27*0.0353147</f>
        <v>9.1060494589102188</v>
      </c>
      <c r="AM27" s="15">
        <f>Annual_Mm3!AM27*0.0353147</f>
        <v>6.5748633181913503</v>
      </c>
      <c r="AN27" s="15">
        <f>Annual_Mm3!AN27*0.0353147</f>
        <v>3.8664398635251098</v>
      </c>
      <c r="AO27" s="15">
        <f>Annual_Mm3!AO27*0.0353147</f>
        <v>4.1881462108353995</v>
      </c>
      <c r="AP27" s="15">
        <f>Annual_Mm3!AP27*0.0353147</f>
        <v>2.9478391451307928</v>
      </c>
      <c r="AQ27" s="15">
        <f>Annual_Mm3!AQ27*0.0353147</f>
        <v>2.3508868720646454</v>
      </c>
      <c r="AR27" s="15">
        <f>Annual_Mm3!AR27*0.0353147</f>
        <v>2.0285309044912099</v>
      </c>
      <c r="AS27" s="15">
        <f>Annual_Mm3!AS27*0.0353147</f>
        <v>1.0686693530018669</v>
      </c>
      <c r="AT27" s="15">
        <f>Annual_Mm3!AT27*0.0353147</f>
        <v>0.65455000350717896</v>
      </c>
      <c r="AU27" s="15">
        <f>Annual_Mm3!AU27*0.0353147</f>
        <v>0.90128613357881093</v>
      </c>
      <c r="AV27" s="15">
        <f>Annual_Mm3!AV27*0.0353147</f>
        <v>3.3368857911117997</v>
      </c>
    </row>
    <row r="28" spans="1:48" s="24" customFormat="1" ht="14.25" customHeight="1" outlineLevel="1" x14ac:dyDescent="0.25">
      <c r="A28" s="16" t="s">
        <v>26</v>
      </c>
      <c r="B28" s="92"/>
      <c r="C28" s="15">
        <f>Annual_Mm3!C28*0.0353147</f>
        <v>0</v>
      </c>
      <c r="D28" s="15">
        <f>Annual_Mm3!D28*0.0353147</f>
        <v>0</v>
      </c>
      <c r="E28" s="15">
        <f>Annual_Mm3!E28*0.0353147</f>
        <v>0</v>
      </c>
      <c r="F28" s="15">
        <f>Annual_Mm3!F28*0.0353147</f>
        <v>0</v>
      </c>
      <c r="G28" s="15">
        <f>Annual_Mm3!G28*0.0353147</f>
        <v>0</v>
      </c>
      <c r="H28" s="15">
        <f>Annual_Mm3!H28*0.0353147</f>
        <v>0</v>
      </c>
      <c r="I28" s="15">
        <f>Annual_Mm3!I28*0.0353147</f>
        <v>0</v>
      </c>
      <c r="J28" s="15">
        <f>Annual_Mm3!J28*0.0353147</f>
        <v>0</v>
      </c>
      <c r="K28" s="15">
        <f>Annual_Mm3!K28*0.0353147</f>
        <v>0</v>
      </c>
      <c r="L28" s="15">
        <f>Annual_Mm3!L28*0.0353147</f>
        <v>0</v>
      </c>
      <c r="M28" s="15">
        <f>Annual_Mm3!M28*0.0353147</f>
        <v>0</v>
      </c>
      <c r="N28" s="15">
        <f>Annual_Mm3!N28*0.0353147</f>
        <v>0</v>
      </c>
      <c r="O28" s="15">
        <f>Annual_Mm3!O28*0.0353147</f>
        <v>0</v>
      </c>
      <c r="P28" s="15">
        <f>Annual_Mm3!P28*0.0353147</f>
        <v>0</v>
      </c>
      <c r="Q28" s="15">
        <f>Annual_Mm3!Q28*0.0353147</f>
        <v>0</v>
      </c>
      <c r="R28" s="15">
        <f>Annual_Mm3!R28*0.0353147</f>
        <v>0</v>
      </c>
      <c r="S28" s="15">
        <f>Annual_Mm3!S28*0.0353147</f>
        <v>0</v>
      </c>
      <c r="T28" s="15">
        <f>Annual_Mm3!T28*0.0353147</f>
        <v>0</v>
      </c>
      <c r="U28" s="15">
        <f>Annual_Mm3!U28*0.0353147</f>
        <v>0</v>
      </c>
      <c r="V28" s="15">
        <f>Annual_Mm3!V28*0.0353147</f>
        <v>0</v>
      </c>
      <c r="W28" s="15">
        <f>Annual_Mm3!W28*0.0353147</f>
        <v>0</v>
      </c>
      <c r="X28" s="15">
        <f>Annual_Mm3!X28*0.0353147</f>
        <v>0</v>
      </c>
      <c r="Y28" s="15">
        <f>Annual_Mm3!Y28*0.0353147</f>
        <v>0</v>
      </c>
      <c r="Z28" s="15">
        <f>Annual_Mm3!Z28*0.0353147</f>
        <v>0</v>
      </c>
      <c r="AA28" s="15">
        <f>Annual_Mm3!AA28*0.0353147</f>
        <v>0</v>
      </c>
      <c r="AB28" s="15">
        <f>Annual_Mm3!AB28*0.0353147</f>
        <v>0</v>
      </c>
      <c r="AC28" s="15">
        <f>Annual_Mm3!AC28*0.0353147</f>
        <v>0</v>
      </c>
      <c r="AD28" s="15">
        <f>Annual_Mm3!AD28*0.0353147</f>
        <v>0</v>
      </c>
      <c r="AE28" s="15">
        <f>Annual_Mm3!AE28*0.0353147</f>
        <v>0</v>
      </c>
      <c r="AF28" s="15">
        <f>Annual_Mm3!AF28*0.0353147</f>
        <v>0</v>
      </c>
      <c r="AG28" s="15">
        <f>Annual_Mm3!AG28*0.0353147</f>
        <v>0</v>
      </c>
      <c r="AH28" s="15">
        <f>Annual_Mm3!AH28*0.0353147</f>
        <v>0</v>
      </c>
      <c r="AI28" s="15">
        <f>Annual_Mm3!AI28*0.0353147</f>
        <v>0</v>
      </c>
      <c r="AJ28" s="15">
        <f>Annual_Mm3!AJ28*0.0353147</f>
        <v>0</v>
      </c>
      <c r="AK28" s="15">
        <f>Annual_Mm3!AK28*0.0353147</f>
        <v>0</v>
      </c>
      <c r="AL28" s="15">
        <f>Annual_Mm3!AL28*0.0353147</f>
        <v>3.9621490218564093</v>
      </c>
      <c r="AM28" s="15">
        <f>Annual_Mm3!AM28*0.0353147</f>
        <v>5.7055373105357496</v>
      </c>
      <c r="AN28" s="15">
        <f>Annual_Mm3!AN28*0.0353147</f>
        <v>5.8826805143390901</v>
      </c>
      <c r="AO28" s="15">
        <f>Annual_Mm3!AO28*0.0353147</f>
        <v>3.6139936205055494</v>
      </c>
      <c r="AP28" s="15">
        <f>Annual_Mm3!AP28*0.0353147</f>
        <v>1.4920400054625107</v>
      </c>
      <c r="AQ28" s="15">
        <f>Annual_Mm3!AQ28*0.0353147</f>
        <v>2.0702013534978296</v>
      </c>
      <c r="AR28" s="15">
        <f>Annual_Mm3!AR28*0.0353147</f>
        <v>4.9420004772912494</v>
      </c>
      <c r="AS28" s="15">
        <f>Annual_Mm3!AS28*0.0353147</f>
        <v>4.3743022381418895</v>
      </c>
      <c r="AT28" s="15">
        <f>Annual_Mm3!AT28*0.0353147</f>
        <v>4.64420041614596</v>
      </c>
      <c r="AU28" s="15">
        <f>Annual_Mm3!AU28*0.0353147</f>
        <v>3.270936862309882</v>
      </c>
      <c r="AV28" s="15">
        <f>Annual_Mm3!AV28*0.0353147</f>
        <v>2.791766998103657</v>
      </c>
    </row>
    <row r="29" spans="1:48" s="24" customFormat="1" ht="14.25" customHeight="1" outlineLevel="1" x14ac:dyDescent="0.25">
      <c r="A29" s="16" t="s">
        <v>27</v>
      </c>
      <c r="B29" s="92"/>
      <c r="C29" s="15">
        <f>Annual_Mm3!C29*0.0353147</f>
        <v>0</v>
      </c>
      <c r="D29" s="15">
        <f>Annual_Mm3!D29*0.0353147</f>
        <v>0</v>
      </c>
      <c r="E29" s="15">
        <f>Annual_Mm3!E29*0.0353147</f>
        <v>0</v>
      </c>
      <c r="F29" s="15">
        <f>Annual_Mm3!F29*0.0353147</f>
        <v>0</v>
      </c>
      <c r="G29" s="15">
        <f>Annual_Mm3!G29*0.0353147</f>
        <v>0</v>
      </c>
      <c r="H29" s="15">
        <f>Annual_Mm3!H29*0.0353147</f>
        <v>0</v>
      </c>
      <c r="I29" s="15">
        <f>Annual_Mm3!I29*0.0353147</f>
        <v>0</v>
      </c>
      <c r="J29" s="15">
        <f>Annual_Mm3!J29*0.0353147</f>
        <v>0</v>
      </c>
      <c r="K29" s="15">
        <f>Annual_Mm3!K29*0.0353147</f>
        <v>0</v>
      </c>
      <c r="L29" s="15">
        <f>Annual_Mm3!L29*0.0353147</f>
        <v>0</v>
      </c>
      <c r="M29" s="15">
        <f>Annual_Mm3!M29*0.0353147</f>
        <v>0</v>
      </c>
      <c r="N29" s="15">
        <f>Annual_Mm3!N29*0.0353147</f>
        <v>0</v>
      </c>
      <c r="O29" s="15">
        <f>Annual_Mm3!O29*0.0353147</f>
        <v>0</v>
      </c>
      <c r="P29" s="15">
        <f>Annual_Mm3!P29*0.0353147</f>
        <v>0</v>
      </c>
      <c r="Q29" s="15">
        <f>Annual_Mm3!Q29*0.0353147</f>
        <v>0</v>
      </c>
      <c r="R29" s="15">
        <f>Annual_Mm3!R29*0.0353147</f>
        <v>0</v>
      </c>
      <c r="S29" s="15">
        <f>Annual_Mm3!S29*0.0353147</f>
        <v>0</v>
      </c>
      <c r="T29" s="15">
        <f>Annual_Mm3!T29*0.0353147</f>
        <v>0</v>
      </c>
      <c r="U29" s="15">
        <f>Annual_Mm3!U29*0.0353147</f>
        <v>0</v>
      </c>
      <c r="V29" s="15">
        <f>Annual_Mm3!V29*0.0353147</f>
        <v>0</v>
      </c>
      <c r="W29" s="15">
        <f>Annual_Mm3!W29*0.0353147</f>
        <v>0</v>
      </c>
      <c r="X29" s="15">
        <f>Annual_Mm3!X29*0.0353147</f>
        <v>0</v>
      </c>
      <c r="Y29" s="15">
        <f>Annual_Mm3!Y29*0.0353147</f>
        <v>0</v>
      </c>
      <c r="Z29" s="15">
        <f>Annual_Mm3!Z29*0.0353147</f>
        <v>0</v>
      </c>
      <c r="AA29" s="15">
        <f>Annual_Mm3!AA29*0.0353147</f>
        <v>0</v>
      </c>
      <c r="AB29" s="15">
        <f>Annual_Mm3!AB29*0.0353147</f>
        <v>0</v>
      </c>
      <c r="AC29" s="15">
        <f>Annual_Mm3!AC29*0.0353147</f>
        <v>0</v>
      </c>
      <c r="AD29" s="15">
        <f>Annual_Mm3!AD29*0.0353147</f>
        <v>0</v>
      </c>
      <c r="AE29" s="15">
        <f>Annual_Mm3!AE29*0.0353147</f>
        <v>0</v>
      </c>
      <c r="AF29" s="15">
        <f>Annual_Mm3!AF29*0.0353147</f>
        <v>0</v>
      </c>
      <c r="AG29" s="15">
        <f>Annual_Mm3!AG29*0.0353147</f>
        <v>0</v>
      </c>
      <c r="AH29" s="15">
        <f>Annual_Mm3!AH29*0.0353147</f>
        <v>0</v>
      </c>
      <c r="AI29" s="15">
        <f>Annual_Mm3!AI29*0.0353147</f>
        <v>0</v>
      </c>
      <c r="AJ29" s="15">
        <f>Annual_Mm3!AJ29*0.0353147</f>
        <v>0</v>
      </c>
      <c r="AK29" s="15">
        <f>Annual_Mm3!AK29*0.0353147</f>
        <v>0</v>
      </c>
      <c r="AL29" s="15">
        <f>Annual_Mm3!AL29*0.0353147</f>
        <v>0.63946210375748103</v>
      </c>
      <c r="AM29" s="15">
        <f>Annual_Mm3!AM29*0.0353147</f>
        <v>16.14613550842758</v>
      </c>
      <c r="AN29" s="15">
        <f>Annual_Mm3!AN29*0.0353147</f>
        <v>18.616919252070591</v>
      </c>
      <c r="AO29" s="15">
        <f>Annual_Mm3!AO29*0.0353147</f>
        <v>18.246977332953698</v>
      </c>
      <c r="AP29" s="15">
        <f>Annual_Mm3!AP29*0.0353147</f>
        <v>20.943391494164437</v>
      </c>
      <c r="AQ29" s="15">
        <f>Annual_Mm3!AQ29*0.0353147</f>
        <v>22.080819369356849</v>
      </c>
      <c r="AR29" s="15">
        <f>Annual_Mm3!AR29*0.0353147</f>
        <v>23.699935165169727</v>
      </c>
      <c r="AS29" s="15">
        <f>Annual_Mm3!AS29*0.0353147</f>
        <v>23.944246405715507</v>
      </c>
      <c r="AT29" s="15">
        <f>Annual_Mm3!AT29*0.0353147</f>
        <v>26.672205256722158</v>
      </c>
      <c r="AU29" s="15">
        <f>Annual_Mm3!AU29*0.0353147</f>
        <v>26.223623814973628</v>
      </c>
      <c r="AV29" s="15">
        <f>Annual_Mm3!AV29*0.0353147</f>
        <v>23.582360730228459</v>
      </c>
    </row>
    <row r="30" spans="1:48" s="24" customFormat="1" ht="14.25" customHeight="1" outlineLevel="1" x14ac:dyDescent="0.25">
      <c r="A30" s="16" t="s">
        <v>15</v>
      </c>
      <c r="B30" s="92"/>
      <c r="C30" s="15">
        <f>Annual_Mm3!C30*0.0353147</f>
        <v>0</v>
      </c>
      <c r="D30" s="15">
        <f>Annual_Mm3!D30*0.0353147</f>
        <v>0</v>
      </c>
      <c r="E30" s="15">
        <f>Annual_Mm3!E30*0.0353147</f>
        <v>0</v>
      </c>
      <c r="F30" s="15">
        <f>Annual_Mm3!F30*0.0353147</f>
        <v>0</v>
      </c>
      <c r="G30" s="15">
        <f>Annual_Mm3!G30*0.0353147</f>
        <v>0</v>
      </c>
      <c r="H30" s="15">
        <f>Annual_Mm3!H30*0.0353147</f>
        <v>0</v>
      </c>
      <c r="I30" s="15">
        <f>Annual_Mm3!I30*0.0353147</f>
        <v>0</v>
      </c>
      <c r="J30" s="15">
        <f>Annual_Mm3!J30*0.0353147</f>
        <v>0</v>
      </c>
      <c r="K30" s="15">
        <f>Annual_Mm3!K30*0.0353147</f>
        <v>0</v>
      </c>
      <c r="L30" s="15">
        <f>Annual_Mm3!L30*0.0353147</f>
        <v>0</v>
      </c>
      <c r="M30" s="15">
        <f>Annual_Mm3!M30*0.0353147</f>
        <v>0</v>
      </c>
      <c r="N30" s="15">
        <f>Annual_Mm3!N30*0.0353147</f>
        <v>0</v>
      </c>
      <c r="O30" s="15">
        <f>Annual_Mm3!O30*0.0353147</f>
        <v>0</v>
      </c>
      <c r="P30" s="15">
        <f>Annual_Mm3!P30*0.0353147</f>
        <v>0</v>
      </c>
      <c r="Q30" s="15">
        <f>Annual_Mm3!Q30*0.0353147</f>
        <v>0</v>
      </c>
      <c r="R30" s="15">
        <f>Annual_Mm3!R30*0.0353147</f>
        <v>0</v>
      </c>
      <c r="S30" s="15">
        <f>Annual_Mm3!S30*0.0353147</f>
        <v>0</v>
      </c>
      <c r="T30" s="15">
        <f>Annual_Mm3!T30*0.0353147</f>
        <v>0</v>
      </c>
      <c r="U30" s="15">
        <f>Annual_Mm3!U30*0.0353147</f>
        <v>0</v>
      </c>
      <c r="V30" s="15">
        <f>Annual_Mm3!V30*0.0353147</f>
        <v>0</v>
      </c>
      <c r="W30" s="15">
        <f>Annual_Mm3!W30*0.0353147</f>
        <v>0</v>
      </c>
      <c r="X30" s="15">
        <f>Annual_Mm3!X30*0.0353147</f>
        <v>0</v>
      </c>
      <c r="Y30" s="15">
        <f>Annual_Mm3!Y30*0.0353147</f>
        <v>0</v>
      </c>
      <c r="Z30" s="15">
        <f>Annual_Mm3!Z30*0.0353147</f>
        <v>0</v>
      </c>
      <c r="AA30" s="15">
        <f>Annual_Mm3!AA30*0.0353147</f>
        <v>0</v>
      </c>
      <c r="AB30" s="15">
        <f>Annual_Mm3!AB30*0.0353147</f>
        <v>0</v>
      </c>
      <c r="AC30" s="15">
        <f>Annual_Mm3!AC30*0.0353147</f>
        <v>0</v>
      </c>
      <c r="AD30" s="15">
        <f>Annual_Mm3!AD30*0.0353147</f>
        <v>0</v>
      </c>
      <c r="AE30" s="15">
        <f>Annual_Mm3!AE30*0.0353147</f>
        <v>0</v>
      </c>
      <c r="AF30" s="15">
        <f>Annual_Mm3!AF30*0.0353147</f>
        <v>0</v>
      </c>
      <c r="AG30" s="15">
        <f>Annual_Mm3!AG30*0.0353147</f>
        <v>0</v>
      </c>
      <c r="AH30" s="15">
        <f>Annual_Mm3!AH30*0.0353147</f>
        <v>0</v>
      </c>
      <c r="AI30" s="15">
        <f>Annual_Mm3!AI30*0.0353147</f>
        <v>12.03186139929028</v>
      </c>
      <c r="AJ30" s="15">
        <f>Annual_Mm3!AJ30*0.0353147</f>
        <v>59.643119795785395</v>
      </c>
      <c r="AK30" s="15">
        <f>Annual_Mm3!AK30*0.0353147</f>
        <v>60.257575905497497</v>
      </c>
      <c r="AL30" s="15">
        <f>Annual_Mm3!AL30*0.0353147</f>
        <v>58.914266871369499</v>
      </c>
      <c r="AM30" s="15">
        <f>Annual_Mm3!AM30*0.0353147</f>
        <v>60.278876531837696</v>
      </c>
      <c r="AN30" s="15">
        <f>Annual_Mm3!AN30*0.0353147</f>
        <v>58.637744471414997</v>
      </c>
      <c r="AO30" s="15">
        <f>Annual_Mm3!AO30*0.0353147</f>
        <v>62.713937786045392</v>
      </c>
      <c r="AP30" s="15">
        <f>Annual_Mm3!AP30*0.0353147</f>
        <v>70.250728664910397</v>
      </c>
      <c r="AQ30" s="15">
        <f>Annual_Mm3!AQ30*0.0353147</f>
        <v>75.650733555910591</v>
      </c>
      <c r="AR30" s="15">
        <f>Annual_Mm3!AR30*0.0353147</f>
        <v>67.996328198765994</v>
      </c>
      <c r="AS30" s="15">
        <f>Annual_Mm3!AS30*0.0353147</f>
        <v>72.061135806913498</v>
      </c>
      <c r="AT30" s="15">
        <f>Annual_Mm3!AT30*0.0353147</f>
        <v>68.185712671226185</v>
      </c>
      <c r="AU30" s="15">
        <f>Annual_Mm3!AU30*0.0353147</f>
        <v>45.504910904294896</v>
      </c>
      <c r="AV30" s="15">
        <f>Annual_Mm3!AV30*0.0353147</f>
        <v>57.950183154029993</v>
      </c>
    </row>
    <row r="31" spans="1:48" s="24" customFormat="1" ht="14.25" customHeight="1" outlineLevel="1" x14ac:dyDescent="0.25">
      <c r="A31" s="16" t="s">
        <v>13</v>
      </c>
      <c r="B31" s="92"/>
      <c r="C31" s="15">
        <f>Annual_Mm3!C31*0.0353147</f>
        <v>0</v>
      </c>
      <c r="D31" s="15">
        <f>Annual_Mm3!D31*0.0353147</f>
        <v>0</v>
      </c>
      <c r="E31" s="15">
        <f>Annual_Mm3!E31*0.0353147</f>
        <v>0</v>
      </c>
      <c r="F31" s="15">
        <f>Annual_Mm3!F31*0.0353147</f>
        <v>0</v>
      </c>
      <c r="G31" s="15">
        <f>Annual_Mm3!G31*0.0353147</f>
        <v>0</v>
      </c>
      <c r="H31" s="15">
        <f>Annual_Mm3!H31*0.0353147</f>
        <v>16.520045807481399</v>
      </c>
      <c r="I31" s="15">
        <f>Annual_Mm3!I31*0.0353147</f>
        <v>22.169275820616228</v>
      </c>
      <c r="J31" s="15">
        <f>Annual_Mm3!J31*0.0353147</f>
        <v>31.05857979680729</v>
      </c>
      <c r="K31" s="15">
        <f>Annual_Mm3!K31*0.0353147</f>
        <v>62.628108197556699</v>
      </c>
      <c r="L31" s="15">
        <f>Annual_Mm3!L31*0.0353147</f>
        <v>66.264704479734093</v>
      </c>
      <c r="M31" s="15">
        <f>Annual_Mm3!M31*0.0353147</f>
        <v>88.26442030330179</v>
      </c>
      <c r="N31" s="15">
        <f>Annual_Mm3!N31*0.0353147</f>
        <v>113.8739737898776</v>
      </c>
      <c r="O31" s="15">
        <f>Annual_Mm3!O31*0.0353147</f>
        <v>137.75593321189439</v>
      </c>
      <c r="P31" s="15">
        <f>Annual_Mm3!P31*0.0353147</f>
        <v>133.6057249829191</v>
      </c>
      <c r="Q31" s="15">
        <f>Annual_Mm3!Q31*0.0353147</f>
        <v>145.2728201608042</v>
      </c>
      <c r="R31" s="15">
        <f>Annual_Mm3!R31*0.0353147</f>
        <v>149.98144247199119</v>
      </c>
      <c r="S31" s="15">
        <f>Annual_Mm3!S31*0.0353147</f>
        <v>148.31786361132509</v>
      </c>
      <c r="T31" s="15">
        <f>Annual_Mm3!T31*0.0353147</f>
        <v>152.13484939404037</v>
      </c>
      <c r="U31" s="15">
        <f>Annual_Mm3!U31*0.0353147</f>
        <v>162.82328287579659</v>
      </c>
      <c r="V31" s="15">
        <f>Annual_Mm3!V31*0.0353147</f>
        <v>155.6032726251656</v>
      </c>
      <c r="W31" s="15">
        <f>Annual_Mm3!W31*0.0353147</f>
        <v>141.21546794491778</v>
      </c>
      <c r="X31" s="15">
        <f>Annual_Mm3!X31*0.0353147</f>
        <v>131.33248023970771</v>
      </c>
      <c r="Y31" s="15">
        <f>Annual_Mm3!Y31*0.0353147</f>
        <v>148.956561638111</v>
      </c>
      <c r="Z31" s="15">
        <f>Annual_Mm3!Z31*0.0353147</f>
        <v>157.39329414470549</v>
      </c>
      <c r="AA31" s="15">
        <f>Annual_Mm3!AA31*0.0353147</f>
        <v>133.4178690013043</v>
      </c>
      <c r="AB31" s="15">
        <f>Annual_Mm3!AB31*0.0353147</f>
        <v>159.53966973341119</v>
      </c>
      <c r="AC31" s="15">
        <f>Annual_Mm3!AC31*0.0353147</f>
        <v>168.61751257863386</v>
      </c>
      <c r="AD31" s="15">
        <f>Annual_Mm3!AD31*0.0353147</f>
        <v>176.3229631098024</v>
      </c>
      <c r="AE31" s="15">
        <f>Annual_Mm3!AE31*0.0353147</f>
        <v>160.86764703179298</v>
      </c>
      <c r="AF31" s="15">
        <f>Annual_Mm3!AF31*0.0353147</f>
        <v>108.86886242987369</v>
      </c>
      <c r="AG31" s="15">
        <f>Annual_Mm3!AG31*0.0353147</f>
        <v>95.114181456960893</v>
      </c>
      <c r="AH31" s="15">
        <f>Annual_Mm3!AH31*0.0353147</f>
        <v>83.972844045959391</v>
      </c>
      <c r="AI31" s="15">
        <f>Annual_Mm3!AI31*0.0353147</f>
        <v>79.569380577753989</v>
      </c>
      <c r="AJ31" s="15">
        <f>Annual_Mm3!AJ31*0.0353147</f>
        <v>47.844458325776998</v>
      </c>
      <c r="AK31" s="15">
        <f>Annual_Mm3!AK31*0.0353147</f>
        <v>45.273296160077798</v>
      </c>
      <c r="AL31" s="15">
        <f>Annual_Mm3!AL31*0.0353147</f>
        <v>49.471546718821294</v>
      </c>
      <c r="AM31" s="15">
        <f>Annual_Mm3!AM31*0.0353147</f>
        <v>41.758368730942898</v>
      </c>
      <c r="AN31" s="15">
        <f>Annual_Mm3!AN31*0.0353147</f>
        <v>30.7482614514354</v>
      </c>
      <c r="AO31" s="15">
        <f>Annual_Mm3!AO31*0.0353147</f>
        <v>32.527738774947224</v>
      </c>
      <c r="AP31" s="15">
        <f>Annual_Mm3!AP31*0.0353147</f>
        <v>36.586854539853697</v>
      </c>
      <c r="AQ31" s="15">
        <f>Annual_Mm3!AQ31*0.0353147</f>
        <v>44.869738344009996</v>
      </c>
      <c r="AR31" s="15">
        <f>Annual_Mm3!AR31*0.0353147</f>
        <v>33.095095916472232</v>
      </c>
      <c r="AS31" s="15">
        <f>Annual_Mm3!AS31*0.0353147</f>
        <v>32.063084892808817</v>
      </c>
      <c r="AT31" s="15">
        <f>Annual_Mm3!AT31*0.0353147</f>
        <v>30.929807296510099</v>
      </c>
      <c r="AU31" s="15">
        <f>Annual_Mm3!AU31*0.0353147</f>
        <v>27.858020359168847</v>
      </c>
      <c r="AV31" s="15">
        <f>Annual_Mm3!AV31*0.0353147</f>
        <v>21.201768138286468</v>
      </c>
    </row>
    <row r="32" spans="1:48" s="24" customFormat="1" ht="14.25" customHeight="1" outlineLevel="1" x14ac:dyDescent="0.25">
      <c r="A32" s="16" t="s">
        <v>67</v>
      </c>
      <c r="B32" s="92"/>
      <c r="C32" s="15">
        <f>Annual_Mm3!C32*0.0353147</f>
        <v>0</v>
      </c>
      <c r="D32" s="15">
        <f>Annual_Mm3!D32*0.0353147</f>
        <v>0</v>
      </c>
      <c r="E32" s="15">
        <f>Annual_Mm3!E32*0.0353147</f>
        <v>0</v>
      </c>
      <c r="F32" s="15">
        <f>Annual_Mm3!F32*0.0353147</f>
        <v>0</v>
      </c>
      <c r="G32" s="15">
        <f>Annual_Mm3!G32*0.0353147</f>
        <v>0</v>
      </c>
      <c r="H32" s="15">
        <f>Annual_Mm3!H32*0.0353147</f>
        <v>0</v>
      </c>
      <c r="I32" s="15">
        <f>Annual_Mm3!I32*0.0353147</f>
        <v>0</v>
      </c>
      <c r="J32" s="15">
        <f>Annual_Mm3!J32*0.0353147</f>
        <v>0</v>
      </c>
      <c r="K32" s="15">
        <f>Annual_Mm3!K32*0.0353147</f>
        <v>0</v>
      </c>
      <c r="L32" s="15">
        <f>Annual_Mm3!L32*0.0353147</f>
        <v>0</v>
      </c>
      <c r="M32" s="15">
        <f>Annual_Mm3!M32*0.0353147</f>
        <v>7.055779570239179E-2</v>
      </c>
      <c r="N32" s="15">
        <f>Annual_Mm3!N32*0.0353147</f>
        <v>0.66265574704571495</v>
      </c>
      <c r="O32" s="15">
        <f>Annual_Mm3!O32*0.0353147</f>
        <v>0.73613219626460102</v>
      </c>
      <c r="P32" s="15">
        <f>Annual_Mm3!P32*0.0353147</f>
        <v>0.58347626159163402</v>
      </c>
      <c r="Q32" s="15">
        <f>Annual_Mm3!Q32*0.0353147</f>
        <v>0.59419025281618598</v>
      </c>
      <c r="R32" s="15">
        <f>Annual_Mm3!R32*0.0353147</f>
        <v>0.44786313086241397</v>
      </c>
      <c r="S32" s="15">
        <f>Annual_Mm3!S32*0.0353147</f>
        <v>0.37782272567377595</v>
      </c>
      <c r="T32" s="15">
        <f>Annual_Mm3!T32*0.0353147</f>
        <v>0.33395111240496755</v>
      </c>
      <c r="U32" s="15">
        <f>Annual_Mm3!U32*0.0353147</f>
        <v>0.25952424802337709</v>
      </c>
      <c r="V32" s="15">
        <f>Annual_Mm3!V32*0.0353147</f>
        <v>0.21594849657899889</v>
      </c>
      <c r="W32" s="15">
        <f>Annual_Mm3!W32*0.0353147</f>
        <v>0.41365260181458097</v>
      </c>
      <c r="X32" s="15">
        <f>Annual_Mm3!X32*0.0353147</f>
        <v>0.13293210220105059</v>
      </c>
      <c r="Y32" s="15">
        <f>Annual_Mm3!Y32*0.0353147</f>
        <v>0.78189943263567396</v>
      </c>
      <c r="Z32" s="15">
        <f>Annual_Mm3!Z32*0.0353147</f>
        <v>1.299143111398344</v>
      </c>
      <c r="AA32" s="15">
        <f>Annual_Mm3!AA32*0.0353147</f>
        <v>1.3498801261717208</v>
      </c>
      <c r="AB32" s="15">
        <f>Annual_Mm3!AB32*0.0353147</f>
        <v>0.98332400532991893</v>
      </c>
      <c r="AC32" s="15">
        <f>Annual_Mm3!AC32*0.0353147</f>
        <v>0.58308852278354295</v>
      </c>
      <c r="AD32" s="15">
        <f>Annual_Mm3!AD32*0.0353147</f>
        <v>0.58601787220448498</v>
      </c>
      <c r="AE32" s="15">
        <f>Annual_Mm3!AE32*0.0353147</f>
        <v>0.62970783823971488</v>
      </c>
      <c r="AF32" s="15">
        <f>Annual_Mm3!AF32*0.0353147</f>
        <v>0.42544746864944499</v>
      </c>
      <c r="AG32" s="15">
        <f>Annual_Mm3!AG32*0.0353147</f>
        <v>0.31424860863457788</v>
      </c>
      <c r="AH32" s="15">
        <f>Annual_Mm3!AH32*0.0353147</f>
        <v>0.33643927266552176</v>
      </c>
      <c r="AI32" s="15">
        <f>Annual_Mm3!AI32*0.0353147</f>
        <v>0.11469315539556219</v>
      </c>
      <c r="AJ32" s="15">
        <f>Annual_Mm3!AJ32*0.0353147</f>
        <v>9.5411098908403491E-2</v>
      </c>
      <c r="AK32" s="15">
        <f>Annual_Mm3!AK32*0.0353147</f>
        <v>0.15088073522742287</v>
      </c>
      <c r="AL32" s="15">
        <f>Annual_Mm3!AL32*0.0353147</f>
        <v>0.10222102190213959</v>
      </c>
      <c r="AM32" s="15">
        <f>Annual_Mm3!AM32*0.0353147</f>
        <v>0.10670634940054129</v>
      </c>
      <c r="AN32" s="15">
        <f>Annual_Mm3!AN32*0.0353147</f>
        <v>3.8425370629209996E-3</v>
      </c>
      <c r="AO32" s="15">
        <f>Annual_Mm3!AO32*0.0353147</f>
        <v>0.12287620754456799</v>
      </c>
      <c r="AP32" s="15">
        <f>Annual_Mm3!AP32*0.0353147</f>
        <v>1.2554747297077538</v>
      </c>
      <c r="AQ32" s="15">
        <f>Annual_Mm3!AQ32*0.0353147</f>
        <v>2.6980284265183823</v>
      </c>
      <c r="AR32" s="15">
        <f>Annual_Mm3!AR32*0.0353147</f>
        <v>1.6828246316168407</v>
      </c>
      <c r="AS32" s="15">
        <f>Annual_Mm3!AS32*0.0353147</f>
        <v>0.2195698065401343</v>
      </c>
      <c r="AT32" s="15">
        <f>Annual_Mm3!AT32*0.0353147</f>
        <v>6.2877500573641998E-2</v>
      </c>
      <c r="AU32" s="15">
        <f>Annual_Mm3!AU32*0.0353147</f>
        <v>0.36583821501529495</v>
      </c>
      <c r="AV32" s="15">
        <f>Annual_Mm3!AV32*0.0353147</f>
        <v>9.5001133381279496E-2</v>
      </c>
    </row>
    <row r="33" spans="1:48" s="24" customFormat="1" ht="14.25" customHeight="1" x14ac:dyDescent="0.25">
      <c r="A33" s="27"/>
      <c r="B33" s="85"/>
      <c r="C33" s="36"/>
      <c r="D33" s="36"/>
      <c r="E33" s="36"/>
      <c r="F33" s="36"/>
      <c r="G33" s="36"/>
      <c r="H33" s="36"/>
      <c r="I33" s="36"/>
      <c r="J33" s="36"/>
      <c r="K33" s="36"/>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36"/>
      <c r="AM33" s="36"/>
      <c r="AN33" s="36"/>
      <c r="AO33" s="36"/>
      <c r="AP33" s="36"/>
      <c r="AQ33" s="36"/>
      <c r="AR33" s="36"/>
      <c r="AS33" s="36"/>
      <c r="AT33" s="36"/>
      <c r="AU33" s="36"/>
      <c r="AV33" s="36"/>
    </row>
    <row r="34" spans="1:48" s="24" customFormat="1" x14ac:dyDescent="0.25">
      <c r="A34" s="23" t="s">
        <v>9</v>
      </c>
      <c r="B34" s="80"/>
      <c r="C34" s="15">
        <f>Annual_Mm3!C34*0.0353147</f>
        <v>0</v>
      </c>
      <c r="D34" s="15">
        <f>Annual_Mm3!D34*0.0353147</f>
        <v>0</v>
      </c>
      <c r="E34" s="15">
        <f>Annual_Mm3!E34*0.0353147</f>
        <v>0</v>
      </c>
      <c r="F34" s="15">
        <f>Annual_Mm3!F34*0.0353147</f>
        <v>0</v>
      </c>
      <c r="G34" s="15">
        <f>Annual_Mm3!G34*0.0353147</f>
        <v>0</v>
      </c>
      <c r="H34" s="15">
        <f>Annual_Mm3!H34*0.0353147</f>
        <v>0</v>
      </c>
      <c r="I34" s="15">
        <f>Annual_Mm3!I34*0.0353147</f>
        <v>5.870676144105917</v>
      </c>
      <c r="J34" s="15">
        <f>Annual_Mm3!J34*0.0353147</f>
        <v>11.898999885453547</v>
      </c>
      <c r="K34" s="15">
        <f>Annual_Mm3!K34*0.0353147</f>
        <v>16.788637499442181</v>
      </c>
      <c r="L34" s="15">
        <f>Annual_Mm3!L34*0.0353147</f>
        <v>19.381391236228438</v>
      </c>
      <c r="M34" s="15">
        <f>Annual_Mm3!M34*0.0353147</f>
        <v>19.903688224665913</v>
      </c>
      <c r="N34" s="15">
        <f>Annual_Mm3!N34*0.0353147</f>
        <v>22.672177687645746</v>
      </c>
      <c r="O34" s="15">
        <f>Annual_Mm3!O34*0.0353147</f>
        <v>18.838665437568551</v>
      </c>
      <c r="P34" s="15">
        <f>Annual_Mm3!P34*0.0353147</f>
        <v>18.716108352723122</v>
      </c>
      <c r="Q34" s="15">
        <f>Annual_Mm3!Q34*0.0353147</f>
        <v>24.358022819808848</v>
      </c>
      <c r="R34" s="15">
        <f>Annual_Mm3!R34*0.0353147</f>
        <v>28.409422428709419</v>
      </c>
      <c r="S34" s="15">
        <f>Annual_Mm3!S34*0.0353147</f>
        <v>26.851848331634979</v>
      </c>
      <c r="T34" s="15">
        <f>Annual_Mm3!T34*0.0353147</f>
        <v>21.59214277201901</v>
      </c>
      <c r="U34" s="15">
        <f>Annual_Mm3!U34*0.0353147</f>
        <v>23.795525563696401</v>
      </c>
      <c r="V34" s="15">
        <f>Annual_Mm3!V34*0.0353147</f>
        <v>23.3269938202601</v>
      </c>
      <c r="W34" s="15">
        <f>Annual_Mm3!W34*0.0353147</f>
        <v>26.976769439001931</v>
      </c>
      <c r="X34" s="15">
        <f>Annual_Mm3!X34*0.0353147</f>
        <v>18.008541981739466</v>
      </c>
      <c r="Y34" s="15">
        <f>Annual_Mm3!Y34*0.0353147</f>
        <v>26.329933266733946</v>
      </c>
      <c r="Z34" s="15">
        <f>Annual_Mm3!Z34*0.0353147</f>
        <v>19.57752228548016</v>
      </c>
      <c r="AA34" s="15">
        <f>Annual_Mm3!AA34*0.0353147</f>
        <v>20.512160821379329</v>
      </c>
      <c r="AB34" s="15">
        <f>Annual_Mm3!AB34*0.0353147</f>
        <v>16.842871850792271</v>
      </c>
      <c r="AC34" s="15">
        <f>Annual_Mm3!AC34*0.0353147</f>
        <v>6.5079911872048264</v>
      </c>
      <c r="AD34" s="15">
        <f>Annual_Mm3!AD34*0.0353147</f>
        <v>3.2634661240458969</v>
      </c>
      <c r="AE34" s="15">
        <f>Annual_Mm3!AE34*0.0353147</f>
        <v>0.44721547194239125</v>
      </c>
      <c r="AF34" s="15">
        <f>Annual_Mm3!AF34*0.0353147</f>
        <v>8.4715035367879995E-3</v>
      </c>
      <c r="AG34" s="15">
        <f>Annual_Mm3!AG34*0.0353147</f>
        <v>0</v>
      </c>
      <c r="AH34" s="15">
        <f>Annual_Mm3!AH34*0.0353147</f>
        <v>0.48841871064633424</v>
      </c>
      <c r="AI34" s="15">
        <f>Annual_Mm3!AI34*0.0353147</f>
        <v>1.4489645978436789</v>
      </c>
      <c r="AJ34" s="15">
        <f>Annual_Mm3!AJ34*0.0353147</f>
        <v>1.681647885389389</v>
      </c>
      <c r="AK34" s="15">
        <f>Annual_Mm3!AK34*0.0353147</f>
        <v>2.4956126923839985</v>
      </c>
      <c r="AL34" s="15">
        <f>Annual_Mm3!AL34*0.0353147</f>
        <v>4.7235151851528014</v>
      </c>
      <c r="AM34" s="15">
        <f>Annual_Mm3!AM34*0.0353147</f>
        <v>3.817127953340854</v>
      </c>
      <c r="AN34" s="15">
        <f>Annual_Mm3!AN34*0.0353147</f>
        <v>4.3549284609386181</v>
      </c>
      <c r="AO34" s="15">
        <f>Annual_Mm3!AO34*0.0353147</f>
        <v>3.454220254897336</v>
      </c>
      <c r="AP34" s="15">
        <f>Annual_Mm3!AP34*0.0353147</f>
        <v>9.7877937389112208</v>
      </c>
      <c r="AQ34" s="15">
        <f>Annual_Mm3!AQ34*0.0353147</f>
        <v>16.148055235295811</v>
      </c>
      <c r="AR34" s="15">
        <f>Annual_Mm3!AR34*0.0353147</f>
        <v>12.158645112351358</v>
      </c>
      <c r="AS34" s="15">
        <f>Annual_Mm3!AS34*0.0353147</f>
        <v>11.004285612013181</v>
      </c>
      <c r="AT34" s="15">
        <f>Annual_Mm3!AT34*0.0353147</f>
        <v>7.6296520196836548</v>
      </c>
      <c r="AU34" s="15">
        <f>Annual_Mm3!AU34*0.0353147</f>
        <v>0.39004019801444678</v>
      </c>
      <c r="AV34" s="15">
        <f>Annual_Mm3!AV34*0.0353147</f>
        <v>5.4736370787523796E-2</v>
      </c>
    </row>
    <row r="35" spans="1:48" s="24" customFormat="1" x14ac:dyDescent="0.25">
      <c r="A35" s="23" t="s">
        <v>35</v>
      </c>
      <c r="B35" s="80"/>
      <c r="C35" s="15">
        <f>Annual_Mm3!C35*0.0353147</f>
        <v>0.13949177046904207</v>
      </c>
      <c r="D35" s="15">
        <f>Annual_Mm3!D35*0.0353147</f>
        <v>0.1661161683870728</v>
      </c>
      <c r="E35" s="15">
        <f>Annual_Mm3!E35*0.0353147</f>
        <v>0.28766316014672993</v>
      </c>
      <c r="F35" s="15">
        <f>Annual_Mm3!F35*0.0353147</f>
        <v>0.40204782136715445</v>
      </c>
      <c r="G35" s="15">
        <f>Annual_Mm3!G35*0.0353147</f>
        <v>0.51761561657328126</v>
      </c>
      <c r="H35" s="15">
        <f>Annual_Mm3!H35*0.0353147</f>
        <v>0.56601814674651219</v>
      </c>
      <c r="I35" s="15">
        <f>Annual_Mm3!I35*0.0353147</f>
        <v>0.67180166172973432</v>
      </c>
      <c r="J35" s="15">
        <f>Annual_Mm3!J35*0.0353147</f>
        <v>1.1515565392974139</v>
      </c>
      <c r="K35" s="15">
        <f>Annual_Mm3!K35*0.0353147</f>
        <v>1.3130280049802996</v>
      </c>
      <c r="L35" s="15">
        <f>Annual_Mm3!L35*0.0353147</f>
        <v>1.4702625665408158</v>
      </c>
      <c r="M35" s="15">
        <f>Annual_Mm3!M35*0.0353147</f>
        <v>2.2314716414348199</v>
      </c>
      <c r="N35" s="15">
        <f>Annual_Mm3!N35*0.0353147</f>
        <v>4.1251103139441412</v>
      </c>
      <c r="O35" s="15">
        <f>Annual_Mm3!O35*0.0353147</f>
        <v>4.7285453396851063</v>
      </c>
      <c r="P35" s="15">
        <f>Annual_Mm3!P35*0.0353147</f>
        <v>4.8018941230851704</v>
      </c>
      <c r="Q35" s="15">
        <f>Annual_Mm3!Q35*0.0353147</f>
        <v>4.9311925249507018</v>
      </c>
      <c r="R35" s="15">
        <f>Annual_Mm3!R35*0.0353147</f>
        <v>5.0185924698616509</v>
      </c>
      <c r="S35" s="15">
        <f>Annual_Mm3!S35*0.0353147</f>
        <v>5.3380101509230169</v>
      </c>
      <c r="T35" s="15">
        <f>Annual_Mm3!T35*0.0353147</f>
        <v>6.2497389553583087</v>
      </c>
      <c r="U35" s="15">
        <f>Annual_Mm3!U35*0.0353147</f>
        <v>6.5812789358557326</v>
      </c>
      <c r="V35" s="15">
        <f>Annual_Mm3!V35*0.0353147</f>
        <v>6.645213157491181</v>
      </c>
      <c r="W35" s="15">
        <f>Annual_Mm3!W35*0.0353147</f>
        <v>6.7103326810111348</v>
      </c>
      <c r="X35" s="15">
        <f>Annual_Mm3!X35*0.0353147</f>
        <v>6.1516449441296928</v>
      </c>
      <c r="Y35" s="15">
        <f>Annual_Mm3!Y35*0.0353147</f>
        <v>7.0674578279346436</v>
      </c>
      <c r="Z35" s="15">
        <f>Annual_Mm3!Z35*0.0353147</f>
        <v>7.6487932050555889</v>
      </c>
      <c r="AA35" s="15">
        <f>Annual_Mm3!AA35*0.0353147</f>
        <v>7.717273041644229</v>
      </c>
      <c r="AB35" s="15">
        <f>Annual_Mm3!AB35*0.0353147</f>
        <v>8.0083162695496792</v>
      </c>
      <c r="AC35" s="15">
        <f>Annual_Mm3!AC35*0.0353147</f>
        <v>8.2973303391602702</v>
      </c>
      <c r="AD35" s="15">
        <f>Annual_Mm3!AD35*0.0353147</f>
        <v>8.8153068375004047</v>
      </c>
      <c r="AE35" s="15">
        <f>Annual_Mm3!AE35*0.0353147</f>
        <v>8.5481287357708116</v>
      </c>
      <c r="AF35" s="15">
        <f>Annual_Mm3!AF35*0.0353147</f>
        <v>6.4434216731863163</v>
      </c>
      <c r="AG35" s="15">
        <f>Annual_Mm3!AG35*0.0353147</f>
        <v>6.4015094251350915</v>
      </c>
      <c r="AH35" s="15">
        <f>Annual_Mm3!AH35*0.0353147</f>
        <v>6.3643210818314762</v>
      </c>
      <c r="AI35" s="15">
        <f>Annual_Mm3!AI35*0.0353147</f>
        <v>5.4461272470504145</v>
      </c>
      <c r="AJ35" s="15">
        <f>Annual_Mm3!AJ35*0.0353147</f>
        <v>3.6823006834559098</v>
      </c>
      <c r="AK35" s="15">
        <f>Annual_Mm3!AK35*0.0353147</f>
        <v>3.1291094578531533</v>
      </c>
      <c r="AL35" s="15">
        <f>Annual_Mm3!AL35*0.0353147</f>
        <v>3.2955539126096078</v>
      </c>
      <c r="AM35" s="15">
        <f>Annual_Mm3!AM35*0.0353147</f>
        <v>3.6703905342549246</v>
      </c>
      <c r="AN35" s="15">
        <f>Annual_Mm3!AN35*0.0353147</f>
        <v>4.4388067430949052</v>
      </c>
      <c r="AO35" s="15">
        <f>Annual_Mm3!AO35*0.0353147</f>
        <v>7.3224318212535984</v>
      </c>
      <c r="AP35" s="15">
        <f>Annual_Mm3!AP35*0.0353147</f>
        <v>7.1493280788153486</v>
      </c>
      <c r="AQ35" s="15">
        <f>Annual_Mm3!AQ35*0.0353147</f>
        <v>8.0612014358527091</v>
      </c>
      <c r="AR35" s="15">
        <f>Annual_Mm3!AR35*0.0353147</f>
        <v>7.5574825381652522</v>
      </c>
      <c r="AS35" s="15">
        <f>Annual_Mm3!AS35*0.0353147</f>
        <v>6.3693545393476736</v>
      </c>
      <c r="AT35" s="15">
        <f>Annual_Mm3!AT35*0.0353147</f>
        <v>6.8454463781865158</v>
      </c>
      <c r="AU35" s="15">
        <f>Annual_Mm3!AU35*0.0353147</f>
        <v>7.4782952245016219</v>
      </c>
      <c r="AV35" s="15">
        <f>Annual_Mm3!AV35*0.0353147</f>
        <v>6.6240221444483094</v>
      </c>
    </row>
    <row r="36" spans="1:48" s="24" customFormat="1" x14ac:dyDescent="0.25">
      <c r="A36" s="23" t="s">
        <v>10</v>
      </c>
      <c r="B36" s="80"/>
      <c r="C36" s="15">
        <f>Annual_Mm3!C36*0.0353147</f>
        <v>1.3293161982696886</v>
      </c>
      <c r="D36" s="15">
        <f>Annual_Mm3!D36*0.0353147</f>
        <v>1.5459156107728622</v>
      </c>
      <c r="E36" s="15">
        <f>Annual_Mm3!E36*0.0353147</f>
        <v>3.0218201082762599</v>
      </c>
      <c r="F36" s="15">
        <f>Annual_Mm3!F36*0.0353147</f>
        <v>2.7369602215994426</v>
      </c>
      <c r="G36" s="15">
        <f>Annual_Mm3!G36*0.0353147</f>
        <v>1.1537446515996292</v>
      </c>
      <c r="H36" s="15">
        <f>Annual_Mm3!H36*0.0353147</f>
        <v>8.7413018925659447</v>
      </c>
      <c r="I36" s="15">
        <f>Annual_Mm3!I36*0.0353147</f>
        <v>0.85059458789427189</v>
      </c>
      <c r="J36" s="15">
        <f>Annual_Mm3!J36*0.0353147</f>
        <v>0.64664405825172733</v>
      </c>
      <c r="K36" s="15">
        <f>Annual_Mm3!K36*0.0353147</f>
        <v>0.50211451233811921</v>
      </c>
      <c r="L36" s="15">
        <f>Annual_Mm3!L36*0.0353147</f>
        <v>0.31039605667588388</v>
      </c>
      <c r="M36" s="15">
        <f>Annual_Mm3!M36*0.0353147</f>
        <v>1.259228692559017</v>
      </c>
      <c r="N36" s="15">
        <f>Annual_Mm3!N36*0.0353147</f>
        <v>0.73742938793794299</v>
      </c>
      <c r="O36" s="15">
        <f>Annual_Mm3!O36*0.0353147</f>
        <v>1.2033754167975974</v>
      </c>
      <c r="P36" s="15">
        <f>Annual_Mm3!P36*0.0353147</f>
        <v>0.95109237317737072</v>
      </c>
      <c r="Q36" s="15">
        <f>Annual_Mm3!Q36*0.0353147</f>
        <v>1.4331203352301531</v>
      </c>
      <c r="R36" s="15">
        <f>Annual_Mm3!R36*0.0353147</f>
        <v>1.8017052713551311</v>
      </c>
      <c r="S36" s="15">
        <f>Annual_Mm3!S36*0.0353147</f>
        <v>2.1240006583970814</v>
      </c>
      <c r="T36" s="15">
        <f>Annual_Mm3!T36*0.0353147</f>
        <v>2.3884853744199397</v>
      </c>
      <c r="U36" s="15">
        <f>Annual_Mm3!U36*0.0353147</f>
        <v>1.7835636242467472</v>
      </c>
      <c r="V36" s="15">
        <f>Annual_Mm3!V36*0.0353147</f>
        <v>1.4822376560495747</v>
      </c>
      <c r="W36" s="15">
        <f>Annual_Mm3!W36*0.0353147</f>
        <v>1.7382936332247572</v>
      </c>
      <c r="X36" s="15">
        <f>Annual_Mm3!X36*0.0353147</f>
        <v>1.1483605567579023</v>
      </c>
      <c r="Y36" s="15">
        <f>Annual_Mm3!Y36*0.0353147</f>
        <v>2.3555095224691032</v>
      </c>
      <c r="Z36" s="15">
        <f>Annual_Mm3!Z36*0.0353147</f>
        <v>3.5214711787721464</v>
      </c>
      <c r="AA36" s="15">
        <f>Annual_Mm3!AA36*0.0353147</f>
        <v>2.9562589991530959</v>
      </c>
      <c r="AB36" s="15">
        <f>Annual_Mm3!AB36*0.0353147</f>
        <v>1.8426942677105429</v>
      </c>
      <c r="AC36" s="15">
        <f>Annual_Mm3!AC36*0.0353147</f>
        <v>1.5536863217042456</v>
      </c>
      <c r="AD36" s="15">
        <f>Annual_Mm3!AD36*0.0353147</f>
        <v>2.3545522162077286</v>
      </c>
      <c r="AE36" s="15">
        <f>Annual_Mm3!AE36*0.0353147</f>
        <v>1.4498903923038373</v>
      </c>
      <c r="AF36" s="15">
        <f>Annual_Mm3!AF36*0.0353147</f>
        <v>0.98561946577397708</v>
      </c>
      <c r="AG36" s="15">
        <f>Annual_Mm3!AG36*0.0353147</f>
        <v>0.84275682688430698</v>
      </c>
      <c r="AH36" s="15">
        <f>Annual_Mm3!AH36*0.0353147</f>
        <v>0.76191780818627741</v>
      </c>
      <c r="AI36" s="15">
        <f>Annual_Mm3!AI36*0.0353147</f>
        <v>0.78053039486497267</v>
      </c>
      <c r="AJ36" s="15">
        <f>Annual_Mm3!AJ36*0.0353147</f>
        <v>3.6361135143367846</v>
      </c>
      <c r="AK36" s="15">
        <f>Annual_Mm3!AK36*0.0353147</f>
        <v>6.5395608656824571</v>
      </c>
      <c r="AL36" s="15">
        <f>Annual_Mm3!AL36*0.0353147</f>
        <v>6.3389617108873981</v>
      </c>
      <c r="AM36" s="15">
        <f>Annual_Mm3!AM36*0.0353147</f>
        <v>7.1083431322791037</v>
      </c>
      <c r="AN36" s="15">
        <f>Annual_Mm3!AN36*0.0353147</f>
        <v>6.1905969953695275</v>
      </c>
      <c r="AO36" s="15">
        <f>Annual_Mm3!AO36*0.0353147</f>
        <v>4.4215949787941842</v>
      </c>
      <c r="AP36" s="15">
        <f>Annual_Mm3!AP36*0.0353147</f>
        <v>2.4410887682631408</v>
      </c>
      <c r="AQ36" s="15">
        <f>Annual_Mm3!AQ36*0.0353147</f>
        <v>2.6533568460190118</v>
      </c>
      <c r="AR36" s="15">
        <f>Annual_Mm3!AR36*0.0353147</f>
        <v>6.5624848226137891</v>
      </c>
      <c r="AS36" s="15">
        <f>Annual_Mm3!AS36*0.0353147</f>
        <v>5.1654526710965403</v>
      </c>
      <c r="AT36" s="15">
        <f>Annual_Mm3!AT36*0.0353147</f>
        <v>5.0316349605509938</v>
      </c>
      <c r="AU36" s="15">
        <f>Annual_Mm3!AU36*0.0353147</f>
        <v>3.5018754031234107</v>
      </c>
      <c r="AV36" s="15">
        <f>Annual_Mm3!AV36*0.0353147</f>
        <v>2.4928887805799551</v>
      </c>
    </row>
    <row r="37" spans="1:48" s="24" customFormat="1" x14ac:dyDescent="0.25">
      <c r="A37" s="23"/>
      <c r="B37" s="80"/>
      <c r="C37" s="20"/>
      <c r="D37" s="20"/>
      <c r="E37" s="20"/>
      <c r="F37" s="20"/>
      <c r="G37" s="20"/>
      <c r="H37" s="20"/>
      <c r="I37" s="20"/>
      <c r="J37" s="20"/>
      <c r="K37" s="20"/>
      <c r="L37" s="20"/>
      <c r="M37" s="20"/>
      <c r="N37" s="20"/>
      <c r="O37" s="20"/>
      <c r="P37" s="20"/>
      <c r="Q37" s="20"/>
      <c r="R37" s="20"/>
      <c r="S37" s="20"/>
      <c r="T37" s="20"/>
      <c r="U37" s="20"/>
      <c r="V37" s="20"/>
      <c r="W37" s="20"/>
      <c r="X37" s="20"/>
      <c r="Y37" s="20"/>
      <c r="Z37" s="20"/>
      <c r="AA37" s="20"/>
      <c r="AB37" s="20"/>
      <c r="AC37" s="20"/>
      <c r="AD37" s="20"/>
      <c r="AE37" s="20"/>
      <c r="AF37" s="20"/>
      <c r="AG37" s="20"/>
      <c r="AH37" s="20"/>
      <c r="AI37" s="20"/>
      <c r="AJ37" s="20"/>
      <c r="AK37" s="20"/>
      <c r="AL37" s="20"/>
      <c r="AM37" s="20"/>
      <c r="AN37" s="20"/>
      <c r="AO37" s="20"/>
      <c r="AP37" s="20"/>
      <c r="AQ37" s="20"/>
      <c r="AR37" s="20"/>
      <c r="AS37" s="20"/>
      <c r="AT37" s="20"/>
      <c r="AU37" s="20"/>
      <c r="AV37" s="20"/>
    </row>
    <row r="38" spans="1:48" s="24" customFormat="1" x14ac:dyDescent="0.25">
      <c r="A38" s="27" t="s">
        <v>29</v>
      </c>
      <c r="B38" s="90">
        <v>2</v>
      </c>
      <c r="C38" s="5">
        <f>Annual_Mm3!C38*0.0353147</f>
        <v>14.329913592712749</v>
      </c>
      <c r="D38" s="5">
        <f>Annual_Mm3!D38*0.0353147</f>
        <v>15.835173866949019</v>
      </c>
      <c r="E38" s="5">
        <f>Annual_Mm3!E38*0.0353147</f>
        <v>45.604726279368698</v>
      </c>
      <c r="F38" s="5">
        <f>Annual_Mm3!F38*0.0353147</f>
        <v>74.028592928909802</v>
      </c>
      <c r="G38" s="5">
        <f>Annual_Mm3!G38*0.0353147</f>
        <v>70.04164381642579</v>
      </c>
      <c r="H38" s="5">
        <f>Annual_Mm3!H38*0.0353147</f>
        <v>41.436957762846347</v>
      </c>
      <c r="I38" s="5">
        <f>Annual_Mm3!I38*0.0353147</f>
        <v>33.49770303959189</v>
      </c>
      <c r="J38" s="5">
        <f>Annual_Mm3!J38*0.0353147</f>
        <v>40.460085532030462</v>
      </c>
      <c r="K38" s="5">
        <f>Annual_Mm3!K38*0.0353147</f>
        <v>73.164403186360005</v>
      </c>
      <c r="L38" s="5">
        <f>Annual_Mm3!L38*0.0353147</f>
        <v>78.498509638938359</v>
      </c>
      <c r="M38" s="5">
        <f>Annual_Mm3!M38*0.0353147</f>
        <v>98.624947329593923</v>
      </c>
      <c r="N38" s="5">
        <f>Annual_Mm3!N38*0.0353147</f>
        <v>124.52406016756163</v>
      </c>
      <c r="O38" s="5">
        <f>Annual_Mm3!O38*0.0353147</f>
        <v>150.68890402011658</v>
      </c>
      <c r="P38" s="5">
        <f>Annual_Mm3!P38*0.0353147</f>
        <v>144.49556192165096</v>
      </c>
      <c r="Q38" s="5">
        <f>Annual_Mm3!Q38*0.0353147</f>
        <v>159.04860467719197</v>
      </c>
      <c r="R38" s="5">
        <f>Annual_Mm3!R38*0.0353147</f>
        <v>163.69199339979062</v>
      </c>
      <c r="S38" s="5">
        <f>Annual_Mm3!S38*0.0353147</f>
        <v>163.39120910912121</v>
      </c>
      <c r="T38" s="5">
        <f>Annual_Mm3!T38*0.0353147</f>
        <v>179.85135654215523</v>
      </c>
      <c r="U38" s="5">
        <f>Annual_Mm3!U38*0.0353147</f>
        <v>189.69825939467617</v>
      </c>
      <c r="V38" s="5">
        <f>Annual_Mm3!V38*0.0353147</f>
        <v>183.41815306194994</v>
      </c>
      <c r="W38" s="5">
        <f>Annual_Mm3!W38*0.0353147</f>
        <v>169.48886015333647</v>
      </c>
      <c r="X38" s="5">
        <f>Annual_Mm3!X38*0.0353147</f>
        <v>159.40255548454306</v>
      </c>
      <c r="Y38" s="5">
        <f>Annual_Mm3!Y38*0.0353147</f>
        <v>180.76840119217238</v>
      </c>
      <c r="Z38" s="5">
        <f>Annual_Mm3!Z38*0.0353147</f>
        <v>192.41668001879574</v>
      </c>
      <c r="AA38" s="5">
        <f>Annual_Mm3!AA38*0.0353147</f>
        <v>168.54644590954646</v>
      </c>
      <c r="AB38" s="5">
        <f>Annual_Mm3!AB38*0.0353147</f>
        <v>197.32002388716833</v>
      </c>
      <c r="AC38" s="5">
        <f>Annual_Mm3!AC38*0.0353147</f>
        <v>211.1599363070039</v>
      </c>
      <c r="AD38" s="5">
        <f>Annual_Mm3!AD38*0.0353147</f>
        <v>223.05051703674806</v>
      </c>
      <c r="AE38" s="5">
        <f>Annual_Mm3!AE38*0.0353147</f>
        <v>212.17347609206425</v>
      </c>
      <c r="AF38" s="5">
        <f>Annual_Mm3!AF38*0.0353147</f>
        <v>162.45217627956885</v>
      </c>
      <c r="AG38" s="5">
        <f>Annual_Mm3!AG38*0.0353147</f>
        <v>146.76025045357918</v>
      </c>
      <c r="AH38" s="5">
        <f>Annual_Mm3!AH38*0.0353147</f>
        <v>139.24081755712888</v>
      </c>
      <c r="AI38" s="5">
        <f>Annual_Mm3!AI38*0.0353147</f>
        <v>141.7772191373102</v>
      </c>
      <c r="AJ38" s="5">
        <f>Annual_Mm3!AJ38*0.0353147</f>
        <v>154.33714593330316</v>
      </c>
      <c r="AK38" s="5">
        <f>Annual_Mm3!AK38*0.0353147</f>
        <v>144.52760299871937</v>
      </c>
      <c r="AL38" s="5">
        <f>Annual_Mm3!AL38*0.0353147</f>
        <v>148.2122821453367</v>
      </c>
      <c r="AM38" s="5">
        <f>Annual_Mm3!AM38*0.0353147</f>
        <v>157.54860067761811</v>
      </c>
      <c r="AN38" s="5">
        <f>Annual_Mm3!AN38*0.0353147</f>
        <v>139.82040346350547</v>
      </c>
      <c r="AO38" s="5">
        <f>Annual_Mm3!AO38*0.0353147</f>
        <v>146.07547344436352</v>
      </c>
      <c r="AP38" s="5">
        <f>Annual_Mm3!AP38*0.0353147</f>
        <v>156.45911622052202</v>
      </c>
      <c r="AQ38" s="5">
        <f>Annual_Mm3!AQ38*0.0353147</f>
        <v>176.54536240123036</v>
      </c>
      <c r="AR38" s="5">
        <f>Annual_Mm3!AR38*0.0353147</f>
        <v>162.65163396222454</v>
      </c>
      <c r="AS38" s="5">
        <f>Annual_Mm3!AS38*0.0353147</f>
        <v>168.19840048805949</v>
      </c>
      <c r="AT38" s="5">
        <f>Annual_Mm3!AT38*0.0353147</f>
        <v>168.13159648280202</v>
      </c>
      <c r="AU38" s="5">
        <f>Annual_Mm3!AU38*0.0353147</f>
        <v>146.95625803236314</v>
      </c>
      <c r="AV38" s="5">
        <f>Annual_Mm3!AV38*0.0353147</f>
        <v>157.64722034490728</v>
      </c>
    </row>
    <row r="39" spans="1:48" s="24" customFormat="1" ht="14.25" customHeight="1" outlineLevel="1" x14ac:dyDescent="0.25">
      <c r="A39" s="34" t="s">
        <v>23</v>
      </c>
      <c r="B39" s="92"/>
      <c r="C39" s="15">
        <f>Annual_Mm3!C39*0.0353147</f>
        <v>0</v>
      </c>
      <c r="D39" s="15">
        <f>Annual_Mm3!D39*0.0353147</f>
        <v>0</v>
      </c>
      <c r="E39" s="15">
        <f>Annual_Mm3!E39*0.0353147</f>
        <v>0</v>
      </c>
      <c r="F39" s="15">
        <f>Annual_Mm3!F39*0.0353147</f>
        <v>0</v>
      </c>
      <c r="G39" s="15">
        <f>Annual_Mm3!G39*0.0353147</f>
        <v>0</v>
      </c>
      <c r="H39" s="15">
        <f>Annual_Mm3!H39*0.0353147</f>
        <v>0</v>
      </c>
      <c r="I39" s="15">
        <f>Annual_Mm3!I39*0.0353147</f>
        <v>0</v>
      </c>
      <c r="J39" s="15">
        <f>Annual_Mm3!J39*0.0353147</f>
        <v>0</v>
      </c>
      <c r="K39" s="15">
        <f>Annual_Mm3!K39*0.0353147</f>
        <v>0</v>
      </c>
      <c r="L39" s="15">
        <f>Annual_Mm3!L39*0.0353147</f>
        <v>0</v>
      </c>
      <c r="M39" s="15">
        <f>Annual_Mm3!M39*0.0353147</f>
        <v>0</v>
      </c>
      <c r="N39" s="15">
        <f>Annual_Mm3!N39*0.0353147</f>
        <v>0</v>
      </c>
      <c r="O39" s="15">
        <f>Annual_Mm3!O39*0.0353147</f>
        <v>0</v>
      </c>
      <c r="P39" s="15">
        <f>Annual_Mm3!P39*0.0353147</f>
        <v>0</v>
      </c>
      <c r="Q39" s="15">
        <f>Annual_Mm3!Q39*0.0353147</f>
        <v>0</v>
      </c>
      <c r="R39" s="15">
        <f>Annual_Mm3!R39*0.0353147</f>
        <v>0</v>
      </c>
      <c r="S39" s="15">
        <f>Annual_Mm3!S39*0.0353147</f>
        <v>0</v>
      </c>
      <c r="T39" s="15">
        <f>Annual_Mm3!T39*0.0353147</f>
        <v>0</v>
      </c>
      <c r="U39" s="15">
        <f>Annual_Mm3!U39*0.0353147</f>
        <v>0</v>
      </c>
      <c r="V39" s="15">
        <f>Annual_Mm3!V39*0.0353147</f>
        <v>0</v>
      </c>
      <c r="W39" s="15">
        <f>Annual_Mm3!W39*0.0353147</f>
        <v>0</v>
      </c>
      <c r="X39" s="15">
        <f>Annual_Mm3!X39*0.0353147</f>
        <v>0</v>
      </c>
      <c r="Y39" s="15">
        <f>Annual_Mm3!Y39*0.0353147</f>
        <v>0</v>
      </c>
      <c r="Z39" s="15">
        <f>Annual_Mm3!Z39*0.0353147</f>
        <v>0</v>
      </c>
      <c r="AA39" s="15">
        <f>Annual_Mm3!AA39*0.0353147</f>
        <v>0</v>
      </c>
      <c r="AB39" s="15">
        <f>Annual_Mm3!AB39*0.0353147</f>
        <v>0</v>
      </c>
      <c r="AC39" s="15">
        <f>Annual_Mm3!AC39*0.0353147</f>
        <v>0</v>
      </c>
      <c r="AD39" s="15">
        <f>Annual_Mm3!AD39*0.0353147</f>
        <v>0</v>
      </c>
      <c r="AE39" s="15">
        <f>Annual_Mm3!AE39*0.0353147</f>
        <v>0</v>
      </c>
      <c r="AF39" s="15">
        <f>Annual_Mm3!AF39*0.0353147</f>
        <v>0</v>
      </c>
      <c r="AG39" s="15">
        <f>Annual_Mm3!AG39*0.0353147</f>
        <v>0</v>
      </c>
      <c r="AH39" s="15">
        <f>Annual_Mm3!AH39*0.0353147</f>
        <v>0</v>
      </c>
      <c r="AI39" s="15">
        <f>Annual_Mm3!AI39*0.0353147</f>
        <v>1.31952947829542E-2</v>
      </c>
      <c r="AJ39" s="15">
        <f>Annual_Mm3!AJ39*0.0353147</f>
        <v>5.8835419846623598E-2</v>
      </c>
      <c r="AK39" s="15">
        <f>Annual_Mm3!AK39*0.0353147</f>
        <v>7.2120498581598996E-2</v>
      </c>
      <c r="AL39" s="15">
        <f>Annual_Mm3!AL39*0.0353147</f>
        <v>0.1039628135355396</v>
      </c>
      <c r="AM39" s="15">
        <f>Annual_Mm3!AM39*0.0353147</f>
        <v>0.13405989134205998</v>
      </c>
      <c r="AN39" s="15">
        <f>Annual_Mm3!AN39*0.0353147</f>
        <v>0.12404785609507468</v>
      </c>
      <c r="AO39" s="15">
        <f>Annual_Mm3!AO39*0.0353147</f>
        <v>5.1309316220104893E-2</v>
      </c>
      <c r="AP39" s="15">
        <f>Annual_Mm3!AP39*0.0353147</f>
        <v>0.381182249812064</v>
      </c>
      <c r="AQ39" s="15">
        <f>Annual_Mm3!AQ39*0.0353147</f>
        <v>0.1126645228306441</v>
      </c>
      <c r="AR39" s="15">
        <f>Annual_Mm3!AR39*0.0353147</f>
        <v>0.33718029574185165</v>
      </c>
      <c r="AS39" s="15">
        <f>Annual_Mm3!AS39*0.0353147</f>
        <v>0.35717308839449396</v>
      </c>
      <c r="AT39" s="15">
        <f>Annual_Mm3!AT39*0.0353147</f>
        <v>0.16061132319233579</v>
      </c>
      <c r="AU39" s="15">
        <f>Annual_Mm3!AU39*0.0353147</f>
        <v>0.15391323415489508</v>
      </c>
      <c r="AV39" s="15">
        <f>Annual_Mm3!AV39*0.0353147</f>
        <v>0.24330929318402389</v>
      </c>
    </row>
    <row r="40" spans="1:48" s="24" customFormat="1" ht="14.25" customHeight="1" outlineLevel="1" x14ac:dyDescent="0.25">
      <c r="A40" s="34" t="s">
        <v>41</v>
      </c>
      <c r="B40" s="92"/>
      <c r="C40" s="15">
        <f>Annual_Mm3!C40*0.0353147</f>
        <v>0</v>
      </c>
      <c r="D40" s="15">
        <f>Annual_Mm3!D40*0.0353147</f>
        <v>0</v>
      </c>
      <c r="E40" s="15">
        <f>Annual_Mm3!E40*0.0353147</f>
        <v>0</v>
      </c>
      <c r="F40" s="15">
        <f>Annual_Mm3!F40*0.0353147</f>
        <v>0</v>
      </c>
      <c r="G40" s="15">
        <f>Annual_Mm3!G40*0.0353147</f>
        <v>0</v>
      </c>
      <c r="H40" s="15">
        <f>Annual_Mm3!H40*0.0353147</f>
        <v>0</v>
      </c>
      <c r="I40" s="15">
        <f>Annual_Mm3!I40*0.0353147</f>
        <v>0</v>
      </c>
      <c r="J40" s="15">
        <f>Annual_Mm3!J40*0.0353147</f>
        <v>0</v>
      </c>
      <c r="K40" s="15">
        <f>Annual_Mm3!K40*0.0353147</f>
        <v>0</v>
      </c>
      <c r="L40" s="15">
        <f>Annual_Mm3!L40*0.0353147</f>
        <v>0</v>
      </c>
      <c r="M40" s="15">
        <f>Annual_Mm3!M40*0.0353147</f>
        <v>0</v>
      </c>
      <c r="N40" s="15">
        <f>Annual_Mm3!N40*0.0353147</f>
        <v>0</v>
      </c>
      <c r="O40" s="15">
        <f>Annual_Mm3!O40*0.0353147</f>
        <v>0</v>
      </c>
      <c r="P40" s="15">
        <f>Annual_Mm3!P40*0.0353147</f>
        <v>0</v>
      </c>
      <c r="Q40" s="15">
        <f>Annual_Mm3!Q40*0.0353147</f>
        <v>0</v>
      </c>
      <c r="R40" s="15">
        <f>Annual_Mm3!R40*0.0353147</f>
        <v>0</v>
      </c>
      <c r="S40" s="15">
        <f>Annual_Mm3!S40*0.0353147</f>
        <v>0</v>
      </c>
      <c r="T40" s="15">
        <f>Annual_Mm3!T40*0.0353147</f>
        <v>0</v>
      </c>
      <c r="U40" s="15">
        <f>Annual_Mm3!U40*0.0353147</f>
        <v>0</v>
      </c>
      <c r="V40" s="15">
        <f>Annual_Mm3!V40*0.0353147</f>
        <v>0</v>
      </c>
      <c r="W40" s="15">
        <f>Annual_Mm3!W40*0.0353147</f>
        <v>0</v>
      </c>
      <c r="X40" s="15">
        <f>Annual_Mm3!X40*0.0353147</f>
        <v>0</v>
      </c>
      <c r="Y40" s="15">
        <f>Annual_Mm3!Y40*0.0353147</f>
        <v>0</v>
      </c>
      <c r="Z40" s="15">
        <f>Annual_Mm3!Z40*0.0353147</f>
        <v>0</v>
      </c>
      <c r="AA40" s="15">
        <f>Annual_Mm3!AA40*0.0353147</f>
        <v>0</v>
      </c>
      <c r="AB40" s="15">
        <f>Annual_Mm3!AB40*0.0353147</f>
        <v>0</v>
      </c>
      <c r="AC40" s="15">
        <f>Annual_Mm3!AC40*0.0353147</f>
        <v>0</v>
      </c>
      <c r="AD40" s="15">
        <f>Annual_Mm3!AD40*0.0353147</f>
        <v>0</v>
      </c>
      <c r="AE40" s="15">
        <f>Annual_Mm3!AE40*0.0353147</f>
        <v>0</v>
      </c>
      <c r="AF40" s="15">
        <f>Annual_Mm3!AF40*0.0353147</f>
        <v>0</v>
      </c>
      <c r="AG40" s="15">
        <f>Annual_Mm3!AG40*0.0353147</f>
        <v>0</v>
      </c>
      <c r="AH40" s="15">
        <f>Annual_Mm3!AH40*0.0353147</f>
        <v>0</v>
      </c>
      <c r="AI40" s="15">
        <f>Annual_Mm3!AI40*0.0353147</f>
        <v>0</v>
      </c>
      <c r="AJ40" s="15">
        <f>Annual_Mm3!AJ40*0.0353147</f>
        <v>0</v>
      </c>
      <c r="AK40" s="15">
        <f>Annual_Mm3!AK40*0.0353147</f>
        <v>0</v>
      </c>
      <c r="AL40" s="15">
        <f>Annual_Mm3!AL40*0.0353147</f>
        <v>0</v>
      </c>
      <c r="AM40" s="15">
        <f>Annual_Mm3!AM40*0.0353147</f>
        <v>0</v>
      </c>
      <c r="AN40" s="15">
        <f>Annual_Mm3!AN40*0.0353147</f>
        <v>0</v>
      </c>
      <c r="AO40" s="15">
        <f>Annual_Mm3!AO40*0.0353147</f>
        <v>4.2730786999999993E-7</v>
      </c>
      <c r="AP40" s="15">
        <f>Annual_Mm3!AP40*0.0353147</f>
        <v>0</v>
      </c>
      <c r="AQ40" s="15">
        <f>Annual_Mm3!AQ40*0.0353147</f>
        <v>7.2119904235197985E-2</v>
      </c>
      <c r="AR40" s="15">
        <f>Annual_Mm3!AR40*0.0353147</f>
        <v>3.6099711843573294E-2</v>
      </c>
      <c r="AS40" s="15">
        <f>Annual_Mm3!AS40*0.0353147</f>
        <v>8.4531326003024501E-2</v>
      </c>
      <c r="AT40" s="15">
        <f>Annual_Mm3!AT40*0.0353147</f>
        <v>8.3277834081421E-3</v>
      </c>
      <c r="AU40" s="15">
        <f>Annual_Mm3!AU40*0.0353147</f>
        <v>2.1932667298832998E-3</v>
      </c>
      <c r="AV40" s="15">
        <f>Annual_Mm3!AV40*0.0353147</f>
        <v>0</v>
      </c>
    </row>
    <row r="41" spans="1:48" s="24" customFormat="1" ht="14.25" customHeight="1" outlineLevel="1" x14ac:dyDescent="0.25">
      <c r="A41" s="34" t="s">
        <v>14</v>
      </c>
      <c r="B41" s="92"/>
      <c r="C41" s="15">
        <f>Annual_Mm3!C41*0.0353147</f>
        <v>14.329913592712749</v>
      </c>
      <c r="D41" s="15">
        <f>Annual_Mm3!D41*0.0353147</f>
        <v>15.835173866949019</v>
      </c>
      <c r="E41" s="15">
        <f>Annual_Mm3!E41*0.0353147</f>
        <v>45.604726279368698</v>
      </c>
      <c r="F41" s="15">
        <f>Annual_Mm3!F41*0.0353147</f>
        <v>74.028592928909802</v>
      </c>
      <c r="G41" s="15">
        <f>Annual_Mm3!G41*0.0353147</f>
        <v>70.04164381642579</v>
      </c>
      <c r="H41" s="15">
        <f>Annual_Mm3!H41*0.0353147</f>
        <v>32.157731453005937</v>
      </c>
      <c r="I41" s="15">
        <f>Annual_Mm3!I41*0.0353147</f>
        <v>12.258627781281438</v>
      </c>
      <c r="J41" s="15">
        <f>Annual_Mm3!J41*0.0353147</f>
        <v>10.26967430122019</v>
      </c>
      <c r="K41" s="15">
        <f>Annual_Mm3!K41*0.0353147</f>
        <v>11.973652871448399</v>
      </c>
      <c r="L41" s="15">
        <f>Annual_Mm3!L41*0.0353147</f>
        <v>13.575241981651279</v>
      </c>
      <c r="M41" s="15">
        <f>Annual_Mm3!M41*0.0353147</f>
        <v>12.72162638926998</v>
      </c>
      <c r="N41" s="15">
        <f>Annual_Mm3!N41*0.0353147</f>
        <v>12.44043910461339</v>
      </c>
      <c r="O41" s="15">
        <f>Annual_Mm3!O41*0.0353147</f>
        <v>15.246776153003148</v>
      </c>
      <c r="P41" s="15">
        <f>Annual_Mm3!P41*0.0353147</f>
        <v>12.445318907516739</v>
      </c>
      <c r="Q41" s="15">
        <f>Annual_Mm3!Q41*0.0353147</f>
        <v>15.41045999939135</v>
      </c>
      <c r="R41" s="15">
        <f>Annual_Mm3!R41*0.0353147</f>
        <v>15.674821860093189</v>
      </c>
      <c r="S41" s="15">
        <f>Annual_Mm3!S41*0.0353147</f>
        <v>16.716330655783089</v>
      </c>
      <c r="T41" s="15">
        <f>Annual_Mm3!T41*0.0353147</f>
        <v>26.250742827719368</v>
      </c>
      <c r="U41" s="15">
        <f>Annual_Mm3!U41*0.0353147</f>
        <v>25.927136637835826</v>
      </c>
      <c r="V41" s="15">
        <f>Annual_Mm3!V41*0.0353147</f>
        <v>26.012309807275336</v>
      </c>
      <c r="W41" s="15">
        <f>Annual_Mm3!W41*0.0353147</f>
        <v>24.678000127623907</v>
      </c>
      <c r="X41" s="15">
        <f>Annual_Mm3!X41*0.0353147</f>
        <v>25.772154033352678</v>
      </c>
      <c r="Y41" s="15">
        <f>Annual_Mm3!Y41*0.0353147</f>
        <v>27.501873467222069</v>
      </c>
      <c r="Z41" s="15">
        <f>Annual_Mm3!Z41*0.0353147</f>
        <v>28.32481493366598</v>
      </c>
      <c r="AA41" s="15">
        <f>Annual_Mm3!AA41*0.0353147</f>
        <v>27.4664717482698</v>
      </c>
      <c r="AB41" s="15">
        <f>Annual_Mm3!AB41*0.0353147</f>
        <v>29.519704102368561</v>
      </c>
      <c r="AC41" s="15">
        <f>Annual_Mm3!AC41*0.0353147</f>
        <v>33.45460611334908</v>
      </c>
      <c r="AD41" s="15">
        <f>Annual_Mm3!AD41*0.0353147</f>
        <v>33.998445734115499</v>
      </c>
      <c r="AE41" s="15">
        <f>Annual_Mm3!AE41*0.0353147</f>
        <v>33.902493239843849</v>
      </c>
      <c r="AF41" s="15">
        <f>Annual_Mm3!AF41*0.0353147</f>
        <v>31.900058129386167</v>
      </c>
      <c r="AG41" s="15">
        <f>Annual_Mm3!AG41*0.0353147</f>
        <v>31.665356382451797</v>
      </c>
      <c r="AH41" s="15">
        <f>Annual_Mm3!AH41*0.0353147</f>
        <v>33.375552144461182</v>
      </c>
      <c r="AI41" s="15">
        <f>Annual_Mm3!AI41*0.0353147</f>
        <v>32.216977374880607</v>
      </c>
      <c r="AJ41" s="15">
        <f>Annual_Mm3!AJ41*0.0353147</f>
        <v>28.412856345382139</v>
      </c>
      <c r="AK41" s="15">
        <f>Annual_Mm3!AK41*0.0353147</f>
        <v>24.28322726695751</v>
      </c>
      <c r="AL41" s="15">
        <f>Annual_Mm3!AL41*0.0353147</f>
        <v>19.921496013169026</v>
      </c>
      <c r="AM41" s="15">
        <f>Annual_Mm3!AM41*0.0353147</f>
        <v>20.069840743038725</v>
      </c>
      <c r="AN41" s="15">
        <f>Annual_Mm3!AN41*0.0353147</f>
        <v>19.98076057061089</v>
      </c>
      <c r="AO41" s="15">
        <f>Annual_Mm3!AO41*0.0353147</f>
        <v>16.100854233758589</v>
      </c>
      <c r="AP41" s="15">
        <f>Annual_Mm3!AP41*0.0353147</f>
        <v>14.918438365417748</v>
      </c>
      <c r="AQ41" s="15">
        <f>Annual_Mm3!AQ41*0.0353147</f>
        <v>19.301709672149489</v>
      </c>
      <c r="AR41" s="15">
        <f>Annual_Mm3!AR41*0.0353147</f>
        <v>14.505293328719828</v>
      </c>
      <c r="AS41" s="15">
        <f>Annual_Mm3!AS41*0.0353147</f>
        <v>11.315089174653279</v>
      </c>
      <c r="AT41" s="15">
        <f>Annual_Mm3!AT41*0.0353147</f>
        <v>10.57225261784898</v>
      </c>
      <c r="AU41" s="15">
        <f>Annual_Mm3!AU41*0.0353147</f>
        <v>10.167097987585688</v>
      </c>
      <c r="AV41" s="15">
        <f>Annual_Mm3!AV41*0.0353147</f>
        <v>11.473242505944459</v>
      </c>
    </row>
    <row r="42" spans="1:48" s="24" customFormat="1" ht="14.25" customHeight="1" outlineLevel="1" x14ac:dyDescent="0.25">
      <c r="A42" s="34" t="s">
        <v>17</v>
      </c>
      <c r="B42" s="92"/>
      <c r="C42" s="15">
        <f>Annual_Mm3!C42*0.0353147</f>
        <v>0</v>
      </c>
      <c r="D42" s="15">
        <f>Annual_Mm3!D42*0.0353147</f>
        <v>0</v>
      </c>
      <c r="E42" s="15">
        <f>Annual_Mm3!E42*0.0353147</f>
        <v>0</v>
      </c>
      <c r="F42" s="15">
        <f>Annual_Mm3!F42*0.0353147</f>
        <v>0</v>
      </c>
      <c r="G42" s="15">
        <f>Annual_Mm3!G42*0.0353147</f>
        <v>0</v>
      </c>
      <c r="H42" s="15">
        <f>Annual_Mm3!H42*0.0353147</f>
        <v>0</v>
      </c>
      <c r="I42" s="15">
        <f>Annual_Mm3!I42*0.0353147</f>
        <v>0</v>
      </c>
      <c r="J42" s="15">
        <f>Annual_Mm3!J42*0.0353147</f>
        <v>0</v>
      </c>
      <c r="K42" s="15">
        <f>Annual_Mm3!K42*0.0353147</f>
        <v>0</v>
      </c>
      <c r="L42" s="15">
        <f>Annual_Mm3!L42*0.0353147</f>
        <v>0</v>
      </c>
      <c r="M42" s="15">
        <f>Annual_Mm3!M42*0.0353147</f>
        <v>0</v>
      </c>
      <c r="N42" s="15">
        <f>Annual_Mm3!N42*0.0353147</f>
        <v>0</v>
      </c>
      <c r="O42" s="15">
        <f>Annual_Mm3!O42*0.0353147</f>
        <v>0</v>
      </c>
      <c r="P42" s="15">
        <f>Annual_Mm3!P42*0.0353147</f>
        <v>0</v>
      </c>
      <c r="Q42" s="15">
        <f>Annual_Mm3!Q42*0.0353147</f>
        <v>0</v>
      </c>
      <c r="R42" s="15">
        <f>Annual_Mm3!R42*0.0353147</f>
        <v>0</v>
      </c>
      <c r="S42" s="15">
        <f>Annual_Mm3!S42*0.0353147</f>
        <v>0</v>
      </c>
      <c r="T42" s="15">
        <f>Annual_Mm3!T42*0.0353147</f>
        <v>0</v>
      </c>
      <c r="U42" s="15">
        <f>Annual_Mm3!U42*0.0353147</f>
        <v>0</v>
      </c>
      <c r="V42" s="15">
        <f>Annual_Mm3!V42*0.0353147</f>
        <v>0</v>
      </c>
      <c r="W42" s="15">
        <f>Annual_Mm3!W42*0.0353147</f>
        <v>0</v>
      </c>
      <c r="X42" s="15">
        <f>Annual_Mm3!X42*0.0353147</f>
        <v>0</v>
      </c>
      <c r="Y42" s="15">
        <f>Annual_Mm3!Y42*0.0353147</f>
        <v>0</v>
      </c>
      <c r="Z42" s="15">
        <f>Annual_Mm3!Z42*0.0353147</f>
        <v>0</v>
      </c>
      <c r="AA42" s="15">
        <f>Annual_Mm3!AA42*0.0353147</f>
        <v>0</v>
      </c>
      <c r="AB42" s="15">
        <f>Annual_Mm3!AB42*0.0353147</f>
        <v>0</v>
      </c>
      <c r="AC42" s="15">
        <f>Annual_Mm3!AC42*0.0353147</f>
        <v>0</v>
      </c>
      <c r="AD42" s="15">
        <f>Annual_Mm3!AD42*0.0353147</f>
        <v>0</v>
      </c>
      <c r="AE42" s="15">
        <f>Annual_Mm3!AE42*0.0353147</f>
        <v>0</v>
      </c>
      <c r="AF42" s="15">
        <f>Annual_Mm3!AF42*0.0353147</f>
        <v>0</v>
      </c>
      <c r="AG42" s="15">
        <f>Annual_Mm3!AG42*0.0353147</f>
        <v>0</v>
      </c>
      <c r="AH42" s="15">
        <f>Annual_Mm3!AH42*0.0353147</f>
        <v>0</v>
      </c>
      <c r="AI42" s="15">
        <f>Annual_Mm3!AI42*0.0353147</f>
        <v>0</v>
      </c>
      <c r="AJ42" s="15">
        <f>Annual_Mm3!AJ42*0.0353147</f>
        <v>0</v>
      </c>
      <c r="AK42" s="15">
        <f>Annual_Mm3!AK42*0.0353147</f>
        <v>0</v>
      </c>
      <c r="AL42" s="15">
        <f>Annual_Mm3!AL42*0.0353147</f>
        <v>2.0643021494013398</v>
      </c>
      <c r="AM42" s="15">
        <f>Annual_Mm3!AM42*0.0353147</f>
        <v>6.328729948601139</v>
      </c>
      <c r="AN42" s="15">
        <f>Annual_Mm3!AN42*0.0353147</f>
        <v>3.8960659974882397</v>
      </c>
      <c r="AO42" s="15">
        <f>Annual_Mm3!AO42*0.0353147</f>
        <v>2.9470080440369348</v>
      </c>
      <c r="AP42" s="15">
        <f>Annual_Mm3!AP42*0.0353147</f>
        <v>3.2012009178632357</v>
      </c>
      <c r="AQ42" s="15">
        <f>Annual_Mm3!AQ42*0.0353147</f>
        <v>5.0609754437939394</v>
      </c>
      <c r="AR42" s="15">
        <f>Annual_Mm3!AR42*0.0353147</f>
        <v>4.9232156843049291</v>
      </c>
      <c r="AS42" s="15">
        <f>Annual_Mm3!AS42*0.0353147</f>
        <v>3.4549320449240968</v>
      </c>
      <c r="AT42" s="15">
        <f>Annual_Mm3!AT42*0.0353147</f>
        <v>3.028800072503993</v>
      </c>
      <c r="AU42" s="15">
        <f>Annual_Mm3!AU42*0.0353147</f>
        <v>4.98145154219314</v>
      </c>
      <c r="AV42" s="15">
        <f>Annual_Mm3!AV42*0.0353147</f>
        <v>3.5862008915705599</v>
      </c>
    </row>
    <row r="43" spans="1:48" s="24" customFormat="1" ht="14.25" customHeight="1" outlineLevel="1" x14ac:dyDescent="0.25">
      <c r="A43" s="34" t="s">
        <v>27</v>
      </c>
      <c r="B43" s="92"/>
      <c r="C43" s="15">
        <f>Annual_Mm3!C43*0.0353147</f>
        <v>0</v>
      </c>
      <c r="D43" s="15">
        <f>Annual_Mm3!D43*0.0353147</f>
        <v>0</v>
      </c>
      <c r="E43" s="15">
        <f>Annual_Mm3!E43*0.0353147</f>
        <v>0</v>
      </c>
      <c r="F43" s="15">
        <f>Annual_Mm3!F43*0.0353147</f>
        <v>0</v>
      </c>
      <c r="G43" s="15">
        <f>Annual_Mm3!G43*0.0353147</f>
        <v>0</v>
      </c>
      <c r="H43" s="15">
        <f>Annual_Mm3!H43*0.0353147</f>
        <v>0</v>
      </c>
      <c r="I43" s="15">
        <f>Annual_Mm3!I43*0.0353147</f>
        <v>0</v>
      </c>
      <c r="J43" s="15">
        <f>Annual_Mm3!J43*0.0353147</f>
        <v>0</v>
      </c>
      <c r="K43" s="15">
        <f>Annual_Mm3!K43*0.0353147</f>
        <v>0</v>
      </c>
      <c r="L43" s="15">
        <f>Annual_Mm3!L43*0.0353147</f>
        <v>0</v>
      </c>
      <c r="M43" s="15">
        <f>Annual_Mm3!M43*0.0353147</f>
        <v>0</v>
      </c>
      <c r="N43" s="15">
        <f>Annual_Mm3!N43*0.0353147</f>
        <v>0</v>
      </c>
      <c r="O43" s="15">
        <f>Annual_Mm3!O43*0.0353147</f>
        <v>0</v>
      </c>
      <c r="P43" s="15">
        <f>Annual_Mm3!P43*0.0353147</f>
        <v>0</v>
      </c>
      <c r="Q43" s="15">
        <f>Annual_Mm3!Q43*0.0353147</f>
        <v>0</v>
      </c>
      <c r="R43" s="15">
        <f>Annual_Mm3!R43*0.0353147</f>
        <v>0</v>
      </c>
      <c r="S43" s="15">
        <f>Annual_Mm3!S43*0.0353147</f>
        <v>0</v>
      </c>
      <c r="T43" s="15">
        <f>Annual_Mm3!T43*0.0353147</f>
        <v>0</v>
      </c>
      <c r="U43" s="15">
        <f>Annual_Mm3!U43*0.0353147</f>
        <v>0</v>
      </c>
      <c r="V43" s="15">
        <f>Annual_Mm3!V43*0.0353147</f>
        <v>0</v>
      </c>
      <c r="W43" s="15">
        <f>Annual_Mm3!W43*0.0353147</f>
        <v>0</v>
      </c>
      <c r="X43" s="15">
        <f>Annual_Mm3!X43*0.0353147</f>
        <v>0</v>
      </c>
      <c r="Y43" s="15">
        <f>Annual_Mm3!Y43*0.0353147</f>
        <v>0</v>
      </c>
      <c r="Z43" s="15">
        <f>Annual_Mm3!Z43*0.0353147</f>
        <v>0</v>
      </c>
      <c r="AA43" s="15">
        <f>Annual_Mm3!AA43*0.0353147</f>
        <v>0</v>
      </c>
      <c r="AB43" s="15">
        <f>Annual_Mm3!AB43*0.0353147</f>
        <v>0</v>
      </c>
      <c r="AC43" s="15">
        <f>Annual_Mm3!AC43*0.0353147</f>
        <v>0</v>
      </c>
      <c r="AD43" s="15">
        <f>Annual_Mm3!AD43*0.0353147</f>
        <v>0</v>
      </c>
      <c r="AE43" s="15">
        <f>Annual_Mm3!AE43*0.0353147</f>
        <v>0</v>
      </c>
      <c r="AF43" s="15">
        <f>Annual_Mm3!AF43*0.0353147</f>
        <v>0</v>
      </c>
      <c r="AG43" s="15">
        <f>Annual_Mm3!AG43*0.0353147</f>
        <v>0</v>
      </c>
      <c r="AH43" s="15">
        <f>Annual_Mm3!AH43*0.0353147</f>
        <v>0</v>
      </c>
      <c r="AI43" s="15">
        <f>Annual_Mm3!AI43*0.0353147</f>
        <v>0</v>
      </c>
      <c r="AJ43" s="15">
        <f>Annual_Mm3!AJ43*0.0353147</f>
        <v>0</v>
      </c>
      <c r="AK43" s="15">
        <f>Annual_Mm3!AK43*0.0353147</f>
        <v>0</v>
      </c>
      <c r="AL43" s="15">
        <f>Annual_Mm3!AL43*0.0353147</f>
        <v>0.63946210375748103</v>
      </c>
      <c r="AM43" s="15">
        <f>Annual_Mm3!AM43*0.0353147</f>
        <v>15.426468336537789</v>
      </c>
      <c r="AN43" s="15">
        <f>Annual_Mm3!AN43*0.0353147</f>
        <v>16.317564475938621</v>
      </c>
      <c r="AO43" s="15">
        <f>Annual_Mm3!AO43*0.0353147</f>
        <v>14.346529427454469</v>
      </c>
      <c r="AP43" s="15">
        <f>Annual_Mm3!AP43*0.0353147</f>
        <v>16.549012940890769</v>
      </c>
      <c r="AQ43" s="15">
        <f>Annual_Mm3!AQ43*0.0353147</f>
        <v>17.590331273809159</v>
      </c>
      <c r="AR43" s="15">
        <f>Annual_Mm3!AR43*0.0353147</f>
        <v>18.956685176750938</v>
      </c>
      <c r="AS43" s="15">
        <f>Annual_Mm3!AS43*0.0353147</f>
        <v>19.993017903924777</v>
      </c>
      <c r="AT43" s="15">
        <f>Annual_Mm3!AT43*0.0353147</f>
        <v>21.591212512191607</v>
      </c>
      <c r="AU43" s="15">
        <f>Annual_Mm3!AU43*0.0353147</f>
        <v>20.861111954739407</v>
      </c>
      <c r="AV43" s="15">
        <f>Annual_Mm3!AV43*0.0353147</f>
        <v>18.709290553244639</v>
      </c>
    </row>
    <row r="44" spans="1:48" s="24" customFormat="1" ht="14.25" customHeight="1" outlineLevel="1" x14ac:dyDescent="0.25">
      <c r="A44" s="34" t="s">
        <v>26</v>
      </c>
      <c r="B44" s="92"/>
      <c r="C44" s="15">
        <f>Annual_Mm3!C44*0.0353147</f>
        <v>0</v>
      </c>
      <c r="D44" s="15">
        <f>Annual_Mm3!D44*0.0353147</f>
        <v>0</v>
      </c>
      <c r="E44" s="15">
        <f>Annual_Mm3!E44*0.0353147</f>
        <v>0</v>
      </c>
      <c r="F44" s="15">
        <f>Annual_Mm3!F44*0.0353147</f>
        <v>0</v>
      </c>
      <c r="G44" s="15">
        <f>Annual_Mm3!G44*0.0353147</f>
        <v>0</v>
      </c>
      <c r="H44" s="15">
        <f>Annual_Mm3!H44*0.0353147</f>
        <v>0</v>
      </c>
      <c r="I44" s="15">
        <f>Annual_Mm3!I44*0.0353147</f>
        <v>0</v>
      </c>
      <c r="J44" s="15">
        <f>Annual_Mm3!J44*0.0353147</f>
        <v>0</v>
      </c>
      <c r="K44" s="15">
        <f>Annual_Mm3!K44*0.0353147</f>
        <v>0</v>
      </c>
      <c r="L44" s="15">
        <f>Annual_Mm3!L44*0.0353147</f>
        <v>0</v>
      </c>
      <c r="M44" s="15">
        <f>Annual_Mm3!M44*0.0353147</f>
        <v>0</v>
      </c>
      <c r="N44" s="15">
        <f>Annual_Mm3!N44*0.0353147</f>
        <v>0</v>
      </c>
      <c r="O44" s="15">
        <f>Annual_Mm3!O44*0.0353147</f>
        <v>0</v>
      </c>
      <c r="P44" s="15">
        <f>Annual_Mm3!P44*0.0353147</f>
        <v>0</v>
      </c>
      <c r="Q44" s="15">
        <f>Annual_Mm3!Q44*0.0353147</f>
        <v>0</v>
      </c>
      <c r="R44" s="15">
        <f>Annual_Mm3!R44*0.0353147</f>
        <v>0</v>
      </c>
      <c r="S44" s="15">
        <f>Annual_Mm3!S44*0.0353147</f>
        <v>0</v>
      </c>
      <c r="T44" s="15">
        <f>Annual_Mm3!T44*0.0353147</f>
        <v>0</v>
      </c>
      <c r="U44" s="15">
        <f>Annual_Mm3!U44*0.0353147</f>
        <v>0</v>
      </c>
      <c r="V44" s="15">
        <f>Annual_Mm3!V44*0.0353147</f>
        <v>0</v>
      </c>
      <c r="W44" s="15">
        <f>Annual_Mm3!W44*0.0353147</f>
        <v>0</v>
      </c>
      <c r="X44" s="15">
        <f>Annual_Mm3!X44*0.0353147</f>
        <v>0</v>
      </c>
      <c r="Y44" s="15">
        <f>Annual_Mm3!Y44*0.0353147</f>
        <v>0</v>
      </c>
      <c r="Z44" s="15">
        <f>Annual_Mm3!Z44*0.0353147</f>
        <v>0</v>
      </c>
      <c r="AA44" s="15">
        <f>Annual_Mm3!AA44*0.0353147</f>
        <v>0</v>
      </c>
      <c r="AB44" s="15">
        <f>Annual_Mm3!AB44*0.0353147</f>
        <v>0</v>
      </c>
      <c r="AC44" s="15">
        <f>Annual_Mm3!AC44*0.0353147</f>
        <v>0</v>
      </c>
      <c r="AD44" s="15">
        <f>Annual_Mm3!AD44*0.0353147</f>
        <v>0</v>
      </c>
      <c r="AE44" s="15">
        <f>Annual_Mm3!AE44*0.0353147</f>
        <v>0</v>
      </c>
      <c r="AF44" s="15">
        <f>Annual_Mm3!AF44*0.0353147</f>
        <v>0</v>
      </c>
      <c r="AG44" s="15">
        <f>Annual_Mm3!AG44*0.0353147</f>
        <v>0</v>
      </c>
      <c r="AH44" s="15">
        <f>Annual_Mm3!AH44*0.0353147</f>
        <v>0</v>
      </c>
      <c r="AI44" s="15">
        <f>Annual_Mm3!AI44*0.0353147</f>
        <v>0</v>
      </c>
      <c r="AJ44" s="15">
        <f>Annual_Mm3!AJ44*0.0353147</f>
        <v>0</v>
      </c>
      <c r="AK44" s="15">
        <f>Annual_Mm3!AK44*0.0353147</f>
        <v>0</v>
      </c>
      <c r="AL44" s="15">
        <f>Annual_Mm3!AL44*0.0353147</f>
        <v>0</v>
      </c>
      <c r="AM44" s="15">
        <f>Annual_Mm3!AM44*0.0353147</f>
        <v>0</v>
      </c>
      <c r="AN44" s="15">
        <f>Annual_Mm3!AN44*0.0353147</f>
        <v>1.6350706099999997E-7</v>
      </c>
      <c r="AO44" s="15">
        <f>Annual_Mm3!AO44*0.0353147</f>
        <v>6.0741283999999999E-7</v>
      </c>
      <c r="AP44" s="15">
        <f>Annual_Mm3!AP44*0.0353147</f>
        <v>0</v>
      </c>
      <c r="AQ44" s="15">
        <f>Annual_Mm3!AQ44*0.0353147</f>
        <v>7.0629399999999996E-7</v>
      </c>
      <c r="AR44" s="15">
        <f>Annual_Mm3!AR44*0.0353147</f>
        <v>0</v>
      </c>
      <c r="AS44" s="15">
        <f>Annual_Mm3!AS44*0.0353147</f>
        <v>1.4161194699999999E-15</v>
      </c>
      <c r="AT44" s="15">
        <f>Annual_Mm3!AT44*0.0353147</f>
        <v>0</v>
      </c>
      <c r="AU44" s="15">
        <f>Annual_Mm3!AU44*0.0353147</f>
        <v>6.2507018999999998E-16</v>
      </c>
      <c r="AV44" s="15">
        <f>Annual_Mm3!AV44*0.0353147</f>
        <v>1.2748606699999999E-15</v>
      </c>
    </row>
    <row r="45" spans="1:48" s="24" customFormat="1" ht="14.25" customHeight="1" outlineLevel="1" x14ac:dyDescent="0.25">
      <c r="A45" s="34" t="s">
        <v>21</v>
      </c>
      <c r="B45" s="92"/>
      <c r="C45" s="15">
        <f>Annual_Mm3!C45*0.0353147</f>
        <v>0</v>
      </c>
      <c r="D45" s="15">
        <f>Annual_Mm3!D45*0.0353147</f>
        <v>0</v>
      </c>
      <c r="E45" s="15">
        <f>Annual_Mm3!E45*0.0353147</f>
        <v>0</v>
      </c>
      <c r="F45" s="15">
        <f>Annual_Mm3!F45*0.0353147</f>
        <v>0</v>
      </c>
      <c r="G45" s="15">
        <f>Annual_Mm3!G45*0.0353147</f>
        <v>0</v>
      </c>
      <c r="H45" s="15">
        <f>Annual_Mm3!H45*0.0353147</f>
        <v>0</v>
      </c>
      <c r="I45" s="15">
        <f>Annual_Mm3!I45*0.0353147</f>
        <v>0</v>
      </c>
      <c r="J45" s="15">
        <f>Annual_Mm3!J45*0.0353147</f>
        <v>0</v>
      </c>
      <c r="K45" s="15">
        <f>Annual_Mm3!K45*0.0353147</f>
        <v>0</v>
      </c>
      <c r="L45" s="15">
        <f>Annual_Mm3!L45*0.0353147</f>
        <v>0</v>
      </c>
      <c r="M45" s="15">
        <f>Annual_Mm3!M45*0.0353147</f>
        <v>0</v>
      </c>
      <c r="N45" s="15">
        <f>Annual_Mm3!N45*0.0353147</f>
        <v>0</v>
      </c>
      <c r="O45" s="15">
        <f>Annual_Mm3!O45*0.0353147</f>
        <v>0</v>
      </c>
      <c r="P45" s="15">
        <f>Annual_Mm3!P45*0.0353147</f>
        <v>0</v>
      </c>
      <c r="Q45" s="15">
        <f>Annual_Mm3!Q45*0.0353147</f>
        <v>0</v>
      </c>
      <c r="R45" s="15">
        <f>Annual_Mm3!R45*0.0353147</f>
        <v>0</v>
      </c>
      <c r="S45" s="15">
        <f>Annual_Mm3!S45*0.0353147</f>
        <v>0</v>
      </c>
      <c r="T45" s="15">
        <f>Annual_Mm3!T45*0.0353147</f>
        <v>0</v>
      </c>
      <c r="U45" s="15">
        <f>Annual_Mm3!U45*0.0353147</f>
        <v>0</v>
      </c>
      <c r="V45" s="15">
        <f>Annual_Mm3!V45*0.0353147</f>
        <v>0</v>
      </c>
      <c r="W45" s="15">
        <f>Annual_Mm3!W45*0.0353147</f>
        <v>0</v>
      </c>
      <c r="X45" s="15">
        <f>Annual_Mm3!X45*0.0353147</f>
        <v>0</v>
      </c>
      <c r="Y45" s="15">
        <f>Annual_Mm3!Y45*0.0353147</f>
        <v>0</v>
      </c>
      <c r="Z45" s="15">
        <f>Annual_Mm3!Z45*0.0353147</f>
        <v>0</v>
      </c>
      <c r="AA45" s="15">
        <f>Annual_Mm3!AA45*0.0353147</f>
        <v>0</v>
      </c>
      <c r="AB45" s="15">
        <f>Annual_Mm3!AB45*0.0353147</f>
        <v>0</v>
      </c>
      <c r="AC45" s="15">
        <f>Annual_Mm3!AC45*0.0353147</f>
        <v>0</v>
      </c>
      <c r="AD45" s="15">
        <f>Annual_Mm3!AD45*0.0353147</f>
        <v>2.8582991301061371</v>
      </c>
      <c r="AE45" s="15">
        <f>Annual_Mm3!AE45*0.0353147</f>
        <v>8.9510235550733981</v>
      </c>
      <c r="AF45" s="15">
        <f>Annual_Mm3!AF45*0.0353147</f>
        <v>7.6277679486201091</v>
      </c>
      <c r="AG45" s="15">
        <f>Annual_Mm3!AG45*0.0353147</f>
        <v>7.1972306164030391</v>
      </c>
      <c r="AH45" s="15">
        <f>Annual_Mm3!AH45*0.0353147</f>
        <v>5.69510662654789</v>
      </c>
      <c r="AI45" s="15">
        <f>Annual_Mm3!AI45*0.0353147</f>
        <v>4.9542236930734695</v>
      </c>
      <c r="AJ45" s="15">
        <f>Annual_Mm3!AJ45*0.0353147</f>
        <v>4.6055396906985999</v>
      </c>
      <c r="AK45" s="15">
        <f>Annual_Mm3!AK45*0.0353147</f>
        <v>4.555165326464139</v>
      </c>
      <c r="AL45" s="15">
        <f>Annual_Mm3!AL45*0.0353147</f>
        <v>5.1393487359652195</v>
      </c>
      <c r="AM45" s="15">
        <f>Annual_Mm3!AM45*0.0353147</f>
        <v>4.64031235949418</v>
      </c>
      <c r="AN45" s="15">
        <f>Annual_Mm3!AN45*0.0353147</f>
        <v>4.0177518227755593</v>
      </c>
      <c r="AO45" s="15">
        <f>Annual_Mm3!AO45*0.0353147</f>
        <v>8.3764472625044206</v>
      </c>
      <c r="AP45" s="15">
        <f>Annual_Mm3!AP45*0.0353147</f>
        <v>13.475636358238129</v>
      </c>
      <c r="AQ45" s="15">
        <f>Annual_Mm3!AQ45*0.0353147</f>
        <v>18.907280024457979</v>
      </c>
      <c r="AR45" s="15">
        <f>Annual_Mm3!AR45*0.0353147</f>
        <v>21.159946249251838</v>
      </c>
      <c r="AS45" s="15">
        <f>Annual_Mm3!AS45*0.0353147</f>
        <v>28.050532446251317</v>
      </c>
      <c r="AT45" s="15">
        <f>Annual_Mm3!AT45*0.0353147</f>
        <v>31.168696162633196</v>
      </c>
      <c r="AU45" s="15">
        <f>Annual_Mm3!AU45*0.0353147</f>
        <v>29.051500368928799</v>
      </c>
      <c r="AV45" s="15">
        <f>Annual_Mm3!AV45*0.0353147</f>
        <v>33.127395062456003</v>
      </c>
    </row>
    <row r="46" spans="1:48" s="24" customFormat="1" ht="14.25" customHeight="1" outlineLevel="1" x14ac:dyDescent="0.25">
      <c r="A46" s="34" t="s">
        <v>13</v>
      </c>
      <c r="B46" s="92"/>
      <c r="C46" s="15">
        <f>Annual_Mm3!C46*0.0353147</f>
        <v>0</v>
      </c>
      <c r="D46" s="15">
        <f>Annual_Mm3!D46*0.0353147</f>
        <v>0</v>
      </c>
      <c r="E46" s="15">
        <f>Annual_Mm3!E46*0.0353147</f>
        <v>0</v>
      </c>
      <c r="F46" s="15">
        <f>Annual_Mm3!F46*0.0353147</f>
        <v>0</v>
      </c>
      <c r="G46" s="15">
        <f>Annual_Mm3!G46*0.0353147</f>
        <v>0</v>
      </c>
      <c r="H46" s="15">
        <f>Annual_Mm3!H46*0.0353147</f>
        <v>9.2792263098404089</v>
      </c>
      <c r="I46" s="15">
        <f>Annual_Mm3!I46*0.0353147</f>
        <v>21.238402555688406</v>
      </c>
      <c r="J46" s="15">
        <f>Annual_Mm3!J46*0.0353147</f>
        <v>30.156609018199017</v>
      </c>
      <c r="K46" s="15">
        <f>Annual_Mm3!K46*0.0353147</f>
        <v>61.175966603486295</v>
      </c>
      <c r="L46" s="15">
        <f>Annual_Mm3!L46*0.0353147</f>
        <v>64.901624828643392</v>
      </c>
      <c r="M46" s="15">
        <f>Annual_Mm3!M46*0.0353147</f>
        <v>85.281597116416904</v>
      </c>
      <c r="N46" s="15">
        <f>Annual_Mm3!N46*0.0353147</f>
        <v>110.1518180060371</v>
      </c>
      <c r="O46" s="15">
        <f>Annual_Mm3!O46*0.0353147</f>
        <v>133.088988179577</v>
      </c>
      <c r="P46" s="15">
        <f>Annual_Mm3!P46*0.0353147</f>
        <v>128.89505982228118</v>
      </c>
      <c r="Q46" s="15">
        <f>Annual_Mm3!Q46*0.0353147</f>
        <v>140.04494215466821</v>
      </c>
      <c r="R46" s="15">
        <f>Annual_Mm3!R46*0.0353147</f>
        <v>144.20762212309549</v>
      </c>
      <c r="S46" s="15">
        <f>Annual_Mm3!S46*0.0353147</f>
        <v>142.12369740301679</v>
      </c>
      <c r="T46" s="15">
        <f>Annual_Mm3!T46*0.0353147</f>
        <v>145.63256429991119</v>
      </c>
      <c r="U46" s="15">
        <f>Annual_Mm3!U46*0.0353147</f>
        <v>155.84166870996489</v>
      </c>
      <c r="V46" s="15">
        <f>Annual_Mm3!V46*0.0353147</f>
        <v>148.7652447099521</v>
      </c>
      <c r="W46" s="15">
        <f>Annual_Mm3!W46*0.0353147</f>
        <v>134.55695824596378</v>
      </c>
      <c r="X46" s="15">
        <f>Annual_Mm3!X46*0.0353147</f>
        <v>125.05886672738288</v>
      </c>
      <c r="Y46" s="15">
        <f>Annual_Mm3!Y46*0.0353147</f>
        <v>140.7983371711079</v>
      </c>
      <c r="Z46" s="15">
        <f>Annual_Mm3!Z46*0.0353147</f>
        <v>147.59407901733849</v>
      </c>
      <c r="AA46" s="15">
        <f>Annual_Mm3!AA46*0.0353147</f>
        <v>124.1911969791573</v>
      </c>
      <c r="AB46" s="15">
        <f>Annual_Mm3!AB46*0.0353147</f>
        <v>149.82339040207077</v>
      </c>
      <c r="AC46" s="15">
        <f>Annual_Mm3!AC46*0.0353147</f>
        <v>159.11427079951969</v>
      </c>
      <c r="AD46" s="15">
        <f>Annual_Mm3!AD46*0.0353147</f>
        <v>165.86748184589638</v>
      </c>
      <c r="AE46" s="15">
        <f>Annual_Mm3!AE46*0.0353147</f>
        <v>150.8224552014394</v>
      </c>
      <c r="AF46" s="15">
        <f>Annual_Mm3!AF46*0.0353147</f>
        <v>101.5498801545196</v>
      </c>
      <c r="AG46" s="15">
        <f>Annual_Mm3!AG46*0.0353147</f>
        <v>88.324894502225703</v>
      </c>
      <c r="AH46" s="15">
        <f>Annual_Mm3!AH46*0.0353147</f>
        <v>77.871261291885403</v>
      </c>
      <c r="AI46" s="15">
        <f>Annual_Mm3!AI46*0.0353147</f>
        <v>74.657063818575693</v>
      </c>
      <c r="AJ46" s="15">
        <f>Annual_Mm3!AJ46*0.0353147</f>
        <v>44.8398862277501</v>
      </c>
      <c r="AK46" s="15">
        <f>Annual_Mm3!AK46*0.0353147</f>
        <v>42.638974006575594</v>
      </c>
      <c r="AL46" s="15">
        <f>Annual_Mm3!AL46*0.0353147</f>
        <v>46.568957894671797</v>
      </c>
      <c r="AM46" s="15">
        <f>Annual_Mm3!AM46*0.0353147</f>
        <v>38.813867255448301</v>
      </c>
      <c r="AN46" s="15">
        <f>Annual_Mm3!AN46*0.0353147</f>
        <v>28.737183640250858</v>
      </c>
      <c r="AO46" s="15">
        <f>Annual_Mm3!AO46*0.0353147</f>
        <v>30.352535733065068</v>
      </c>
      <c r="AP46" s="15">
        <f>Annual_Mm3!AP46*0.0353147</f>
        <v>33.972055083525788</v>
      </c>
      <c r="AQ46" s="15">
        <f>Annual_Mm3!AQ46*0.0353147</f>
        <v>41.761311328320396</v>
      </c>
      <c r="AR46" s="15">
        <f>Annual_Mm3!AR46*0.0353147</f>
        <v>30.727843159343227</v>
      </c>
      <c r="AS46" s="15">
        <f>Annual_Mm3!AS46*0.0353147</f>
        <v>29.783211467400378</v>
      </c>
      <c r="AT46" s="15">
        <f>Annual_Mm3!AT46*0.0353147</f>
        <v>28.80731561857548</v>
      </c>
      <c r="AU46" s="15">
        <f>Annual_Mm3!AU46*0.0353147</f>
        <v>25.91662392839428</v>
      </c>
      <c r="AV46" s="15">
        <f>Annual_Mm3!AV46*0.0353147</f>
        <v>19.578428340612177</v>
      </c>
    </row>
    <row r="47" spans="1:48" s="24" customFormat="1" ht="14.25" customHeight="1" outlineLevel="1" x14ac:dyDescent="0.25">
      <c r="A47" s="34" t="s">
        <v>16</v>
      </c>
      <c r="B47" s="92"/>
      <c r="C47" s="15">
        <f>Annual_Mm3!C47*0.0353147</f>
        <v>0</v>
      </c>
      <c r="D47" s="15">
        <f>Annual_Mm3!D47*0.0353147</f>
        <v>0</v>
      </c>
      <c r="E47" s="15">
        <f>Annual_Mm3!E47*0.0353147</f>
        <v>0</v>
      </c>
      <c r="F47" s="15">
        <f>Annual_Mm3!F47*0.0353147</f>
        <v>0</v>
      </c>
      <c r="G47" s="15">
        <f>Annual_Mm3!G47*0.0353147</f>
        <v>0</v>
      </c>
      <c r="H47" s="15">
        <f>Annual_Mm3!H47*0.0353147</f>
        <v>0</v>
      </c>
      <c r="I47" s="15">
        <f>Annual_Mm3!I47*0.0353147</f>
        <v>6.7270262204529999E-4</v>
      </c>
      <c r="J47" s="15">
        <f>Annual_Mm3!J47*0.0353147</f>
        <v>3.3802212611254899E-2</v>
      </c>
      <c r="K47" s="15">
        <f>Annual_Mm3!K47*0.0353147</f>
        <v>1.4783711425301799E-2</v>
      </c>
      <c r="L47" s="15">
        <f>Annual_Mm3!L47*0.0353147</f>
        <v>2.1642828643690697E-2</v>
      </c>
      <c r="M47" s="15">
        <f>Annual_Mm3!M47*0.0353147</f>
        <v>0.55116602820465199</v>
      </c>
      <c r="N47" s="15">
        <f>Annual_Mm3!N47*0.0353147</f>
        <v>1.2691473098654069</v>
      </c>
      <c r="O47" s="15">
        <f>Annual_Mm3!O47*0.0353147</f>
        <v>1.617007491271824</v>
      </c>
      <c r="P47" s="15">
        <f>Annual_Mm3!P47*0.0353147</f>
        <v>2.5717069302614002</v>
      </c>
      <c r="Q47" s="15">
        <f>Annual_Mm3!Q47*0.0353147</f>
        <v>2.9990122703162916</v>
      </c>
      <c r="R47" s="15">
        <f>Annual_Mm3!R47*0.0353147</f>
        <v>3.361686285739558</v>
      </c>
      <c r="S47" s="15">
        <f>Annual_Mm3!S47*0.0353147</f>
        <v>3.3739303661528317</v>
      </c>
      <c r="T47" s="15">
        <f>Annual_Mm3!T47*0.0353147</f>
        <v>4.1892930168717299</v>
      </c>
      <c r="U47" s="15">
        <f>Annual_Mm3!U47*0.0353147</f>
        <v>4.9104438652526197</v>
      </c>
      <c r="V47" s="15">
        <f>Annual_Mm3!V47*0.0353147</f>
        <v>4.5118976606744496</v>
      </c>
      <c r="W47" s="15">
        <f>Annual_Mm3!W47*0.0353147</f>
        <v>6.4010006345983399</v>
      </c>
      <c r="X47" s="15">
        <f>Annual_Mm3!X47*0.0353147</f>
        <v>7.0157414690791891</v>
      </c>
      <c r="Y47" s="15">
        <f>Annual_Mm3!Y47*0.0353147</f>
        <v>7.2121735902742898</v>
      </c>
      <c r="Z47" s="15">
        <f>Annual_Mm3!Z47*0.0353147</f>
        <v>7.8213867313026491</v>
      </c>
      <c r="AA47" s="15">
        <f>Annual_Mm3!AA47*0.0353147</f>
        <v>7.8596231223777488</v>
      </c>
      <c r="AB47" s="15">
        <f>Annual_Mm3!AB47*0.0353147</f>
        <v>8.5330821252620606</v>
      </c>
      <c r="AC47" s="15">
        <f>Annual_Mm3!AC47*0.0353147</f>
        <v>7.8365382420088698</v>
      </c>
      <c r="AD47" s="15">
        <f>Annual_Mm3!AD47*0.0353147</f>
        <v>7.8018743318948802</v>
      </c>
      <c r="AE47" s="15">
        <f>Annual_Mm3!AE47*0.0353147</f>
        <v>4.9564578775689689</v>
      </c>
      <c r="AF47" s="15">
        <f>Annual_Mm3!AF47*0.0353147</f>
        <v>5.7267079222764297</v>
      </c>
      <c r="AG47" s="15">
        <f>Annual_Mm3!AG47*0.0353147</f>
        <v>6.8859850447364792</v>
      </c>
      <c r="AH47" s="15">
        <f>Annual_Mm3!AH47*0.0353147</f>
        <v>8.8147923040871383</v>
      </c>
      <c r="AI47" s="15">
        <f>Annual_Mm3!AI47*0.0353147</f>
        <v>6.4365392227333995</v>
      </c>
      <c r="AJ47" s="15">
        <f>Annual_Mm3!AJ47*0.0353147</f>
        <v>5.0167526778168696</v>
      </c>
      <c r="AK47" s="15">
        <f>Annual_Mm3!AK47*0.0353147</f>
        <v>4.9110172135329995</v>
      </c>
      <c r="AL47" s="15">
        <f>Annual_Mm3!AL47*0.0353147</f>
        <v>5.8845862050266602</v>
      </c>
      <c r="AM47" s="15">
        <f>Annual_Mm3!AM47*0.0353147</f>
        <v>4.1312598547671096</v>
      </c>
      <c r="AN47" s="15">
        <f>Annual_Mm3!AN47*0.0353147</f>
        <v>1.8345769496378228</v>
      </c>
      <c r="AO47" s="15">
        <f>Annual_Mm3!AO47*0.0353147</f>
        <v>2.8822145398238819</v>
      </c>
      <c r="AP47" s="15">
        <f>Annual_Mm3!AP47*0.0353147</f>
        <v>2.3062681809788779</v>
      </c>
      <c r="AQ47" s="15">
        <f>Annual_Mm3!AQ47*0.0353147</f>
        <v>2.1697662293975317</v>
      </c>
      <c r="AR47" s="15">
        <f>Annual_Mm3!AR47*0.0353147</f>
        <v>1.921294912600841</v>
      </c>
      <c r="AS47" s="15">
        <f>Annual_Mm3!AS47*0.0353147</f>
        <v>1.0065712457383429</v>
      </c>
      <c r="AT47" s="15">
        <f>Annual_Mm3!AT47*0.0353147</f>
        <v>0.63420515469030492</v>
      </c>
      <c r="AU47" s="15">
        <f>Annual_Mm3!AU47*0.0353147</f>
        <v>0.87870252030299389</v>
      </c>
      <c r="AV47" s="15">
        <f>Annual_Mm3!AV47*0.0353147</f>
        <v>3.1600391968863475</v>
      </c>
    </row>
    <row r="48" spans="1:48" s="24" customFormat="1" ht="14.25" customHeight="1" outlineLevel="1" x14ac:dyDescent="0.25">
      <c r="A48" s="34" t="s">
        <v>19</v>
      </c>
      <c r="B48" s="92"/>
      <c r="C48" s="15">
        <f>Annual_Mm3!C48*0.0353147</f>
        <v>0</v>
      </c>
      <c r="D48" s="15">
        <f>Annual_Mm3!D48*0.0353147</f>
        <v>0</v>
      </c>
      <c r="E48" s="15">
        <f>Annual_Mm3!E48*0.0353147</f>
        <v>0</v>
      </c>
      <c r="F48" s="15">
        <f>Annual_Mm3!F48*0.0353147</f>
        <v>0</v>
      </c>
      <c r="G48" s="15">
        <f>Annual_Mm3!G48*0.0353147</f>
        <v>0</v>
      </c>
      <c r="H48" s="15">
        <f>Annual_Mm3!H48*0.0353147</f>
        <v>0</v>
      </c>
      <c r="I48" s="15">
        <f>Annual_Mm3!I48*0.0353147</f>
        <v>0</v>
      </c>
      <c r="J48" s="15">
        <f>Annual_Mm3!J48*0.0353147</f>
        <v>0</v>
      </c>
      <c r="K48" s="15">
        <f>Annual_Mm3!K48*0.0353147</f>
        <v>0</v>
      </c>
      <c r="L48" s="15">
        <f>Annual_Mm3!L48*0.0353147</f>
        <v>0</v>
      </c>
      <c r="M48" s="15">
        <f>Annual_Mm3!M48*0.0353147</f>
        <v>0</v>
      </c>
      <c r="N48" s="15">
        <f>Annual_Mm3!N48*0.0353147</f>
        <v>0</v>
      </c>
      <c r="O48" s="15">
        <f>Annual_Mm3!O48*0.0353147</f>
        <v>0</v>
      </c>
      <c r="P48" s="15">
        <f>Annual_Mm3!P48*0.0353147</f>
        <v>0</v>
      </c>
      <c r="Q48" s="15">
        <f>Annual_Mm3!Q48*0.0353147</f>
        <v>0</v>
      </c>
      <c r="R48" s="15">
        <f>Annual_Mm3!R48*0.0353147</f>
        <v>0</v>
      </c>
      <c r="S48" s="15">
        <f>Annual_Mm3!S48*0.0353147</f>
        <v>0</v>
      </c>
      <c r="T48" s="15">
        <f>Annual_Mm3!T48*0.0353147</f>
        <v>0</v>
      </c>
      <c r="U48" s="15">
        <f>Annual_Mm3!U48*0.0353147</f>
        <v>0</v>
      </c>
      <c r="V48" s="15">
        <f>Annual_Mm3!V48*0.0353147</f>
        <v>0</v>
      </c>
      <c r="W48" s="15">
        <f>Annual_Mm3!W48*0.0353147</f>
        <v>0</v>
      </c>
      <c r="X48" s="15">
        <f>Annual_Mm3!X48*0.0353147</f>
        <v>0</v>
      </c>
      <c r="Y48" s="15">
        <f>Annual_Mm3!Y48*0.0353147</f>
        <v>0</v>
      </c>
      <c r="Z48" s="15">
        <f>Annual_Mm3!Z48*0.0353147</f>
        <v>0</v>
      </c>
      <c r="AA48" s="15">
        <f>Annual_Mm3!AA48*0.0353147</f>
        <v>0.554132949288071</v>
      </c>
      <c r="AB48" s="15">
        <f>Annual_Mm3!AB48*0.0353147</f>
        <v>0.77184092815223193</v>
      </c>
      <c r="AC48" s="15">
        <f>Annual_Mm3!AC48*0.0353147</f>
        <v>0.98517549890054601</v>
      </c>
      <c r="AD48" s="15">
        <f>Annual_Mm3!AD48*0.0353147</f>
        <v>0.89028262961848292</v>
      </c>
      <c r="AE48" s="15">
        <f>Annual_Mm3!AE48*0.0353147</f>
        <v>0.81281459658588495</v>
      </c>
      <c r="AF48" s="15">
        <f>Annual_Mm3!AF48*0.0353147</f>
        <v>0.47749044151134801</v>
      </c>
      <c r="AG48" s="15">
        <f>Annual_Mm3!AG48*0.0353147</f>
        <v>0.68797787157570289</v>
      </c>
      <c r="AH48" s="15">
        <f>Annual_Mm3!AH48*0.0353147</f>
        <v>1.25521743669167</v>
      </c>
      <c r="AI48" s="15">
        <f>Annual_Mm3!AI48*0.0353147</f>
        <v>1.3395435590376839</v>
      </c>
      <c r="AJ48" s="15">
        <f>Annual_Mm3!AJ48*0.0353147</f>
        <v>1.4367738458057278</v>
      </c>
      <c r="AK48" s="15">
        <f>Annual_Mm3!AK48*0.0353147</f>
        <v>0.28255930238762128</v>
      </c>
      <c r="AL48" s="15">
        <f>Annual_Mm3!AL48*0.0353147</f>
        <v>0.32729127307224387</v>
      </c>
      <c r="AM48" s="15">
        <f>Annual_Mm3!AM48*0.0353147</f>
        <v>0.80255941782834994</v>
      </c>
      <c r="AN48" s="15">
        <f>Annual_Mm3!AN48*0.0353147</f>
        <v>0.51946366003897693</v>
      </c>
      <c r="AO48" s="15">
        <f>Annual_Mm3!AO48*0.0353147</f>
        <v>1.1123851633939981</v>
      </c>
      <c r="AP48" s="15">
        <f>Annual_Mm3!AP48*0.0353147</f>
        <v>0.70220923164054494</v>
      </c>
      <c r="AQ48" s="15">
        <f>Annual_Mm3!AQ48*0.0353147</f>
        <v>1.5929684462019669</v>
      </c>
      <c r="AR48" s="15">
        <f>Annual_Mm3!AR48*0.0353147</f>
        <v>2.2950904409985431</v>
      </c>
      <c r="AS48" s="15">
        <f>Annual_Mm3!AS48*0.0353147</f>
        <v>1.1516390161789141</v>
      </c>
      <c r="AT48" s="15">
        <f>Annual_Mm3!AT48*0.0353147</f>
        <v>1.0743726526847239</v>
      </c>
      <c r="AU48" s="15">
        <f>Annual_Mm3!AU48*0.0353147</f>
        <v>0.68677685712172598</v>
      </c>
      <c r="AV48" s="15">
        <f>Annual_Mm3!AV48*0.0353147</f>
        <v>1.4607114444557769</v>
      </c>
    </row>
    <row r="49" spans="1:48" s="24" customFormat="1" ht="14.25" customHeight="1" outlineLevel="1" x14ac:dyDescent="0.25">
      <c r="A49" s="34" t="s">
        <v>15</v>
      </c>
      <c r="B49" s="92"/>
      <c r="C49" s="15">
        <f>Annual_Mm3!C49*0.0353147</f>
        <v>0</v>
      </c>
      <c r="D49" s="15">
        <f>Annual_Mm3!D49*0.0353147</f>
        <v>0</v>
      </c>
      <c r="E49" s="15">
        <f>Annual_Mm3!E49*0.0353147</f>
        <v>0</v>
      </c>
      <c r="F49" s="15">
        <f>Annual_Mm3!F49*0.0353147</f>
        <v>0</v>
      </c>
      <c r="G49" s="15">
        <f>Annual_Mm3!G49*0.0353147</f>
        <v>0</v>
      </c>
      <c r="H49" s="15">
        <f>Annual_Mm3!H49*0.0353147</f>
        <v>0</v>
      </c>
      <c r="I49" s="15">
        <f>Annual_Mm3!I49*0.0353147</f>
        <v>0</v>
      </c>
      <c r="J49" s="15">
        <f>Annual_Mm3!J49*0.0353147</f>
        <v>0</v>
      </c>
      <c r="K49" s="15">
        <f>Annual_Mm3!K49*0.0353147</f>
        <v>0</v>
      </c>
      <c r="L49" s="15">
        <f>Annual_Mm3!L49*0.0353147</f>
        <v>0</v>
      </c>
      <c r="M49" s="15">
        <f>Annual_Mm3!M49*0.0353147</f>
        <v>0</v>
      </c>
      <c r="N49" s="15">
        <f>Annual_Mm3!N49*0.0353147</f>
        <v>0</v>
      </c>
      <c r="O49" s="15">
        <f>Annual_Mm3!O49*0.0353147</f>
        <v>0</v>
      </c>
      <c r="P49" s="15">
        <f>Annual_Mm3!P49*0.0353147</f>
        <v>0</v>
      </c>
      <c r="Q49" s="15">
        <f>Annual_Mm3!Q49*0.0353147</f>
        <v>0</v>
      </c>
      <c r="R49" s="15">
        <f>Annual_Mm3!R49*0.0353147</f>
        <v>0</v>
      </c>
      <c r="S49" s="15">
        <f>Annual_Mm3!S49*0.0353147</f>
        <v>0</v>
      </c>
      <c r="T49" s="15">
        <f>Annual_Mm3!T49*0.0353147</f>
        <v>0</v>
      </c>
      <c r="U49" s="15">
        <f>Annual_Mm3!U49*0.0353147</f>
        <v>0</v>
      </c>
      <c r="V49" s="15">
        <f>Annual_Mm3!V49*0.0353147</f>
        <v>0</v>
      </c>
      <c r="W49" s="15">
        <f>Annual_Mm3!W49*0.0353147</f>
        <v>0</v>
      </c>
      <c r="X49" s="15">
        <f>Annual_Mm3!X49*0.0353147</f>
        <v>0</v>
      </c>
      <c r="Y49" s="15">
        <f>Annual_Mm3!Y49*0.0353147</f>
        <v>0</v>
      </c>
      <c r="Z49" s="15">
        <f>Annual_Mm3!Z49*0.0353147</f>
        <v>0</v>
      </c>
      <c r="AA49" s="15">
        <f>Annual_Mm3!AA49*0.0353147</f>
        <v>0</v>
      </c>
      <c r="AB49" s="15">
        <f>Annual_Mm3!AB49*0.0353147</f>
        <v>0</v>
      </c>
      <c r="AC49" s="15">
        <f>Annual_Mm3!AC49*0.0353147</f>
        <v>0</v>
      </c>
      <c r="AD49" s="15">
        <f>Annual_Mm3!AD49*0.0353147</f>
        <v>0</v>
      </c>
      <c r="AE49" s="15">
        <f>Annual_Mm3!AE49*0.0353147</f>
        <v>0</v>
      </c>
      <c r="AF49" s="15">
        <f>Annual_Mm3!AF49*0.0353147</f>
        <v>0</v>
      </c>
      <c r="AG49" s="15">
        <f>Annual_Mm3!AG49*0.0353147</f>
        <v>0</v>
      </c>
      <c r="AH49" s="15">
        <f>Annual_Mm3!AH49*0.0353147</f>
        <v>0</v>
      </c>
      <c r="AI49" s="15">
        <f>Annual_Mm3!AI49*0.0353147</f>
        <v>11.99671115631671</v>
      </c>
      <c r="AJ49" s="15">
        <f>Annual_Mm3!AJ49*0.0353147</f>
        <v>59.424273717017897</v>
      </c>
      <c r="AK49" s="15">
        <f>Annual_Mm3!AK49*0.0353147</f>
        <v>60.058731189942492</v>
      </c>
      <c r="AL49" s="15">
        <f>Annual_Mm3!AL49*0.0353147</f>
        <v>58.748227146029592</v>
      </c>
      <c r="AM49" s="15">
        <f>Annual_Mm3!AM49*0.0353147</f>
        <v>60.111594823813491</v>
      </c>
      <c r="AN49" s="15">
        <f>Annual_Mm3!AN49*0.0353147</f>
        <v>58.496894862843895</v>
      </c>
      <c r="AO49" s="15">
        <f>Annual_Mm3!AO49*0.0353147</f>
        <v>62.498724636410998</v>
      </c>
      <c r="AP49" s="15">
        <f>Annual_Mm3!AP49*0.0353147</f>
        <v>62.536575108444495</v>
      </c>
      <c r="AQ49" s="15">
        <f>Annual_Mm3!AQ49*0.0353147</f>
        <v>61.102785787040695</v>
      </c>
      <c r="AR49" s="15">
        <f>Annual_Mm3!AR49*0.0353147</f>
        <v>57.655013321146299</v>
      </c>
      <c r="AS49" s="15">
        <f>Annual_Mm3!AS49*0.0353147</f>
        <v>63.668564650501295</v>
      </c>
      <c r="AT49" s="15">
        <f>Annual_Mm3!AT49*0.0353147</f>
        <v>61.407917578962092</v>
      </c>
      <c r="AU49" s="15">
        <f>Annual_Mm3!AU49*0.0353147</f>
        <v>45.176346749482498</v>
      </c>
      <c r="AV49" s="15">
        <f>Annual_Mm3!AV49*0.0353147</f>
        <v>57.824031558913596</v>
      </c>
    </row>
    <row r="50" spans="1:48" s="24" customFormat="1" ht="14.25" customHeight="1" outlineLevel="1" x14ac:dyDescent="0.25">
      <c r="A50" s="34" t="s">
        <v>22</v>
      </c>
      <c r="B50" s="92"/>
      <c r="C50" s="15">
        <f>Annual_Mm3!C50*0.0353147</f>
        <v>0</v>
      </c>
      <c r="D50" s="15">
        <f>Annual_Mm3!D50*0.0353147</f>
        <v>0</v>
      </c>
      <c r="E50" s="15">
        <f>Annual_Mm3!E50*0.0353147</f>
        <v>0</v>
      </c>
      <c r="F50" s="15">
        <f>Annual_Mm3!F50*0.0353147</f>
        <v>0</v>
      </c>
      <c r="G50" s="15">
        <f>Annual_Mm3!G50*0.0353147</f>
        <v>0</v>
      </c>
      <c r="H50" s="15">
        <f>Annual_Mm3!H50*0.0353147</f>
        <v>0</v>
      </c>
      <c r="I50" s="15">
        <f>Annual_Mm3!I50*0.0353147</f>
        <v>0</v>
      </c>
      <c r="J50" s="15">
        <f>Annual_Mm3!J50*0.0353147</f>
        <v>0</v>
      </c>
      <c r="K50" s="15">
        <f>Annual_Mm3!K50*0.0353147</f>
        <v>0</v>
      </c>
      <c r="L50" s="15">
        <f>Annual_Mm3!L50*0.0353147</f>
        <v>0</v>
      </c>
      <c r="M50" s="15">
        <f>Annual_Mm3!M50*0.0353147</f>
        <v>0</v>
      </c>
      <c r="N50" s="15">
        <f>Annual_Mm3!N50*0.0353147</f>
        <v>0</v>
      </c>
      <c r="O50" s="15">
        <f>Annual_Mm3!O50*0.0353147</f>
        <v>0</v>
      </c>
      <c r="P50" s="15">
        <f>Annual_Mm3!P50*0.0353147</f>
        <v>0</v>
      </c>
      <c r="Q50" s="15">
        <f>Annual_Mm3!Q50*0.0353147</f>
        <v>0</v>
      </c>
      <c r="R50" s="15">
        <f>Annual_Mm3!R50*0.0353147</f>
        <v>0</v>
      </c>
      <c r="S50" s="15">
        <f>Annual_Mm3!S50*0.0353147</f>
        <v>0</v>
      </c>
      <c r="T50" s="15">
        <f>Annual_Mm3!T50*0.0353147</f>
        <v>0</v>
      </c>
      <c r="U50" s="15">
        <f>Annual_Mm3!U50*0.0353147</f>
        <v>0</v>
      </c>
      <c r="V50" s="15">
        <f>Annual_Mm3!V50*0.0353147</f>
        <v>0</v>
      </c>
      <c r="W50" s="15">
        <f>Annual_Mm3!W50*0.0353147</f>
        <v>0</v>
      </c>
      <c r="X50" s="15">
        <f>Annual_Mm3!X50*0.0353147</f>
        <v>0</v>
      </c>
      <c r="Y50" s="15">
        <f>Annual_Mm3!Y50*0.0353147</f>
        <v>0</v>
      </c>
      <c r="Z50" s="15">
        <f>Annual_Mm3!Z50*0.0353147</f>
        <v>0</v>
      </c>
      <c r="AA50" s="15">
        <f>Annual_Mm3!AA50*0.0353147</f>
        <v>0</v>
      </c>
      <c r="AB50" s="15">
        <f>Annual_Mm3!AB50*0.0353147</f>
        <v>0</v>
      </c>
      <c r="AC50" s="15">
        <f>Annual_Mm3!AC50*0.0353147</f>
        <v>0</v>
      </c>
      <c r="AD50" s="15">
        <f>Annual_Mm3!AD50*0.0353147</f>
        <v>0</v>
      </c>
      <c r="AE50" s="15">
        <f>Annual_Mm3!AE50*0.0353147</f>
        <v>0.445580693067128</v>
      </c>
      <c r="AF50" s="15">
        <f>Annual_Mm3!AF50*0.0353147</f>
        <v>1.4433773733419579</v>
      </c>
      <c r="AG50" s="15">
        <f>Annual_Mm3!AG50*0.0353147</f>
        <v>3.0194839155040749</v>
      </c>
      <c r="AH50" s="15">
        <f>Annual_Mm3!AH50*0.0353147</f>
        <v>5.8359793697789595</v>
      </c>
      <c r="AI50" s="15">
        <f>Annual_Mm3!AI50*0.0353147</f>
        <v>4.0797059795526494</v>
      </c>
      <c r="AJ50" s="15">
        <f>Annual_Mm3!AJ50*0.0353147</f>
        <v>2.5503169065238849</v>
      </c>
      <c r="AK50" s="15">
        <f>Annual_Mm3!AK50*0.0353147</f>
        <v>1.8134821864566559</v>
      </c>
      <c r="AL50" s="15">
        <f>Annual_Mm3!AL50*0.0353147</f>
        <v>1.3661651034926401</v>
      </c>
      <c r="AM50" s="15">
        <f>Annual_Mm3!AM50*0.0353147</f>
        <v>0.77648740542009398</v>
      </c>
      <c r="AN50" s="15">
        <f>Annual_Mm3!AN50*0.0353147</f>
        <v>0.56427564825407694</v>
      </c>
      <c r="AO50" s="15">
        <f>Annual_Mm3!AO50*0.0353147</f>
        <v>0.32076509320454188</v>
      </c>
      <c r="AP50" s="15">
        <f>Annual_Mm3!AP50*0.0353147</f>
        <v>0.15657946253949739</v>
      </c>
      <c r="AQ50" s="15">
        <f>Annual_Mm3!AQ50*0.0353147</f>
        <v>0.24886638089768828</v>
      </c>
      <c r="AR50" s="15">
        <f>Annual_Mm3!AR50*0.0353147</f>
        <v>0.65039973909251592</v>
      </c>
      <c r="AS50" s="15">
        <f>Annual_Mm3!AS50*0.0353147</f>
        <v>0.43995877716986198</v>
      </c>
      <c r="AT50" s="15">
        <f>Annual_Mm3!AT50*0.0353147</f>
        <v>0.25526100648026501</v>
      </c>
      <c r="AU50" s="15">
        <f>Annual_Mm3!AU50*0.0353147</f>
        <v>0.11099919801120998</v>
      </c>
      <c r="AV50" s="15">
        <f>Annual_Mm3!AV50*0.0353147</f>
        <v>6.3206657768211494E-2</v>
      </c>
    </row>
    <row r="51" spans="1:48" s="24" customFormat="1" ht="14.25" customHeight="1" outlineLevel="1" x14ac:dyDescent="0.25">
      <c r="A51" s="34" t="s">
        <v>42</v>
      </c>
      <c r="B51" s="92"/>
      <c r="C51" s="15">
        <f>Annual_Mm3!C51*0.0353147</f>
        <v>0</v>
      </c>
      <c r="D51" s="15">
        <f>Annual_Mm3!D51*0.0353147</f>
        <v>0</v>
      </c>
      <c r="E51" s="15">
        <f>Annual_Mm3!E51*0.0353147</f>
        <v>0</v>
      </c>
      <c r="F51" s="15">
        <f>Annual_Mm3!F51*0.0353147</f>
        <v>0</v>
      </c>
      <c r="G51" s="15">
        <f>Annual_Mm3!G51*0.0353147</f>
        <v>0</v>
      </c>
      <c r="H51" s="15">
        <f>Annual_Mm3!H51*0.0353147</f>
        <v>0</v>
      </c>
      <c r="I51" s="15">
        <f>Annual_Mm3!I51*0.0353147</f>
        <v>0</v>
      </c>
      <c r="J51" s="15">
        <f>Annual_Mm3!J51*0.0353147</f>
        <v>0</v>
      </c>
      <c r="K51" s="15">
        <f>Annual_Mm3!K51*0.0353147</f>
        <v>0</v>
      </c>
      <c r="L51" s="15">
        <f>Annual_Mm3!L51*0.0353147</f>
        <v>0</v>
      </c>
      <c r="M51" s="15">
        <f>Annual_Mm3!M51*0.0353147</f>
        <v>0</v>
      </c>
      <c r="N51" s="15">
        <f>Annual_Mm3!N51*0.0353147</f>
        <v>0</v>
      </c>
      <c r="O51" s="15">
        <f>Annual_Mm3!O51*0.0353147</f>
        <v>0</v>
      </c>
      <c r="P51" s="15">
        <f>Annual_Mm3!P51*0.0353147</f>
        <v>0</v>
      </c>
      <c r="Q51" s="15">
        <f>Annual_Mm3!Q51*0.0353147</f>
        <v>0</v>
      </c>
      <c r="R51" s="15">
        <f>Annual_Mm3!R51*0.0353147</f>
        <v>0</v>
      </c>
      <c r="S51" s="15">
        <f>Annual_Mm3!S51*0.0353147</f>
        <v>0</v>
      </c>
      <c r="T51" s="15">
        <f>Annual_Mm3!T51*0.0353147</f>
        <v>0</v>
      </c>
      <c r="U51" s="15">
        <f>Annual_Mm3!U51*0.0353147</f>
        <v>0</v>
      </c>
      <c r="V51" s="15">
        <f>Annual_Mm3!V51*0.0353147</f>
        <v>0</v>
      </c>
      <c r="W51" s="15">
        <f>Annual_Mm3!W51*0.0353147</f>
        <v>0</v>
      </c>
      <c r="X51" s="15">
        <f>Annual_Mm3!X51*0.0353147</f>
        <v>0</v>
      </c>
      <c r="Y51" s="15">
        <f>Annual_Mm3!Y51*0.0353147</f>
        <v>0</v>
      </c>
      <c r="Z51" s="15">
        <f>Annual_Mm3!Z51*0.0353147</f>
        <v>0</v>
      </c>
      <c r="AA51" s="15">
        <f>Annual_Mm3!AA51*0.0353147</f>
        <v>0</v>
      </c>
      <c r="AB51" s="15">
        <f>Annual_Mm3!AB51*0.0353147</f>
        <v>0</v>
      </c>
      <c r="AC51" s="15">
        <f>Annual_Mm3!AC51*0.0353147</f>
        <v>0</v>
      </c>
      <c r="AD51" s="15">
        <f>Annual_Mm3!AD51*0.0353147</f>
        <v>0</v>
      </c>
      <c r="AE51" s="15">
        <f>Annual_Mm3!AE51*0.0353147</f>
        <v>0</v>
      </c>
      <c r="AF51" s="15">
        <f>Annual_Mm3!AF51*0.0353147</f>
        <v>0</v>
      </c>
      <c r="AG51" s="15">
        <f>Annual_Mm3!AG51*0.0353147</f>
        <v>0</v>
      </c>
      <c r="AH51" s="15">
        <f>Annual_Mm3!AH51*0.0353147</f>
        <v>0</v>
      </c>
      <c r="AI51" s="15">
        <f>Annual_Mm3!AI51*0.0353147</f>
        <v>0</v>
      </c>
      <c r="AJ51" s="15">
        <f>Annual_Mm3!AJ51*0.0353147</f>
        <v>0</v>
      </c>
      <c r="AK51" s="15">
        <f>Annual_Mm3!AK51*0.0353147</f>
        <v>0</v>
      </c>
      <c r="AL51" s="15">
        <f>Annual_Mm3!AL51*0.0353147</f>
        <v>0</v>
      </c>
      <c r="AM51" s="15">
        <f>Annual_Mm3!AM51*0.0353147</f>
        <v>0</v>
      </c>
      <c r="AN51" s="15">
        <f>Annual_Mm3!AN51*0.0353147</f>
        <v>0.51419107468208203</v>
      </c>
      <c r="AO51" s="15">
        <f>Annual_Mm3!AO51*0.0353147</f>
        <v>1.2207060511201269</v>
      </c>
      <c r="AP51" s="15">
        <f>Annual_Mm3!AP51*0.0353147</f>
        <v>1.0975886830207289</v>
      </c>
      <c r="AQ51" s="15">
        <f>Annual_Mm3!AQ51*0.0353147</f>
        <v>0.18544003147553251</v>
      </c>
      <c r="AR51" s="15">
        <f>Annual_Mm3!AR51*0.0353147</f>
        <v>0.15549268435959801</v>
      </c>
      <c r="AS51" s="15">
        <f>Annual_Mm3!AS51*0.0353147</f>
        <v>7.1455175707727386E-2</v>
      </c>
      <c r="AT51" s="15">
        <f>Annual_Mm3!AT51*0.0353147</f>
        <v>0.126388506253379</v>
      </c>
      <c r="AU51" s="15">
        <f>Annual_Mm3!AU51*0.0353147</f>
        <v>0.17222955875235058</v>
      </c>
      <c r="AV51" s="15">
        <f>Annual_Mm3!AV51*0.0353147</f>
        <v>0.12490087688196388</v>
      </c>
    </row>
    <row r="52" spans="1:48" s="24" customFormat="1" ht="14.25" customHeight="1" outlineLevel="1" x14ac:dyDescent="0.25">
      <c r="A52" s="34" t="s">
        <v>28</v>
      </c>
      <c r="B52" s="92"/>
      <c r="C52" s="15">
        <f>Annual_Mm3!C52*0.0353147</f>
        <v>0</v>
      </c>
      <c r="D52" s="15">
        <f>Annual_Mm3!D52*0.0353147</f>
        <v>0</v>
      </c>
      <c r="E52" s="15">
        <f>Annual_Mm3!E52*0.0353147</f>
        <v>0</v>
      </c>
      <c r="F52" s="15">
        <f>Annual_Mm3!F52*0.0353147</f>
        <v>0</v>
      </c>
      <c r="G52" s="15">
        <f>Annual_Mm3!G52*0.0353147</f>
        <v>0</v>
      </c>
      <c r="H52" s="15">
        <f>Annual_Mm3!H52*0.0353147</f>
        <v>0</v>
      </c>
      <c r="I52" s="15">
        <f>Annual_Mm3!I52*0.0353147</f>
        <v>0</v>
      </c>
      <c r="J52" s="15">
        <f>Annual_Mm3!J52*0.0353147</f>
        <v>0</v>
      </c>
      <c r="K52" s="15">
        <f>Annual_Mm3!K52*0.0353147</f>
        <v>0</v>
      </c>
      <c r="L52" s="15">
        <f>Annual_Mm3!L52*0.0353147</f>
        <v>0</v>
      </c>
      <c r="M52" s="15">
        <f>Annual_Mm3!M52*0.0353147</f>
        <v>0</v>
      </c>
      <c r="N52" s="15">
        <f>Annual_Mm3!N52*0.0353147</f>
        <v>0</v>
      </c>
      <c r="O52" s="15">
        <f>Annual_Mm3!O52*0.0353147</f>
        <v>0</v>
      </c>
      <c r="P52" s="15">
        <f>Annual_Mm3!P52*0.0353147</f>
        <v>0</v>
      </c>
      <c r="Q52" s="15">
        <f>Annual_Mm3!Q52*0.0353147</f>
        <v>0</v>
      </c>
      <c r="R52" s="15">
        <f>Annual_Mm3!R52*0.0353147</f>
        <v>0</v>
      </c>
      <c r="S52" s="15">
        <f>Annual_Mm3!S52*0.0353147</f>
        <v>0</v>
      </c>
      <c r="T52" s="15">
        <f>Annual_Mm3!T52*0.0353147</f>
        <v>0</v>
      </c>
      <c r="U52" s="15">
        <f>Annual_Mm3!U52*0.0353147</f>
        <v>0</v>
      </c>
      <c r="V52" s="15">
        <f>Annual_Mm3!V52*0.0353147</f>
        <v>0</v>
      </c>
      <c r="W52" s="15">
        <f>Annual_Mm3!W52*0.0353147</f>
        <v>0</v>
      </c>
      <c r="X52" s="15">
        <f>Annual_Mm3!X52*0.0353147</f>
        <v>0</v>
      </c>
      <c r="Y52" s="15">
        <f>Annual_Mm3!Y52*0.0353147</f>
        <v>0</v>
      </c>
      <c r="Z52" s="15">
        <f>Annual_Mm3!Z52*0.0353147</f>
        <v>0</v>
      </c>
      <c r="AA52" s="15">
        <f>Annual_Mm3!AA52*0.0353147</f>
        <v>0</v>
      </c>
      <c r="AB52" s="15">
        <f>Annual_Mm3!AB52*0.0353147</f>
        <v>0</v>
      </c>
      <c r="AC52" s="15">
        <f>Annual_Mm3!AC52*0.0353147</f>
        <v>0</v>
      </c>
      <c r="AD52" s="15">
        <f>Annual_Mm3!AD52*0.0353147</f>
        <v>0</v>
      </c>
      <c r="AE52" s="15">
        <f>Annual_Mm3!AE52*0.0353147</f>
        <v>0</v>
      </c>
      <c r="AF52" s="15">
        <f>Annual_Mm3!AF52*0.0353147</f>
        <v>0</v>
      </c>
      <c r="AG52" s="15">
        <f>Annual_Mm3!AG52*0.0353147</f>
        <v>0</v>
      </c>
      <c r="AH52" s="15">
        <f>Annual_Mm3!AH52*0.0353147</f>
        <v>0</v>
      </c>
      <c r="AI52" s="15">
        <f>Annual_Mm3!AI52*0.0353147</f>
        <v>3.7433947507144994E-3</v>
      </c>
      <c r="AJ52" s="15">
        <f>Annual_Mm3!AJ52*0.0353147</f>
        <v>1.7571483931426199E-2</v>
      </c>
      <c r="AK52" s="15">
        <f>Annual_Mm3!AK52*0.0353147</f>
        <v>0</v>
      </c>
      <c r="AL52" s="15">
        <f>Annual_Mm3!AL52*0.0353147</f>
        <v>1.8932552304407799E-2</v>
      </c>
      <c r="AM52" s="15">
        <f>Annual_Mm3!AM52*0.0353147</f>
        <v>1.7980717914539698E-2</v>
      </c>
      <c r="AN52" s="15">
        <f>Annual_Mm3!AN52*0.0353147</f>
        <v>8.9976667870569991E-4</v>
      </c>
      <c r="AO52" s="15">
        <f>Annual_Mm3!AO52*0.0353147</f>
        <v>0</v>
      </c>
      <c r="AP52" s="15">
        <f>Annual_Mm3!AP52*0.0353147</f>
        <v>0</v>
      </c>
      <c r="AQ52" s="15">
        <f>Annual_Mm3!AQ52*0.0353147</f>
        <v>1.7446643076715E-3</v>
      </c>
      <c r="AR52" s="15">
        <f>Annual_Mm3!AR52*0.0353147</f>
        <v>0</v>
      </c>
      <c r="AS52" s="15">
        <f>Annual_Mm3!AS52*0.0353147</f>
        <v>0</v>
      </c>
      <c r="AT52" s="15">
        <f>Annual_Mm3!AT52*0.0353147</f>
        <v>2.7191653317905E-3</v>
      </c>
      <c r="AU52" s="15">
        <f>Annual_Mm3!AU52*0.0353147</f>
        <v>2.9140251012828001E-3</v>
      </c>
      <c r="AV52" s="15">
        <f>Annual_Mm3!AV52*0.0353147</f>
        <v>0</v>
      </c>
    </row>
    <row r="53" spans="1:48" s="24" customFormat="1" ht="14.25" customHeight="1" outlineLevel="1" x14ac:dyDescent="0.25">
      <c r="A53" s="34" t="s">
        <v>20</v>
      </c>
      <c r="B53" s="92"/>
      <c r="C53" s="15">
        <f>Annual_Mm3!C53*0.0353147</f>
        <v>0</v>
      </c>
      <c r="D53" s="15">
        <f>Annual_Mm3!D53*0.0353147</f>
        <v>0</v>
      </c>
      <c r="E53" s="15">
        <f>Annual_Mm3!E53*0.0353147</f>
        <v>0</v>
      </c>
      <c r="F53" s="15">
        <f>Annual_Mm3!F53*0.0353147</f>
        <v>0</v>
      </c>
      <c r="G53" s="15">
        <f>Annual_Mm3!G53*0.0353147</f>
        <v>0</v>
      </c>
      <c r="H53" s="15">
        <f>Annual_Mm3!H53*0.0353147</f>
        <v>0</v>
      </c>
      <c r="I53" s="15">
        <f>Annual_Mm3!I53*0.0353147</f>
        <v>0</v>
      </c>
      <c r="J53" s="15">
        <f>Annual_Mm3!J53*0.0353147</f>
        <v>0</v>
      </c>
      <c r="K53" s="15">
        <f>Annual_Mm3!K53*0.0353147</f>
        <v>0</v>
      </c>
      <c r="L53" s="15">
        <f>Annual_Mm3!L53*0.0353147</f>
        <v>0</v>
      </c>
      <c r="M53" s="15">
        <f>Annual_Mm3!M53*0.0353147</f>
        <v>0</v>
      </c>
      <c r="N53" s="15">
        <f>Annual_Mm3!N53*0.0353147</f>
        <v>0</v>
      </c>
      <c r="O53" s="15">
        <f>Annual_Mm3!O53*0.0353147</f>
        <v>0</v>
      </c>
      <c r="P53" s="15">
        <f>Annual_Mm3!P53*0.0353147</f>
        <v>0</v>
      </c>
      <c r="Q53" s="15">
        <f>Annual_Mm3!Q53*0.0353147</f>
        <v>0</v>
      </c>
      <c r="R53" s="15">
        <f>Annual_Mm3!R53*0.0353147</f>
        <v>0</v>
      </c>
      <c r="S53" s="15">
        <f>Annual_Mm3!S53*0.0353147</f>
        <v>0</v>
      </c>
      <c r="T53" s="15">
        <f>Annual_Mm3!T53*0.0353147</f>
        <v>0</v>
      </c>
      <c r="U53" s="15">
        <f>Annual_Mm3!U53*0.0353147</f>
        <v>0</v>
      </c>
      <c r="V53" s="15">
        <f>Annual_Mm3!V53*0.0353147</f>
        <v>0</v>
      </c>
      <c r="W53" s="15">
        <f>Annual_Mm3!W53*0.0353147</f>
        <v>0</v>
      </c>
      <c r="X53" s="15">
        <f>Annual_Mm3!X53*0.0353147</f>
        <v>0</v>
      </c>
      <c r="Y53" s="15">
        <f>Annual_Mm3!Y53*0.0353147</f>
        <v>3.7035608108981495</v>
      </c>
      <c r="Z53" s="15">
        <f>Annual_Mm3!Z53*0.0353147</f>
        <v>6.8080268132972401</v>
      </c>
      <c r="AA53" s="15">
        <f>Annual_Mm3!AA53*0.0353147</f>
        <v>6.7142338023361789</v>
      </c>
      <c r="AB53" s="15">
        <f>Annual_Mm3!AB53*0.0353147</f>
        <v>7.3666250969841398</v>
      </c>
      <c r="AC53" s="15">
        <f>Annual_Mm3!AC53*0.0353147</f>
        <v>8.9573586767637501</v>
      </c>
      <c r="AD53" s="15">
        <f>Annual_Mm3!AD53*0.0353147</f>
        <v>10.95717318574706</v>
      </c>
      <c r="AE53" s="15">
        <f>Annual_Mm3!AE53*0.0353147</f>
        <v>11.543511816074439</v>
      </c>
      <c r="AF53" s="15">
        <f>Annual_Mm3!AF53*0.0353147</f>
        <v>13.107212204892248</v>
      </c>
      <c r="AG53" s="15">
        <f>Annual_Mm3!AG53*0.0353147</f>
        <v>8.435412337164399</v>
      </c>
      <c r="AH53" s="15">
        <f>Annual_Mm3!AH53*0.0353147</f>
        <v>5.9760870836009889</v>
      </c>
      <c r="AI53" s="15">
        <f>Annual_Mm3!AI53*0.0353147</f>
        <v>4.8181242436105496</v>
      </c>
      <c r="AJ53" s="15">
        <f>Annual_Mm3!AJ53*0.0353147</f>
        <v>3.1484064820874447</v>
      </c>
      <c r="AK53" s="15">
        <f>Annual_Mm3!AK53*0.0353147</f>
        <v>0.98397268445630992</v>
      </c>
      <c r="AL53" s="15">
        <f>Annual_Mm3!AL53*0.0353147</f>
        <v>0</v>
      </c>
      <c r="AM53" s="15">
        <f>Annual_Mm3!AM53*0.0353147</f>
        <v>0</v>
      </c>
      <c r="AN53" s="15">
        <f>Annual_Mm3!AN53*0.0353147</f>
        <v>0</v>
      </c>
      <c r="AO53" s="15">
        <f>Annual_Mm3!AO53*0.0353147</f>
        <v>0</v>
      </c>
      <c r="AP53" s="15">
        <f>Annual_Mm3!AP53*0.0353147</f>
        <v>0</v>
      </c>
      <c r="AQ53" s="15">
        <f>Annual_Mm3!AQ53*0.0353147</f>
        <v>0</v>
      </c>
      <c r="AR53" s="15">
        <f>Annual_Mm3!AR53*0.0353147</f>
        <v>0</v>
      </c>
      <c r="AS53" s="15">
        <f>Annual_Mm3!AS53*0.0353147</f>
        <v>0</v>
      </c>
      <c r="AT53" s="15">
        <f>Annual_Mm3!AT53*0.0353147</f>
        <v>0</v>
      </c>
      <c r="AU53" s="15">
        <f>Annual_Mm3!AU53*0.0353147</f>
        <v>0</v>
      </c>
      <c r="AV53" s="15">
        <f>Annual_Mm3!AV53*0.0353147</f>
        <v>0</v>
      </c>
    </row>
    <row r="54" spans="1:48" s="24" customFormat="1" ht="14.25" customHeight="1" outlineLevel="1" x14ac:dyDescent="0.25">
      <c r="A54" s="34" t="s">
        <v>25</v>
      </c>
      <c r="B54" s="92"/>
      <c r="C54" s="15">
        <f>Annual_Mm3!C54*0.0353147</f>
        <v>0</v>
      </c>
      <c r="D54" s="15">
        <f>Annual_Mm3!D54*0.0353147</f>
        <v>0</v>
      </c>
      <c r="E54" s="15">
        <f>Annual_Mm3!E54*0.0353147</f>
        <v>0</v>
      </c>
      <c r="F54" s="15">
        <f>Annual_Mm3!F54*0.0353147</f>
        <v>0</v>
      </c>
      <c r="G54" s="15">
        <f>Annual_Mm3!G54*0.0353147</f>
        <v>0</v>
      </c>
      <c r="H54" s="15">
        <f>Annual_Mm3!H54*0.0353147</f>
        <v>0</v>
      </c>
      <c r="I54" s="15">
        <f>Annual_Mm3!I54*0.0353147</f>
        <v>0</v>
      </c>
      <c r="J54" s="15">
        <f>Annual_Mm3!J54*0.0353147</f>
        <v>0</v>
      </c>
      <c r="K54" s="15">
        <f>Annual_Mm3!K54*0.0353147</f>
        <v>0</v>
      </c>
      <c r="L54" s="15">
        <f>Annual_Mm3!L54*0.0353147</f>
        <v>0</v>
      </c>
      <c r="M54" s="15">
        <f>Annual_Mm3!M54*0.0353147</f>
        <v>0</v>
      </c>
      <c r="N54" s="15">
        <f>Annual_Mm3!N54*0.0353147</f>
        <v>0</v>
      </c>
      <c r="O54" s="15">
        <f>Annual_Mm3!O54*0.0353147</f>
        <v>0</v>
      </c>
      <c r="P54" s="15">
        <f>Annual_Mm3!P54*0.0353147</f>
        <v>0</v>
      </c>
      <c r="Q54" s="15">
        <f>Annual_Mm3!Q54*0.0353147</f>
        <v>0</v>
      </c>
      <c r="R54" s="15">
        <f>Annual_Mm3!R54*0.0353147</f>
        <v>0</v>
      </c>
      <c r="S54" s="15">
        <f>Annual_Mm3!S54*0.0353147</f>
        <v>0</v>
      </c>
      <c r="T54" s="15">
        <f>Annual_Mm3!T54*0.0353147</f>
        <v>0</v>
      </c>
      <c r="U54" s="15">
        <f>Annual_Mm3!U54*0.0353147</f>
        <v>0</v>
      </c>
      <c r="V54" s="15">
        <f>Annual_Mm3!V54*0.0353147</f>
        <v>0</v>
      </c>
      <c r="W54" s="15">
        <f>Annual_Mm3!W54*0.0353147</f>
        <v>0</v>
      </c>
      <c r="X54" s="15">
        <f>Annual_Mm3!X54*0.0353147</f>
        <v>0</v>
      </c>
      <c r="Y54" s="15">
        <f>Annual_Mm3!Y54*0.0353147</f>
        <v>0</v>
      </c>
      <c r="Z54" s="15">
        <f>Annual_Mm3!Z54*0.0353147</f>
        <v>0</v>
      </c>
      <c r="AA54" s="15">
        <f>Annual_Mm3!AA54*0.0353147</f>
        <v>0</v>
      </c>
      <c r="AB54" s="15">
        <f>Annual_Mm3!AB54*0.0353147</f>
        <v>0</v>
      </c>
      <c r="AC54" s="15">
        <f>Annual_Mm3!AC54*0.0353147</f>
        <v>0</v>
      </c>
      <c r="AD54" s="15">
        <f>Annual_Mm3!AD54*0.0353147</f>
        <v>0</v>
      </c>
      <c r="AE54" s="15">
        <f>Annual_Mm3!AE54*0.0353147</f>
        <v>0</v>
      </c>
      <c r="AF54" s="15">
        <f>Annual_Mm3!AF54*0.0353147</f>
        <v>0</v>
      </c>
      <c r="AG54" s="15">
        <f>Annual_Mm3!AG54*0.0353147</f>
        <v>0</v>
      </c>
      <c r="AH54" s="15">
        <f>Annual_Mm3!AH54*0.0353147</f>
        <v>0</v>
      </c>
      <c r="AI54" s="15">
        <f>Annual_Mm3!AI54*0.0353147</f>
        <v>0</v>
      </c>
      <c r="AJ54" s="15">
        <f>Annual_Mm3!AJ54*0.0353147</f>
        <v>0.19014781915909967</v>
      </c>
      <c r="AK54" s="15">
        <f>Annual_Mm3!AK54*0.0353147</f>
        <v>0.71212203614731495</v>
      </c>
      <c r="AL54" s="15">
        <f>Annual_Mm3!AL54*0.0353147</f>
        <v>0.75497942281534502</v>
      </c>
      <c r="AM54" s="15">
        <f>Annual_Mm3!AM54*0.0353147</f>
        <v>0.95627543410997495</v>
      </c>
      <c r="AN54" s="15">
        <f>Annual_Mm3!AN54*0.0353147</f>
        <v>0.47267241461270798</v>
      </c>
      <c r="AO54" s="15">
        <f>Annual_Mm3!AO54*0.0353147</f>
        <v>1.0743198176557599E-2</v>
      </c>
      <c r="AP54" s="15">
        <f>Annual_Mm3!AP54*0.0353147</f>
        <v>7.8904235972487996E-3</v>
      </c>
      <c r="AQ54" s="15">
        <f>Annual_Mm3!AQ54*0.0353147</f>
        <v>6.8674470379366994E-3</v>
      </c>
      <c r="AR54" s="15">
        <f>Annual_Mm3!AR54*0.0353147</f>
        <v>9.3298819521288982E-3</v>
      </c>
      <c r="AS54" s="15">
        <f>Annual_Mm3!AS54*0.0353147</f>
        <v>6.3953431419660001E-3</v>
      </c>
      <c r="AT54" s="15">
        <f>Annual_Mm3!AT54*0.0353147</f>
        <v>4.7257129308813997E-3</v>
      </c>
      <c r="AU54" s="15">
        <f>Annual_Mm3!AU54*0.0353147</f>
        <v>3.8891981288280996E-3</v>
      </c>
      <c r="AV54" s="15">
        <f>Annual_Mm3!AV54*0.0353147</f>
        <v>2.8616902697295998E-3</v>
      </c>
    </row>
    <row r="55" spans="1:48" s="24" customFormat="1" ht="14.25" customHeight="1" outlineLevel="1" x14ac:dyDescent="0.25">
      <c r="A55" s="34" t="s">
        <v>24</v>
      </c>
      <c r="B55" s="92"/>
      <c r="C55" s="15">
        <f>Annual_Mm3!C55*0.0353147</f>
        <v>0</v>
      </c>
      <c r="D55" s="15">
        <f>Annual_Mm3!D55*0.0353147</f>
        <v>0</v>
      </c>
      <c r="E55" s="15">
        <f>Annual_Mm3!E55*0.0353147</f>
        <v>0</v>
      </c>
      <c r="F55" s="15">
        <f>Annual_Mm3!F55*0.0353147</f>
        <v>0</v>
      </c>
      <c r="G55" s="15">
        <f>Annual_Mm3!G55*0.0353147</f>
        <v>0</v>
      </c>
      <c r="H55" s="15">
        <f>Annual_Mm3!H55*0.0353147</f>
        <v>0</v>
      </c>
      <c r="I55" s="15">
        <f>Annual_Mm3!I55*0.0353147</f>
        <v>0</v>
      </c>
      <c r="J55" s="15">
        <f>Annual_Mm3!J55*0.0353147</f>
        <v>0</v>
      </c>
      <c r="K55" s="15">
        <f>Annual_Mm3!K55*0.0353147</f>
        <v>0</v>
      </c>
      <c r="L55" s="15">
        <f>Annual_Mm3!L55*0.0353147</f>
        <v>0</v>
      </c>
      <c r="M55" s="15">
        <f>Annual_Mm3!M55*0.0353147</f>
        <v>0</v>
      </c>
      <c r="N55" s="15">
        <f>Annual_Mm3!N55*0.0353147</f>
        <v>0</v>
      </c>
      <c r="O55" s="15">
        <f>Annual_Mm3!O55*0.0353147</f>
        <v>0</v>
      </c>
      <c r="P55" s="15">
        <f>Annual_Mm3!P55*0.0353147</f>
        <v>0</v>
      </c>
      <c r="Q55" s="15">
        <f>Annual_Mm3!Q55*0.0353147</f>
        <v>0</v>
      </c>
      <c r="R55" s="15">
        <f>Annual_Mm3!R55*0.0353147</f>
        <v>0</v>
      </c>
      <c r="S55" s="15">
        <f>Annual_Mm3!S55*0.0353147</f>
        <v>0</v>
      </c>
      <c r="T55" s="15">
        <f>Annual_Mm3!T55*0.0353147</f>
        <v>0</v>
      </c>
      <c r="U55" s="15">
        <f>Annual_Mm3!U55*0.0353147</f>
        <v>0</v>
      </c>
      <c r="V55" s="15">
        <f>Annual_Mm3!V55*0.0353147</f>
        <v>0</v>
      </c>
      <c r="W55" s="15">
        <f>Annual_Mm3!W55*0.0353147</f>
        <v>0</v>
      </c>
      <c r="X55" s="15">
        <f>Annual_Mm3!X55*0.0353147</f>
        <v>0</v>
      </c>
      <c r="Y55" s="15">
        <f>Annual_Mm3!Y55*0.0353147</f>
        <v>0</v>
      </c>
      <c r="Z55" s="15">
        <f>Annual_Mm3!Z55*0.0353147</f>
        <v>0</v>
      </c>
      <c r="AA55" s="15">
        <f>Annual_Mm3!AA55*0.0353147</f>
        <v>0</v>
      </c>
      <c r="AB55" s="15">
        <f>Annual_Mm3!AB55*0.0353147</f>
        <v>0</v>
      </c>
      <c r="AC55" s="15">
        <f>Annual_Mm3!AC55*0.0353147</f>
        <v>0</v>
      </c>
      <c r="AD55" s="15">
        <f>Annual_Mm3!AD55*0.0353147</f>
        <v>0</v>
      </c>
      <c r="AE55" s="15">
        <f>Annual_Mm3!AE55*0.0353147</f>
        <v>0</v>
      </c>
      <c r="AF55" s="15">
        <f>Annual_Mm3!AF55*0.0353147</f>
        <v>0</v>
      </c>
      <c r="AG55" s="15">
        <f>Annual_Mm3!AG55*0.0353147</f>
        <v>0</v>
      </c>
      <c r="AH55" s="15">
        <f>Annual_Mm3!AH55*0.0353147</f>
        <v>0</v>
      </c>
      <c r="AI55" s="15">
        <f>Annual_Mm3!AI55*0.0353147</f>
        <v>0.92757483416109088</v>
      </c>
      <c r="AJ55" s="15">
        <f>Annual_Mm3!AJ55*0.0353147</f>
        <v>4.3630951498801194</v>
      </c>
      <c r="AK55" s="15">
        <f>Annual_Mm3!AK55*0.0353147</f>
        <v>4.1260822465301299</v>
      </c>
      <c r="AL55" s="15">
        <f>Annual_Mm3!AL55*0.0353147</f>
        <v>6.6584228848269893</v>
      </c>
      <c r="AM55" s="15">
        <f>Annual_Mm3!AM55*0.0353147</f>
        <v>5.2738970366712188</v>
      </c>
      <c r="AN55" s="15">
        <f>Annual_Mm3!AN55*0.0353147</f>
        <v>4.3385648670919998</v>
      </c>
      <c r="AO55" s="15">
        <f>Annual_Mm3!AO55*0.0353147</f>
        <v>5.8550119307004804</v>
      </c>
      <c r="AP55" s="15">
        <f>Annual_Mm3!AP55*0.0353147</f>
        <v>6.1825032920248093</v>
      </c>
      <c r="AQ55" s="15">
        <f>Annual_Mm3!AQ55*0.0353147</f>
        <v>6.0589423056080687</v>
      </c>
      <c r="AR55" s="15">
        <f>Annual_Mm3!AR55*0.0353147</f>
        <v>7.6533132217953401</v>
      </c>
      <c r="AS55" s="15">
        <f>Annual_Mm3!AS55*0.0353147</f>
        <v>8.603403503385719</v>
      </c>
      <c r="AT55" s="15">
        <f>Annual_Mm3!AT55*0.0353147</f>
        <v>9.2169362466998592</v>
      </c>
      <c r="AU55" s="15">
        <f>Annual_Mm3!AU55*0.0353147</f>
        <v>8.4708093062895191</v>
      </c>
      <c r="AV55" s="15">
        <f>Annual_Mm3!AV55*0.0353147</f>
        <v>8.2026259394880494</v>
      </c>
    </row>
    <row r="56" spans="1:48" s="24" customFormat="1" ht="14.25" customHeight="1" outlineLevel="1" x14ac:dyDescent="0.25">
      <c r="A56" s="34" t="s">
        <v>18</v>
      </c>
      <c r="B56" s="92"/>
      <c r="C56" s="15">
        <f>Annual_Mm3!C56*0.0353147</f>
        <v>0</v>
      </c>
      <c r="D56" s="15">
        <f>Annual_Mm3!D56*0.0353147</f>
        <v>0</v>
      </c>
      <c r="E56" s="15">
        <f>Annual_Mm3!E56*0.0353147</f>
        <v>0</v>
      </c>
      <c r="F56" s="15">
        <f>Annual_Mm3!F56*0.0353147</f>
        <v>0</v>
      </c>
      <c r="G56" s="15">
        <f>Annual_Mm3!G56*0.0353147</f>
        <v>0</v>
      </c>
      <c r="H56" s="15">
        <f>Annual_Mm3!H56*0.0353147</f>
        <v>0</v>
      </c>
      <c r="I56" s="15">
        <f>Annual_Mm3!I56*0.0353147</f>
        <v>0</v>
      </c>
      <c r="J56" s="15">
        <f>Annual_Mm3!J56*0.0353147</f>
        <v>0</v>
      </c>
      <c r="K56" s="15">
        <f>Annual_Mm3!K56*0.0353147</f>
        <v>0</v>
      </c>
      <c r="L56" s="15">
        <f>Annual_Mm3!L56*0.0353147</f>
        <v>0</v>
      </c>
      <c r="M56" s="15">
        <f>Annual_Mm3!M56*0.0353147</f>
        <v>0</v>
      </c>
      <c r="N56" s="15">
        <f>Annual_Mm3!N56*0.0353147</f>
        <v>0</v>
      </c>
      <c r="O56" s="15">
        <f>Annual_Mm3!O56*0.0353147</f>
        <v>0</v>
      </c>
      <c r="P56" s="15">
        <f>Annual_Mm3!P56*0.0353147</f>
        <v>0</v>
      </c>
      <c r="Q56" s="15">
        <f>Annual_Mm3!Q56*0.0353147</f>
        <v>0</v>
      </c>
      <c r="R56" s="15">
        <f>Annual_Mm3!R56*0.0353147</f>
        <v>0</v>
      </c>
      <c r="S56" s="15">
        <f>Annual_Mm3!S56*0.0353147</f>
        <v>0.79942795849469095</v>
      </c>
      <c r="T56" s="15">
        <f>Annual_Mm3!T56*0.0353147</f>
        <v>3.4448052852479356</v>
      </c>
      <c r="U56" s="15">
        <f>Annual_Mm3!U56*0.0353147</f>
        <v>2.7594859335994339</v>
      </c>
      <c r="V56" s="15">
        <f>Annual_Mm3!V56*0.0353147</f>
        <v>3.9127523874690899</v>
      </c>
      <c r="W56" s="15">
        <f>Annual_Mm3!W56*0.0353147</f>
        <v>3.4392485433358138</v>
      </c>
      <c r="X56" s="15">
        <f>Annual_Mm3!X56*0.0353147</f>
        <v>1.422861152527247</v>
      </c>
      <c r="Y56" s="15">
        <f>Annual_Mm3!Y56*0.0353147</f>
        <v>0.83527178817976</v>
      </c>
      <c r="Z56" s="15">
        <f>Annual_Mm3!Z56*0.0353147</f>
        <v>0.59687984685421092</v>
      </c>
      <c r="AA56" s="15">
        <f>Annual_Mm3!AA56*0.0353147</f>
        <v>0.41789824946820897</v>
      </c>
      <c r="AB56" s="15">
        <f>Annual_Mm3!AB56*0.0353147</f>
        <v>0.32407792318704887</v>
      </c>
      <c r="AC56" s="15">
        <f>Annual_Mm3!AC56*0.0353147</f>
        <v>0.22936374533348897</v>
      </c>
      <c r="AD56" s="15">
        <f>Annual_Mm3!AD56*0.0353147</f>
        <v>0.24562305465911879</v>
      </c>
      <c r="AE56" s="15">
        <f>Annual_Mm3!AE56*0.0353147</f>
        <v>0.23592087828853808</v>
      </c>
      <c r="AF56" s="15">
        <f>Annual_Mm3!AF56*0.0353147</f>
        <v>0.19427030774997459</v>
      </c>
      <c r="AG56" s="15">
        <f>Annual_Mm3!AG56*0.0353147</f>
        <v>0.22993626958065919</v>
      </c>
      <c r="AH56" s="15">
        <f>Annual_Mm3!AH56*0.0353147</f>
        <v>0.11412858772687549</v>
      </c>
      <c r="AI56" s="15">
        <f>Annual_Mm3!AI56*0.0353147</f>
        <v>0.2209360072337816</v>
      </c>
      <c r="AJ56" s="15">
        <f>Annual_Mm3!AJ56*0.0353147</f>
        <v>0.17727906849480318</v>
      </c>
      <c r="AK56" s="15">
        <f>Annual_Mm3!AK56*0.0353147</f>
        <v>6.3504552306773696E-2</v>
      </c>
      <c r="AL56" s="15">
        <f>Annual_Mm3!AL56*0.0353147</f>
        <v>9.9703643247616991E-3</v>
      </c>
      <c r="AM56" s="15">
        <f>Annual_Mm3!AM56*0.0353147</f>
        <v>2.0817179468533398E-2</v>
      </c>
      <c r="AN56" s="15">
        <f>Annual_Mm3!AN56*0.0353147</f>
        <v>5.4896929989255994E-3</v>
      </c>
      <c r="AO56" s="15">
        <f>Annual_Mm3!AO56*0.0353147</f>
        <v>2.3777977265489997E-4</v>
      </c>
      <c r="AP56" s="15">
        <f>Annual_Mm3!AP56*0.0353147</f>
        <v>6.4423086205870998E-3</v>
      </c>
      <c r="AQ56" s="15">
        <f>Annual_Mm3!AQ56*0.0353147</f>
        <v>0</v>
      </c>
      <c r="AR56" s="15">
        <f>Annual_Mm3!AR56*0.0353147</f>
        <v>0</v>
      </c>
      <c r="AS56" s="15">
        <f>Annual_Mm3!AS56*0.0353147</f>
        <v>0</v>
      </c>
      <c r="AT56" s="15">
        <f>Annual_Mm3!AT56*0.0353147</f>
        <v>1.8404108748645096E-2</v>
      </c>
      <c r="AU56" s="15">
        <f>Annual_Mm3!AU56*0.0353147</f>
        <v>3.5463667999010001E-3</v>
      </c>
      <c r="AV56" s="15">
        <f>Annual_Mm3!AV56*0.0353147</f>
        <v>0</v>
      </c>
    </row>
    <row r="57" spans="1:48" s="24" customFormat="1" ht="14.25" customHeight="1" outlineLevel="1" x14ac:dyDescent="0.25">
      <c r="A57" s="16" t="s">
        <v>67</v>
      </c>
      <c r="B57" s="92"/>
      <c r="C57" s="15">
        <f>Annual_Mm3!C57*0.0353147</f>
        <v>0</v>
      </c>
      <c r="D57" s="15">
        <f>Annual_Mm3!D57*0.0353147</f>
        <v>0</v>
      </c>
      <c r="E57" s="15">
        <f>Annual_Mm3!E57*0.0353147</f>
        <v>0</v>
      </c>
      <c r="F57" s="15">
        <f>Annual_Mm3!F57*0.0353147</f>
        <v>0</v>
      </c>
      <c r="G57" s="15">
        <f>Annual_Mm3!G57*0.0353147</f>
        <v>0</v>
      </c>
      <c r="H57" s="15">
        <f>Annual_Mm3!H57*0.0353147</f>
        <v>0</v>
      </c>
      <c r="I57" s="15">
        <f>Annual_Mm3!I57*0.0353147</f>
        <v>0</v>
      </c>
      <c r="J57" s="15">
        <f>Annual_Mm3!J57*0.0353147</f>
        <v>0</v>
      </c>
      <c r="K57" s="15">
        <f>Annual_Mm3!K57*0.0353147</f>
        <v>0</v>
      </c>
      <c r="L57" s="15">
        <f>Annual_Mm3!L57*0.0353147</f>
        <v>0</v>
      </c>
      <c r="M57" s="15">
        <f>Annual_Mm3!M57*0.0353147</f>
        <v>7.055779570239179E-2</v>
      </c>
      <c r="N57" s="15">
        <f>Annual_Mm3!N57*0.0353147</f>
        <v>0.66265574704571495</v>
      </c>
      <c r="O57" s="15">
        <f>Annual_Mm3!O57*0.0353147</f>
        <v>0.73613219626460102</v>
      </c>
      <c r="P57" s="15">
        <f>Annual_Mm3!P57*0.0353147</f>
        <v>0.58347626159163402</v>
      </c>
      <c r="Q57" s="15">
        <f>Annual_Mm3!Q57*0.0353147</f>
        <v>0.59419025281618598</v>
      </c>
      <c r="R57" s="15">
        <f>Annual_Mm3!R57*0.0353147</f>
        <v>0.44786313086241397</v>
      </c>
      <c r="S57" s="15">
        <f>Annual_Mm3!S57*0.0353147</f>
        <v>0.37782272567377595</v>
      </c>
      <c r="T57" s="15">
        <f>Annual_Mm3!T57*0.0353147</f>
        <v>0.33395111240496755</v>
      </c>
      <c r="U57" s="15">
        <f>Annual_Mm3!U57*0.0353147</f>
        <v>0.25952424802337709</v>
      </c>
      <c r="V57" s="15">
        <f>Annual_Mm3!V57*0.0353147</f>
        <v>0.21594849657899889</v>
      </c>
      <c r="W57" s="15">
        <f>Annual_Mm3!W57*0.0353147</f>
        <v>0.41365260181458097</v>
      </c>
      <c r="X57" s="15">
        <f>Annual_Mm3!X57*0.0353147</f>
        <v>0.13293210220105059</v>
      </c>
      <c r="Y57" s="15">
        <f>Annual_Mm3!Y57*0.0353147</f>
        <v>0.71718436449020295</v>
      </c>
      <c r="Z57" s="15">
        <f>Annual_Mm3!Z57*0.0353147</f>
        <v>1.2714926763372107</v>
      </c>
      <c r="AA57" s="15">
        <f>Annual_Mm3!AA57*0.0353147</f>
        <v>1.3428890586491609</v>
      </c>
      <c r="AB57" s="15">
        <f>Annual_Mm3!AB57*0.0353147</f>
        <v>0.98130330914347597</v>
      </c>
      <c r="AC57" s="15">
        <f>Annual_Mm3!AC57*0.0353147</f>
        <v>0.58262323112851688</v>
      </c>
      <c r="AD57" s="15">
        <f>Annual_Mm3!AD57*0.0353147</f>
        <v>0.43133712471049596</v>
      </c>
      <c r="AE57" s="15">
        <f>Annual_Mm3!AE57*0.0353147</f>
        <v>0.50321823412261701</v>
      </c>
      <c r="AF57" s="15">
        <f>Annual_Mm3!AF57*0.0353147</f>
        <v>0.425411797270975</v>
      </c>
      <c r="AG57" s="15">
        <f>Annual_Mm3!AG57*0.0353147</f>
        <v>0.31397351393731499</v>
      </c>
      <c r="AH57" s="15">
        <f>Annual_Mm3!AH57*0.0353147</f>
        <v>0.30269271234873807</v>
      </c>
      <c r="AI57" s="15">
        <f>Annual_Mm3!AI57*0.0353147</f>
        <v>0.11288055860090028</v>
      </c>
      <c r="AJ57" s="15">
        <f>Annual_Mm3!AJ57*0.0353147</f>
        <v>9.5411098908403491E-2</v>
      </c>
      <c r="AK57" s="15">
        <f>Annual_Mm3!AK57*0.0353147</f>
        <v>2.6644488380231295E-2</v>
      </c>
      <c r="AL57" s="15">
        <f>Annual_Mm3!AL57*0.0353147</f>
        <v>6.1774829436783999E-3</v>
      </c>
      <c r="AM57" s="15">
        <f>Annual_Mm3!AM57*0.0353147</f>
        <v>4.4450273162585999E-2</v>
      </c>
      <c r="AN57" s="15">
        <f>Annual_Mm3!AN57*0.0353147</f>
        <v>0</v>
      </c>
      <c r="AO57" s="15">
        <f>Annual_Mm3!AO57*0.0353147</f>
        <v>0</v>
      </c>
      <c r="AP57" s="15">
        <f>Annual_Mm3!AP57*0.0353147</f>
        <v>0.96553361390746195</v>
      </c>
      <c r="AQ57" s="15">
        <f>Annual_Mm3!AQ57*0.0353147</f>
        <v>2.3715882333724299</v>
      </c>
      <c r="AR57" s="15">
        <f>Annual_Mm3!AR57*0.0353147</f>
        <v>1.6654361543230547</v>
      </c>
      <c r="AS57" s="15">
        <f>Annual_Mm3!AS57*0.0353147</f>
        <v>0.21192532468431907</v>
      </c>
      <c r="AT57" s="15">
        <f>Annual_Mm3!AT57*0.0353147</f>
        <v>5.3450259666341891E-2</v>
      </c>
      <c r="AU57" s="15">
        <f>Annual_Mm3!AU57*0.0353147</f>
        <v>0.31615196964670356</v>
      </c>
      <c r="AV57" s="15">
        <f>Annual_Mm3!AV57*0.0353147</f>
        <v>9.0976333231726797E-2</v>
      </c>
    </row>
    <row r="58" spans="1:48" s="24" customFormat="1" ht="14.25" customHeight="1" x14ac:dyDescent="0.25">
      <c r="A58" s="27"/>
      <c r="B58" s="85"/>
      <c r="C58" s="36"/>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row>
    <row r="59" spans="1:48" s="24" customFormat="1" x14ac:dyDescent="0.25">
      <c r="A59" s="29" t="s">
        <v>38</v>
      </c>
      <c r="B59" s="86"/>
      <c r="C59" s="5">
        <f>Annual_Mm3!C59*0.0353147</f>
        <v>2.0951326258757748</v>
      </c>
      <c r="D59" s="5">
        <f>Annual_Mm3!D59*0.0353147</f>
        <v>2.5599019874363322</v>
      </c>
      <c r="E59" s="5">
        <f>Annual_Mm3!E59*0.0353147</f>
        <v>0</v>
      </c>
      <c r="F59" s="5">
        <f>Annual_Mm3!F59*0.0353147</f>
        <v>2.5354809489069265</v>
      </c>
      <c r="G59" s="5">
        <f>Annual_Mm3!G59*0.0353147</f>
        <v>2.2802269541603466</v>
      </c>
      <c r="H59" s="5">
        <f>Annual_Mm3!H59*0.0353147</f>
        <v>1.9200563324878861</v>
      </c>
      <c r="I59" s="5">
        <f>Annual_Mm3!I59*0.0353147</f>
        <v>1.5810716889002572</v>
      </c>
      <c r="J59" s="5">
        <f>Annual_Mm3!J59*0.0353147</f>
        <v>1.56520326884242</v>
      </c>
      <c r="K59" s="5">
        <f>Annual_Mm3!K59*0.0353147</f>
        <v>1.3600761225773728</v>
      </c>
      <c r="L59" s="5">
        <f>Annual_Mm3!L59*0.0353147</f>
        <v>1.144571644290008</v>
      </c>
      <c r="M59" s="5">
        <f>Annual_Mm3!M59*0.0353147</f>
        <v>0.94033656694661927</v>
      </c>
      <c r="N59" s="5">
        <f>Annual_Mm3!N59*0.0353147</f>
        <v>0.68200548549738227</v>
      </c>
      <c r="O59" s="5">
        <f>Annual_Mm3!O59*0.0353147</f>
        <v>0.37215626607407071</v>
      </c>
      <c r="P59" s="5">
        <f>Annual_Mm3!P59*0.0353147</f>
        <v>0.1438248906569469</v>
      </c>
      <c r="Q59" s="5">
        <f>Annual_Mm3!Q59*0.0353147</f>
        <v>0.10620478852448897</v>
      </c>
      <c r="R59" s="5">
        <f>Annual_Mm3!R59*0.0353147</f>
        <v>9.5953312725137199E-2</v>
      </c>
      <c r="S59" s="5">
        <f>Annual_Mm3!S59*0.0353147</f>
        <v>6.576644464526428E-2</v>
      </c>
      <c r="T59" s="5">
        <f>Annual_Mm3!T59*0.0353147</f>
        <v>0</v>
      </c>
      <c r="U59" s="5">
        <f>Annual_Mm3!U59*0.0353147</f>
        <v>0</v>
      </c>
      <c r="V59" s="5">
        <f>Annual_Mm3!V59*0.0353147</f>
        <v>0</v>
      </c>
      <c r="W59" s="5">
        <f>Annual_Mm3!W59*0.0353147</f>
        <v>0</v>
      </c>
      <c r="X59" s="5">
        <f>Annual_Mm3!X59*0.0353147</f>
        <v>0</v>
      </c>
      <c r="Y59" s="5">
        <f>Annual_Mm3!Y59*0.0353147</f>
        <v>0</v>
      </c>
      <c r="Z59" s="5">
        <f>Annual_Mm3!Z59*0.0353147</f>
        <v>0</v>
      </c>
      <c r="AA59" s="5">
        <f>Annual_Mm3!AA59*0.0353147</f>
        <v>0</v>
      </c>
      <c r="AB59" s="5">
        <f>Annual_Mm3!AB59*0.0353147</f>
        <v>0</v>
      </c>
      <c r="AC59" s="5">
        <f>Annual_Mm3!AC59*0.0353147</f>
        <v>0</v>
      </c>
      <c r="AD59" s="5">
        <f>Annual_Mm3!AD59*0.0353147</f>
        <v>0</v>
      </c>
      <c r="AE59" s="5">
        <f>Annual_Mm3!AE59*0.0353147</f>
        <v>0</v>
      </c>
      <c r="AF59" s="5">
        <f>Annual_Mm3!AF59*0.0353147</f>
        <v>0</v>
      </c>
      <c r="AG59" s="5">
        <f>Annual_Mm3!AG59*0.0353147</f>
        <v>0</v>
      </c>
      <c r="AH59" s="5">
        <f>Annual_Mm3!AH59*0.0353147</f>
        <v>0</v>
      </c>
      <c r="AI59" s="5">
        <f>Annual_Mm3!AI59*0.0353147</f>
        <v>0</v>
      </c>
      <c r="AJ59" s="5">
        <f>Annual_Mm3!AJ59*0.0353147</f>
        <v>0</v>
      </c>
      <c r="AK59" s="5">
        <f>Annual_Mm3!AK59*0.0353147</f>
        <v>0</v>
      </c>
      <c r="AL59" s="5">
        <f>Annual_Mm3!AL59*0.0353147</f>
        <v>0</v>
      </c>
      <c r="AM59" s="5">
        <f>Annual_Mm3!AM59*0.0353147</f>
        <v>0</v>
      </c>
      <c r="AN59" s="5">
        <f>Annual_Mm3!AN59*0.0353147</f>
        <v>0</v>
      </c>
      <c r="AO59" s="5">
        <f>Annual_Mm3!AO59*0.0353147</f>
        <v>0</v>
      </c>
      <c r="AP59" s="5">
        <f>Annual_Mm3!AP59*0.0353147</f>
        <v>0</v>
      </c>
      <c r="AQ59" s="5">
        <f>Annual_Mm3!AQ59*0.0353147</f>
        <v>0</v>
      </c>
      <c r="AR59" s="5">
        <f>Annual_Mm3!AR59*0.0353147</f>
        <v>0</v>
      </c>
      <c r="AS59" s="5">
        <f>Annual_Mm3!AS59*0.0353147</f>
        <v>0</v>
      </c>
      <c r="AT59" s="5">
        <f>Annual_Mm3!AT59*0.0353147</f>
        <v>0</v>
      </c>
      <c r="AU59" s="5">
        <f>Annual_Mm3!AU59*0.0353147</f>
        <v>0</v>
      </c>
      <c r="AV59" s="5">
        <f>Annual_Mm3!AV59*0.0353147</f>
        <v>0</v>
      </c>
    </row>
    <row r="60" spans="1:48" s="24" customFormat="1" x14ac:dyDescent="0.25">
      <c r="A60" s="29"/>
      <c r="B60" s="86"/>
      <c r="C60" s="37"/>
      <c r="D60" s="37"/>
      <c r="E60" s="37"/>
      <c r="F60" s="37"/>
      <c r="G60" s="37"/>
      <c r="H60" s="37"/>
      <c r="I60" s="37"/>
      <c r="J60" s="37"/>
      <c r="K60" s="37"/>
      <c r="L60" s="37"/>
      <c r="M60" s="37"/>
      <c r="N60" s="37"/>
      <c r="O60" s="37"/>
      <c r="P60" s="37"/>
      <c r="Q60" s="37"/>
      <c r="R60" s="37"/>
      <c r="S60" s="37"/>
      <c r="T60" s="37"/>
      <c r="U60" s="37"/>
      <c r="V60" s="37"/>
      <c r="W60" s="37"/>
      <c r="X60" s="37"/>
      <c r="Y60" s="37"/>
      <c r="Z60" s="37"/>
      <c r="AA60" s="37"/>
      <c r="AB60" s="37"/>
      <c r="AC60" s="37"/>
      <c r="AD60" s="37"/>
      <c r="AE60" s="37"/>
      <c r="AF60" s="37"/>
      <c r="AG60" s="37"/>
      <c r="AH60" s="37"/>
      <c r="AI60" s="37"/>
      <c r="AJ60" s="37"/>
      <c r="AK60" s="37"/>
      <c r="AL60" s="37"/>
      <c r="AM60" s="37"/>
      <c r="AN60" s="37"/>
      <c r="AO60" s="37"/>
      <c r="AP60" s="37"/>
      <c r="AQ60" s="37"/>
      <c r="AR60" s="37"/>
      <c r="AS60" s="37"/>
      <c r="AT60" s="37"/>
      <c r="AU60" s="37"/>
      <c r="AV60" s="37"/>
    </row>
    <row r="61" spans="1:48" s="24" customFormat="1" x14ac:dyDescent="0.25">
      <c r="A61" s="27" t="s">
        <v>8</v>
      </c>
      <c r="B61" s="85"/>
      <c r="C61" s="5">
        <f>Annual_Mm3!C61*0.0353147</f>
        <v>0</v>
      </c>
      <c r="D61" s="5">
        <f>Annual_Mm3!D61*0.0353147</f>
        <v>0</v>
      </c>
      <c r="E61" s="5">
        <f>Annual_Mm3!E61*0.0353147</f>
        <v>0</v>
      </c>
      <c r="F61" s="5">
        <f>Annual_Mm3!F61*0.0353147</f>
        <v>0</v>
      </c>
      <c r="G61" s="5">
        <f>Annual_Mm3!G61*0.0353147</f>
        <v>0</v>
      </c>
      <c r="H61" s="5">
        <f>Annual_Mm3!H61*0.0353147</f>
        <v>0</v>
      </c>
      <c r="I61" s="5">
        <f>Annual_Mm3!I61*0.0353147</f>
        <v>0.1327637419820884</v>
      </c>
      <c r="J61" s="5">
        <f>Annual_Mm3!J61*0.0353147</f>
        <v>-1.7936603462278995E-3</v>
      </c>
      <c r="K61" s="5">
        <f>Annual_Mm3!K61*0.0353147</f>
        <v>2.3262363610866702E-2</v>
      </c>
      <c r="L61" s="5">
        <f>Annual_Mm3!L61*0.0353147</f>
        <v>2.7406431072603096E-2</v>
      </c>
      <c r="M61" s="5">
        <f>Annual_Mm3!M61*0.0353147</f>
        <v>2.3466866023879297E-2</v>
      </c>
      <c r="N61" s="5">
        <f>Annual_Mm3!N61*0.0353147</f>
        <v>-1.0433668185954099E-2</v>
      </c>
      <c r="O61" s="5">
        <f>Annual_Mm3!O61*0.0353147</f>
        <v>2.9548449992713898E-2</v>
      </c>
      <c r="P61" s="5">
        <f>Annual_Mm3!P61*0.0353147</f>
        <v>5.0397807368334498E-2</v>
      </c>
      <c r="Q61" s="5">
        <f>Annual_Mm3!Q61*0.0353147</f>
        <v>2.8940693505368195E-2</v>
      </c>
      <c r="R61" s="5">
        <f>Annual_Mm3!R61*0.0353147</f>
        <v>-2.0442330384683606E-2</v>
      </c>
      <c r="S61" s="5">
        <f>Annual_Mm3!S61*0.0353147</f>
        <v>-1.8307048096744799E-2</v>
      </c>
      <c r="T61" s="5">
        <f>Annual_Mm3!T61*0.0353147</f>
        <v>4.1006839884510053E-4</v>
      </c>
      <c r="U61" s="5">
        <f>Annual_Mm3!U61*0.0353147</f>
        <v>2.5549221358689791E-4</v>
      </c>
      <c r="V61" s="5">
        <f>Annual_Mm3!V61*0.0353147</f>
        <v>-2.1642368775667303E-2</v>
      </c>
      <c r="W61" s="5">
        <f>Annual_Mm3!W61*0.0353147</f>
        <v>-9.4122335017586996E-3</v>
      </c>
      <c r="X61" s="5">
        <f>Annual_Mm3!X61*0.0353147</f>
        <v>-1.0206560692212702E-2</v>
      </c>
      <c r="Y61" s="5">
        <f>Annual_Mm3!Y61*0.0353147</f>
        <v>4.0919754787806885E-2</v>
      </c>
      <c r="Z61" s="5">
        <f>Annual_Mm3!Z61*0.0353147</f>
        <v>-2.1988037358221798E-2</v>
      </c>
      <c r="AA61" s="5">
        <f>Annual_Mm3!AA61*0.0353147</f>
        <v>2.5252535748252897E-2</v>
      </c>
      <c r="AB61" s="5">
        <f>Annual_Mm3!AB61*0.0353147</f>
        <v>7.9110616809708309E-2</v>
      </c>
      <c r="AC61" s="5">
        <f>Annual_Mm3!AC61*0.0353147</f>
        <v>-0.112049868252318</v>
      </c>
      <c r="AD61" s="5">
        <f>Annual_Mm3!AD61*0.0353147</f>
        <v>-9.9912988789216985E-3</v>
      </c>
      <c r="AE61" s="5">
        <f>Annual_Mm3!AE61*0.0353147</f>
        <v>-5.4135973777714001E-3</v>
      </c>
      <c r="AF61" s="5">
        <f>Annual_Mm3!AF61*0.0353147</f>
        <v>4.5732582055962936E-3</v>
      </c>
      <c r="AG61" s="5">
        <f>Annual_Mm3!AG61*0.0353147</f>
        <v>1.5852915244746194E-2</v>
      </c>
      <c r="AH61" s="5">
        <f>Annual_Mm3!AH61*0.0353147</f>
        <v>-1.6506733542854694E-2</v>
      </c>
      <c r="AI61" s="5">
        <f>Annual_Mm3!AI61*0.0353147</f>
        <v>-8.189443474041198E-3</v>
      </c>
      <c r="AJ61" s="5">
        <f>Annual_Mm3!AJ61*0.0353147</f>
        <v>4.6056674663461389E-2</v>
      </c>
      <c r="AK61" s="5">
        <f>Annual_Mm3!AK61*0.0353147</f>
        <v>3.7527905449055763</v>
      </c>
      <c r="AL61" s="5">
        <f>Annual_Mm3!AL61*0.0353147</f>
        <v>3.8694116642172012</v>
      </c>
      <c r="AM61" s="5">
        <f>Annual_Mm3!AM61*0.0353147</f>
        <v>5.6081380387963851</v>
      </c>
      <c r="AN61" s="5">
        <f>Annual_Mm3!AN61*0.0353147</f>
        <v>3.1305213387822288</v>
      </c>
      <c r="AO61" s="5">
        <f>Annual_Mm3!AO61*0.0353147</f>
        <v>-1.8069512080981471</v>
      </c>
      <c r="AP61" s="5">
        <f>Annual_Mm3!AP61*0.0353147</f>
        <v>1.8465681013668978</v>
      </c>
      <c r="AQ61" s="5">
        <f>Annual_Mm3!AQ61*0.0353147</f>
        <v>-0.33322785753148093</v>
      </c>
      <c r="AR61" s="5">
        <f>Annual_Mm3!AR61*0.0353147</f>
        <v>-1.968754253140246</v>
      </c>
      <c r="AS61" s="5">
        <f>Annual_Mm3!AS61*0.0353147</f>
        <v>0.87840259365064988</v>
      </c>
      <c r="AT61" s="5">
        <f>Annual_Mm3!AT61*0.0353147</f>
        <v>-2.8296202953131568</v>
      </c>
      <c r="AU61" s="5">
        <f>Annual_Mm3!AU61*0.0353147</f>
        <v>-1.1949257514121983</v>
      </c>
      <c r="AV61" s="5">
        <f>Annual_Mm3!AV61*0.0353147</f>
        <v>-0.62356528923294097</v>
      </c>
    </row>
    <row r="62" spans="1:48" s="24" customFormat="1" x14ac:dyDescent="0.25">
      <c r="A62" s="23"/>
      <c r="B62" s="80"/>
      <c r="C62" s="20"/>
      <c r="D62" s="20"/>
      <c r="E62" s="20"/>
      <c r="F62" s="20"/>
      <c r="G62" s="20"/>
      <c r="H62" s="20"/>
      <c r="I62" s="20"/>
      <c r="J62" s="20"/>
      <c r="K62" s="20"/>
      <c r="L62" s="20"/>
      <c r="M62" s="20"/>
      <c r="N62" s="20"/>
      <c r="O62" s="20"/>
      <c r="P62" s="20"/>
      <c r="Q62" s="20"/>
      <c r="R62" s="20"/>
      <c r="S62" s="20"/>
      <c r="T62" s="20"/>
      <c r="U62" s="20"/>
      <c r="V62" s="20"/>
      <c r="W62" s="20"/>
      <c r="X62" s="20"/>
      <c r="Y62" s="20"/>
      <c r="Z62" s="20"/>
      <c r="AA62" s="20"/>
      <c r="AB62" s="20"/>
      <c r="AC62" s="20"/>
      <c r="AD62" s="20"/>
      <c r="AE62" s="20"/>
      <c r="AF62" s="20"/>
      <c r="AG62" s="20"/>
      <c r="AH62" s="20"/>
      <c r="AI62" s="20"/>
      <c r="AJ62" s="20"/>
      <c r="AK62" s="20"/>
      <c r="AL62" s="20"/>
      <c r="AM62" s="20"/>
      <c r="AN62" s="20"/>
      <c r="AO62" s="20"/>
      <c r="AP62" s="20"/>
      <c r="AQ62" s="20"/>
      <c r="AR62" s="20"/>
      <c r="AS62" s="20"/>
      <c r="AT62" s="20"/>
      <c r="AU62" s="20"/>
      <c r="AV62" s="20"/>
    </row>
    <row r="63" spans="1:48" s="24" customFormat="1" x14ac:dyDescent="0.25">
      <c r="A63" s="27" t="s">
        <v>36</v>
      </c>
      <c r="B63" s="85"/>
      <c r="C63" s="5">
        <f>Annual_Mm3!C63*0.0353147</f>
        <v>4.1567602594859201</v>
      </c>
      <c r="D63" s="5">
        <f>Annual_Mm3!D63*0.0353147</f>
        <v>2.1308348678750426</v>
      </c>
      <c r="E63" s="5">
        <f>Annual_Mm3!E63*0.0353147</f>
        <v>31.708995281523833</v>
      </c>
      <c r="F63" s="5">
        <f>Annual_Mm3!F63*0.0353147</f>
        <v>64.972206502803957</v>
      </c>
      <c r="G63" s="5">
        <f>Annual_Mm3!G63*0.0353147</f>
        <v>61.011439516646746</v>
      </c>
      <c r="H63" s="5">
        <f>Annual_Mm3!H63*0.0353147</f>
        <v>27.627862461735187</v>
      </c>
      <c r="I63" s="5">
        <f>Annual_Mm3!I63*0.0353147</f>
        <v>21.37923295525222</v>
      </c>
      <c r="J63" s="5">
        <f>Annual_Mm3!J63*0.0353147</f>
        <v>25.528388720917832</v>
      </c>
      <c r="K63" s="5">
        <f>Annual_Mm3!K63*0.0353147</f>
        <v>58.965388741823539</v>
      </c>
      <c r="L63" s="5">
        <f>Annual_Mm3!L63*0.0353147</f>
        <v>55.136576813690432</v>
      </c>
      <c r="M63" s="5">
        <f>Annual_Mm3!M63*0.0353147</f>
        <v>58.200440081010484</v>
      </c>
      <c r="N63" s="5">
        <f>Annual_Mm3!N63*0.0353147</f>
        <v>76.475444681594595</v>
      </c>
      <c r="O63" s="5">
        <f>Annual_Mm3!O63*0.0353147</f>
        <v>76.590741087357102</v>
      </c>
      <c r="P63" s="5">
        <f>Annual_Mm3!P63*0.0353147</f>
        <v>72.269437034070833</v>
      </c>
      <c r="Q63" s="5">
        <f>Annual_Mm3!Q63*0.0353147</f>
        <v>84.523849488652857</v>
      </c>
      <c r="R63" s="5">
        <f>Annual_Mm3!R63*0.0353147</f>
        <v>88.256794945062339</v>
      </c>
      <c r="S63" s="5">
        <f>Annual_Mm3!S63*0.0353147</f>
        <v>89.168146771573035</v>
      </c>
      <c r="T63" s="5">
        <f>Annual_Mm3!T63*0.0353147</f>
        <v>97.034306639411668</v>
      </c>
      <c r="U63" s="5">
        <f>Annual_Mm3!U63*0.0353147</f>
        <v>105.00013579529835</v>
      </c>
      <c r="V63" s="5">
        <f>Annual_Mm3!V63*0.0353147</f>
        <v>96.738940938029387</v>
      </c>
      <c r="W63" s="5">
        <f>Annual_Mm3!W63*0.0353147</f>
        <v>77.797345701123049</v>
      </c>
      <c r="X63" s="5">
        <f>Annual_Mm3!X63*0.0353147</f>
        <v>59.888783802076929</v>
      </c>
      <c r="Y63" s="5">
        <f>Annual_Mm3!Y63*0.0353147</f>
        <v>72.012111821362964</v>
      </c>
      <c r="Z63" s="5">
        <f>Annual_Mm3!Z63*0.0353147</f>
        <v>89.534604582999819</v>
      </c>
      <c r="AA63" s="5">
        <f>Annual_Mm3!AA63*0.0353147</f>
        <v>71.459141995762764</v>
      </c>
      <c r="AB63" s="5">
        <f>Annual_Mm3!AB63*0.0353147</f>
        <v>85.652066375999581</v>
      </c>
      <c r="AC63" s="5">
        <f>Annual_Mm3!AC63*0.0353147</f>
        <v>84.714155798172627</v>
      </c>
      <c r="AD63" s="5">
        <f>Annual_Mm3!AD63*0.0353147</f>
        <v>100.19904592693081</v>
      </c>
      <c r="AE63" s="5">
        <f>Annual_Mm3!AE63*0.0353147</f>
        <v>84.161020632537245</v>
      </c>
      <c r="AF63" s="5">
        <f>Annual_Mm3!AF63*0.0353147</f>
        <v>78.375425946230592</v>
      </c>
      <c r="AG63" s="5">
        <f>Annual_Mm3!AG63*0.0353147</f>
        <v>57.476779641855224</v>
      </c>
      <c r="AH63" s="5">
        <f>Annual_Mm3!AH63*0.0353147</f>
        <v>78.424437637392103</v>
      </c>
      <c r="AI63" s="5">
        <f>Annual_Mm3!AI63*0.0353147</f>
        <v>74.699683494193494</v>
      </c>
      <c r="AJ63" s="5">
        <f>Annual_Mm3!AJ63*0.0353147</f>
        <v>90.590133228421848</v>
      </c>
      <c r="AK63" s="5">
        <f>Annual_Mm3!AK63*0.0353147</f>
        <v>80.423358071013737</v>
      </c>
      <c r="AL63" s="5">
        <f>Annual_Mm3!AL63*0.0353147</f>
        <v>68.365756930100957</v>
      </c>
      <c r="AM63" s="5">
        <f>Annual_Mm3!AM63*0.0353147</f>
        <v>78.677985632412827</v>
      </c>
      <c r="AN63" s="5">
        <f>Annual_Mm3!AN63*0.0353147</f>
        <v>66.708925342137846</v>
      </c>
      <c r="AO63" s="5">
        <f>Annual_Mm3!AO63*0.0353147</f>
        <v>67.521094375660525</v>
      </c>
      <c r="AP63" s="5">
        <f>Annual_Mm3!AP63*0.0353147</f>
        <v>65.279278815383378</v>
      </c>
      <c r="AQ63" s="5">
        <f>Annual_Mm3!AQ63*0.0353147</f>
        <v>53.847014916033004</v>
      </c>
      <c r="AR63" s="5">
        <f>Annual_Mm3!AR63*0.0353147</f>
        <v>53.274111930006008</v>
      </c>
      <c r="AS63" s="5">
        <f>Annual_Mm3!AS63*0.0353147</f>
        <v>45.236730676828998</v>
      </c>
      <c r="AT63" s="5">
        <f>Annual_Mm3!AT63*0.0353147</f>
        <v>54.614276872626213</v>
      </c>
      <c r="AU63" s="5">
        <f>Annual_Mm3!AU63*0.0353147</f>
        <v>45.039968123508025</v>
      </c>
      <c r="AV63" s="5">
        <f>Annual_Mm3!AV63*0.0353147</f>
        <v>44.548191118875664</v>
      </c>
    </row>
    <row r="64" spans="1:48" s="24" customFormat="1" outlineLevel="1" x14ac:dyDescent="0.25">
      <c r="A64" s="31" t="s">
        <v>4</v>
      </c>
      <c r="B64" s="80"/>
      <c r="C64" s="15">
        <f>Annual_Mm3!C64*0.0353147</f>
        <v>3.0916414634437381</v>
      </c>
      <c r="D64" s="15">
        <f>Annual_Mm3!D64*0.0353147</f>
        <v>0.46780917257323767</v>
      </c>
      <c r="E64" s="15">
        <f>Annual_Mm3!E64*0.0353147</f>
        <v>30.105161961123382</v>
      </c>
      <c r="F64" s="15">
        <f>Annual_Mm3!F64*0.0353147</f>
        <v>64.999106442362105</v>
      </c>
      <c r="G64" s="15">
        <f>Annual_Mm3!G64*0.0353147</f>
        <v>62.006157128993614</v>
      </c>
      <c r="H64" s="15">
        <f>Annual_Mm3!H64*0.0353147</f>
        <v>27.813925308804329</v>
      </c>
      <c r="I64" s="15">
        <f>Annual_Mm3!I64*0.0353147</f>
        <v>20.491899854509924</v>
      </c>
      <c r="J64" s="15">
        <f>Annual_Mm3!J64*0.0353147</f>
        <v>24.685490845179419</v>
      </c>
      <c r="K64" s="15">
        <f>Annual_Mm3!K64*0.0353147</f>
        <v>57.988567605516316</v>
      </c>
      <c r="L64" s="15">
        <f>Annual_Mm3!L64*0.0353147</f>
        <v>54.032683923503058</v>
      </c>
      <c r="M64" s="15">
        <f>Annual_Mm3!M64*0.0353147</f>
        <v>57.580568612776524</v>
      </c>
      <c r="N64" s="15">
        <f>Annual_Mm3!N64*0.0353147</f>
        <v>71.280846615828537</v>
      </c>
      <c r="O64" s="15">
        <f>Annual_Mm3!O64*0.0353147</f>
        <v>47.010463895016528</v>
      </c>
      <c r="P64" s="15">
        <f>Annual_Mm3!P64*0.0353147</f>
        <v>47.894131742657038</v>
      </c>
      <c r="Q64" s="15">
        <f>Annual_Mm3!Q64*0.0353147</f>
        <v>52.469857983160765</v>
      </c>
      <c r="R64" s="15">
        <f>Annual_Mm3!R64*0.0353147</f>
        <v>55.86811380119137</v>
      </c>
      <c r="S64" s="15">
        <f>Annual_Mm3!S64*0.0353147</f>
        <v>54.846838022551559</v>
      </c>
      <c r="T64" s="15">
        <f>Annual_Mm3!T64*0.0353147</f>
        <v>67.834002778222398</v>
      </c>
      <c r="U64" s="15">
        <f>Annual_Mm3!U64*0.0353147</f>
        <v>70.831588957610009</v>
      </c>
      <c r="V64" s="15">
        <f>Annual_Mm3!V64*0.0353147</f>
        <v>65.025814335496321</v>
      </c>
      <c r="W64" s="15">
        <f>Annual_Mm3!W64*0.0353147</f>
        <v>51.488126683867293</v>
      </c>
      <c r="X64" s="15">
        <f>Annual_Mm3!X64*0.0353147</f>
        <v>41.404416601692013</v>
      </c>
      <c r="Y64" s="15">
        <f>Annual_Mm3!Y64*0.0353147</f>
        <v>55.229164640979356</v>
      </c>
      <c r="Z64" s="15">
        <f>Annual_Mm3!Z64*0.0353147</f>
        <v>72.969309577262067</v>
      </c>
      <c r="AA64" s="15">
        <f>Annual_Mm3!AA64*0.0353147</f>
        <v>52.185919139527797</v>
      </c>
      <c r="AB64" s="15">
        <f>Annual_Mm3!AB64*0.0353147</f>
        <v>66.279396217766603</v>
      </c>
      <c r="AC64" s="15">
        <f>Annual_Mm3!AC64*0.0353147</f>
        <v>67.258693073495294</v>
      </c>
      <c r="AD64" s="15">
        <f>Annual_Mm3!AD64*0.0353147</f>
        <v>77.859376348551521</v>
      </c>
      <c r="AE64" s="15">
        <f>Annual_Mm3!AE64*0.0353147</f>
        <v>63.193113065760869</v>
      </c>
      <c r="AF64" s="15">
        <f>Annual_Mm3!AF64*0.0353147</f>
        <v>55.171958248973787</v>
      </c>
      <c r="AG64" s="15">
        <f>Annual_Mm3!AG64*0.0353147</f>
        <v>37.087732934608212</v>
      </c>
      <c r="AH64" s="15">
        <f>Annual_Mm3!AH64*0.0353147</f>
        <v>54.979372696720908</v>
      </c>
      <c r="AI64" s="15">
        <f>Annual_Mm3!AI64*0.0353147</f>
        <v>54.691252038167157</v>
      </c>
      <c r="AJ64" s="15">
        <f>Annual_Mm3!AJ64*0.0353147</f>
        <v>69.059960506278145</v>
      </c>
      <c r="AK64" s="15">
        <f>Annual_Mm3!AK64*0.0353147</f>
        <v>57.340067623535475</v>
      </c>
      <c r="AL64" s="15">
        <f>Annual_Mm3!AL64*0.0353147</f>
        <v>51.242760282463145</v>
      </c>
      <c r="AM64" s="15">
        <f>Annual_Mm3!AM64*0.0353147</f>
        <v>59.565875302684915</v>
      </c>
      <c r="AN64" s="15">
        <f>Annual_Mm3!AN64*0.0353147</f>
        <v>48.947257358352516</v>
      </c>
      <c r="AO64" s="15">
        <f>Annual_Mm3!AO64*0.0353147</f>
        <v>49.196364476417088</v>
      </c>
      <c r="AP64" s="15">
        <f>Annual_Mm3!AP64*0.0353147</f>
        <v>48.967719553679729</v>
      </c>
      <c r="AQ64" s="15">
        <f>Annual_Mm3!AQ64*0.0353147</f>
        <v>38.095913347977252</v>
      </c>
      <c r="AR64" s="15">
        <f>Annual_Mm3!AR64*0.0353147</f>
        <v>38.174303287498105</v>
      </c>
      <c r="AS64" s="15">
        <f>Annual_Mm3!AS64*0.0353147</f>
        <v>33.225855024029094</v>
      </c>
      <c r="AT64" s="15">
        <f>Annual_Mm3!AT64*0.0353147</f>
        <v>41.418611935112494</v>
      </c>
      <c r="AU64" s="15">
        <f>Annual_Mm3!AU64*0.0353147</f>
        <v>32.881897685892504</v>
      </c>
      <c r="AV64" s="15">
        <f>Annual_Mm3!AV64*0.0353147</f>
        <v>32.953449696555879</v>
      </c>
    </row>
    <row r="65" spans="1:48" s="24" customFormat="1" outlineLevel="1" x14ac:dyDescent="0.25">
      <c r="A65" s="31" t="s">
        <v>5</v>
      </c>
      <c r="B65" s="80"/>
      <c r="C65" s="15">
        <f>Annual_Mm3!C65*0.0353147</f>
        <v>0.37648214604218155</v>
      </c>
      <c r="D65" s="15">
        <f>Annual_Mm3!D65*0.0353147</f>
        <v>0.378424205644176</v>
      </c>
      <c r="E65" s="15">
        <f>Annual_Mm3!E65*0.0353147</f>
        <v>0.38351131219317197</v>
      </c>
      <c r="F65" s="15">
        <f>Annual_Mm3!F65*0.0353147</f>
        <v>0.37442336641262919</v>
      </c>
      <c r="G65" s="15">
        <f>Annual_Mm3!G65*0.0353147</f>
        <v>0.37551857188064836</v>
      </c>
      <c r="H65" s="15">
        <f>Annual_Mm3!H65*0.0353147</f>
        <v>0.32760551651585634</v>
      </c>
      <c r="I65" s="15">
        <f>Annual_Mm3!I65*0.0353147</f>
        <v>0.31552789377739676</v>
      </c>
      <c r="J65" s="15">
        <f>Annual_Mm3!J65*0.0353147</f>
        <v>0.31236109919058241</v>
      </c>
      <c r="K65" s="15">
        <f>Annual_Mm3!K65*0.0353147</f>
        <v>0.51773003630722525</v>
      </c>
      <c r="L65" s="15">
        <f>Annual_Mm3!L65*0.0353147</f>
        <v>0.5947606339907866</v>
      </c>
      <c r="M65" s="15">
        <f>Annual_Mm3!M65*0.0353147</f>
        <v>0.5791252679277652</v>
      </c>
      <c r="N65" s="15">
        <f>Annual_Mm3!N65*0.0353147</f>
        <v>0.56714336582491431</v>
      </c>
      <c r="O65" s="15">
        <f>Annual_Mm3!O65*0.0353147</f>
        <v>0.55670043356902399</v>
      </c>
      <c r="P65" s="15">
        <f>Annual_Mm3!P65*0.0353147</f>
        <v>0.57350348198859513</v>
      </c>
      <c r="Q65" s="15">
        <f>Annual_Mm3!Q65*0.0353147</f>
        <v>0.58012576957633266</v>
      </c>
      <c r="R65" s="15">
        <f>Annual_Mm3!R65*0.0353147</f>
        <v>0.58185418481361073</v>
      </c>
      <c r="S65" s="15">
        <f>Annual_Mm3!S65*0.0353147</f>
        <v>0.68723811470794161</v>
      </c>
      <c r="T65" s="15">
        <f>Annual_Mm3!T65*0.0353147</f>
        <v>0.78361825474064117</v>
      </c>
      <c r="U65" s="15">
        <f>Annual_Mm3!U65*0.0353147</f>
        <v>0.79850208213974294</v>
      </c>
      <c r="V65" s="15">
        <f>Annual_Mm3!V65*0.0353147</f>
        <v>0.83420886822271889</v>
      </c>
      <c r="W65" s="15">
        <f>Annual_Mm3!W65*0.0353147</f>
        <v>2.1220379217557195</v>
      </c>
      <c r="X65" s="15">
        <f>Annual_Mm3!X65*0.0353147</f>
        <v>3.8832326192634778</v>
      </c>
      <c r="Y65" s="15">
        <f>Annual_Mm3!Y65*0.0353147</f>
        <v>7.6208808564030246</v>
      </c>
      <c r="Z65" s="15">
        <f>Annual_Mm3!Z65*0.0353147</f>
        <v>15.572047558124609</v>
      </c>
      <c r="AA65" s="15">
        <f>Annual_Mm3!AA65*0.0353147</f>
        <v>18.873261539927071</v>
      </c>
      <c r="AB65" s="15">
        <f>Annual_Mm3!AB65*0.0353147</f>
        <v>18.853974225822689</v>
      </c>
      <c r="AC65" s="15">
        <f>Annual_Mm3!AC65*0.0353147</f>
        <v>16.585044154964951</v>
      </c>
      <c r="AD65" s="15">
        <f>Annual_Mm3!AD65*0.0353147</f>
        <v>21.453205210781476</v>
      </c>
      <c r="AE65" s="15">
        <f>Annual_Mm3!AE65*0.0353147</f>
        <v>20.006055681514258</v>
      </c>
      <c r="AF65" s="15">
        <f>Annual_Mm3!AF65*0.0353147</f>
        <v>22.263352150820978</v>
      </c>
      <c r="AG65" s="15">
        <f>Annual_Mm3!AG65*0.0353147</f>
        <v>19.654515867637137</v>
      </c>
      <c r="AH65" s="15">
        <f>Annual_Mm3!AH65*0.0353147</f>
        <v>22.638992591188668</v>
      </c>
      <c r="AI65" s="15">
        <f>Annual_Mm3!AI65*0.0353147</f>
        <v>19.124845104860619</v>
      </c>
      <c r="AJ65" s="15">
        <f>Annual_Mm3!AJ65*0.0353147</f>
        <v>20.512251470682759</v>
      </c>
      <c r="AK65" s="15">
        <f>Annual_Mm3!AK65*0.0353147</f>
        <v>22.130236867668927</v>
      </c>
      <c r="AL65" s="15">
        <f>Annual_Mm3!AL65*0.0353147</f>
        <v>16.38052476264459</v>
      </c>
      <c r="AM65" s="15">
        <f>Annual_Mm3!AM65*0.0353147</f>
        <v>18.463142051305475</v>
      </c>
      <c r="AN65" s="15">
        <f>Annual_Mm3!AN65*0.0353147</f>
        <v>16.940880310394398</v>
      </c>
      <c r="AO65" s="15">
        <f>Annual_Mm3!AO65*0.0353147</f>
        <v>17.510002493691839</v>
      </c>
      <c r="AP65" s="15">
        <f>Annual_Mm3!AP65*0.0353147</f>
        <v>15.495778820073246</v>
      </c>
      <c r="AQ65" s="15">
        <f>Annual_Mm3!AQ65*0.0353147</f>
        <v>15.007460889423013</v>
      </c>
      <c r="AR65" s="15">
        <f>Annual_Mm3!AR65*0.0353147</f>
        <v>14.352693937119327</v>
      </c>
      <c r="AS65" s="15">
        <f>Annual_Mm3!AS65*0.0353147</f>
        <v>11.439577433980093</v>
      </c>
      <c r="AT65" s="15">
        <f>Annual_Mm3!AT65*0.0353147</f>
        <v>12.582896880702883</v>
      </c>
      <c r="AU65" s="15">
        <f>Annual_Mm3!AU65*0.0353147</f>
        <v>11.561110098000926</v>
      </c>
      <c r="AV65" s="15">
        <f>Annual_Mm3!AV65*0.0353147</f>
        <v>10.8948855487264</v>
      </c>
    </row>
    <row r="66" spans="1:48" s="24" customFormat="1" outlineLevel="1" x14ac:dyDescent="0.25">
      <c r="A66" s="31" t="s">
        <v>6</v>
      </c>
      <c r="B66" s="80"/>
      <c r="C66" s="15">
        <f>Annual_Mm3!C66*0.0353147</f>
        <v>0</v>
      </c>
      <c r="D66" s="15">
        <f>Annual_Mm3!D66*0.0353147</f>
        <v>0</v>
      </c>
      <c r="E66" s="15">
        <f>Annual_Mm3!E66*0.0353147</f>
        <v>0</v>
      </c>
      <c r="F66" s="15">
        <f>Annual_Mm3!F66*0.0353147</f>
        <v>0</v>
      </c>
      <c r="G66" s="15">
        <f>Annual_Mm3!G66*0.0353147</f>
        <v>0</v>
      </c>
      <c r="H66" s="15">
        <f>Annual_Mm3!H66*0.0353147</f>
        <v>0</v>
      </c>
      <c r="I66" s="15">
        <f>Annual_Mm3!I66*0.0353147</f>
        <v>0</v>
      </c>
      <c r="J66" s="15">
        <f>Annual_Mm3!J66*0.0353147</f>
        <v>0</v>
      </c>
      <c r="K66" s="15">
        <f>Annual_Mm3!K66*0.0353147</f>
        <v>0</v>
      </c>
      <c r="L66" s="15">
        <f>Annual_Mm3!L66*0.0353147</f>
        <v>0</v>
      </c>
      <c r="M66" s="15">
        <f>Annual_Mm3!M66*0.0353147</f>
        <v>0</v>
      </c>
      <c r="N66" s="15">
        <f>Annual_Mm3!N66*0.0353147</f>
        <v>2.6341663863639986</v>
      </c>
      <c r="O66" s="15">
        <f>Annual_Mm3!O66*0.0353147</f>
        <v>30.25929481799793</v>
      </c>
      <c r="P66" s="15">
        <f>Annual_Mm3!P66*0.0353147</f>
        <v>25.356754576836156</v>
      </c>
      <c r="Q66" s="15">
        <f>Annual_Mm3!Q66*0.0353147</f>
        <v>32.192449747757927</v>
      </c>
      <c r="R66" s="15">
        <f>Annual_Mm3!R66*0.0353147</f>
        <v>33.469316705899914</v>
      </c>
      <c r="S66" s="15">
        <f>Annual_Mm3!S66*0.0353147</f>
        <v>33.518645755014376</v>
      </c>
      <c r="T66" s="15">
        <f>Annual_Mm3!T66*0.0353147</f>
        <v>28.299601314964328</v>
      </c>
      <c r="U66" s="15">
        <f>Annual_Mm3!U66*0.0353147</f>
        <v>33.25656836694084</v>
      </c>
      <c r="V66" s="15">
        <f>Annual_Mm3!V66*0.0353147</f>
        <v>30.766038666590138</v>
      </c>
      <c r="W66" s="15">
        <f>Annual_Mm3!W66*0.0353147</f>
        <v>24.029432062432939</v>
      </c>
      <c r="X66" s="15">
        <f>Annual_Mm3!X66*0.0353147</f>
        <v>14.371765326200348</v>
      </c>
      <c r="Y66" s="15">
        <f>Annual_Mm3!Y66*0.0353147</f>
        <v>8.9214581659257401</v>
      </c>
      <c r="Z66" s="15">
        <f>Annual_Mm3!Z66*0.0353147</f>
        <v>0.72656123452236099</v>
      </c>
      <c r="AA66" s="15">
        <f>Annual_Mm3!AA66*0.0353147</f>
        <v>0</v>
      </c>
      <c r="AB66" s="15">
        <f>Annual_Mm3!AB66*0.0353147</f>
        <v>0</v>
      </c>
      <c r="AC66" s="15">
        <f>Annual_Mm3!AC66*0.0353147</f>
        <v>0</v>
      </c>
      <c r="AD66" s="15">
        <f>Annual_Mm3!AD66*0.0353147</f>
        <v>0</v>
      </c>
      <c r="AE66" s="15">
        <f>Annual_Mm3!AE66*0.0353147</f>
        <v>0</v>
      </c>
      <c r="AF66" s="15">
        <f>Annual_Mm3!AF66*0.0353147</f>
        <v>0</v>
      </c>
      <c r="AG66" s="15">
        <f>Annual_Mm3!AG66*0.0353147</f>
        <v>0</v>
      </c>
      <c r="AH66" s="15">
        <f>Annual_Mm3!AH66*0.0353147</f>
        <v>0</v>
      </c>
      <c r="AI66" s="15">
        <f>Annual_Mm3!AI66*0.0353147</f>
        <v>0</v>
      </c>
      <c r="AJ66" s="15">
        <f>Annual_Mm3!AJ66*0.0353147</f>
        <v>0</v>
      </c>
      <c r="AK66" s="15">
        <f>Annual_Mm3!AK66*0.0353147</f>
        <v>0</v>
      </c>
      <c r="AL66" s="15">
        <f>Annual_Mm3!AL66*0.0353147</f>
        <v>0</v>
      </c>
      <c r="AM66" s="15">
        <f>Annual_Mm3!AM66*0.0353147</f>
        <v>0</v>
      </c>
      <c r="AN66" s="15">
        <f>Annual_Mm3!AN66*0.0353147</f>
        <v>0</v>
      </c>
      <c r="AO66" s="15">
        <f>Annual_Mm3!AO66*0.0353147</f>
        <v>0</v>
      </c>
      <c r="AP66" s="15">
        <f>Annual_Mm3!AP66*0.0353147</f>
        <v>0</v>
      </c>
      <c r="AQ66" s="15">
        <f>Annual_Mm3!AQ66*0.0353147</f>
        <v>0</v>
      </c>
      <c r="AR66" s="15">
        <f>Annual_Mm3!AR66*0.0353147</f>
        <v>0</v>
      </c>
      <c r="AS66" s="15">
        <f>Annual_Mm3!AS66*0.0353147</f>
        <v>0</v>
      </c>
      <c r="AT66" s="15">
        <f>Annual_Mm3!AT66*0.0353147</f>
        <v>0</v>
      </c>
      <c r="AU66" s="15">
        <f>Annual_Mm3!AU66*0.0353147</f>
        <v>0</v>
      </c>
      <c r="AV66" s="15">
        <f>Annual_Mm3!AV66*0.0353147</f>
        <v>0</v>
      </c>
    </row>
    <row r="67" spans="1:48" s="24" customFormat="1" outlineLevel="1" x14ac:dyDescent="0.25">
      <c r="A67" s="31" t="s">
        <v>39</v>
      </c>
      <c r="B67" s="80"/>
      <c r="C67" s="15">
        <f>Annual_Mm3!C67*0.0353147</f>
        <v>0</v>
      </c>
      <c r="D67" s="15">
        <f>Annual_Mm3!D67*0.0353147</f>
        <v>0</v>
      </c>
      <c r="E67" s="15">
        <f>Annual_Mm3!E67*0.0353147</f>
        <v>0</v>
      </c>
      <c r="F67" s="15">
        <f>Annual_Mm3!F67*0.0353147</f>
        <v>0</v>
      </c>
      <c r="G67" s="15">
        <f>Annual_Mm3!G67*0.0353147</f>
        <v>0</v>
      </c>
      <c r="H67" s="15">
        <f>Annual_Mm3!H67*0.0353147</f>
        <v>0</v>
      </c>
      <c r="I67" s="15">
        <f>Annual_Mm3!I67*0.0353147</f>
        <v>0</v>
      </c>
      <c r="J67" s="15">
        <f>Annual_Mm3!J67*0.0353147</f>
        <v>0</v>
      </c>
      <c r="K67" s="15">
        <f>Annual_Mm3!K67*0.0353147</f>
        <v>0</v>
      </c>
      <c r="L67" s="15">
        <f>Annual_Mm3!L67*0.0353147</f>
        <v>0</v>
      </c>
      <c r="M67" s="15">
        <f>Annual_Mm3!M67*0.0353147</f>
        <v>0</v>
      </c>
      <c r="N67" s="15">
        <f>Annual_Mm3!N67*0.0353147</f>
        <v>0</v>
      </c>
      <c r="O67" s="15">
        <f>Annual_Mm3!O67*0.0353147</f>
        <v>0</v>
      </c>
      <c r="P67" s="15">
        <f>Annual_Mm3!P67*0.0353147</f>
        <v>0</v>
      </c>
      <c r="Q67" s="15">
        <f>Annual_Mm3!Q67*0.0353147</f>
        <v>0</v>
      </c>
      <c r="R67" s="15">
        <f>Annual_Mm3!R67*0.0353147</f>
        <v>0</v>
      </c>
      <c r="S67" s="15">
        <f>Annual_Mm3!S67*0.0353147</f>
        <v>0</v>
      </c>
      <c r="T67" s="15">
        <f>Annual_Mm3!T67*0.0353147</f>
        <v>0</v>
      </c>
      <c r="U67" s="15">
        <f>Annual_Mm3!U67*0.0353147</f>
        <v>0</v>
      </c>
      <c r="V67" s="15">
        <f>Annual_Mm3!V67*0.0353147</f>
        <v>0</v>
      </c>
      <c r="W67" s="15">
        <f>Annual_Mm3!W67*0.0353147</f>
        <v>0</v>
      </c>
      <c r="X67" s="15">
        <f>Annual_Mm3!X67*0.0353147</f>
        <v>0</v>
      </c>
      <c r="Y67" s="15">
        <f>Annual_Mm3!Y67*0.0353147</f>
        <v>0</v>
      </c>
      <c r="Z67" s="15">
        <f>Annual_Mm3!Z67*0.0353147</f>
        <v>0</v>
      </c>
      <c r="AA67" s="15">
        <f>Annual_Mm3!AA67*0.0353147</f>
        <v>0</v>
      </c>
      <c r="AB67" s="15">
        <f>Annual_Mm3!AB67*0.0353147</f>
        <v>0</v>
      </c>
      <c r="AC67" s="15">
        <f>Annual_Mm3!AC67*0.0353147</f>
        <v>0</v>
      </c>
      <c r="AD67" s="15">
        <f>Annual_Mm3!AD67*0.0353147</f>
        <v>0</v>
      </c>
      <c r="AE67" s="15">
        <f>Annual_Mm3!AE67*0.0353147</f>
        <v>0</v>
      </c>
      <c r="AF67" s="15">
        <f>Annual_Mm3!AF67*0.0353147</f>
        <v>0</v>
      </c>
      <c r="AG67" s="15">
        <f>Annual_Mm3!AG67*0.0353147</f>
        <v>0</v>
      </c>
      <c r="AH67" s="15">
        <f>Annual_Mm3!AH67*0.0353147</f>
        <v>0</v>
      </c>
      <c r="AI67" s="15">
        <f>Annual_Mm3!AI67*0.0353147</f>
        <v>0</v>
      </c>
      <c r="AJ67" s="15">
        <f>Annual_Mm3!AJ67*0.0353147</f>
        <v>0</v>
      </c>
      <c r="AK67" s="15">
        <f>Annual_Mm3!AK67*0.0353147</f>
        <v>0</v>
      </c>
      <c r="AL67" s="15">
        <f>Annual_Mm3!AL67*0.0353147</f>
        <v>0</v>
      </c>
      <c r="AM67" s="15">
        <f>Annual_Mm3!AM67*0.0353147</f>
        <v>0</v>
      </c>
      <c r="AN67" s="15">
        <f>Annual_Mm3!AN67*0.0353147</f>
        <v>0</v>
      </c>
      <c r="AO67" s="15">
        <f>Annual_Mm3!AO67*0.0353147</f>
        <v>0</v>
      </c>
      <c r="AP67" s="15">
        <f>Annual_Mm3!AP67*0.0353147</f>
        <v>0</v>
      </c>
      <c r="AQ67" s="15">
        <f>Annual_Mm3!AQ67*0.0353147</f>
        <v>0</v>
      </c>
      <c r="AR67" s="15">
        <f>Annual_Mm3!AR67*0.0353147</f>
        <v>0</v>
      </c>
      <c r="AS67" s="15">
        <f>Annual_Mm3!AS67*0.0353147</f>
        <v>0</v>
      </c>
      <c r="AT67" s="15">
        <f>Annual_Mm3!AT67*0.0353147</f>
        <v>0</v>
      </c>
      <c r="AU67" s="15">
        <f>Annual_Mm3!AU67*0.0353147</f>
        <v>0</v>
      </c>
      <c r="AV67" s="15">
        <f>Annual_Mm3!AV67*0.0353147</f>
        <v>0</v>
      </c>
    </row>
    <row r="68" spans="1:48" s="24" customFormat="1" outlineLevel="1" x14ac:dyDescent="0.25">
      <c r="A68" s="31" t="s">
        <v>40</v>
      </c>
      <c r="B68" s="80"/>
      <c r="C68" s="15">
        <f>Annual_Mm3!C68*0.0353147</f>
        <v>0.68863664999999996</v>
      </c>
      <c r="D68" s="15">
        <f>Annual_Mm3!D68*0.0353147</f>
        <v>1.284601489657629</v>
      </c>
      <c r="E68" s="15">
        <f>Annual_Mm3!E68*0.0353147</f>
        <v>1.220322008207279</v>
      </c>
      <c r="F68" s="15">
        <f>Annual_Mm3!F68*0.0353147</f>
        <v>-0.40132330597076599</v>
      </c>
      <c r="G68" s="15">
        <f>Annual_Mm3!G68*0.0353147</f>
        <v>-1.3702361842275219</v>
      </c>
      <c r="H68" s="15">
        <f>Annual_Mm3!H68*0.0353147</f>
        <v>-0.51366836358499679</v>
      </c>
      <c r="I68" s="15">
        <f>Annual_Mm3!I68*0.0353147</f>
        <v>0.57180520696489956</v>
      </c>
      <c r="J68" s="15">
        <f>Annual_Mm3!J68*0.0353147</f>
        <v>0.53053677654783316</v>
      </c>
      <c r="K68" s="15">
        <f>Annual_Mm3!K68*0.0353147</f>
        <v>0.45909109999999997</v>
      </c>
      <c r="L68" s="15">
        <f>Annual_Mm3!L68*0.0353147</f>
        <v>0.50913225619659763</v>
      </c>
      <c r="M68" s="15">
        <f>Annual_Mm3!M68*0.0353147</f>
        <v>4.0746200306195197E-2</v>
      </c>
      <c r="N68" s="15">
        <f>Annual_Mm3!N68*0.0353147</f>
        <v>1.9932883135771398</v>
      </c>
      <c r="O68" s="15">
        <f>Annual_Mm3!O68*0.0353147</f>
        <v>-1.2357180592263779</v>
      </c>
      <c r="P68" s="15">
        <f>Annual_Mm3!P68*0.0353147</f>
        <v>-1.5549527674109558</v>
      </c>
      <c r="Q68" s="15">
        <f>Annual_Mm3!Q68*0.0353147</f>
        <v>-0.71858401184216436</v>
      </c>
      <c r="R68" s="15">
        <f>Annual_Mm3!R68*0.0353147</f>
        <v>-1.6624897468425719</v>
      </c>
      <c r="S68" s="15">
        <f>Annual_Mm3!S68*0.0353147</f>
        <v>0.11542487929914398</v>
      </c>
      <c r="T68" s="15">
        <f>Annual_Mm3!T68*0.0353147</f>
        <v>0.11708429148430119</v>
      </c>
      <c r="U68" s="15">
        <f>Annual_Mm3!U68*0.0353147</f>
        <v>0.11347638860776199</v>
      </c>
      <c r="V68" s="15">
        <f>Annual_Mm3!V68*0.0353147</f>
        <v>0.11287906772021039</v>
      </c>
      <c r="W68" s="15">
        <f>Annual_Mm3!W68*0.0353147</f>
        <v>0.15774903306711199</v>
      </c>
      <c r="X68" s="15">
        <f>Annual_Mm3!X68*0.0353147</f>
        <v>0.22936925492109478</v>
      </c>
      <c r="Y68" s="15">
        <f>Annual_Mm3!Y68*0.0353147</f>
        <v>0.24060815805483599</v>
      </c>
      <c r="Z68" s="15">
        <f>Annual_Mm3!Z68*0.0353147</f>
        <v>0.26668621309077956</v>
      </c>
      <c r="AA68" s="15">
        <f>Annual_Mm3!AA68*0.0353147</f>
        <v>0.39996131630789072</v>
      </c>
      <c r="AB68" s="15">
        <f>Annual_Mm3!AB68*0.0353147</f>
        <v>0.51869593241028333</v>
      </c>
      <c r="AC68" s="15">
        <f>Annual_Mm3!AC68*0.0353147</f>
        <v>0.87041856971237996</v>
      </c>
      <c r="AD68" s="15">
        <f>Annual_Mm3!AD68*0.0353147</f>
        <v>0.88646436759782421</v>
      </c>
      <c r="AE68" s="15">
        <f>Annual_Mm3!AE68*0.0353147</f>
        <v>0.96185188526211107</v>
      </c>
      <c r="AF68" s="15">
        <f>Annual_Mm3!AF68*0.0353147</f>
        <v>0.94011554643582862</v>
      </c>
      <c r="AG68" s="15">
        <f>Annual_Mm3!AG68*0.0353147</f>
        <v>0.7345308396098793</v>
      </c>
      <c r="AH68" s="15">
        <f>Annual_Mm3!AH68*0.0353147</f>
        <v>0.80607234948252893</v>
      </c>
      <c r="AI68" s="15">
        <f>Annual_Mm3!AI68*0.0353147</f>
        <v>0.88358635116571127</v>
      </c>
      <c r="AJ68" s="15">
        <f>Annual_Mm3!AJ68*0.0353147</f>
        <v>1.0179212514609424</v>
      </c>
      <c r="AK68" s="15">
        <f>Annual_Mm3!AK68*0.0353147</f>
        <v>0.95305357980935534</v>
      </c>
      <c r="AL68" s="15">
        <f>Annual_Mm3!AL68*0.0353147</f>
        <v>0.74247188499321382</v>
      </c>
      <c r="AM68" s="15">
        <f>Annual_Mm3!AM68*0.0353147</f>
        <v>0.6489682784224301</v>
      </c>
      <c r="AN68" s="15">
        <f>Annual_Mm3!AN68*0.0353147</f>
        <v>0.82078767339093095</v>
      </c>
      <c r="AO68" s="15">
        <f>Annual_Mm3!AO68*0.0353147</f>
        <v>0.81472740555158996</v>
      </c>
      <c r="AP68" s="15">
        <f>Annual_Mm3!AP68*0.0353147</f>
        <v>0.81578044163039498</v>
      </c>
      <c r="AQ68" s="15">
        <f>Annual_Mm3!AQ68*0.0353147</f>
        <v>0.74364067863274297</v>
      </c>
      <c r="AR68" s="15">
        <f>Annual_Mm3!AR68*0.0353147</f>
        <v>0.74711470538857594</v>
      </c>
      <c r="AS68" s="15">
        <f>Annual_Mm3!AS68*0.0353147</f>
        <v>0.57129821881980714</v>
      </c>
      <c r="AT68" s="15">
        <f>Annual_Mm3!AT68*0.0353147</f>
        <v>0.61276805681083701</v>
      </c>
      <c r="AU68" s="15">
        <f>Annual_Mm3!AU68*0.0353147</f>
        <v>0.59696033961460626</v>
      </c>
      <c r="AV68" s="15">
        <f>Annual_Mm3!AV68*0.0353147</f>
        <v>0.69985587359338963</v>
      </c>
    </row>
    <row r="69" spans="1:48" s="24" customFormat="1" x14ac:dyDescent="0.25">
      <c r="A69" s="23"/>
      <c r="B69" s="80"/>
      <c r="C69" s="20"/>
      <c r="D69" s="20"/>
      <c r="E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c r="AG69" s="20"/>
      <c r="AH69" s="20"/>
      <c r="AI69" s="20"/>
      <c r="AJ69" s="20"/>
      <c r="AK69" s="20"/>
      <c r="AL69" s="20"/>
      <c r="AM69" s="20"/>
      <c r="AN69" s="20"/>
      <c r="AO69" s="20"/>
      <c r="AP69" s="20"/>
      <c r="AQ69" s="20"/>
      <c r="AR69" s="20"/>
      <c r="AS69" s="20"/>
      <c r="AT69" s="20"/>
      <c r="AU69" s="20"/>
      <c r="AV69" s="20"/>
    </row>
    <row r="70" spans="1:48" s="24" customFormat="1" x14ac:dyDescent="0.25">
      <c r="A70" s="27" t="s">
        <v>11</v>
      </c>
      <c r="B70" s="85"/>
      <c r="C70" s="5"/>
      <c r="D70" s="5"/>
      <c r="E70" s="5"/>
      <c r="F70" s="5"/>
      <c r="G70" s="5"/>
      <c r="H70" s="5"/>
      <c r="I70" s="5"/>
      <c r="J70" s="5"/>
      <c r="K70" s="5"/>
      <c r="L70" s="5"/>
      <c r="M70" s="5"/>
      <c r="N70" s="5"/>
      <c r="O70" s="5"/>
      <c r="P70" s="5"/>
      <c r="Q70" s="5"/>
      <c r="R70" s="5"/>
      <c r="S70" s="5">
        <f>Annual_Mm3!S70*0.0353147</f>
        <v>13.278298848953789</v>
      </c>
      <c r="T70" s="5">
        <f>Annual_Mm3!T70*0.0353147</f>
        <v>19.872963368460024</v>
      </c>
      <c r="U70" s="5">
        <f>Annual_Mm3!U70*0.0353147</f>
        <v>16.83881823861709</v>
      </c>
      <c r="V70" s="5">
        <f>Annual_Mm3!V70*0.0353147</f>
        <v>18.65441936024369</v>
      </c>
      <c r="W70" s="5">
        <f>Annual_Mm3!W70*0.0353147</f>
        <v>23.330243322030999</v>
      </c>
      <c r="X70" s="5">
        <f>Annual_Mm3!X70*0.0353147</f>
        <v>33.852988379433242</v>
      </c>
      <c r="Y70" s="5">
        <f>Annual_Mm3!Y70*0.0353147</f>
        <v>45.398963382072999</v>
      </c>
      <c r="Z70" s="5">
        <f>Annual_Mm3!Z70*0.0353147</f>
        <v>46.726084832218667</v>
      </c>
      <c r="AA70" s="5">
        <f>Annual_Mm3!AA70*0.0353147</f>
        <v>45.200954685012427</v>
      </c>
      <c r="AB70" s="5">
        <f>Annual_Mm3!AB70*0.0353147</f>
        <v>51.412909821254168</v>
      </c>
      <c r="AC70" s="5">
        <f>Annual_Mm3!AC70*0.0353147</f>
        <v>58.581661879488337</v>
      </c>
      <c r="AD70" s="5">
        <f>Annual_Mm3!AD70*0.0353147</f>
        <v>50.186981524706447</v>
      </c>
      <c r="AE70" s="5">
        <f>Annual_Mm3!AE70*0.0353147</f>
        <v>52.012845680821769</v>
      </c>
      <c r="AF70" s="5">
        <f>Annual_Mm3!AF70*0.0353147</f>
        <v>23.816841574598282</v>
      </c>
      <c r="AG70" s="5">
        <f>Annual_Mm3!AG70*0.0353147</f>
        <v>29.839385777949257</v>
      </c>
      <c r="AH70" s="5">
        <f>Annual_Mm3!AH70*0.0353147</f>
        <v>12.464957208017198</v>
      </c>
      <c r="AI70" s="5">
        <f>Annual_Mm3!AI70*0.0353147</f>
        <v>13.553173256269252</v>
      </c>
      <c r="AJ70" s="5">
        <f>Annual_Mm3!AJ70*0.0353147</f>
        <v>13.993163444676084</v>
      </c>
      <c r="AK70" s="5">
        <f>Annual_Mm3!AK70*0.0353147</f>
        <v>17.052662157141445</v>
      </c>
      <c r="AL70" s="5">
        <f>Annual_Mm3!AL70*0.0353147</f>
        <v>24.092529112345979</v>
      </c>
      <c r="AM70" s="5">
        <f>Annual_Mm3!AM70*0.0353147</f>
        <v>24.209551270663322</v>
      </c>
      <c r="AN70" s="5">
        <f>Annual_Mm3!AN70*0.0353147</f>
        <v>23.234855979260558</v>
      </c>
      <c r="AO70" s="5">
        <f>Annual_Mm3!AO70*0.0353147</f>
        <v>29.406106705700168</v>
      </c>
      <c r="AP70" s="5">
        <f>Annual_Mm3!AP70*0.0353147</f>
        <v>35.854344847678242</v>
      </c>
      <c r="AQ70" s="5">
        <f>Annual_Mm3!AQ70*0.0353147</f>
        <v>53.682094837853455</v>
      </c>
      <c r="AR70" s="5">
        <f>Annual_Mm3!AR70*0.0353147</f>
        <v>46.668771152303314</v>
      </c>
      <c r="AS70" s="5">
        <f>Annual_Mm3!AS70*0.0353147</f>
        <v>52.863095649985723</v>
      </c>
      <c r="AT70" s="5">
        <f>Annual_Mm3!AT70*0.0353147</f>
        <v>48.330759128494478</v>
      </c>
      <c r="AU70" s="5">
        <f>Annual_Mm3!AU70*0.0353147</f>
        <v>40.731602007222435</v>
      </c>
      <c r="AV70" s="5">
        <f>Annual_Mm3!AV70*0.0353147</f>
        <v>21.513276749022904</v>
      </c>
    </row>
    <row r="71" spans="1:48" s="24" customFormat="1" x14ac:dyDescent="0.25">
      <c r="A71" s="27"/>
      <c r="B71" s="85"/>
      <c r="C71" s="36"/>
      <c r="D71" s="36"/>
      <c r="E71" s="36"/>
      <c r="F71" s="36"/>
      <c r="G71" s="36"/>
      <c r="H71" s="36"/>
      <c r="I71" s="36"/>
      <c r="J71" s="36"/>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6"/>
      <c r="AM71" s="36"/>
      <c r="AN71" s="36"/>
      <c r="AO71" s="36"/>
      <c r="AP71" s="36"/>
      <c r="AQ71" s="36"/>
      <c r="AR71" s="36"/>
      <c r="AS71" s="36"/>
      <c r="AT71" s="36"/>
      <c r="AU71" s="36"/>
      <c r="AV71" s="36"/>
    </row>
    <row r="72" spans="1:48" s="24" customFormat="1" x14ac:dyDescent="0.25">
      <c r="A72" s="29" t="s">
        <v>37</v>
      </c>
      <c r="B72" s="86"/>
      <c r="C72" s="5"/>
      <c r="D72" s="5"/>
      <c r="E72" s="5"/>
      <c r="F72" s="5"/>
      <c r="G72" s="5"/>
      <c r="H72" s="5"/>
      <c r="I72" s="5"/>
      <c r="J72" s="5"/>
      <c r="K72" s="5"/>
      <c r="L72" s="5"/>
      <c r="M72" s="5"/>
      <c r="N72" s="5"/>
      <c r="O72" s="5"/>
      <c r="P72" s="5"/>
      <c r="Q72" s="5"/>
      <c r="R72" s="5"/>
      <c r="S72" s="5">
        <f>Annual_Mm3!S72*0.0353147</f>
        <v>65.307101253175802</v>
      </c>
      <c r="T72" s="5">
        <f>Annual_Mm3!T72*0.0353147</f>
        <v>68.374643312824247</v>
      </c>
      <c r="U72" s="5">
        <f>Annual_Mm3!U72*0.0353147</f>
        <v>67.822623863418329</v>
      </c>
      <c r="V72" s="5">
        <f>Annual_Mm3!V72*0.0353147</f>
        <v>68.381630046500732</v>
      </c>
      <c r="W72" s="5">
        <f>Annual_Mm3!W72*0.0353147</f>
        <v>70.569466329085884</v>
      </c>
      <c r="X72" s="5">
        <f>Annual_Mm3!X72*0.0353147</f>
        <v>67.631362766862352</v>
      </c>
      <c r="Y72" s="5">
        <f>Annual_Mm3!Y72*0.0353147</f>
        <v>71.254453434810586</v>
      </c>
      <c r="Z72" s="5">
        <f>Annual_Mm3!Z72*0.0353147</f>
        <v>67.900715542187612</v>
      </c>
      <c r="AA72" s="5">
        <f>Annual_Mm3!AA72*0.0353147</f>
        <v>65.713610280105343</v>
      </c>
      <c r="AB72" s="5">
        <f>Annual_Mm3!AB72*0.0353147</f>
        <v>67.546012703188097</v>
      </c>
      <c r="AC72" s="5">
        <f>Annual_Mm3!AC72*0.0353147</f>
        <v>74.710064346725531</v>
      </c>
      <c r="AD72" s="5">
        <f>Annual_Mm3!AD72*0.0353147</f>
        <v>69.439889185859002</v>
      </c>
      <c r="AE72" s="5">
        <f>Annual_Mm3!AE72*0.0353147</f>
        <v>72.260269759328068</v>
      </c>
      <c r="AF72" s="5">
        <f>Annual_Mm3!AF72*0.0353147</f>
        <v>55.975592167551589</v>
      </c>
      <c r="AG72" s="5">
        <f>Annual_Mm3!AG72*0.0353147</f>
        <v>58.806732458835874</v>
      </c>
      <c r="AH72" s="5">
        <f>Annual_Mm3!AH72*0.0353147</f>
        <v>49.005654407110342</v>
      </c>
      <c r="AI72" s="5">
        <f>Annual_Mm3!AI72*0.0353147</f>
        <v>45.010354162846376</v>
      </c>
      <c r="AJ72" s="5">
        <f>Annual_Mm3!AJ72*0.0353147</f>
        <v>44.704696607930799</v>
      </c>
      <c r="AK72" s="5">
        <f>Annual_Mm3!AK72*0.0353147</f>
        <v>45.588000439662181</v>
      </c>
      <c r="AL72" s="5">
        <f>Annual_Mm3!AL72*0.0353147</f>
        <v>54.183165224956134</v>
      </c>
      <c r="AM72" s="5">
        <f>Annual_Mm3!AM72*0.0353147</f>
        <v>57.365878070955219</v>
      </c>
      <c r="AN72" s="5">
        <f>Annual_Mm3!AN72*0.0353147</f>
        <v>55.303398389627262</v>
      </c>
      <c r="AO72" s="5">
        <f>Annual_Mm3!AO72*0.0353147</f>
        <v>61.736199722252181</v>
      </c>
      <c r="AP72" s="5">
        <f>Annual_Mm3!AP72*0.0353147</f>
        <v>62.991227730755242</v>
      </c>
      <c r="AQ72" s="5">
        <f>Annual_Mm3!AQ72*0.0353147</f>
        <v>75.779049706185916</v>
      </c>
      <c r="AR72" s="5">
        <f>Annual_Mm3!AR72*0.0353147</f>
        <v>75.435705579824173</v>
      </c>
      <c r="AS72" s="5">
        <f>Annual_Mm3!AS72*0.0353147</f>
        <v>71.450066613502841</v>
      </c>
      <c r="AT72" s="5">
        <f>Annual_Mm3!AT72*0.0353147</f>
        <v>70.652993645545308</v>
      </c>
      <c r="AU72" s="5">
        <f>Annual_Mm3!AU72*0.0353147</f>
        <v>67.170802377997049</v>
      </c>
      <c r="AV72" s="5">
        <f>Annual_Mm3!AV72*0.0353147</f>
        <v>75.407913515158356</v>
      </c>
    </row>
    <row r="73" spans="1:48" s="25" customFormat="1" outlineLevel="1" x14ac:dyDescent="0.25">
      <c r="A73" s="32" t="s">
        <v>2</v>
      </c>
      <c r="B73" s="88"/>
      <c r="C73" s="5"/>
      <c r="D73" s="5"/>
      <c r="E73" s="5"/>
      <c r="F73" s="5"/>
      <c r="G73" s="5"/>
      <c r="H73" s="5"/>
      <c r="I73" s="5"/>
      <c r="J73" s="5"/>
      <c r="K73" s="5"/>
      <c r="L73" s="5"/>
      <c r="M73" s="5"/>
      <c r="N73" s="5"/>
      <c r="O73" s="5"/>
      <c r="P73" s="5"/>
      <c r="Q73" s="5"/>
      <c r="R73" s="5"/>
      <c r="S73" s="5">
        <f>Annual_Mm3!S73*0.0353147</f>
        <v>1.9233043157102483</v>
      </c>
      <c r="T73" s="5">
        <f>Annual_Mm3!T73*0.0353147</f>
        <v>1.9621984858547934</v>
      </c>
      <c r="U73" s="5">
        <f>Annual_Mm3!U73*0.0353147</f>
        <v>1.8558941216088558</v>
      </c>
      <c r="V73" s="5">
        <f>Annual_Mm3!V73*0.0353147</f>
        <v>1.8451478373293786</v>
      </c>
      <c r="W73" s="5">
        <f>Annual_Mm3!W73*0.0353147</f>
        <v>1.8475274329573428</v>
      </c>
      <c r="X73" s="5">
        <f>Annual_Mm3!X73*0.0353147</f>
        <v>1.8944239271294894</v>
      </c>
      <c r="Y73" s="5">
        <f>Annual_Mm3!Y73*0.0353147</f>
        <v>1.9162790745458145</v>
      </c>
      <c r="Z73" s="5">
        <f>Annual_Mm3!Z73*0.0353147</f>
        <v>2.0290621775330262</v>
      </c>
      <c r="AA73" s="5">
        <f>Annual_Mm3!AA73*0.0353147</f>
        <v>1.9717513259211348</v>
      </c>
      <c r="AB73" s="5">
        <f>Annual_Mm3!AB73*0.0353147</f>
        <v>1.8751322838342399</v>
      </c>
      <c r="AC73" s="5">
        <f>Annual_Mm3!AC73*0.0353147</f>
        <v>1.989588269365536</v>
      </c>
      <c r="AD73" s="5">
        <f>Annual_Mm3!AD73*0.0353147</f>
        <v>1.9249309209424681</v>
      </c>
      <c r="AE73" s="5">
        <f>Annual_Mm3!AE73*0.0353147</f>
        <v>1.8400625188073298</v>
      </c>
      <c r="AF73" s="5">
        <f>Annual_Mm3!AF73*0.0353147</f>
        <v>1.8883120156771418</v>
      </c>
      <c r="AG73" s="5">
        <f>Annual_Mm3!AG73*0.0353147</f>
        <v>1.8295152932666352</v>
      </c>
      <c r="AH73" s="5">
        <f>Annual_Mm3!AH73*0.0353147</f>
        <v>1.9965523941053629</v>
      </c>
      <c r="AI73" s="5">
        <f>Annual_Mm3!AI73*0.0353147</f>
        <v>1.7145895474755983</v>
      </c>
      <c r="AJ73" s="5">
        <f>Annual_Mm3!AJ73*0.0353147</f>
        <v>1.657700696618007</v>
      </c>
      <c r="AK73" s="5">
        <f>Annual_Mm3!AK73*0.0353147</f>
        <v>1.6326951247439017</v>
      </c>
      <c r="AL73" s="5">
        <f>Annual_Mm3!AL73*0.0353147</f>
        <v>1.6347874732786021</v>
      </c>
      <c r="AM73" s="5">
        <f>Annual_Mm3!AM73*0.0353147</f>
        <v>1.3994380739878907</v>
      </c>
      <c r="AN73" s="5">
        <f>Annual_Mm3!AN73*0.0353147</f>
        <v>1.5961051899936043</v>
      </c>
      <c r="AO73" s="5">
        <f>Annual_Mm3!AO73*0.0353147</f>
        <v>1.4510500995760587</v>
      </c>
      <c r="AP73" s="5">
        <f>Annual_Mm3!AP73*0.0353147</f>
        <v>1.4018152416588254</v>
      </c>
      <c r="AQ73" s="5">
        <f>Annual_Mm3!AQ73*0.0353147</f>
        <v>1.4803007353720952</v>
      </c>
      <c r="AR73" s="5">
        <f>Annual_Mm3!AR73*0.0353147</f>
        <v>1.5329042432111477</v>
      </c>
      <c r="AS73" s="5">
        <f>Annual_Mm3!AS73*0.0353147</f>
        <v>1.1679214869683709</v>
      </c>
      <c r="AT73" s="5">
        <f>Annual_Mm3!AT73*0.0353147</f>
        <v>1.3140898161263901</v>
      </c>
      <c r="AU73" s="5">
        <f>Annual_Mm3!AU73*0.0353147</f>
        <v>1.2286430152542118</v>
      </c>
      <c r="AV73" s="5">
        <f>Annual_Mm3!AV73*0.0353147</f>
        <v>1.2025320712850109</v>
      </c>
    </row>
    <row r="74" spans="1:48" s="25" customFormat="1" ht="15" customHeight="1" outlineLevel="1" x14ac:dyDescent="0.25">
      <c r="A74" s="32" t="s">
        <v>3</v>
      </c>
      <c r="B74" s="88"/>
      <c r="C74" s="5"/>
      <c r="D74" s="5"/>
      <c r="E74" s="5"/>
      <c r="F74" s="5"/>
      <c r="G74" s="5"/>
      <c r="H74" s="5"/>
      <c r="I74" s="5"/>
      <c r="J74" s="5"/>
      <c r="K74" s="5"/>
      <c r="L74" s="5"/>
      <c r="M74" s="5"/>
      <c r="N74" s="5"/>
      <c r="O74" s="5"/>
      <c r="P74" s="5"/>
      <c r="Q74" s="5"/>
      <c r="R74" s="5"/>
      <c r="S74" s="5">
        <f>Annual_Mm3!S74*0.0353147</f>
        <v>53.24340063674201</v>
      </c>
      <c r="T74" s="5">
        <f>Annual_Mm3!T74*0.0353147</f>
        <v>55.894703165427188</v>
      </c>
      <c r="U74" s="5">
        <f>Annual_Mm3!U74*0.0353147</f>
        <v>55.371919148398362</v>
      </c>
      <c r="V74" s="5">
        <f>Annual_Mm3!V74*0.0353147</f>
        <v>55.93937159992845</v>
      </c>
      <c r="W74" s="5">
        <f>Annual_Mm3!W74*0.0353147</f>
        <v>58.048622626779363</v>
      </c>
      <c r="X74" s="5">
        <f>Annual_Mm3!X74*0.0353147</f>
        <v>55.454830707726984</v>
      </c>
      <c r="Y74" s="5">
        <f>Annual_Mm3!Y74*0.0353147</f>
        <v>58.786466313491609</v>
      </c>
      <c r="Z74" s="5">
        <f>Annual_Mm3!Z74*0.0353147</f>
        <v>55.117495807494215</v>
      </c>
      <c r="AA74" s="5">
        <f>Annual_Mm3!AA74*0.0353147</f>
        <v>52.69045786962841</v>
      </c>
      <c r="AB74" s="5">
        <f>Annual_Mm3!AB74*0.0353147</f>
        <v>54.475193845027881</v>
      </c>
      <c r="AC74" s="5">
        <f>Annual_Mm3!AC74*0.0353147</f>
        <v>59.812432121371536</v>
      </c>
      <c r="AD74" s="5">
        <f>Annual_Mm3!AD74*0.0353147</f>
        <v>54.912821770735178</v>
      </c>
      <c r="AE74" s="5">
        <f>Annual_Mm3!AE74*0.0353147</f>
        <v>58.066469479413676</v>
      </c>
      <c r="AF74" s="5">
        <f>Annual_Mm3!AF74*0.0353147</f>
        <v>41.167841296387451</v>
      </c>
      <c r="AG74" s="5">
        <f>Annual_Mm3!AG74*0.0353147</f>
        <v>42.827192116987938</v>
      </c>
      <c r="AH74" s="5">
        <f>Annual_Mm3!AH74*0.0353147</f>
        <v>33.098208656431005</v>
      </c>
      <c r="AI74" s="5">
        <f>Annual_Mm3!AI74*0.0353147</f>
        <v>30.000066674947295</v>
      </c>
      <c r="AJ74" s="5">
        <f>Annual_Mm3!AJ74*0.0353147</f>
        <v>31.821152394376078</v>
      </c>
      <c r="AK74" s="5">
        <f>Annual_Mm3!AK74*0.0353147</f>
        <v>32.615437783042083</v>
      </c>
      <c r="AL74" s="5">
        <f>Annual_Mm3!AL74*0.0353147</f>
        <v>39.146962285096272</v>
      </c>
      <c r="AM74" s="5">
        <f>Annual_Mm3!AM74*0.0353147</f>
        <v>43.718314155921561</v>
      </c>
      <c r="AN74" s="5">
        <f>Annual_Mm3!AN74*0.0353147</f>
        <v>42.906315758196143</v>
      </c>
      <c r="AO74" s="5">
        <f>Annual_Mm3!AO74*0.0353147</f>
        <v>47.116428480703057</v>
      </c>
      <c r="AP74" s="5">
        <f>Annual_Mm3!AP74*0.0353147</f>
        <v>48.931890858544179</v>
      </c>
      <c r="AQ74" s="5">
        <f>Annual_Mm3!AQ74*0.0353147</f>
        <v>60.233577871388746</v>
      </c>
      <c r="AR74" s="5">
        <f>Annual_Mm3!AR74*0.0353147</f>
        <v>59.105810457042232</v>
      </c>
      <c r="AS74" s="5">
        <f>Annual_Mm3!AS74*0.0353147</f>
        <v>57.08606130798151</v>
      </c>
      <c r="AT74" s="5">
        <f>Annual_Mm3!AT74*0.0353147</f>
        <v>55.839941152122854</v>
      </c>
      <c r="AU74" s="5">
        <f>Annual_Mm3!AU74*0.0353147</f>
        <v>52.040231016587995</v>
      </c>
      <c r="AV74" s="5">
        <f>Annual_Mm3!AV74*0.0353147</f>
        <v>56.038146277495827</v>
      </c>
    </row>
    <row r="75" spans="1:48" s="24" customFormat="1" ht="15" customHeight="1" outlineLevel="1" x14ac:dyDescent="0.25">
      <c r="A75" s="33" t="s">
        <v>30</v>
      </c>
      <c r="B75" s="80"/>
      <c r="C75" s="15"/>
      <c r="D75" s="15"/>
      <c r="E75" s="15"/>
      <c r="F75" s="15"/>
      <c r="G75" s="15"/>
      <c r="H75" s="15"/>
      <c r="I75" s="15"/>
      <c r="J75" s="15"/>
      <c r="K75" s="15"/>
      <c r="L75" s="15"/>
      <c r="M75" s="15"/>
      <c r="N75" s="15"/>
      <c r="O75" s="15"/>
      <c r="P75" s="15"/>
      <c r="Q75" s="15"/>
      <c r="R75" s="15"/>
      <c r="S75" s="15">
        <f>Annual_Mm3!S75*0.0353147</f>
        <v>7.9162441749888259</v>
      </c>
      <c r="T75" s="15">
        <f>Annual_Mm3!T75*0.0353147</f>
        <v>8.2487099872334113</v>
      </c>
      <c r="U75" s="15">
        <f>Annual_Mm3!U75*0.0353147</f>
        <v>8.0553498719312273</v>
      </c>
      <c r="V75" s="15">
        <f>Annual_Mm3!V75*0.0353147</f>
        <v>8.348866376218508</v>
      </c>
      <c r="W75" s="15">
        <f>Annual_Mm3!W75*0.0353147</f>
        <v>8.6969540521576754</v>
      </c>
      <c r="X75" s="15">
        <f>Annual_Mm3!X75*0.0353147</f>
        <v>8.9802965948234839</v>
      </c>
      <c r="Y75" s="15">
        <f>Annual_Mm3!Y75*0.0353147</f>
        <v>9.4474687935751085</v>
      </c>
      <c r="Z75" s="15">
        <f>Annual_Mm3!Z75*0.0353147</f>
        <v>10.071729600625822</v>
      </c>
      <c r="AA75" s="15">
        <f>Annual_Mm3!AA75*0.0353147</f>
        <v>9.9991228791020035</v>
      </c>
      <c r="AB75" s="15">
        <f>Annual_Mm3!AB75*0.0353147</f>
        <v>9.4781304412260763</v>
      </c>
      <c r="AC75" s="15">
        <f>Annual_Mm3!AC75*0.0353147</f>
        <v>10.082512780192047</v>
      </c>
      <c r="AD75" s="15">
        <f>Annual_Mm3!AD75*0.0353147</f>
        <v>10.107128237498006</v>
      </c>
      <c r="AE75" s="15">
        <f>Annual_Mm3!AE75*0.0353147</f>
        <v>10.224699811050607</v>
      </c>
      <c r="AF75" s="15">
        <f>Annual_Mm3!AF75*0.0353147</f>
        <v>9.9023590158669901</v>
      </c>
      <c r="AG75" s="15">
        <f>Annual_Mm3!AG75*0.0353147</f>
        <v>10.423536833359416</v>
      </c>
      <c r="AH75" s="15">
        <f>Annual_Mm3!AH75*0.0353147</f>
        <v>10.529975279937611</v>
      </c>
      <c r="AI75" s="15">
        <f>Annual_Mm3!AI75*0.0353147</f>
        <v>8.3866903663914272</v>
      </c>
      <c r="AJ75" s="15">
        <f>Annual_Mm3!AJ75*0.0353147</f>
        <v>10.3734592263081</v>
      </c>
      <c r="AK75" s="15">
        <f>Annual_Mm3!AK75*0.0353147</f>
        <v>8.5098870564816842</v>
      </c>
      <c r="AL75" s="15">
        <f>Annual_Mm3!AL75*0.0353147</f>
        <v>10.13348242259325</v>
      </c>
      <c r="AM75" s="15">
        <f>Annual_Mm3!AM75*0.0353147</f>
        <v>14.424561962000508</v>
      </c>
      <c r="AN75" s="15">
        <f>Annual_Mm3!AN75*0.0353147</f>
        <v>14.486360633808996</v>
      </c>
      <c r="AO75" s="15">
        <f>Annual_Mm3!AO75*0.0353147</f>
        <v>15.452186359593455</v>
      </c>
      <c r="AP75" s="15">
        <f>Annual_Mm3!AP75*0.0353147</f>
        <v>12.891590370466727</v>
      </c>
      <c r="AQ75" s="15">
        <f>Annual_Mm3!AQ75*0.0353147</f>
        <v>14.356320506781248</v>
      </c>
      <c r="AR75" s="15">
        <f>Annual_Mm3!AR75*0.0353147</f>
        <v>15.845032575692034</v>
      </c>
      <c r="AS75" s="15">
        <f>Annual_Mm3!AS75*0.0353147</f>
        <v>12.83505963885281</v>
      </c>
      <c r="AT75" s="15">
        <f>Annual_Mm3!AT75*0.0353147</f>
        <v>15.586553301048305</v>
      </c>
      <c r="AU75" s="15">
        <f>Annual_Mm3!AU75*0.0353147</f>
        <v>16.552955441156097</v>
      </c>
      <c r="AV75" s="15">
        <f>Annual_Mm3!AV75*0.0353147</f>
        <v>14.946784814369712</v>
      </c>
    </row>
    <row r="76" spans="1:48" s="24" customFormat="1" ht="15" customHeight="1" outlineLevel="1" x14ac:dyDescent="0.25">
      <c r="A76" s="33" t="s">
        <v>31</v>
      </c>
      <c r="B76" s="80"/>
      <c r="C76" s="15"/>
      <c r="D76" s="15"/>
      <c r="E76" s="15"/>
      <c r="F76" s="15"/>
      <c r="G76" s="15"/>
      <c r="H76" s="15"/>
      <c r="I76" s="15"/>
      <c r="J76" s="15"/>
      <c r="K76" s="15"/>
      <c r="L76" s="15"/>
      <c r="M76" s="15"/>
      <c r="N76" s="15"/>
      <c r="O76" s="15"/>
      <c r="P76" s="15"/>
      <c r="Q76" s="15"/>
      <c r="R76" s="15"/>
      <c r="S76" s="15">
        <f>Annual_Mm3!S76*0.0353147</f>
        <v>5.8327566864713285</v>
      </c>
      <c r="T76" s="15">
        <f>Annual_Mm3!T76*0.0353147</f>
        <v>5.8683689657798563</v>
      </c>
      <c r="U76" s="15">
        <f>Annual_Mm3!U76*0.0353147</f>
        <v>5.4782141137733644</v>
      </c>
      <c r="V76" s="15">
        <f>Annual_Mm3!V76*0.0353147</f>
        <v>5.7758680241388696</v>
      </c>
      <c r="W76" s="15">
        <f>Annual_Mm3!W76*0.0353147</f>
        <v>6.0472225171931617</v>
      </c>
      <c r="X76" s="15">
        <f>Annual_Mm3!X76*0.0353147</f>
        <v>6.1141144706239814</v>
      </c>
      <c r="Y76" s="15">
        <f>Annual_Mm3!Y76*0.0353147</f>
        <v>6.2194977674722125</v>
      </c>
      <c r="Z76" s="15">
        <f>Annual_Mm3!Z76*0.0353147</f>
        <v>6.2658732126014982</v>
      </c>
      <c r="AA76" s="15">
        <f>Annual_Mm3!AA76*0.0353147</f>
        <v>6.1227514883184666</v>
      </c>
      <c r="AB76" s="15">
        <f>Annual_Mm3!AB76*0.0353147</f>
        <v>6.0921665501993978</v>
      </c>
      <c r="AC76" s="15">
        <f>Annual_Mm3!AC76*0.0353147</f>
        <v>6.3479032806809332</v>
      </c>
      <c r="AD76" s="15">
        <f>Annual_Mm3!AD76*0.0353147</f>
        <v>6.009347308946225</v>
      </c>
      <c r="AE76" s="15">
        <f>Annual_Mm3!AE76*0.0353147</f>
        <v>5.9281596076525807</v>
      </c>
      <c r="AF76" s="15">
        <f>Annual_Mm3!AF76*0.0353147</f>
        <v>5.3521977971302706</v>
      </c>
      <c r="AG76" s="15">
        <f>Annual_Mm3!AG76*0.0353147</f>
        <v>6.4536707586129225</v>
      </c>
      <c r="AH76" s="15">
        <f>Annual_Mm3!AH76*0.0353147</f>
        <v>6.2269947860643589</v>
      </c>
      <c r="AI76" s="15">
        <f>Annual_Mm3!AI76*0.0353147</f>
        <v>5.1823809584709721</v>
      </c>
      <c r="AJ76" s="15">
        <f>Annual_Mm3!AJ76*0.0353147</f>
        <v>4.8606212479100437</v>
      </c>
      <c r="AK76" s="15">
        <f>Annual_Mm3!AK76*0.0353147</f>
        <v>4.6416525420753807</v>
      </c>
      <c r="AL76" s="15">
        <f>Annual_Mm3!AL76*0.0353147</f>
        <v>4.5748251195695122</v>
      </c>
      <c r="AM76" s="15">
        <f>Annual_Mm3!AM76*0.0353147</f>
        <v>4.6098658371173862</v>
      </c>
      <c r="AN76" s="15">
        <f>Annual_Mm3!AN76*0.0353147</f>
        <v>4.7956052021560449</v>
      </c>
      <c r="AO76" s="15">
        <f>Annual_Mm3!AO76*0.0353147</f>
        <v>5.0639765265610688</v>
      </c>
      <c r="AP76" s="15">
        <f>Annual_Mm3!AP76*0.0353147</f>
        <v>3.5711945308751125</v>
      </c>
      <c r="AQ76" s="15">
        <f>Annual_Mm3!AQ76*0.0353147</f>
        <v>3.6016238840330299</v>
      </c>
      <c r="AR76" s="15">
        <f>Annual_Mm3!AR76*0.0353147</f>
        <v>3.5776230688916577</v>
      </c>
      <c r="AS76" s="15">
        <f>Annual_Mm3!AS76*0.0353147</f>
        <v>3.1941259456858551</v>
      </c>
      <c r="AT76" s="15">
        <f>Annual_Mm3!AT76*0.0353147</f>
        <v>4.2888675601705568</v>
      </c>
      <c r="AU76" s="15">
        <f>Annual_Mm3!AU76*0.0353147</f>
        <v>4.3179046650670658</v>
      </c>
      <c r="AV76" s="15">
        <f>Annual_Mm3!AV76*0.0353147</f>
        <v>4.1673978287108593</v>
      </c>
    </row>
    <row r="77" spans="1:48" s="24" customFormat="1" ht="15" customHeight="1" outlineLevel="1" x14ac:dyDescent="0.25">
      <c r="A77" s="33" t="s">
        <v>32</v>
      </c>
      <c r="B77" s="80"/>
      <c r="C77" s="15"/>
      <c r="D77" s="15"/>
      <c r="E77" s="15"/>
      <c r="F77" s="15"/>
      <c r="G77" s="15"/>
      <c r="H77" s="15"/>
      <c r="I77" s="15"/>
      <c r="J77" s="15"/>
      <c r="K77" s="15"/>
      <c r="L77" s="15"/>
      <c r="M77" s="15"/>
      <c r="N77" s="15"/>
      <c r="O77" s="15"/>
      <c r="P77" s="15"/>
      <c r="Q77" s="15"/>
      <c r="R77" s="15"/>
      <c r="S77" s="15">
        <f>Annual_Mm3!S77*0.0353147</f>
        <v>33.525382685971699</v>
      </c>
      <c r="T77" s="15">
        <f>Annual_Mm3!T77*0.0353147</f>
        <v>35.307502635918993</v>
      </c>
      <c r="U77" s="15">
        <f>Annual_Mm3!U77*0.0353147</f>
        <v>35.806105297193042</v>
      </c>
      <c r="V77" s="15">
        <f>Annual_Mm3!V77*0.0353147</f>
        <v>35.554000457549442</v>
      </c>
      <c r="W77" s="15">
        <f>Annual_Mm3!W77*0.0353147</f>
        <v>36.734481842763451</v>
      </c>
      <c r="X77" s="15">
        <f>Annual_Mm3!X77*0.0353147</f>
        <v>34.058170119233537</v>
      </c>
      <c r="Y77" s="15">
        <f>Annual_Mm3!Y77*0.0353147</f>
        <v>35.971343813986913</v>
      </c>
      <c r="Z77" s="15">
        <f>Annual_Mm3!Z77*0.0353147</f>
        <v>31.9233703921787</v>
      </c>
      <c r="AA77" s="15">
        <f>Annual_Mm3!AA77*0.0353147</f>
        <v>29.746081934249482</v>
      </c>
      <c r="AB77" s="15">
        <f>Annual_Mm3!AB77*0.0353147</f>
        <v>32.013386228091143</v>
      </c>
      <c r="AC77" s="15">
        <f>Annual_Mm3!AC77*0.0353147</f>
        <v>36.794776127356897</v>
      </c>
      <c r="AD77" s="15">
        <f>Annual_Mm3!AD77*0.0353147</f>
        <v>32.032973747306791</v>
      </c>
      <c r="AE77" s="15">
        <f>Annual_Mm3!AE77*0.0353147</f>
        <v>35.388693223126403</v>
      </c>
      <c r="AF77" s="15">
        <f>Annual_Mm3!AF77*0.0353147</f>
        <v>19.020565045805643</v>
      </c>
      <c r="AG77" s="15">
        <f>Annual_Mm3!AG77*0.0353147</f>
        <v>18.506077756205791</v>
      </c>
      <c r="AH77" s="15">
        <f>Annual_Mm3!AH77*0.0353147</f>
        <v>9.4678790804783279</v>
      </c>
      <c r="AI77" s="15">
        <f>Annual_Mm3!AI77*0.0353147</f>
        <v>9.9448998402868405</v>
      </c>
      <c r="AJ77" s="15">
        <f>Annual_Mm3!AJ77*0.0353147</f>
        <v>10.215394105682648</v>
      </c>
      <c r="AK77" s="15">
        <f>Annual_Mm3!AK77*0.0353147</f>
        <v>13.25364139913661</v>
      </c>
      <c r="AL77" s="15">
        <f>Annual_Mm3!AL77*0.0353147</f>
        <v>18.878364921314727</v>
      </c>
      <c r="AM77" s="15">
        <f>Annual_Mm3!AM77*0.0353147</f>
        <v>17.950717494884621</v>
      </c>
      <c r="AN77" s="15">
        <f>Annual_Mm3!AN77*0.0353147</f>
        <v>18.053232516906494</v>
      </c>
      <c r="AO77" s="15">
        <f>Annual_Mm3!AO77*0.0353147</f>
        <v>21.072277209659052</v>
      </c>
      <c r="AP77" s="15">
        <f>Annual_Mm3!AP77*0.0353147</f>
        <v>25.538505838090963</v>
      </c>
      <c r="AQ77" s="15">
        <f>Annual_Mm3!AQ77*0.0353147</f>
        <v>36.242106318416184</v>
      </c>
      <c r="AR77" s="15">
        <f>Annual_Mm3!AR77*0.0353147</f>
        <v>34.512657331582339</v>
      </c>
      <c r="AS77" s="15">
        <f>Annual_Mm3!AS77*0.0353147</f>
        <v>36.098631245536524</v>
      </c>
      <c r="AT77" s="15">
        <f>Annual_Mm3!AT77*0.0353147</f>
        <v>30.303245558372367</v>
      </c>
      <c r="AU77" s="15">
        <f>Annual_Mm3!AU77*0.0353147</f>
        <v>25.500542799286599</v>
      </c>
      <c r="AV77" s="15">
        <f>Annual_Mm3!AV77*0.0353147</f>
        <v>31.045520784488701</v>
      </c>
    </row>
    <row r="78" spans="1:48" s="24" customFormat="1" ht="15" customHeight="1" outlineLevel="1" x14ac:dyDescent="0.25">
      <c r="A78" s="33" t="s">
        <v>33</v>
      </c>
      <c r="B78" s="80"/>
      <c r="C78" s="15"/>
      <c r="D78" s="15"/>
      <c r="E78" s="15"/>
      <c r="F78" s="15"/>
      <c r="G78" s="15"/>
      <c r="H78" s="15"/>
      <c r="I78" s="15"/>
      <c r="J78" s="15"/>
      <c r="K78" s="15"/>
      <c r="L78" s="15"/>
      <c r="M78" s="15"/>
      <c r="N78" s="15"/>
      <c r="O78" s="15"/>
      <c r="P78" s="15"/>
      <c r="Q78" s="15"/>
      <c r="R78" s="15"/>
      <c r="S78" s="15">
        <f>Annual_Mm3!S78*0.0353147</f>
        <v>2.5207071779626711</v>
      </c>
      <c r="T78" s="15">
        <f>Annual_Mm3!T78*0.0353147</f>
        <v>3.1187180149742395</v>
      </c>
      <c r="U78" s="15">
        <f>Annual_Mm3!U78*0.0353147</f>
        <v>2.7335489111313209</v>
      </c>
      <c r="V78" s="15">
        <f>Annual_Mm3!V78*0.0353147</f>
        <v>2.7661714883009925</v>
      </c>
      <c r="W78" s="15">
        <f>Annual_Mm3!W78*0.0353147</f>
        <v>2.9066240364398861</v>
      </c>
      <c r="X78" s="15">
        <f>Annual_Mm3!X78*0.0353147</f>
        <v>2.5440897583298741</v>
      </c>
      <c r="Y78" s="15">
        <f>Annual_Mm3!Y78*0.0353147</f>
        <v>3.1940446658982755</v>
      </c>
      <c r="Z78" s="15">
        <f>Annual_Mm3!Z78*0.0353147</f>
        <v>2.9248117563188316</v>
      </c>
      <c r="AA78" s="15">
        <f>Annual_Mm3!AA78*0.0353147</f>
        <v>2.9872758270956545</v>
      </c>
      <c r="AB78" s="15">
        <f>Annual_Mm3!AB78*0.0353147</f>
        <v>3.0266558118640843</v>
      </c>
      <c r="AC78" s="15">
        <f>Annual_Mm3!AC78*0.0353147</f>
        <v>2.6829902737348528</v>
      </c>
      <c r="AD78" s="15">
        <f>Annual_Mm3!AD78*0.0353147</f>
        <v>3.0936493482301501</v>
      </c>
      <c r="AE78" s="15">
        <f>Annual_Mm3!AE78*0.0353147</f>
        <v>2.7314875959158993</v>
      </c>
      <c r="AF78" s="15">
        <f>Annual_Mm3!AF78*0.0353147</f>
        <v>3.0642247652456325</v>
      </c>
      <c r="AG78" s="15">
        <f>Annual_Mm3!AG78*0.0353147</f>
        <v>3.4335299519614972</v>
      </c>
      <c r="AH78" s="15">
        <f>Annual_Mm3!AH78*0.0353147</f>
        <v>3.1823806717811483</v>
      </c>
      <c r="AI78" s="15">
        <f>Annual_Mm3!AI78*0.0353147</f>
        <v>2.8581320741315923</v>
      </c>
      <c r="AJ78" s="15">
        <f>Annual_Mm3!AJ78*0.0353147</f>
        <v>2.7533656816332859</v>
      </c>
      <c r="AK78" s="15">
        <f>Annual_Mm3!AK78*0.0353147</f>
        <v>2.8401469498454781</v>
      </c>
      <c r="AL78" s="15">
        <f>Annual_Mm3!AL78*0.0353147</f>
        <v>2.7101389114579133</v>
      </c>
      <c r="AM78" s="15">
        <f>Annual_Mm3!AM78*0.0353147</f>
        <v>2.8588883109531174</v>
      </c>
      <c r="AN78" s="15">
        <f>Annual_Mm3!AN78*0.0353147</f>
        <v>2.8117980887598728</v>
      </c>
      <c r="AO78" s="15">
        <f>Annual_Mm3!AO78*0.0353147</f>
        <v>2.8634113197359694</v>
      </c>
      <c r="AP78" s="15">
        <f>Annual_Mm3!AP78*0.0353147</f>
        <v>4.0688645865143718</v>
      </c>
      <c r="AQ78" s="15">
        <f>Annual_Mm3!AQ78*0.0353147</f>
        <v>2.7463460619185476</v>
      </c>
      <c r="AR78" s="15">
        <f>Annual_Mm3!AR78*0.0353147</f>
        <v>2.2775054515251369</v>
      </c>
      <c r="AS78" s="15">
        <f>Annual_Mm3!AS78*0.0353147</f>
        <v>2.2212580241945679</v>
      </c>
      <c r="AT78" s="15">
        <f>Annual_Mm3!AT78*0.0353147</f>
        <v>2.3263536073032576</v>
      </c>
      <c r="AU78" s="15">
        <f>Annual_Mm3!AU78*0.0353147</f>
        <v>2.3046046414234733</v>
      </c>
      <c r="AV78" s="15">
        <f>Annual_Mm3!AV78*0.0353147</f>
        <v>2.4700624412486567</v>
      </c>
    </row>
    <row r="79" spans="1:48" s="24" customFormat="1" ht="15" customHeight="1" outlineLevel="1" x14ac:dyDescent="0.25">
      <c r="A79" s="33" t="s">
        <v>34</v>
      </c>
      <c r="B79" s="80"/>
      <c r="C79" s="15"/>
      <c r="D79" s="15"/>
      <c r="E79" s="15"/>
      <c r="F79" s="15"/>
      <c r="G79" s="15"/>
      <c r="H79" s="15"/>
      <c r="I79" s="15"/>
      <c r="J79" s="15"/>
      <c r="K79" s="15"/>
      <c r="L79" s="15"/>
      <c r="M79" s="15"/>
      <c r="N79" s="15"/>
      <c r="O79" s="15"/>
      <c r="P79" s="15"/>
      <c r="Q79" s="15"/>
      <c r="R79" s="15"/>
      <c r="S79" s="15">
        <f>Annual_Mm3!S79*0.0353147</f>
        <v>3.4483099113474842</v>
      </c>
      <c r="T79" s="15">
        <f>Annual_Mm3!T79*0.0353147</f>
        <v>3.3514035615206916</v>
      </c>
      <c r="U79" s="15">
        <f>Annual_Mm3!U79*0.0353147</f>
        <v>3.2987009543694121</v>
      </c>
      <c r="V79" s="15">
        <f>Annual_Mm3!V79*0.0353147</f>
        <v>3.4944652537206333</v>
      </c>
      <c r="W79" s="15">
        <f>Annual_Mm3!W79*0.0353147</f>
        <v>3.6633401782251851</v>
      </c>
      <c r="X79" s="15">
        <f>Annual_Mm3!X79*0.0353147</f>
        <v>3.7581597647161158</v>
      </c>
      <c r="Y79" s="15">
        <f>Annual_Mm3!Y79*0.0353147</f>
        <v>3.9541112725591052</v>
      </c>
      <c r="Z79" s="15">
        <f>Annual_Mm3!Z79*0.0353147</f>
        <v>3.931710845769361</v>
      </c>
      <c r="AA79" s="15">
        <f>Annual_Mm3!AA79*0.0353147</f>
        <v>3.8352257408627928</v>
      </c>
      <c r="AB79" s="15">
        <f>Annual_Mm3!AB79*0.0353147</f>
        <v>3.8648548136471819</v>
      </c>
      <c r="AC79" s="15">
        <f>Annual_Mm3!AC79*0.0353147</f>
        <v>3.9042496594068035</v>
      </c>
      <c r="AD79" s="15">
        <f>Annual_Mm3!AD79*0.0353147</f>
        <v>3.6697231287540069</v>
      </c>
      <c r="AE79" s="15">
        <f>Annual_Mm3!AE79*0.0353147</f>
        <v>3.7934292416681892</v>
      </c>
      <c r="AF79" s="15">
        <f>Annual_Mm3!AF79*0.0353147</f>
        <v>3.8284946723389064</v>
      </c>
      <c r="AG79" s="15">
        <f>Annual_Mm3!AG79*0.0353147</f>
        <v>4.0103768168483072</v>
      </c>
      <c r="AH79" s="15">
        <f>Annual_Mm3!AH79*0.0353147</f>
        <v>3.6909788381695594</v>
      </c>
      <c r="AI79" s="15">
        <f>Annual_Mm3!AI79*0.0353147</f>
        <v>3.6279634356664614</v>
      </c>
      <c r="AJ79" s="15">
        <f>Annual_Mm3!AJ79*0.0353147</f>
        <v>3.6183121328419992</v>
      </c>
      <c r="AK79" s="15">
        <f>Annual_Mm3!AK79*0.0353147</f>
        <v>3.3701098355029302</v>
      </c>
      <c r="AL79" s="15">
        <f>Annual_Mm3!AL79*0.0353147</f>
        <v>2.8501509101608709</v>
      </c>
      <c r="AM79" s="15">
        <f>Annual_Mm3!AM79*0.0353147</f>
        <v>3.8742805509659268</v>
      </c>
      <c r="AN79" s="15">
        <f>Annual_Mm3!AN79*0.0353147</f>
        <v>2.7593193165647367</v>
      </c>
      <c r="AO79" s="15">
        <f>Annual_Mm3!AO79*0.0353147</f>
        <v>2.6645770651535066</v>
      </c>
      <c r="AP79" s="15">
        <f>Annual_Mm3!AP79*0.0353147</f>
        <v>2.8617355325970051</v>
      </c>
      <c r="AQ79" s="15">
        <f>Annual_Mm3!AQ79*0.0353147</f>
        <v>3.2871811002397333</v>
      </c>
      <c r="AR79" s="15">
        <f>Annual_Mm3!AR79*0.0353147</f>
        <v>2.8929920293510629</v>
      </c>
      <c r="AS79" s="15">
        <f>Annual_Mm3!AS79*0.0353147</f>
        <v>2.7369864537117499</v>
      </c>
      <c r="AT79" s="15">
        <f>Annual_Mm3!AT79*0.0353147</f>
        <v>3.3349211252283766</v>
      </c>
      <c r="AU79" s="15">
        <f>Annual_Mm3!AU79*0.0353147</f>
        <v>3.3642234696547635</v>
      </c>
      <c r="AV79" s="15">
        <f>Annual_Mm3!AV79*0.0353147</f>
        <v>3.4083804086778864</v>
      </c>
    </row>
    <row r="80" spans="1:48" s="25" customFormat="1" ht="15" customHeight="1" outlineLevel="1" x14ac:dyDescent="0.25">
      <c r="A80" s="32" t="s">
        <v>1</v>
      </c>
      <c r="B80" s="88"/>
      <c r="C80" s="5"/>
      <c r="D80" s="5"/>
      <c r="E80" s="5"/>
      <c r="F80" s="5"/>
      <c r="G80" s="5"/>
      <c r="H80" s="5"/>
      <c r="I80" s="5"/>
      <c r="J80" s="5"/>
      <c r="K80" s="5"/>
      <c r="L80" s="5"/>
      <c r="M80" s="5"/>
      <c r="N80" s="5"/>
      <c r="O80" s="5"/>
      <c r="P80" s="5"/>
      <c r="Q80" s="5"/>
      <c r="R80" s="5"/>
      <c r="S80" s="5">
        <f>Annual_Mm3!S80*0.0353147</f>
        <v>4.2279003064427139</v>
      </c>
      <c r="T80" s="5">
        <f>Annual_Mm3!T80*0.0353147</f>
        <v>4.2399206491130395</v>
      </c>
      <c r="U80" s="5">
        <f>Annual_Mm3!U80*0.0353147</f>
        <v>4.2140787122991208</v>
      </c>
      <c r="V80" s="5">
        <f>Annual_Mm3!V80*0.0353147</f>
        <v>4.3857010283244957</v>
      </c>
      <c r="W80" s="5">
        <f>Annual_Mm3!W80*0.0353147</f>
        <v>4.6827540933746228</v>
      </c>
      <c r="X80" s="5">
        <f>Annual_Mm3!X80*0.0353147</f>
        <v>4.8283405774867978</v>
      </c>
      <c r="Y80" s="5">
        <f>Annual_Mm3!Y80*0.0353147</f>
        <v>5.1041760472000224</v>
      </c>
      <c r="Z80" s="5">
        <f>Annual_Mm3!Z80*0.0353147</f>
        <v>5.2924379396474324</v>
      </c>
      <c r="AA80" s="5">
        <f>Annual_Mm3!AA80*0.0353147</f>
        <v>5.5770983673866503</v>
      </c>
      <c r="AB80" s="5">
        <f>Annual_Mm3!AB80*0.0353147</f>
        <v>5.7556324483924843</v>
      </c>
      <c r="AC80" s="5">
        <f>Annual_Mm3!AC80*0.0353147</f>
        <v>6.0010220261882612</v>
      </c>
      <c r="AD80" s="5">
        <f>Annual_Mm3!AD80*0.0353147</f>
        <v>5.9969338762095168</v>
      </c>
      <c r="AE80" s="5">
        <f>Annual_Mm3!AE80*0.0353147</f>
        <v>6.1288127816828739</v>
      </c>
      <c r="AF80" s="5">
        <f>Annual_Mm3!AF80*0.0353147</f>
        <v>6.532294750121026</v>
      </c>
      <c r="AG80" s="5">
        <f>Annual_Mm3!AG80*0.0353147</f>
        <v>7.3333703271190913</v>
      </c>
      <c r="AH80" s="5">
        <f>Annual_Mm3!AH80*0.0353147</f>
        <v>7.5111978334291738</v>
      </c>
      <c r="AI80" s="5">
        <f>Annual_Mm3!AI80*0.0353147</f>
        <v>6.8823255819253033</v>
      </c>
      <c r="AJ80" s="5">
        <f>Annual_Mm3!AJ80*0.0353147</f>
        <v>6.0160800635036082</v>
      </c>
      <c r="AK80" s="5">
        <f>Annual_Mm3!AK80*0.0353147</f>
        <v>6.1529929612747409</v>
      </c>
      <c r="AL80" s="5">
        <f>Annual_Mm3!AL80*0.0353147</f>
        <v>7.1429484428677945</v>
      </c>
      <c r="AM80" s="5">
        <f>Annual_Mm3!AM80*0.0353147</f>
        <v>6.5139509484003417</v>
      </c>
      <c r="AN80" s="5">
        <f>Annual_Mm3!AN80*0.0353147</f>
        <v>5.3912250871083121</v>
      </c>
      <c r="AO80" s="5">
        <f>Annual_Mm3!AO80*0.0353147</f>
        <v>7.3073682046733284</v>
      </c>
      <c r="AP80" s="5">
        <f>Annual_Mm3!AP80*0.0353147</f>
        <v>7.0348970109572102</v>
      </c>
      <c r="AQ80" s="5">
        <f>Annual_Mm3!AQ80*0.0353147</f>
        <v>8.0566809603750063</v>
      </c>
      <c r="AR80" s="5">
        <f>Annual_Mm3!AR80*0.0353147</f>
        <v>8.3825839011017429</v>
      </c>
      <c r="AS80" s="5">
        <f>Annual_Mm3!AS80*0.0353147</f>
        <v>7.3506357881043529</v>
      </c>
      <c r="AT80" s="5">
        <f>Annual_Mm3!AT80*0.0353147</f>
        <v>7.3067855699640223</v>
      </c>
      <c r="AU80" s="5">
        <f>Annual_Mm3!AU80*0.0353147</f>
        <v>7.7713123043502588</v>
      </c>
      <c r="AV80" s="5">
        <f>Annual_Mm3!AV80*0.0353147</f>
        <v>12.078824790812609</v>
      </c>
    </row>
    <row r="81" spans="1:48" s="25" customFormat="1" outlineLevel="1" x14ac:dyDescent="0.25">
      <c r="A81" s="32" t="s">
        <v>0</v>
      </c>
      <c r="B81" s="88"/>
      <c r="C81" s="5"/>
      <c r="D81" s="5"/>
      <c r="E81" s="5"/>
      <c r="F81" s="5"/>
      <c r="G81" s="5"/>
      <c r="H81" s="5"/>
      <c r="I81" s="5"/>
      <c r="J81" s="5"/>
      <c r="K81" s="5"/>
      <c r="L81" s="5"/>
      <c r="M81" s="5"/>
      <c r="N81" s="5"/>
      <c r="O81" s="5"/>
      <c r="P81" s="5"/>
      <c r="Q81" s="5"/>
      <c r="R81" s="5"/>
      <c r="S81" s="5">
        <f>Annual_Mm3!S81*0.0353147</f>
        <v>3.3615167717402561</v>
      </c>
      <c r="T81" s="5">
        <f>Annual_Mm3!T81*0.0353147</f>
        <v>3.6784183782580326</v>
      </c>
      <c r="U81" s="5">
        <f>Annual_Mm3!U81*0.0353147</f>
        <v>4.0538418179866174</v>
      </c>
      <c r="V81" s="5">
        <f>Annual_Mm3!V81*0.0353147</f>
        <v>4.0716208539060554</v>
      </c>
      <c r="W81" s="5">
        <f>Annual_Mm3!W81*0.0353147</f>
        <v>4.2641808072226084</v>
      </c>
      <c r="X81" s="5">
        <f>Annual_Mm3!X81*0.0353147</f>
        <v>4.1332449698533242</v>
      </c>
      <c r="Y81" s="5">
        <f>Annual_Mm3!Y81*0.0353147</f>
        <v>4.4427121233199989</v>
      </c>
      <c r="Z81" s="5">
        <f>Annual_Mm3!Z81*0.0353147</f>
        <v>4.7389714937881449</v>
      </c>
      <c r="AA81" s="5">
        <f>Annual_Mm3!AA81*0.0353147</f>
        <v>4.9809648104240836</v>
      </c>
      <c r="AB81" s="5">
        <f>Annual_Mm3!AB81*0.0353147</f>
        <v>5.263091268787548</v>
      </c>
      <c r="AC81" s="5">
        <f>Annual_Mm3!AC81*0.0353147</f>
        <v>6.8905499138719053</v>
      </c>
      <c r="AD81" s="5">
        <f>Annual_Mm3!AD81*0.0353147</f>
        <v>6.5849318951728826</v>
      </c>
      <c r="AE81" s="5">
        <f>Annual_Mm3!AE81*0.0353147</f>
        <v>6.2001163808919211</v>
      </c>
      <c r="AF81" s="5">
        <f>Annual_Mm3!AF81*0.0353147</f>
        <v>6.3626652523327865</v>
      </c>
      <c r="AG81" s="5">
        <f>Annual_Mm3!AG81*0.0353147</f>
        <v>6.7933575259419126</v>
      </c>
      <c r="AH81" s="5">
        <f>Annual_Mm3!AH81*0.0353147</f>
        <v>6.3787601325004948</v>
      </c>
      <c r="AI81" s="5">
        <f>Annual_Mm3!AI81*0.0353147</f>
        <v>6.3926593387771913</v>
      </c>
      <c r="AJ81" s="5">
        <f>Annual_Mm3!AJ81*0.0353147</f>
        <v>5.1832926825484371</v>
      </c>
      <c r="AK81" s="5">
        <f>Annual_Mm3!AK81*0.0353147</f>
        <v>5.1565076299698269</v>
      </c>
      <c r="AL81" s="5">
        <f>Annual_Mm3!AL81*0.0353147</f>
        <v>6.2224796555178363</v>
      </c>
      <c r="AM81" s="5">
        <f>Annual_Mm3!AM81*0.0353147</f>
        <v>5.7016015643858022</v>
      </c>
      <c r="AN81" s="5">
        <f>Annual_Mm3!AN81*0.0353147</f>
        <v>5.3601834152630952</v>
      </c>
      <c r="AO81" s="5">
        <f>Annual_Mm3!AO81*0.0353147</f>
        <v>5.8289459490705253</v>
      </c>
      <c r="AP81" s="5">
        <f>Annual_Mm3!AP81*0.0353147</f>
        <v>5.5969786823221801</v>
      </c>
      <c r="AQ81" s="5">
        <f>Annual_Mm3!AQ81*0.0353147</f>
        <v>5.9888775187974046</v>
      </c>
      <c r="AR81" s="5">
        <f>Annual_Mm3!AR81*0.0353147</f>
        <v>6.3951953178101224</v>
      </c>
      <c r="AS81" s="5">
        <f>Annual_Mm3!AS81*0.0353147</f>
        <v>5.8332961917156299</v>
      </c>
      <c r="AT81" s="5">
        <f>Annual_Mm3!AT81*0.0353147</f>
        <v>6.1839666484375293</v>
      </c>
      <c r="AU81" s="5">
        <f>Annual_Mm3!AU81*0.0353147</f>
        <v>6.1306160418045845</v>
      </c>
      <c r="AV81" s="5">
        <f>Annual_Mm3!AV81*0.0353147</f>
        <v>6.0884103755649104</v>
      </c>
    </row>
    <row r="82" spans="1:48" s="25" customFormat="1" ht="14.25" customHeight="1" outlineLevel="1" x14ac:dyDescent="0.25">
      <c r="A82" s="32" t="s">
        <v>7</v>
      </c>
      <c r="B82" s="88"/>
      <c r="C82" s="5"/>
      <c r="D82" s="5"/>
      <c r="E82" s="5"/>
      <c r="F82" s="5"/>
      <c r="G82" s="5"/>
      <c r="H82" s="5"/>
      <c r="I82" s="5"/>
      <c r="J82" s="5"/>
      <c r="K82" s="5"/>
      <c r="L82" s="5"/>
      <c r="M82" s="5"/>
      <c r="N82" s="5"/>
      <c r="O82" s="5"/>
      <c r="P82" s="5"/>
      <c r="Q82" s="5"/>
      <c r="R82" s="5"/>
      <c r="S82" s="5">
        <f>Annual_Mm3!S82*0.0353147</f>
        <v>2.5509792225405725</v>
      </c>
      <c r="T82" s="5">
        <f>Annual_Mm3!T82*0.0353147</f>
        <v>2.5994026341711929</v>
      </c>
      <c r="U82" s="5">
        <f>Annual_Mm3!U82*0.0353147</f>
        <v>2.3268900631253717</v>
      </c>
      <c r="V82" s="5">
        <f>Annual_Mm3!V82*0.0353147</f>
        <v>2.1397887270123341</v>
      </c>
      <c r="W82" s="5">
        <f>Annual_Mm3!W82*0.0353147</f>
        <v>1.7263813687519349</v>
      </c>
      <c r="X82" s="5">
        <f>Annual_Mm3!X82*0.0353147</f>
        <v>1.3205225846657567</v>
      </c>
      <c r="Y82" s="5">
        <f>Annual_Mm3!Y82*0.0353147</f>
        <v>1.0048198762531417</v>
      </c>
      <c r="Z82" s="5">
        <f>Annual_Mm3!Z82*0.0353147</f>
        <v>0.72274812372480091</v>
      </c>
      <c r="AA82" s="5">
        <f>Annual_Mm3!AA82*0.0353147</f>
        <v>0.49333790674506428</v>
      </c>
      <c r="AB82" s="5">
        <f>Annual_Mm3!AB82*0.0353147</f>
        <v>0.17696285714594889</v>
      </c>
      <c r="AC82" s="5">
        <f>Annual_Mm3!AC82*0.0353147</f>
        <v>1.6472015928292071E-2</v>
      </c>
      <c r="AD82" s="5">
        <f>Annual_Mm3!AD82*0.0353147</f>
        <v>2.0270722798961745E-2</v>
      </c>
      <c r="AE82" s="5">
        <f>Annual_Mm3!AE82*0.0353147</f>
        <v>2.4808598532275607E-2</v>
      </c>
      <c r="AF82" s="5">
        <f>Annual_Mm3!AF82*0.0353147</f>
        <v>2.4478853033194272E-2</v>
      </c>
      <c r="AG82" s="5">
        <f>Annual_Mm3!AG82*0.0353147</f>
        <v>2.3297195520303352E-2</v>
      </c>
      <c r="AH82" s="5">
        <f>Annual_Mm3!AH82*0.0353147</f>
        <v>2.0935390644306166E-2</v>
      </c>
      <c r="AI82" s="5">
        <f>Annual_Mm3!AI82*0.0353147</f>
        <v>2.0713019720994739E-2</v>
      </c>
      <c r="AJ82" s="5">
        <f>Annual_Mm3!AJ82*0.0353147</f>
        <v>2.6470770884665814E-2</v>
      </c>
      <c r="AK82" s="5">
        <f>Annual_Mm3!AK82*0.0353147</f>
        <v>3.036694063162838E-2</v>
      </c>
      <c r="AL82" s="5">
        <f>Annual_Mm3!AL82*0.0353147</f>
        <v>3.5987368195638955E-2</v>
      </c>
      <c r="AM82" s="5">
        <f>Annual_Mm3!AM82*0.0353147</f>
        <v>3.2573328259629573E-2</v>
      </c>
      <c r="AN82" s="5">
        <f>Annual_Mm3!AN82*0.0353147</f>
        <v>4.9568939066108125E-2</v>
      </c>
      <c r="AO82" s="5">
        <f>Annual_Mm3!AO82*0.0353147</f>
        <v>3.2406988229211856E-2</v>
      </c>
      <c r="AP82" s="5">
        <f>Annual_Mm3!AP82*0.0353147</f>
        <v>2.5645937272843783E-2</v>
      </c>
      <c r="AQ82" s="5">
        <f>Annual_Mm3!AQ82*0.0353147</f>
        <v>1.9612620252666201E-2</v>
      </c>
      <c r="AR82" s="5">
        <f>Annual_Mm3!AR82*0.0353147</f>
        <v>1.9211660658906775E-2</v>
      </c>
      <c r="AS82" s="5">
        <f>Annual_Mm3!AS82*0.0353147</f>
        <v>1.2151838732970682E-2</v>
      </c>
      <c r="AT82" s="5">
        <f>Annual_Mm3!AT82*0.0353147</f>
        <v>8.2104588945042453E-3</v>
      </c>
      <c r="AU82" s="5">
        <f>Annual_Mm3!AU82*0.0353147</f>
        <v>0</v>
      </c>
      <c r="AV82" s="5">
        <f>Annual_Mm3!AV82*0.0353147</f>
        <v>0</v>
      </c>
    </row>
    <row r="83" spans="1:48" x14ac:dyDescent="0.25">
      <c r="AO83" s="11"/>
    </row>
    <row r="84" spans="1:48" x14ac:dyDescent="0.25">
      <c r="A84" s="9" t="s">
        <v>68</v>
      </c>
      <c r="B84" s="86"/>
      <c r="S84" s="12"/>
      <c r="AO84" s="11"/>
    </row>
    <row r="85" spans="1:48" ht="17.25" x14ac:dyDescent="0.25">
      <c r="A85" s="72" t="s">
        <v>80</v>
      </c>
      <c r="B85" s="89"/>
      <c r="AO85" s="11"/>
    </row>
    <row r="86" spans="1:48" x14ac:dyDescent="0.25">
      <c r="A86" s="53" t="s">
        <v>69</v>
      </c>
      <c r="B86" s="89"/>
      <c r="C86" s="10"/>
      <c r="D86" s="10"/>
      <c r="E86" s="10"/>
      <c r="F86" s="10"/>
      <c r="G86" s="10"/>
      <c r="H86" s="10"/>
      <c r="I86" s="10"/>
      <c r="J86" s="10"/>
      <c r="K86" s="10"/>
      <c r="L86" s="10"/>
      <c r="M86" s="10"/>
      <c r="N86" s="10"/>
      <c r="O86" s="10"/>
      <c r="P86" s="10"/>
      <c r="Q86" s="10"/>
      <c r="R86" s="10"/>
      <c r="S86" s="10"/>
      <c r="T86" s="10"/>
      <c r="U86" s="10"/>
      <c r="V86" s="10"/>
      <c r="W86" s="10"/>
      <c r="X86" s="10"/>
      <c r="Y86" s="10"/>
      <c r="AO86" s="11"/>
    </row>
    <row r="87" spans="1:48" x14ac:dyDescent="0.25">
      <c r="B87" s="80"/>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6" tint="0.39997558519241921"/>
  </sheetPr>
  <dimension ref="A1:GE48"/>
  <sheetViews>
    <sheetView zoomScale="85" zoomScaleNormal="85" workbookViewId="0">
      <pane xSplit="2" topLeftCell="FI1" activePane="topRight" state="frozenSplit"/>
      <selection pane="topRight" activeCell="A43" sqref="A43"/>
    </sheetView>
  </sheetViews>
  <sheetFormatPr defaultColWidth="8.625" defaultRowHeight="15" outlineLevelRow="1" x14ac:dyDescent="0.25"/>
  <cols>
    <col min="1" max="1" width="44.375" style="3" bestFit="1" customWidth="1"/>
    <col min="2" max="2" width="7.125" style="81" customWidth="1"/>
    <col min="3" max="39" width="8.625" style="11" customWidth="1"/>
    <col min="40" max="176" width="8.625" style="2"/>
    <col min="177" max="183" width="8.875" style="2" customWidth="1"/>
    <col min="184" max="184" width="8.625" style="2"/>
    <col min="185" max="187" width="8.875" style="2" customWidth="1"/>
    <col min="188" max="16384" width="8.625" style="2"/>
  </cols>
  <sheetData>
    <row r="1" spans="1:187" x14ac:dyDescent="0.25">
      <c r="A1" s="7"/>
      <c r="B1" s="80"/>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row>
    <row r="2" spans="1:187" x14ac:dyDescent="0.25">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row>
    <row r="3" spans="1:187" x14ac:dyDescent="0.25">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row>
    <row r="4" spans="1:187" x14ac:dyDescent="0.25">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row>
    <row r="5" spans="1:187" x14ac:dyDescent="0.25">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row>
    <row r="6" spans="1:187" x14ac:dyDescent="0.25">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row>
    <row r="7" spans="1:187" ht="21" customHeight="1" x14ac:dyDescent="0.35">
      <c r="A7" s="1" t="s">
        <v>45</v>
      </c>
      <c r="B7" s="8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row>
    <row r="8" spans="1:187" x14ac:dyDescent="0.25">
      <c r="A8" s="38" t="s">
        <v>47</v>
      </c>
      <c r="B8" s="83" t="s">
        <v>68</v>
      </c>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row>
    <row r="9" spans="1:187" ht="14.25" customHeight="1" x14ac:dyDescent="0.25">
      <c r="A9" s="4" t="s">
        <v>46</v>
      </c>
      <c r="B9" s="84"/>
      <c r="C9" s="14">
        <v>27089</v>
      </c>
      <c r="D9" s="14">
        <v>27181</v>
      </c>
      <c r="E9" s="14">
        <v>27273</v>
      </c>
      <c r="F9" s="14">
        <v>27364</v>
      </c>
      <c r="G9" s="14">
        <v>27454</v>
      </c>
      <c r="H9" s="14">
        <v>27546</v>
      </c>
      <c r="I9" s="14">
        <v>27638</v>
      </c>
      <c r="J9" s="14">
        <v>27729</v>
      </c>
      <c r="K9" s="14">
        <v>27820</v>
      </c>
      <c r="L9" s="14">
        <v>27912</v>
      </c>
      <c r="M9" s="14">
        <v>28004</v>
      </c>
      <c r="N9" s="14">
        <v>28095</v>
      </c>
      <c r="O9" s="14">
        <v>28185</v>
      </c>
      <c r="P9" s="14">
        <v>28277</v>
      </c>
      <c r="Q9" s="14">
        <v>28369</v>
      </c>
      <c r="R9" s="14">
        <v>28460</v>
      </c>
      <c r="S9" s="14">
        <v>28550</v>
      </c>
      <c r="T9" s="14">
        <v>28642</v>
      </c>
      <c r="U9" s="14">
        <v>28734</v>
      </c>
      <c r="V9" s="14">
        <v>28825</v>
      </c>
      <c r="W9" s="14">
        <v>28915</v>
      </c>
      <c r="X9" s="14">
        <v>29007</v>
      </c>
      <c r="Y9" s="14">
        <v>29099</v>
      </c>
      <c r="Z9" s="14">
        <v>29190</v>
      </c>
      <c r="AA9" s="14">
        <v>29281</v>
      </c>
      <c r="AB9" s="14">
        <v>29373</v>
      </c>
      <c r="AC9" s="14">
        <v>29465</v>
      </c>
      <c r="AD9" s="14">
        <v>29556</v>
      </c>
      <c r="AE9" s="14">
        <v>29646</v>
      </c>
      <c r="AF9" s="14">
        <v>29738</v>
      </c>
      <c r="AG9" s="14">
        <v>29830</v>
      </c>
      <c r="AH9" s="14">
        <v>29921</v>
      </c>
      <c r="AI9" s="14">
        <v>30011</v>
      </c>
      <c r="AJ9" s="14">
        <v>30103</v>
      </c>
      <c r="AK9" s="14">
        <v>30195</v>
      </c>
      <c r="AL9" s="14">
        <v>30286</v>
      </c>
      <c r="AM9" s="14">
        <v>30376</v>
      </c>
      <c r="AN9" s="14">
        <v>30468</v>
      </c>
      <c r="AO9" s="14">
        <v>30560</v>
      </c>
      <c r="AP9" s="14">
        <v>30651</v>
      </c>
      <c r="AQ9" s="14">
        <v>30742</v>
      </c>
      <c r="AR9" s="14">
        <v>30834</v>
      </c>
      <c r="AS9" s="14">
        <v>30926</v>
      </c>
      <c r="AT9" s="14">
        <v>31017</v>
      </c>
      <c r="AU9" s="14">
        <v>31107</v>
      </c>
      <c r="AV9" s="14">
        <v>31199</v>
      </c>
      <c r="AW9" s="14">
        <v>31291</v>
      </c>
      <c r="AX9" s="14">
        <v>31382</v>
      </c>
      <c r="AY9" s="14">
        <v>31472</v>
      </c>
      <c r="AZ9" s="14">
        <v>31564</v>
      </c>
      <c r="BA9" s="14">
        <v>31656</v>
      </c>
      <c r="BB9" s="14">
        <v>31747</v>
      </c>
      <c r="BC9" s="14">
        <v>31837</v>
      </c>
      <c r="BD9" s="14">
        <v>31929</v>
      </c>
      <c r="BE9" s="14">
        <v>32021</v>
      </c>
      <c r="BF9" s="14">
        <v>32112</v>
      </c>
      <c r="BG9" s="14">
        <v>32203</v>
      </c>
      <c r="BH9" s="14">
        <v>32295</v>
      </c>
      <c r="BI9" s="14">
        <v>32387</v>
      </c>
      <c r="BJ9" s="14">
        <v>32478</v>
      </c>
      <c r="BK9" s="14">
        <v>32568</v>
      </c>
      <c r="BL9" s="14">
        <v>32660</v>
      </c>
      <c r="BM9" s="14">
        <v>32752</v>
      </c>
      <c r="BN9" s="14">
        <v>32843</v>
      </c>
      <c r="BO9" s="14">
        <v>32933</v>
      </c>
      <c r="BP9" s="14">
        <v>33025</v>
      </c>
      <c r="BQ9" s="14">
        <v>33117</v>
      </c>
      <c r="BR9" s="14">
        <v>33208</v>
      </c>
      <c r="BS9" s="14">
        <v>33298</v>
      </c>
      <c r="BT9" s="14">
        <v>33390</v>
      </c>
      <c r="BU9" s="14">
        <v>33482</v>
      </c>
      <c r="BV9" s="14">
        <v>33573</v>
      </c>
      <c r="BW9" s="14">
        <v>33664</v>
      </c>
      <c r="BX9" s="14">
        <v>33756</v>
      </c>
      <c r="BY9" s="14">
        <v>33848</v>
      </c>
      <c r="BZ9" s="14">
        <v>33939</v>
      </c>
      <c r="CA9" s="14">
        <v>34029</v>
      </c>
      <c r="CB9" s="14">
        <v>34121</v>
      </c>
      <c r="CC9" s="14">
        <v>34213</v>
      </c>
      <c r="CD9" s="14">
        <v>34304</v>
      </c>
      <c r="CE9" s="14">
        <v>34394</v>
      </c>
      <c r="CF9" s="14">
        <v>34486</v>
      </c>
      <c r="CG9" s="14">
        <v>34578</v>
      </c>
      <c r="CH9" s="14">
        <v>34669</v>
      </c>
      <c r="CI9" s="14">
        <v>34759</v>
      </c>
      <c r="CJ9" s="14">
        <v>34851</v>
      </c>
      <c r="CK9" s="14">
        <v>34943</v>
      </c>
      <c r="CL9" s="14">
        <v>35034</v>
      </c>
      <c r="CM9" s="14">
        <v>35125</v>
      </c>
      <c r="CN9" s="14">
        <v>35217</v>
      </c>
      <c r="CO9" s="14">
        <v>35309</v>
      </c>
      <c r="CP9" s="14">
        <v>35400</v>
      </c>
      <c r="CQ9" s="14">
        <v>35490</v>
      </c>
      <c r="CR9" s="14">
        <v>35582</v>
      </c>
      <c r="CS9" s="14">
        <v>35674</v>
      </c>
      <c r="CT9" s="14">
        <v>35765</v>
      </c>
      <c r="CU9" s="14">
        <v>35855</v>
      </c>
      <c r="CV9" s="14">
        <v>35947</v>
      </c>
      <c r="CW9" s="14">
        <v>36039</v>
      </c>
      <c r="CX9" s="14">
        <v>36130</v>
      </c>
      <c r="CY9" s="14">
        <v>36220</v>
      </c>
      <c r="CZ9" s="14">
        <v>36312</v>
      </c>
      <c r="DA9" s="14">
        <v>36404</v>
      </c>
      <c r="DB9" s="14">
        <v>36495</v>
      </c>
      <c r="DC9" s="14">
        <v>36586</v>
      </c>
      <c r="DD9" s="14">
        <v>36678</v>
      </c>
      <c r="DE9" s="14">
        <v>36770</v>
      </c>
      <c r="DF9" s="14">
        <v>36861</v>
      </c>
      <c r="DG9" s="14">
        <v>36951</v>
      </c>
      <c r="DH9" s="14">
        <v>37043</v>
      </c>
      <c r="DI9" s="14">
        <v>37135</v>
      </c>
      <c r="DJ9" s="14">
        <v>37226</v>
      </c>
      <c r="DK9" s="14">
        <v>37316</v>
      </c>
      <c r="DL9" s="14">
        <v>37408</v>
      </c>
      <c r="DM9" s="14">
        <v>37500</v>
      </c>
      <c r="DN9" s="14">
        <v>37591</v>
      </c>
      <c r="DO9" s="14">
        <v>37681</v>
      </c>
      <c r="DP9" s="14">
        <v>37773</v>
      </c>
      <c r="DQ9" s="14">
        <v>37865</v>
      </c>
      <c r="DR9" s="14">
        <v>37956</v>
      </c>
      <c r="DS9" s="14">
        <v>38047</v>
      </c>
      <c r="DT9" s="14">
        <v>38139</v>
      </c>
      <c r="DU9" s="14">
        <v>38231</v>
      </c>
      <c r="DV9" s="14">
        <v>38322</v>
      </c>
      <c r="DW9" s="14">
        <v>38412</v>
      </c>
      <c r="DX9" s="14">
        <v>38504</v>
      </c>
      <c r="DY9" s="14">
        <v>38596</v>
      </c>
      <c r="DZ9" s="14">
        <v>38687</v>
      </c>
      <c r="EA9" s="14">
        <v>38777</v>
      </c>
      <c r="EB9" s="14">
        <v>38869</v>
      </c>
      <c r="EC9" s="14">
        <v>38961</v>
      </c>
      <c r="ED9" s="14">
        <v>39052</v>
      </c>
      <c r="EE9" s="14">
        <v>39142</v>
      </c>
      <c r="EF9" s="14">
        <v>39234</v>
      </c>
      <c r="EG9" s="14">
        <v>39326</v>
      </c>
      <c r="EH9" s="14">
        <v>39417</v>
      </c>
      <c r="EI9" s="14">
        <v>39508</v>
      </c>
      <c r="EJ9" s="14">
        <v>39600</v>
      </c>
      <c r="EK9" s="14">
        <v>39692</v>
      </c>
      <c r="EL9" s="14">
        <v>39783</v>
      </c>
      <c r="EM9" s="14">
        <v>39873</v>
      </c>
      <c r="EN9" s="14">
        <v>39965</v>
      </c>
      <c r="EO9" s="14">
        <v>40057</v>
      </c>
      <c r="EP9" s="14">
        <v>40148</v>
      </c>
      <c r="EQ9" s="14">
        <v>40238</v>
      </c>
      <c r="ER9" s="14">
        <v>40330</v>
      </c>
      <c r="ES9" s="14">
        <v>40422</v>
      </c>
      <c r="ET9" s="14">
        <v>40513</v>
      </c>
      <c r="EU9" s="14">
        <v>40603</v>
      </c>
      <c r="EV9" s="14">
        <v>40695</v>
      </c>
      <c r="EW9" s="14">
        <v>40787</v>
      </c>
      <c r="EX9" s="14">
        <v>40878</v>
      </c>
      <c r="EY9" s="14">
        <v>40969</v>
      </c>
      <c r="EZ9" s="14">
        <v>41061</v>
      </c>
      <c r="FA9" s="14">
        <v>41153</v>
      </c>
      <c r="FB9" s="14">
        <v>41244</v>
      </c>
      <c r="FC9" s="14">
        <v>41334</v>
      </c>
      <c r="FD9" s="14">
        <v>41426</v>
      </c>
      <c r="FE9" s="14">
        <v>41518</v>
      </c>
      <c r="FF9" s="14">
        <v>41609</v>
      </c>
      <c r="FG9" s="14">
        <v>41699</v>
      </c>
      <c r="FH9" s="14">
        <v>41791</v>
      </c>
      <c r="FI9" s="14">
        <v>41883</v>
      </c>
      <c r="FJ9" s="14">
        <v>41974</v>
      </c>
      <c r="FK9" s="14">
        <v>42064</v>
      </c>
      <c r="FL9" s="14">
        <v>42156</v>
      </c>
      <c r="FM9" s="14">
        <v>42248</v>
      </c>
      <c r="FN9" s="14">
        <v>42339</v>
      </c>
      <c r="FO9" s="14">
        <v>42430</v>
      </c>
      <c r="FP9" s="14">
        <v>42522</v>
      </c>
      <c r="FQ9" s="14">
        <v>42614</v>
      </c>
      <c r="FR9" s="14">
        <v>42705</v>
      </c>
      <c r="FS9" s="14">
        <v>42795</v>
      </c>
      <c r="FT9" s="14">
        <v>42887</v>
      </c>
      <c r="FU9" s="14">
        <v>42979</v>
      </c>
      <c r="FV9" s="14">
        <v>43070</v>
      </c>
      <c r="FW9" s="14">
        <v>43160</v>
      </c>
      <c r="FX9" s="14">
        <v>43252</v>
      </c>
      <c r="FY9" s="14">
        <v>43344</v>
      </c>
      <c r="FZ9" s="14">
        <v>43435</v>
      </c>
      <c r="GA9" s="14">
        <v>43525</v>
      </c>
      <c r="GB9" s="14">
        <v>43617</v>
      </c>
      <c r="GC9" s="14">
        <v>43709</v>
      </c>
      <c r="GD9" s="14">
        <v>43800</v>
      </c>
      <c r="GE9" s="14">
        <v>43891</v>
      </c>
    </row>
    <row r="10" spans="1:187" ht="14.25" customHeight="1" x14ac:dyDescent="0.25">
      <c r="A10" s="4"/>
      <c r="B10" s="84"/>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row>
    <row r="11" spans="1:187" s="24" customFormat="1" ht="18" customHeight="1" x14ac:dyDescent="0.25">
      <c r="A11" s="73" t="s">
        <v>85</v>
      </c>
      <c r="B11" s="90">
        <v>1</v>
      </c>
      <c r="C11" s="5">
        <f t="shared" ref="C11" si="0">C13-SUM(C15:C17,C29)</f>
        <v>2.9403369044239875</v>
      </c>
      <c r="D11" s="5">
        <f t="shared" ref="D11:BO11" si="1">D13-SUM(D15:D17,D29)</f>
        <v>3.5603572812576321</v>
      </c>
      <c r="E11" s="5">
        <f t="shared" si="1"/>
        <v>3.4342606325654801</v>
      </c>
      <c r="F11" s="5">
        <f t="shared" si="1"/>
        <v>2.9654069225372508</v>
      </c>
      <c r="G11" s="5">
        <f t="shared" si="1"/>
        <v>2.6470329622784399</v>
      </c>
      <c r="H11" s="5">
        <f t="shared" si="1"/>
        <v>3.6273550755076003</v>
      </c>
      <c r="I11" s="5">
        <f t="shared" si="1"/>
        <v>4.1275878520020273</v>
      </c>
      <c r="J11" s="5">
        <f t="shared" si="1"/>
        <v>4.1123845422941967</v>
      </c>
      <c r="K11" s="5">
        <f t="shared" si="1"/>
        <v>5.2858032158289454</v>
      </c>
      <c r="L11" s="5">
        <f t="shared" si="1"/>
        <v>15.790081437885481</v>
      </c>
      <c r="M11" s="5">
        <f t="shared" si="1"/>
        <v>10.723571437333051</v>
      </c>
      <c r="N11" s="5">
        <f t="shared" si="1"/>
        <v>12.859711686797159</v>
      </c>
      <c r="O11" s="5">
        <f t="shared" si="1"/>
        <v>14.437940045081126</v>
      </c>
      <c r="P11" s="5">
        <f t="shared" si="1"/>
        <v>19.560786953668817</v>
      </c>
      <c r="Q11" s="5">
        <f t="shared" si="1"/>
        <v>21.060249169770938</v>
      </c>
      <c r="R11" s="5">
        <f t="shared" si="1"/>
        <v>18.272082223450347</v>
      </c>
      <c r="S11" s="5">
        <f t="shared" si="1"/>
        <v>15.287003311303646</v>
      </c>
      <c r="T11" s="5">
        <f t="shared" si="1"/>
        <v>18.865069413771842</v>
      </c>
      <c r="U11" s="5">
        <f t="shared" si="1"/>
        <v>20.780226776091066</v>
      </c>
      <c r="V11" s="5">
        <f t="shared" si="1"/>
        <v>15.000765257476456</v>
      </c>
      <c r="W11" s="5">
        <f t="shared" si="1"/>
        <v>10.900198182153794</v>
      </c>
      <c r="X11" s="5">
        <f t="shared" si="1"/>
        <v>9.4853966000070713</v>
      </c>
      <c r="Y11" s="5">
        <f t="shared" si="1"/>
        <v>11.101238151844051</v>
      </c>
      <c r="Z11" s="5">
        <f t="shared" si="1"/>
        <v>6.6663923796973288</v>
      </c>
      <c r="AA11" s="5">
        <f t="shared" si="1"/>
        <v>5.4429486030751066</v>
      </c>
      <c r="AB11" s="5">
        <f t="shared" si="1"/>
        <v>10.455798103368522</v>
      </c>
      <c r="AC11" s="5">
        <f t="shared" si="1"/>
        <v>10.426577212297687</v>
      </c>
      <c r="AD11" s="5">
        <f t="shared" si="1"/>
        <v>7.3820146933236321</v>
      </c>
      <c r="AE11" s="5">
        <f t="shared" si="1"/>
        <v>7.5134752373082021</v>
      </c>
      <c r="AF11" s="5">
        <f t="shared" si="1"/>
        <v>12.40563826959001</v>
      </c>
      <c r="AG11" s="5">
        <f t="shared" si="1"/>
        <v>13.078801153346991</v>
      </c>
      <c r="AH11" s="5">
        <f t="shared" si="1"/>
        <v>9.5405413139997162</v>
      </c>
      <c r="AI11" s="5">
        <f t="shared" si="1"/>
        <v>12.413206467314806</v>
      </c>
      <c r="AJ11" s="5">
        <f t="shared" si="1"/>
        <v>19.47475541033425</v>
      </c>
      <c r="AK11" s="5">
        <f t="shared" si="1"/>
        <v>25.95645596711438</v>
      </c>
      <c r="AL11" s="5">
        <f t="shared" si="1"/>
        <v>18.858249246301469</v>
      </c>
      <c r="AM11" s="5">
        <f t="shared" si="1"/>
        <v>17.503210897932647</v>
      </c>
      <c r="AN11" s="5">
        <f t="shared" si="1"/>
        <v>20.092092307976117</v>
      </c>
      <c r="AO11" s="5">
        <f t="shared" si="1"/>
        <v>26.594748073848614</v>
      </c>
      <c r="AP11" s="5">
        <f t="shared" si="1"/>
        <v>17.852019726400684</v>
      </c>
      <c r="AQ11" s="5">
        <f t="shared" si="1"/>
        <v>20.909753851127562</v>
      </c>
      <c r="AR11" s="5">
        <f t="shared" si="1"/>
        <v>27.383327827106999</v>
      </c>
      <c r="AS11" s="5">
        <f t="shared" si="1"/>
        <v>29.93055368462592</v>
      </c>
      <c r="AT11" s="5">
        <f t="shared" si="1"/>
        <v>24.469910951043563</v>
      </c>
      <c r="AU11" s="5">
        <f t="shared" si="1"/>
        <v>23.207975044918559</v>
      </c>
      <c r="AV11" s="5">
        <f t="shared" si="1"/>
        <v>35.462101243910219</v>
      </c>
      <c r="AW11" s="5">
        <f t="shared" si="1"/>
        <v>33.381394014895015</v>
      </c>
      <c r="AX11" s="5">
        <f t="shared" si="1"/>
        <v>36.727201431062952</v>
      </c>
      <c r="AY11" s="5">
        <f t="shared" si="1"/>
        <v>33.538330544860621</v>
      </c>
      <c r="AZ11" s="5">
        <f t="shared" si="1"/>
        <v>44.143377009406422</v>
      </c>
      <c r="BA11" s="5">
        <f t="shared" si="1"/>
        <v>39.682291110175598</v>
      </c>
      <c r="BB11" s="5">
        <f t="shared" si="1"/>
        <v>38.744778429359563</v>
      </c>
      <c r="BC11" s="5">
        <f t="shared" si="1"/>
        <v>38.697949605207874</v>
      </c>
      <c r="BD11" s="5">
        <f t="shared" si="1"/>
        <v>37.723337627280848</v>
      </c>
      <c r="BE11" s="5">
        <f t="shared" si="1"/>
        <v>38.511469966244789</v>
      </c>
      <c r="BF11" s="5">
        <f t="shared" si="1"/>
        <v>36.078870874886832</v>
      </c>
      <c r="BG11" s="5">
        <f t="shared" si="1"/>
        <v>37.195488622673778</v>
      </c>
      <c r="BH11" s="5">
        <f t="shared" si="1"/>
        <v>47.107561931058243</v>
      </c>
      <c r="BI11" s="5">
        <f t="shared" si="1"/>
        <v>43.909494462865162</v>
      </c>
      <c r="BJ11" s="5">
        <f t="shared" si="1"/>
        <v>36.348004438253014</v>
      </c>
      <c r="BK11" s="5">
        <f t="shared" si="1"/>
        <v>34.443757485753999</v>
      </c>
      <c r="BL11" s="5">
        <f t="shared" si="1"/>
        <v>43.450327946557579</v>
      </c>
      <c r="BM11" s="5">
        <f t="shared" si="1"/>
        <v>48.262042307257879</v>
      </c>
      <c r="BN11" s="5">
        <f t="shared" si="1"/>
        <v>43.879709617224137</v>
      </c>
      <c r="BO11" s="5">
        <f t="shared" si="1"/>
        <v>38.421011560274941</v>
      </c>
      <c r="BP11" s="5">
        <f t="shared" ref="BP11:EA11" si="2">BP13-SUM(BP15:BP17,BP29)</f>
        <v>47.731882168200933</v>
      </c>
      <c r="BQ11" s="5">
        <f t="shared" si="2"/>
        <v>43.51033329311587</v>
      </c>
      <c r="BR11" s="5">
        <f t="shared" si="2"/>
        <v>40.67564656264274</v>
      </c>
      <c r="BS11" s="5">
        <f t="shared" si="2"/>
        <v>38.87934026534252</v>
      </c>
      <c r="BT11" s="5">
        <f t="shared" si="2"/>
        <v>53.927900392737421</v>
      </c>
      <c r="BU11" s="5">
        <f t="shared" si="2"/>
        <v>53.895876638553474</v>
      </c>
      <c r="BV11" s="5">
        <f t="shared" si="2"/>
        <v>41.52496922628432</v>
      </c>
      <c r="BW11" s="5">
        <f t="shared" si="2"/>
        <v>38.995490809107757</v>
      </c>
      <c r="BX11" s="5">
        <f t="shared" si="2"/>
        <v>61.533755856409755</v>
      </c>
      <c r="BY11" s="5">
        <f t="shared" si="2"/>
        <v>51.816327551769874</v>
      </c>
      <c r="BZ11" s="5">
        <f t="shared" si="2"/>
        <v>40.929710887005797</v>
      </c>
      <c r="CA11" s="5">
        <f t="shared" si="2"/>
        <v>41.610441603015737</v>
      </c>
      <c r="CB11" s="5">
        <f t="shared" si="2"/>
        <v>51.089278742864344</v>
      </c>
      <c r="CC11" s="5">
        <f t="shared" si="2"/>
        <v>46.172069500898402</v>
      </c>
      <c r="CD11" s="5">
        <f t="shared" si="2"/>
        <v>47.995914010912394</v>
      </c>
      <c r="CE11" s="5">
        <f t="shared" si="2"/>
        <v>41.478534862034429</v>
      </c>
      <c r="CF11" s="5">
        <f t="shared" si="2"/>
        <v>50.999342130904132</v>
      </c>
      <c r="CG11" s="5">
        <f t="shared" si="2"/>
        <v>43.36145640808013</v>
      </c>
      <c r="CH11" s="5">
        <f t="shared" si="2"/>
        <v>38.028729819064374</v>
      </c>
      <c r="CI11" s="5">
        <f t="shared" si="2"/>
        <v>35.542840200489366</v>
      </c>
      <c r="CJ11" s="5">
        <f t="shared" si="2"/>
        <v>39.811303882333185</v>
      </c>
      <c r="CK11" s="5">
        <f t="shared" si="2"/>
        <v>49.827407063866751</v>
      </c>
      <c r="CL11" s="5">
        <f t="shared" si="2"/>
        <v>36.531734140137942</v>
      </c>
      <c r="CM11" s="5">
        <f t="shared" si="2"/>
        <v>38.582249913764386</v>
      </c>
      <c r="CN11" s="5">
        <f t="shared" si="2"/>
        <v>51.703263233198157</v>
      </c>
      <c r="CO11" s="5">
        <f t="shared" si="2"/>
        <v>58.849198860342987</v>
      </c>
      <c r="CP11" s="5">
        <f t="shared" si="2"/>
        <v>40.358362983863927</v>
      </c>
      <c r="CQ11" s="5">
        <f t="shared" si="2"/>
        <v>50.834578209489877</v>
      </c>
      <c r="CR11" s="5">
        <f t="shared" si="2"/>
        <v>58.067489775706051</v>
      </c>
      <c r="CS11" s="5">
        <f t="shared" si="2"/>
        <v>51.345666541692893</v>
      </c>
      <c r="CT11" s="5">
        <f t="shared" si="2"/>
        <v>43.670954176845058</v>
      </c>
      <c r="CU11" s="5">
        <f t="shared" si="2"/>
        <v>33.99558678172383</v>
      </c>
      <c r="CV11" s="5">
        <f t="shared" si="2"/>
        <v>46.937212835866887</v>
      </c>
      <c r="CW11" s="5">
        <f t="shared" si="2"/>
        <v>49.676821821707655</v>
      </c>
      <c r="CX11" s="5">
        <f t="shared" si="2"/>
        <v>50.244202108840184</v>
      </c>
      <c r="CY11" s="5">
        <f t="shared" si="2"/>
        <v>50.263978534717893</v>
      </c>
      <c r="CZ11" s="5">
        <f t="shared" si="2"/>
        <v>47.767308700320861</v>
      </c>
      <c r="DA11" s="5">
        <f t="shared" si="2"/>
        <v>58.115281144242616</v>
      </c>
      <c r="DB11" s="5">
        <f t="shared" si="2"/>
        <v>51.749562365701948</v>
      </c>
      <c r="DC11" s="5">
        <f t="shared" si="2"/>
        <v>51.427868028038262</v>
      </c>
      <c r="DD11" s="5">
        <f t="shared" si="2"/>
        <v>55.480762515429348</v>
      </c>
      <c r="DE11" s="5">
        <f t="shared" si="2"/>
        <v>58.552600745253464</v>
      </c>
      <c r="DF11" s="5">
        <f t="shared" si="2"/>
        <v>53.45090625801636</v>
      </c>
      <c r="DG11" s="5">
        <f t="shared" si="2"/>
        <v>50.190868710354259</v>
      </c>
      <c r="DH11" s="5">
        <f t="shared" si="2"/>
        <v>56.505030793589782</v>
      </c>
      <c r="DI11" s="5">
        <f t="shared" si="2"/>
        <v>62.355767172501828</v>
      </c>
      <c r="DJ11" s="5">
        <f t="shared" si="2"/>
        <v>51.105301238945344</v>
      </c>
      <c r="DK11" s="5">
        <f t="shared" si="2"/>
        <v>46.50268722741091</v>
      </c>
      <c r="DL11" s="5">
        <f t="shared" si="2"/>
        <v>59.528806824218208</v>
      </c>
      <c r="DM11" s="5">
        <f t="shared" si="2"/>
        <v>54.374042737503139</v>
      </c>
      <c r="DN11" s="5">
        <f t="shared" si="2"/>
        <v>47.481640460690762</v>
      </c>
      <c r="DO11" s="5">
        <f t="shared" si="2"/>
        <v>42.581463996224883</v>
      </c>
      <c r="DP11" s="5">
        <f t="shared" si="2"/>
        <v>41.318668863319509</v>
      </c>
      <c r="DQ11" s="5">
        <f t="shared" si="2"/>
        <v>44.700471785420561</v>
      </c>
      <c r="DR11" s="5">
        <f t="shared" si="2"/>
        <v>31.047909742260799</v>
      </c>
      <c r="DS11" s="5">
        <f t="shared" si="2"/>
        <v>34.880307894247089</v>
      </c>
      <c r="DT11" s="5">
        <f t="shared" si="2"/>
        <v>35.512490400165866</v>
      </c>
      <c r="DU11" s="5">
        <f t="shared" si="2"/>
        <v>38.371722381103631</v>
      </c>
      <c r="DV11" s="5">
        <f t="shared" si="2"/>
        <v>36.444707663576708</v>
      </c>
      <c r="DW11" s="5">
        <f t="shared" si="2"/>
        <v>31.601773675712174</v>
      </c>
      <c r="DX11" s="5">
        <f t="shared" si="2"/>
        <v>36.710250534756028</v>
      </c>
      <c r="DY11" s="5">
        <f t="shared" si="2"/>
        <v>40.137214215627338</v>
      </c>
      <c r="DZ11" s="5">
        <f t="shared" si="2"/>
        <v>31.9801201043317</v>
      </c>
      <c r="EA11" s="5">
        <f t="shared" si="2"/>
        <v>33.286249356428172</v>
      </c>
      <c r="EB11" s="5">
        <f t="shared" ref="EB11:GB11" si="3">EB13-SUM(EB15:EB17,EB29)</f>
        <v>36.384575208571491</v>
      </c>
      <c r="EC11" s="5">
        <f t="shared" si="3"/>
        <v>35.188748524495132</v>
      </c>
      <c r="ED11" s="5">
        <f t="shared" si="3"/>
        <v>30.251393473329706</v>
      </c>
      <c r="EE11" s="5">
        <f t="shared" si="3"/>
        <v>31.521513030046613</v>
      </c>
      <c r="EF11" s="5">
        <f t="shared" si="3"/>
        <v>41.415730848349739</v>
      </c>
      <c r="EG11" s="5">
        <f t="shared" si="3"/>
        <v>42.476005025065085</v>
      </c>
      <c r="EH11" s="5">
        <f t="shared" si="3"/>
        <v>35.191520594249276</v>
      </c>
      <c r="EI11" s="5">
        <f t="shared" si="3"/>
        <v>33.60063267471633</v>
      </c>
      <c r="EJ11" s="5">
        <f t="shared" si="3"/>
        <v>40.433778664613001</v>
      </c>
      <c r="EK11" s="5">
        <f t="shared" si="3"/>
        <v>38.90575989093729</v>
      </c>
      <c r="EL11" s="5">
        <f t="shared" si="3"/>
        <v>34.028986188263033</v>
      </c>
      <c r="EM11" s="5">
        <f t="shared" si="3"/>
        <v>35.185872696232465</v>
      </c>
      <c r="EN11" s="5">
        <f t="shared" si="3"/>
        <v>38.784678128890668</v>
      </c>
      <c r="EO11" s="5">
        <f t="shared" si="3"/>
        <v>39.196835845328373</v>
      </c>
      <c r="EP11" s="5">
        <f t="shared" si="3"/>
        <v>39.518557288260318</v>
      </c>
      <c r="EQ11" s="5">
        <f t="shared" si="3"/>
        <v>38.388042427334234</v>
      </c>
      <c r="ER11" s="5">
        <f t="shared" si="3"/>
        <v>41.149123516397708</v>
      </c>
      <c r="ES11" s="5">
        <f t="shared" si="3"/>
        <v>44.231323445062117</v>
      </c>
      <c r="ET11" s="5">
        <f t="shared" si="3"/>
        <v>39.417201661133433</v>
      </c>
      <c r="EU11" s="5">
        <f t="shared" si="3"/>
        <v>31.876432106683865</v>
      </c>
      <c r="EV11" s="5">
        <f t="shared" si="3"/>
        <v>36.322949529180995</v>
      </c>
      <c r="EW11" s="5">
        <f t="shared" si="3"/>
        <v>42.167457437856122</v>
      </c>
      <c r="EX11" s="5">
        <f t="shared" si="3"/>
        <v>34.493515493206289</v>
      </c>
      <c r="EY11" s="5">
        <f t="shared" si="3"/>
        <v>33.236153331570293</v>
      </c>
      <c r="EZ11" s="5">
        <f t="shared" si="3"/>
        <v>39.733283745178348</v>
      </c>
      <c r="FA11" s="5">
        <f t="shared" si="3"/>
        <v>43.394134227235355</v>
      </c>
      <c r="FB11" s="5">
        <f t="shared" si="3"/>
        <v>36.227922993406288</v>
      </c>
      <c r="FC11" s="5">
        <f t="shared" si="3"/>
        <v>37.309463320662537</v>
      </c>
      <c r="FD11" s="5">
        <f t="shared" si="3"/>
        <v>42.251072333091699</v>
      </c>
      <c r="FE11" s="5">
        <f t="shared" si="3"/>
        <v>42.791022817282808</v>
      </c>
      <c r="FF11" s="5">
        <f t="shared" si="3"/>
        <v>38.009356451476307</v>
      </c>
      <c r="FG11" s="5">
        <f t="shared" si="3"/>
        <v>40.699883386983657</v>
      </c>
      <c r="FH11" s="5">
        <f t="shared" si="3"/>
        <v>45.635553266397622</v>
      </c>
      <c r="FI11" s="5">
        <f t="shared" si="3"/>
        <v>49.090362750242782</v>
      </c>
      <c r="FJ11" s="5">
        <f t="shared" si="3"/>
        <v>43.788862393617435</v>
      </c>
      <c r="FK11" s="5">
        <f t="shared" si="3"/>
        <v>41.981790863816116</v>
      </c>
      <c r="FL11" s="5">
        <f t="shared" si="3"/>
        <v>43.968651191814629</v>
      </c>
      <c r="FM11" s="5">
        <f t="shared" si="3"/>
        <v>45.371181431058773</v>
      </c>
      <c r="FN11" s="5">
        <f t="shared" si="3"/>
        <v>38.469101758412691</v>
      </c>
      <c r="FO11" s="5">
        <f t="shared" si="3"/>
        <v>40.609492262968708</v>
      </c>
      <c r="FP11" s="5">
        <f t="shared" si="3"/>
        <v>45.396457625289941</v>
      </c>
      <c r="FQ11" s="5">
        <f t="shared" si="3"/>
        <v>46.430811102315552</v>
      </c>
      <c r="FR11" s="5">
        <f t="shared" si="3"/>
        <v>40.733849634363466</v>
      </c>
      <c r="FS11" s="5">
        <f t="shared" si="3"/>
        <v>39.204372536266625</v>
      </c>
      <c r="FT11" s="5">
        <f t="shared" si="3"/>
        <v>39.244742386543599</v>
      </c>
      <c r="FU11" s="5">
        <f t="shared" si="3"/>
        <v>47.483429858799909</v>
      </c>
      <c r="FV11" s="5">
        <f t="shared" si="3"/>
        <v>45.176626582459008</v>
      </c>
      <c r="FW11" s="5">
        <f t="shared" si="3"/>
        <v>39.737853718728381</v>
      </c>
      <c r="FX11" s="5">
        <f t="shared" si="3"/>
        <v>34.427075809084904</v>
      </c>
      <c r="FY11" s="5">
        <f t="shared" si="3"/>
        <v>41.595237253289987</v>
      </c>
      <c r="FZ11" s="5">
        <f t="shared" si="3"/>
        <v>35.532307421739127</v>
      </c>
      <c r="GA11" s="5">
        <f t="shared" si="3"/>
        <v>35.922055446549557</v>
      </c>
      <c r="GB11" s="5">
        <f t="shared" si="3"/>
        <v>38.238412006093881</v>
      </c>
      <c r="GC11" s="5">
        <f t="shared" ref="GC11:GD11" si="4">GC13-SUM(GC15:GC17,GC29)</f>
        <v>43.857743982946573</v>
      </c>
      <c r="GD11" s="5">
        <f t="shared" si="4"/>
        <v>40.360096465842474</v>
      </c>
      <c r="GE11" s="5">
        <f t="shared" ref="GE11" si="5">GE13-SUM(GE15:GE17,GE29)</f>
        <v>37.883545330467932</v>
      </c>
    </row>
    <row r="12" spans="1:187" s="24" customFormat="1" x14ac:dyDescent="0.25">
      <c r="A12" s="27"/>
      <c r="B12" s="85"/>
      <c r="C12" s="26"/>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26"/>
      <c r="CA12" s="26"/>
      <c r="CB12" s="26"/>
      <c r="CC12" s="26"/>
      <c r="CD12" s="26"/>
      <c r="CE12" s="26"/>
      <c r="CF12" s="26"/>
      <c r="CG12" s="26"/>
      <c r="CH12" s="26"/>
      <c r="CI12" s="26"/>
      <c r="CJ12" s="26"/>
      <c r="CK12" s="26"/>
      <c r="CL12" s="26"/>
      <c r="CM12" s="26"/>
      <c r="CN12" s="26"/>
      <c r="CO12" s="26"/>
      <c r="CP12" s="26"/>
      <c r="CQ12" s="26"/>
      <c r="CR12" s="26"/>
      <c r="CS12" s="26"/>
      <c r="CT12" s="26"/>
      <c r="CU12" s="26"/>
      <c r="CV12" s="26"/>
      <c r="CW12" s="26"/>
      <c r="CX12" s="26"/>
      <c r="CY12" s="26"/>
      <c r="CZ12" s="26"/>
      <c r="DA12" s="26"/>
      <c r="DB12" s="26"/>
      <c r="DC12" s="26"/>
      <c r="DD12" s="26"/>
      <c r="DE12" s="26"/>
      <c r="DF12" s="26"/>
      <c r="DG12" s="26"/>
      <c r="DH12" s="26"/>
      <c r="DI12" s="26"/>
      <c r="DJ12" s="26"/>
      <c r="DK12" s="26"/>
      <c r="DL12" s="26"/>
      <c r="DM12" s="26"/>
      <c r="DN12" s="26"/>
      <c r="DO12" s="26"/>
      <c r="DP12" s="26"/>
      <c r="DQ12" s="26"/>
      <c r="DR12" s="26"/>
      <c r="DS12" s="26"/>
      <c r="DT12" s="26"/>
      <c r="DU12" s="26"/>
      <c r="DV12" s="26"/>
      <c r="DW12" s="26"/>
      <c r="DX12" s="26"/>
      <c r="DY12" s="26"/>
      <c r="DZ12" s="26"/>
      <c r="EA12" s="26"/>
      <c r="EB12" s="26"/>
      <c r="EC12" s="26"/>
      <c r="ED12" s="26"/>
      <c r="EE12" s="26"/>
      <c r="EF12" s="26"/>
      <c r="EG12" s="26"/>
      <c r="EH12" s="26"/>
      <c r="EI12" s="26"/>
      <c r="EJ12" s="26"/>
      <c r="EK12" s="26"/>
      <c r="EL12" s="26"/>
      <c r="EM12" s="26"/>
      <c r="EN12" s="26"/>
      <c r="EO12" s="26"/>
      <c r="EP12" s="26"/>
      <c r="EQ12" s="26"/>
      <c r="ER12" s="26"/>
      <c r="ES12" s="26"/>
      <c r="ET12" s="26"/>
      <c r="EU12" s="26"/>
      <c r="EV12" s="26"/>
      <c r="EW12" s="26"/>
      <c r="EX12" s="26"/>
      <c r="EY12" s="26"/>
      <c r="EZ12" s="26"/>
      <c r="FA12" s="26"/>
      <c r="FB12" s="26"/>
      <c r="FC12" s="26"/>
      <c r="FD12" s="26"/>
      <c r="FE12" s="26"/>
      <c r="FF12" s="26"/>
      <c r="FG12" s="26"/>
      <c r="FH12" s="26"/>
      <c r="FI12" s="26"/>
      <c r="FJ12" s="26"/>
      <c r="FK12" s="26"/>
      <c r="FL12" s="26"/>
      <c r="FM12" s="26"/>
      <c r="FN12" s="26"/>
      <c r="FO12" s="26"/>
      <c r="FP12" s="26"/>
      <c r="FQ12" s="26"/>
      <c r="FR12" s="26"/>
      <c r="FS12" s="26"/>
      <c r="FT12" s="26"/>
      <c r="FU12" s="26"/>
      <c r="FV12" s="26"/>
      <c r="FW12" s="26"/>
      <c r="FX12" s="26"/>
      <c r="FY12" s="26"/>
      <c r="FZ12" s="26"/>
      <c r="GA12" s="26"/>
      <c r="GB12" s="26"/>
      <c r="GC12" s="26"/>
      <c r="GD12" s="26"/>
      <c r="GE12" s="26"/>
    </row>
    <row r="13" spans="1:187" s="24" customFormat="1" x14ac:dyDescent="0.25">
      <c r="A13" s="27" t="s">
        <v>12</v>
      </c>
      <c r="B13" s="85"/>
      <c r="C13" s="5">
        <f>Quarterly_Mm3!C13*0.0353147</f>
        <v>4.07565442643428</v>
      </c>
      <c r="D13" s="5">
        <f>Quarterly_Mm3!D13*0.0353147</f>
        <v>4.7601732129037195</v>
      </c>
      <c r="E13" s="5">
        <f>Quarterly_Mm3!E13*0.0353147</f>
        <v>4.8635996714371998</v>
      </c>
      <c r="F13" s="5">
        <f>Quarterly_Mm3!F13*0.0353147</f>
        <v>4.4968146958009294</v>
      </c>
      <c r="G13" s="5">
        <f>Quarterly_Mm3!G13*0.0353147</f>
        <v>3.9722940452359699</v>
      </c>
      <c r="H13" s="5">
        <f>Quarterly_Mm3!H13*0.0353147</f>
        <v>5.1714522314480496</v>
      </c>
      <c r="I13" s="5">
        <f>Quarterly_Mm3!I13*0.0353147</f>
        <v>5.4459370120587201</v>
      </c>
      <c r="J13" s="5">
        <f>Quarterly_Mm3!J13*0.0353147</f>
        <v>5.3966558991180396</v>
      </c>
      <c r="K13" s="5">
        <f>Quarterly_Mm3!K13*0.0353147</f>
        <v>6.6167359932960501</v>
      </c>
      <c r="L13" s="5">
        <f>Quarterly_Mm3!L13*0.0353147</f>
        <v>18.850502073924279</v>
      </c>
      <c r="M13" s="5">
        <f>Quarterly_Mm3!M13*0.0353147</f>
        <v>12.572935289291209</v>
      </c>
      <c r="N13" s="5">
        <f>Quarterly_Mm3!N13*0.0353147</f>
        <v>15.000401841809248</v>
      </c>
      <c r="O13" s="5">
        <f>Quarterly_Mm3!O13*0.0353147</f>
        <v>16.28800160826054</v>
      </c>
      <c r="P13" s="5">
        <f>Quarterly_Mm3!P13*0.0353147</f>
        <v>22.013398811320588</v>
      </c>
      <c r="Q13" s="5">
        <f>Quarterly_Mm3!Q13*0.0353147</f>
        <v>24.019741765256459</v>
      </c>
      <c r="R13" s="5">
        <f>Quarterly_Mm3!R13*0.0353147</f>
        <v>20.529089159432822</v>
      </c>
      <c r="S13" s="5">
        <f>Quarterly_Mm3!S13*0.0353147</f>
        <v>17.17945980102871</v>
      </c>
      <c r="T13" s="5">
        <f>Quarterly_Mm3!T13*0.0353147</f>
        <v>20.739406914723819</v>
      </c>
      <c r="U13" s="5">
        <f>Quarterly_Mm3!U13*0.0353147</f>
        <v>22.599108592785068</v>
      </c>
      <c r="V13" s="5">
        <f>Quarterly_Mm3!V13*0.0353147</f>
        <v>16.293254352053239</v>
      </c>
      <c r="W13" s="5">
        <f>Quarterly_Mm3!W13*0.0353147</f>
        <v>11.94844534100103</v>
      </c>
      <c r="X13" s="5">
        <f>Quarterly_Mm3!X13*0.0353147</f>
        <v>13.484054655235308</v>
      </c>
      <c r="Y13" s="5">
        <f>Quarterly_Mm3!Y13*0.0353147</f>
        <v>19.369175281148539</v>
      </c>
      <c r="Z13" s="5">
        <f>Quarterly_Mm3!Z13*0.0353147</f>
        <v>8.2946472507962792</v>
      </c>
      <c r="AA13" s="5">
        <f>Quarterly_Mm3!AA13*0.0353147</f>
        <v>6.6936104271866999</v>
      </c>
      <c r="AB13" s="5">
        <f>Quarterly_Mm3!AB13*0.0353147</f>
        <v>12.795609488601649</v>
      </c>
      <c r="AC13" s="5">
        <f>Quarterly_Mm3!AC13*0.0353147</f>
        <v>14.49168803683841</v>
      </c>
      <c r="AD13" s="5">
        <f>Quarterly_Mm3!AD13*0.0353147</f>
        <v>12.15129164290537</v>
      </c>
      <c r="AE13" s="5">
        <f>Quarterly_Mm3!AE13*0.0353147</f>
        <v>11.84586658358929</v>
      </c>
      <c r="AF13" s="5">
        <f>Quarterly_Mm3!AF13*0.0353147</f>
        <v>17.513528521696568</v>
      </c>
      <c r="AG13" s="5">
        <f>Quarterly_Mm3!AG13*0.0353147</f>
        <v>18.313398958196942</v>
      </c>
      <c r="AH13" s="5">
        <f>Quarterly_Mm3!AH13*0.0353147</f>
        <v>13.136283269463719</v>
      </c>
      <c r="AI13" s="5">
        <f>Quarterly_Mm3!AI13*0.0353147</f>
        <v>17.27498413987756</v>
      </c>
      <c r="AJ13" s="5">
        <f>Quarterly_Mm3!AJ13*0.0353147</f>
        <v>24.53901515287016</v>
      </c>
      <c r="AK13" s="5">
        <f>Quarterly_Mm3!AK13*0.0353147</f>
        <v>33.288034499186594</v>
      </c>
      <c r="AL13" s="5">
        <f>Quarterly_Mm3!AL13*0.0353147</f>
        <v>25.538543870858248</v>
      </c>
      <c r="AM13" s="5">
        <f>Quarterly_Mm3!AM13*0.0353147</f>
        <v>23.820236149216839</v>
      </c>
      <c r="AN13" s="5">
        <f>Quarterly_Mm3!AN13*0.0353147</f>
        <v>25.793707763679247</v>
      </c>
      <c r="AO13" s="5">
        <f>Quarterly_Mm3!AO13*0.0353147</f>
        <v>34.107649928303346</v>
      </c>
      <c r="AP13" s="5">
        <f>Quarterly_Mm3!AP13*0.0353147</f>
        <v>25.450380800000588</v>
      </c>
      <c r="AQ13" s="5">
        <f>Quarterly_Mm3!AQ13*0.0353147</f>
        <v>28.524732682849006</v>
      </c>
      <c r="AR13" s="5">
        <f>Quarterly_Mm3!AR13*0.0353147</f>
        <v>35.651349561321496</v>
      </c>
      <c r="AS13" s="5">
        <f>Quarterly_Mm3!AS13*0.0353147</f>
        <v>35.6674301805959</v>
      </c>
      <c r="AT13" s="5">
        <f>Quarterly_Mm3!AT13*0.0353147</f>
        <v>32.53296905859073</v>
      </c>
      <c r="AU13" s="5">
        <f>Quarterly_Mm3!AU13*0.0353147</f>
        <v>30.347542774799976</v>
      </c>
      <c r="AV13" s="5">
        <f>Quarterly_Mm3!AV13*0.0353147</f>
        <v>44.330572150571591</v>
      </c>
      <c r="AW13" s="5">
        <f>Quarterly_Mm3!AW13*0.0353147</f>
        <v>43.591695077931298</v>
      </c>
      <c r="AX13" s="5">
        <f>Quarterly_Mm3!AX13*0.0353147</f>
        <v>45.466201296239795</v>
      </c>
      <c r="AY13" s="5">
        <f>Quarterly_Mm3!AY13*0.0353147</f>
        <v>40.451969491184499</v>
      </c>
      <c r="AZ13" s="5">
        <f>Quarterly_Mm3!AZ13*0.0353147</f>
        <v>52.565989289884392</v>
      </c>
      <c r="BA13" s="5">
        <f>Quarterly_Mm3!BA13*0.0353147</f>
        <v>47.029083256290697</v>
      </c>
      <c r="BB13" s="5">
        <f>Quarterly_Mm3!BB13*0.0353147</f>
        <v>45.973279846964196</v>
      </c>
      <c r="BC13" s="5">
        <f>Quarterly_Mm3!BC13*0.0353147</f>
        <v>45.976864854049396</v>
      </c>
      <c r="BD13" s="5">
        <f>Quarterly_Mm3!BD13*0.0353147</f>
        <v>44.661592478083698</v>
      </c>
      <c r="BE13" s="5">
        <f>Quarterly_Mm3!BE13*0.0353147</f>
        <v>45.923116692887497</v>
      </c>
      <c r="BF13" s="5">
        <f>Quarterly_Mm3!BF13*0.0353147</f>
        <v>43.251121064628201</v>
      </c>
      <c r="BG13" s="5">
        <f>Quarterly_Mm3!BG13*0.0353147</f>
        <v>44.9051553506959</v>
      </c>
      <c r="BH13" s="5">
        <f>Quarterly_Mm3!BH13*0.0353147</f>
        <v>55.744851474723994</v>
      </c>
      <c r="BI13" s="5">
        <f>Quarterly_Mm3!BI13*0.0353147</f>
        <v>53.555846558151394</v>
      </c>
      <c r="BJ13" s="5">
        <f>Quarterly_Mm3!BJ13*0.0353147</f>
        <v>45.368445191952397</v>
      </c>
      <c r="BK13" s="5">
        <f>Quarterly_Mm3!BK13*0.0353147</f>
        <v>43.061969987020291</v>
      </c>
      <c r="BL13" s="5">
        <f>Quarterly_Mm3!BL13*0.0353147</f>
        <v>53.732446296973499</v>
      </c>
      <c r="BM13" s="5">
        <f>Quarterly_Mm3!BM13*0.0353147</f>
        <v>58.324643564291598</v>
      </c>
      <c r="BN13" s="5">
        <f>Quarterly_Mm3!BN13*0.0353147</f>
        <v>53.823938738865991</v>
      </c>
      <c r="BO13" s="5">
        <f>Quarterly_Mm3!BO13*0.0353147</f>
        <v>46.776120917182396</v>
      </c>
      <c r="BP13" s="5">
        <f>Quarterly_Mm3!BP13*0.0353147</f>
        <v>57.792039724980697</v>
      </c>
      <c r="BQ13" s="5">
        <f>Quarterly_Mm3!BQ13*0.0353147</f>
        <v>53.49018738434409</v>
      </c>
      <c r="BR13" s="5">
        <f>Quarterly_Mm3!BR13*0.0353147</f>
        <v>50.071701540418495</v>
      </c>
      <c r="BS13" s="5">
        <f>Quarterly_Mm3!BS13*0.0353147</f>
        <v>47.856803073567797</v>
      </c>
      <c r="BT13" s="5">
        <f>Quarterly_Mm3!BT13*0.0353147</f>
        <v>62.132042006306797</v>
      </c>
      <c r="BU13" s="5">
        <f>Quarterly_Mm3!BU13*0.0353147</f>
        <v>62.004011739779791</v>
      </c>
      <c r="BV13" s="5">
        <f>Quarterly_Mm3!BV13*0.0353147</f>
        <v>50.096651375968499</v>
      </c>
      <c r="BW13" s="5">
        <f>Quarterly_Mm3!BW13*0.0353147</f>
        <v>47.508815763125995</v>
      </c>
      <c r="BX13" s="5">
        <f>Quarterly_Mm3!BX13*0.0353147</f>
        <v>71.275304167894404</v>
      </c>
      <c r="BY13" s="5">
        <f>Quarterly_Mm3!BY13*0.0353147</f>
        <v>61.083476062227696</v>
      </c>
      <c r="BZ13" s="5">
        <f>Quarterly_Mm3!BZ13*0.0353147</f>
        <v>49.640578340859896</v>
      </c>
      <c r="CA13" s="5">
        <f>Quarterly_Mm3!CA13*0.0353147</f>
        <v>49.985784194900297</v>
      </c>
      <c r="CB13" s="5">
        <f>Quarterly_Mm3!CB13*0.0353147</f>
        <v>59.995961288315698</v>
      </c>
      <c r="CC13" s="5">
        <f>Quarterly_Mm3!CC13*0.0353147</f>
        <v>55.262031862758796</v>
      </c>
      <c r="CD13" s="5">
        <f>Quarterly_Mm3!CD13*0.0353147</f>
        <v>57.214300450117399</v>
      </c>
      <c r="CE13" s="5">
        <f>Quarterly_Mm3!CE13*0.0353147</f>
        <v>50.084512300990497</v>
      </c>
      <c r="CF13" s="5">
        <f>Quarterly_Mm3!CF13*0.0353147</f>
        <v>61.941852959036495</v>
      </c>
      <c r="CG13" s="5">
        <f>Quarterly_Mm3!CG13*0.0353147</f>
        <v>53.880034974430892</v>
      </c>
      <c r="CH13" s="5">
        <f>Quarterly_Mm3!CH13*0.0353147</f>
        <v>47.881470815294193</v>
      </c>
      <c r="CI13" s="5">
        <f>Quarterly_Mm3!CI13*0.0353147</f>
        <v>43.558355352528793</v>
      </c>
      <c r="CJ13" s="5">
        <f>Quarterly_Mm3!CJ13*0.0353147</f>
        <v>46.981648798453591</v>
      </c>
      <c r="CK13" s="5">
        <f>Quarterly_Mm3!CK13*0.0353147</f>
        <v>57.191061753041197</v>
      </c>
      <c r="CL13" s="5">
        <f>Quarterly_Mm3!CL13*0.0353147</f>
        <v>43.671016308468793</v>
      </c>
      <c r="CM13" s="5">
        <f>Quarterly_Mm3!CM13*0.0353147</f>
        <v>46.889526695460098</v>
      </c>
      <c r="CN13" s="5">
        <f>Quarterly_Mm3!CN13*0.0353147</f>
        <v>61.755718427787897</v>
      </c>
      <c r="CO13" s="5">
        <f>Quarterly_Mm3!CO13*0.0353147</f>
        <v>70.18523472858439</v>
      </c>
      <c r="CP13" s="5">
        <f>Quarterly_Mm3!CP13*0.0353147</f>
        <v>51.488466209987493</v>
      </c>
      <c r="CQ13" s="5">
        <f>Quarterly_Mm3!CQ13*0.0353147</f>
        <v>59.664299504592798</v>
      </c>
      <c r="CR13" s="5">
        <f>Quarterly_Mm3!CR13*0.0353147</f>
        <v>66.873546011237295</v>
      </c>
      <c r="CS13" s="5">
        <f>Quarterly_Mm3!CS13*0.0353147</f>
        <v>61.153767323975195</v>
      </c>
      <c r="CT13" s="5">
        <f>Quarterly_Mm3!CT13*0.0353147</f>
        <v>52.483233951974796</v>
      </c>
      <c r="CU13" s="5">
        <f>Quarterly_Mm3!CU13*0.0353147</f>
        <v>42.152560382276697</v>
      </c>
      <c r="CV13" s="5">
        <f>Quarterly_Mm3!CV13*0.0353147</f>
        <v>56.427304485439294</v>
      </c>
      <c r="CW13" s="5">
        <f>Quarterly_Mm3!CW13*0.0353147</f>
        <v>59.60632689307279</v>
      </c>
      <c r="CX13" s="5">
        <f>Quarterly_Mm3!CX13*0.0353147</f>
        <v>59.258576508953297</v>
      </c>
      <c r="CY13" s="5">
        <f>Quarterly_Mm3!CY13*0.0353147</f>
        <v>58.355689140837995</v>
      </c>
      <c r="CZ13" s="5">
        <f>Quarterly_Mm3!CZ13*0.0353147</f>
        <v>55.911665015770296</v>
      </c>
      <c r="DA13" s="5">
        <f>Quarterly_Mm3!DA13*0.0353147</f>
        <v>67.421599325504189</v>
      </c>
      <c r="DB13" s="5">
        <f>Quarterly_Mm3!DB13*0.0353147</f>
        <v>58.183278572988698</v>
      </c>
      <c r="DC13" s="5">
        <f>Quarterly_Mm3!DC13*0.0353147</f>
        <v>56.986572688985191</v>
      </c>
      <c r="DD13" s="5">
        <f>Quarterly_Mm3!DD13*0.0353147</f>
        <v>60.289698333190998</v>
      </c>
      <c r="DE13" s="5">
        <f>Quarterly_Mm3!DE13*0.0353147</f>
        <v>63.713140877779196</v>
      </c>
      <c r="DF13" s="5">
        <f>Quarterly_Mm3!DF13*0.0353147</f>
        <v>59.515360640210289</v>
      </c>
      <c r="DG13" s="5">
        <f>Quarterly_Mm3!DG13*0.0353147</f>
        <v>55.582579298153597</v>
      </c>
      <c r="DH13" s="5">
        <f>Quarterly_Mm3!DH13*0.0353147</f>
        <v>61.80270265851469</v>
      </c>
      <c r="DI13" s="5">
        <f>Quarterly_Mm3!DI13*0.0353147</f>
        <v>67.563889420688298</v>
      </c>
      <c r="DJ13" s="5">
        <f>Quarterly_Mm3!DJ13*0.0353147</f>
        <v>55.131618383702303</v>
      </c>
      <c r="DK13" s="5">
        <f>Quarterly_Mm3!DK13*0.0353147</f>
        <v>50.183134286407196</v>
      </c>
      <c r="DL13" s="5">
        <f>Quarterly_Mm3!DL13*0.0353147</f>
        <v>63.894348054880894</v>
      </c>
      <c r="DM13" s="5">
        <f>Quarterly_Mm3!DM13*0.0353147</f>
        <v>58.526368405519797</v>
      </c>
      <c r="DN13" s="5">
        <f>Quarterly_Mm3!DN13*0.0353147</f>
        <v>50.982804696915295</v>
      </c>
      <c r="DO13" s="5">
        <f>Quarterly_Mm3!DO13*0.0353147</f>
        <v>45.544235341276995</v>
      </c>
      <c r="DP13" s="5">
        <f>Quarterly_Mm3!DP13*0.0353147</f>
        <v>44.643340958256196</v>
      </c>
      <c r="DQ13" s="5">
        <f>Quarterly_Mm3!DQ13*0.0353147</f>
        <v>48.302450608886502</v>
      </c>
      <c r="DR13" s="5">
        <f>Quarterly_Mm3!DR13*0.0353147</f>
        <v>33.864176822127078</v>
      </c>
      <c r="DS13" s="5">
        <f>Quarterly_Mm3!DS13*0.0353147</f>
        <v>37.839717824482499</v>
      </c>
      <c r="DT13" s="5">
        <f>Quarterly_Mm3!DT13*0.0353147</f>
        <v>38.611201807185594</v>
      </c>
      <c r="DU13" s="5">
        <f>Quarterly_Mm3!DU13*0.0353147</f>
        <v>42.103753842400494</v>
      </c>
      <c r="DV13" s="5">
        <f>Quarterly_Mm3!DV13*0.0353147</f>
        <v>39.807662359968198</v>
      </c>
      <c r="DW13" s="5">
        <f>Quarterly_Mm3!DW13*0.0353147</f>
        <v>34.766927932003895</v>
      </c>
      <c r="DX13" s="5">
        <f>Quarterly_Mm3!DX13*0.0353147</f>
        <v>40.458952619962503</v>
      </c>
      <c r="DY13" s="5">
        <f>Quarterly_Mm3!DY13*0.0353147</f>
        <v>43.656754537503197</v>
      </c>
      <c r="DZ13" s="5">
        <f>Quarterly_Mm3!DZ13*0.0353147</f>
        <v>35.325858562332499</v>
      </c>
      <c r="EA13" s="5">
        <f>Quarterly_Mm3!EA13*0.0353147</f>
        <v>37.112129978564695</v>
      </c>
      <c r="EB13" s="5">
        <f>Quarterly_Mm3!EB13*0.0353147</f>
        <v>39.830673030026496</v>
      </c>
      <c r="EC13" s="5">
        <f>Quarterly_Mm3!EC13*0.0353147</f>
        <v>38.481245653494092</v>
      </c>
      <c r="ED13" s="5">
        <f>Quarterly_Mm3!ED13*0.0353147</f>
        <v>33.11346313785134</v>
      </c>
      <c r="EE13" s="5">
        <f>Quarterly_Mm3!EE13*0.0353147</f>
        <v>34.117051397142937</v>
      </c>
      <c r="EF13" s="5">
        <f>Quarterly_Mm3!EF13*0.0353147</f>
        <v>44.724490183609795</v>
      </c>
      <c r="EG13" s="5">
        <f>Quarterly_Mm3!EG13*0.0353147</f>
        <v>46.849983236708596</v>
      </c>
      <c r="EH13" s="5">
        <f>Quarterly_Mm3!EH13*0.0353147</f>
        <v>39.397364380258395</v>
      </c>
      <c r="EI13" s="5">
        <f>Quarterly_Mm3!EI13*0.0353147</f>
        <v>38.009429501699003</v>
      </c>
      <c r="EJ13" s="5">
        <f>Quarterly_Mm3!EJ13*0.0353147</f>
        <v>45.082078219022996</v>
      </c>
      <c r="EK13" s="5">
        <f>Quarterly_Mm3!EK13*0.0353147</f>
        <v>43.064689183605601</v>
      </c>
      <c r="EL13" s="5">
        <f>Quarterly_Mm3!EL13*0.0353147</f>
        <v>37.496897549056499</v>
      </c>
      <c r="EM13" s="5">
        <f>Quarterly_Mm3!EM13*0.0353147</f>
        <v>38.934517455969299</v>
      </c>
      <c r="EN13" s="5">
        <f>Quarterly_Mm3!EN13*0.0353147</f>
        <v>43.093285226615897</v>
      </c>
      <c r="EO13" s="5">
        <f>Quarterly_Mm3!EO13*0.0353147</f>
        <v>44.928699767129999</v>
      </c>
      <c r="EP13" s="5">
        <f>Quarterly_Mm3!EP13*0.0353147</f>
        <v>46.039971693228892</v>
      </c>
      <c r="EQ13" s="5">
        <f>Quarterly_Mm3!EQ13*0.0353147</f>
        <v>43.631627775306193</v>
      </c>
      <c r="ER13" s="5">
        <f>Quarterly_Mm3!ER13*0.0353147</f>
        <v>46.523601954132602</v>
      </c>
      <c r="ES13" s="5">
        <f>Quarterly_Mm3!ES13*0.0353147</f>
        <v>50.012778045286296</v>
      </c>
      <c r="ET13" s="5">
        <f>Quarterly_Mm3!ET13*0.0353147</f>
        <v>45.094130278580195</v>
      </c>
      <c r="EU13" s="5">
        <f>Quarterly_Mm3!EU13*0.0353147</f>
        <v>36.842282727889497</v>
      </c>
      <c r="EV13" s="5">
        <f>Quarterly_Mm3!EV13*0.0353147</f>
        <v>41.622004760251095</v>
      </c>
      <c r="EW13" s="5">
        <f>Quarterly_Mm3!EW13*0.0353147</f>
        <v>49.032063646905193</v>
      </c>
      <c r="EX13" s="5">
        <f>Quarterly_Mm3!EX13*0.0353147</f>
        <v>40.594380715789598</v>
      </c>
      <c r="EY13" s="5">
        <f>Quarterly_Mm3!EY13*0.0353147</f>
        <v>39.319564259793992</v>
      </c>
      <c r="EZ13" s="5">
        <f>Quarterly_Mm3!EZ13*0.0353147</f>
        <v>46.217306083755098</v>
      </c>
      <c r="FA13" s="5">
        <f>Quarterly_Mm3!FA13*0.0353147</f>
        <v>48.807844154015093</v>
      </c>
      <c r="FB13" s="5">
        <f>Quarterly_Mm3!FB13*0.0353147</f>
        <v>40.649039042714598</v>
      </c>
      <c r="FC13" s="5">
        <f>Quarterly_Mm3!FC13*0.0353147</f>
        <v>42.4899511991512</v>
      </c>
      <c r="FD13" s="5">
        <f>Quarterly_Mm3!FD13*0.0353147</f>
        <v>50.009694083164696</v>
      </c>
      <c r="FE13" s="5">
        <f>Quarterly_Mm3!FE13*0.0353147</f>
        <v>49.256830305757099</v>
      </c>
      <c r="FF13" s="5">
        <f>Quarterly_Mm3!FF13*0.0353147</f>
        <v>43.553796118814695</v>
      </c>
      <c r="FG13" s="5">
        <f>Quarterly_Mm3!FG13*0.0353147</f>
        <v>48.639670467298302</v>
      </c>
      <c r="FH13" s="5">
        <f>Quarterly_Mm3!FH13*0.0353147</f>
        <v>54.494456546366393</v>
      </c>
      <c r="FI13" s="5">
        <f>Quarterly_Mm3!FI13*0.0353147</f>
        <v>58.366319783720193</v>
      </c>
      <c r="FJ13" s="5">
        <f>Quarterly_Mm3!FJ13*0.0353147</f>
        <v>50.553534918756796</v>
      </c>
      <c r="FK13" s="5">
        <f>Quarterly_Mm3!FK13*0.0353147</f>
        <v>48.408965641641402</v>
      </c>
      <c r="FL13" s="5">
        <f>Quarterly_Mm3!FL13*0.0353147</f>
        <v>52.510657582259796</v>
      </c>
      <c r="FM13" s="5">
        <f>Quarterly_Mm3!FM13*0.0353147</f>
        <v>54.553629045448297</v>
      </c>
      <c r="FN13" s="5">
        <f>Quarterly_Mm3!FN13*0.0353147</f>
        <v>46.232863409804892</v>
      </c>
      <c r="FO13" s="5">
        <f>Quarterly_Mm3!FO13*0.0353147</f>
        <v>47.048316206945898</v>
      </c>
      <c r="FP13" s="5">
        <f>Quarterly_Mm3!FP13*0.0353147</f>
        <v>52.344400530256095</v>
      </c>
      <c r="FQ13" s="5">
        <f>Quarterly_Mm3!FQ13*0.0353147</f>
        <v>53.3483481519349</v>
      </c>
      <c r="FR13" s="5">
        <f>Quarterly_Mm3!FR13*0.0353147</f>
        <v>47.854670595408294</v>
      </c>
      <c r="FS13" s="5">
        <f>Quarterly_Mm3!FS13*0.0353147</f>
        <v>46.72190137540489</v>
      </c>
      <c r="FT13" s="5">
        <f>Quarterly_Mm3!FT13*0.0353147</f>
        <v>46.895215081391996</v>
      </c>
      <c r="FU13" s="5">
        <f>Quarterly_Mm3!FU13*0.0353147</f>
        <v>52.252378791639998</v>
      </c>
      <c r="FV13" s="5">
        <f>Quarterly_Mm3!FV13*0.0353147</f>
        <v>50.090857469713001</v>
      </c>
      <c r="FW13" s="5">
        <f>Quarterly_Mm3!FW13*0.0353147</f>
        <v>45.013904285428694</v>
      </c>
      <c r="FX13" s="5">
        <f>Quarterly_Mm3!FX13*0.0353147</f>
        <v>39.154225178102095</v>
      </c>
      <c r="FY13" s="5">
        <f>Quarterly_Mm3!FY13*0.0353147</f>
        <v>45.808728636229297</v>
      </c>
      <c r="FZ13" s="5">
        <f>Quarterly_Mm3!FZ13*0.0353147</f>
        <v>39.1528457859201</v>
      </c>
      <c r="GA13" s="5">
        <f>Quarterly_Mm3!GA13*0.0353147</f>
        <v>39.696260761544899</v>
      </c>
      <c r="GB13" s="5">
        <f>Quarterly_Mm3!GB13*0.0353147</f>
        <v>42.274683841452294</v>
      </c>
      <c r="GC13" s="5">
        <f>Quarterly_Mm3!GC13*0.0353147</f>
        <v>47.859645483141399</v>
      </c>
      <c r="GD13" s="5">
        <f>Quarterly_Mm3!GD13*0.0353147</f>
        <v>43.547127961845995</v>
      </c>
      <c r="GE13" s="5">
        <f>Quarterly_Mm3!GE13*0.0353147</f>
        <v>41.415011566132797</v>
      </c>
    </row>
    <row r="14" spans="1:187" s="24" customFormat="1" x14ac:dyDescent="0.25">
      <c r="A14" s="27"/>
      <c r="B14" s="85"/>
    </row>
    <row r="15" spans="1:187" s="24" customFormat="1" x14ac:dyDescent="0.25">
      <c r="A15" s="23" t="s">
        <v>9</v>
      </c>
      <c r="B15" s="80"/>
      <c r="C15" s="11">
        <f>Quarterly_Mm3!C15*0.0353147</f>
        <v>0</v>
      </c>
      <c r="D15" s="11">
        <f>Quarterly_Mm3!D15*0.0353147</f>
        <v>0</v>
      </c>
      <c r="E15" s="11">
        <f>Quarterly_Mm3!E15*0.0353147</f>
        <v>0</v>
      </c>
      <c r="F15" s="11">
        <f>Quarterly_Mm3!F15*0.0353147</f>
        <v>0</v>
      </c>
      <c r="G15" s="11">
        <f>Quarterly_Mm3!G15*0.0353147</f>
        <v>0</v>
      </c>
      <c r="H15" s="11">
        <f>Quarterly_Mm3!H15*0.0353147</f>
        <v>0</v>
      </c>
      <c r="I15" s="11">
        <f>Quarterly_Mm3!I15*0.0353147</f>
        <v>0</v>
      </c>
      <c r="J15" s="11">
        <f>Quarterly_Mm3!J15*0.0353147</f>
        <v>0</v>
      </c>
      <c r="K15" s="11">
        <f>Quarterly_Mm3!K15*0.0353147</f>
        <v>0</v>
      </c>
      <c r="L15" s="11">
        <f>Quarterly_Mm3!L15*0.0353147</f>
        <v>0</v>
      </c>
      <c r="M15" s="11">
        <f>Quarterly_Mm3!M15*0.0353147</f>
        <v>0</v>
      </c>
      <c r="N15" s="11">
        <f>Quarterly_Mm3!N15*0.0353147</f>
        <v>0</v>
      </c>
      <c r="O15" s="11">
        <f>Quarterly_Mm3!O15*0.0353147</f>
        <v>0</v>
      </c>
      <c r="P15" s="11">
        <f>Quarterly_Mm3!P15*0.0353147</f>
        <v>0</v>
      </c>
      <c r="Q15" s="11">
        <f>Quarterly_Mm3!Q15*0.0353147</f>
        <v>0</v>
      </c>
      <c r="R15" s="11">
        <f>Quarterly_Mm3!R15*0.0353147</f>
        <v>0</v>
      </c>
      <c r="S15" s="11">
        <f>Quarterly_Mm3!S15*0.0353147</f>
        <v>0</v>
      </c>
      <c r="T15" s="11">
        <f>Quarterly_Mm3!T15*0.0353147</f>
        <v>0</v>
      </c>
      <c r="U15" s="11">
        <f>Quarterly_Mm3!U15*0.0353147</f>
        <v>0</v>
      </c>
      <c r="V15" s="11">
        <f>Quarterly_Mm3!V15*0.0353147</f>
        <v>0</v>
      </c>
      <c r="W15" s="11">
        <f>Quarterly_Mm3!W15*0.0353147</f>
        <v>0</v>
      </c>
      <c r="X15" s="11">
        <f>Quarterly_Mm3!X15*0.0353147</f>
        <v>0</v>
      </c>
      <c r="Y15" s="11">
        <f>Quarterly_Mm3!Y15*0.0353147</f>
        <v>0</v>
      </c>
      <c r="Z15" s="11">
        <f>Quarterly_Mm3!Z15*0.0353147</f>
        <v>0</v>
      </c>
      <c r="AA15" s="11">
        <f>Quarterly_Mm3!AA15*0.0353147</f>
        <v>0</v>
      </c>
      <c r="AB15" s="11">
        <f>Quarterly_Mm3!AB15*0.0353147</f>
        <v>0.85837982581001793</v>
      </c>
      <c r="AC15" s="11">
        <f>Quarterly_Mm3!AC15*0.0353147</f>
        <v>2.1876334087505218</v>
      </c>
      <c r="AD15" s="11">
        <f>Quarterly_Mm3!AD15*0.0353147</f>
        <v>2.8246629095453768</v>
      </c>
      <c r="AE15" s="11">
        <f>Quarterly_Mm3!AE15*0.0353147</f>
        <v>2.8544508928974888</v>
      </c>
      <c r="AF15" s="11">
        <f>Quarterly_Mm3!AF15*0.0353147</f>
        <v>3.475158734639388</v>
      </c>
      <c r="AG15" s="11">
        <f>Quarterly_Mm3!AG15*0.0353147</f>
        <v>3.397818682432737</v>
      </c>
      <c r="AH15" s="11">
        <f>Quarterly_Mm3!AH15*0.0353147</f>
        <v>2.171571575483934</v>
      </c>
      <c r="AI15" s="11">
        <f>Quarterly_Mm3!AI15*0.0353147</f>
        <v>3.3511071369871628</v>
      </c>
      <c r="AJ15" s="11">
        <f>Quarterly_Mm3!AJ15*0.0353147</f>
        <v>3.3136388226265656</v>
      </c>
      <c r="AK15" s="11">
        <f>Quarterly_Mm3!AK15*0.0353147</f>
        <v>5.1498035646134701</v>
      </c>
      <c r="AL15" s="11">
        <f>Quarterly_Mm3!AL15*0.0353147</f>
        <v>4.9740879752149789</v>
      </c>
      <c r="AM15" s="11">
        <f>Quarterly_Mm3!AM15*0.0353147</f>
        <v>4.646504400146009</v>
      </c>
      <c r="AN15" s="11">
        <f>Quarterly_Mm3!AN15*0.0353147</f>
        <v>3.7448524426493397</v>
      </c>
      <c r="AO15" s="11">
        <f>Quarterly_Mm3!AO15*0.0353147</f>
        <v>5.3542443075654598</v>
      </c>
      <c r="AP15" s="11">
        <f>Quarterly_Mm3!AP15*0.0353147</f>
        <v>5.6357900858676295</v>
      </c>
      <c r="AQ15" s="11">
        <f>Quarterly_Mm3!AQ15*0.0353147</f>
        <v>5.3956375149882598</v>
      </c>
      <c r="AR15" s="11">
        <f>Quarterly_Mm3!AR15*0.0353147</f>
        <v>5.7061163974548794</v>
      </c>
      <c r="AS15" s="11">
        <f>Quarterly_Mm3!AS15*0.0353147</f>
        <v>3.1601981031482316</v>
      </c>
      <c r="AT15" s="11">
        <f>Quarterly_Mm3!AT15*0.0353147</f>
        <v>5.6417362090745398</v>
      </c>
      <c r="AU15" s="11">
        <f>Quarterly_Mm3!AU15*0.0353147</f>
        <v>4.9236251582514292</v>
      </c>
      <c r="AV15" s="11">
        <f>Quarterly_Mm3!AV15*0.0353147</f>
        <v>5.8379319972342998</v>
      </c>
      <c r="AW15" s="11">
        <f>Quarterly_Mm3!AW15*0.0353147</f>
        <v>6.0291681606742991</v>
      </c>
      <c r="AX15" s="11">
        <f>Quarterly_Mm3!AX15*0.0353147</f>
        <v>5.881452371485719</v>
      </c>
      <c r="AY15" s="11">
        <f>Quarterly_Mm3!AY15*0.0353147</f>
        <v>4.2959371495754199</v>
      </c>
      <c r="AZ15" s="11">
        <f>Quarterly_Mm3!AZ15*0.0353147</f>
        <v>5.1922439341150799</v>
      </c>
      <c r="BA15" s="11">
        <f>Quarterly_Mm3!BA15*0.0353147</f>
        <v>4.6980580740666795</v>
      </c>
      <c r="BB15" s="11">
        <f>Quarterly_Mm3!BB15*0.0353147</f>
        <v>4.6524262798113698</v>
      </c>
      <c r="BC15" s="11">
        <f>Quarterly_Mm3!BC15*0.0353147</f>
        <v>4.8421897743522591</v>
      </c>
      <c r="BD15" s="11">
        <f>Quarterly_Mm3!BD15*0.0353147</f>
        <v>4.43579423144008</v>
      </c>
      <c r="BE15" s="11">
        <f>Quarterly_Mm3!BE15*0.0353147</f>
        <v>4.7248971083393494</v>
      </c>
      <c r="BF15" s="11">
        <f>Quarterly_Mm3!BF15*0.0353147</f>
        <v>4.71322723859143</v>
      </c>
      <c r="BG15" s="11">
        <f>Quarterly_Mm3!BG15*0.0353147</f>
        <v>5.2851563977519289</v>
      </c>
      <c r="BH15" s="11">
        <f>Quarterly_Mm3!BH15*0.0353147</f>
        <v>5.8174370016137296</v>
      </c>
      <c r="BI15" s="11">
        <f>Quarterly_Mm3!BI15*0.0353147</f>
        <v>6.7609492210980493</v>
      </c>
      <c r="BJ15" s="11">
        <f>Quarterly_Mm3!BJ15*0.0353147</f>
        <v>6.4944801993451398</v>
      </c>
      <c r="BK15" s="11">
        <f>Quarterly_Mm3!BK15*0.0353147</f>
        <v>6.3125313358510997</v>
      </c>
      <c r="BL15" s="11">
        <f>Quarterly_Mm3!BL15*0.0353147</f>
        <v>7.6023160545746196</v>
      </c>
      <c r="BM15" s="11">
        <f>Quarterly_Mm3!BM15*0.0353147</f>
        <v>7.2863968754750701</v>
      </c>
      <c r="BN15" s="11">
        <f>Quarterly_Mm3!BN15*0.0353147</f>
        <v>7.2081781628086299</v>
      </c>
      <c r="BO15" s="11">
        <f>Quarterly_Mm3!BO15*0.0353147</f>
        <v>5.9285248042072389</v>
      </c>
      <c r="BP15" s="11">
        <f>Quarterly_Mm3!BP15*0.0353147</f>
        <v>7.0590360376073393</v>
      </c>
      <c r="BQ15" s="11">
        <f>Quarterly_Mm3!BQ15*0.0353147</f>
        <v>7.3575429471934193</v>
      </c>
      <c r="BR15" s="11">
        <f>Quarterly_Mm3!BR15*0.0353147</f>
        <v>6.5067445426269801</v>
      </c>
      <c r="BS15" s="11">
        <f>Quarterly_Mm3!BS15*0.0353147</f>
        <v>6.1942032604915394</v>
      </c>
      <c r="BT15" s="11">
        <f>Quarterly_Mm3!BT15*0.0353147</f>
        <v>5.0482661423550397</v>
      </c>
      <c r="BU15" s="11">
        <f>Quarterly_Mm3!BU15*0.0353147</f>
        <v>4.8303567718791598</v>
      </c>
      <c r="BV15" s="11">
        <f>Quarterly_Mm3!BV15*0.0353147</f>
        <v>5.5193165972932698</v>
      </c>
      <c r="BW15" s="11">
        <f>Quarterly_Mm3!BW15*0.0353147</f>
        <v>5.8455565575028094</v>
      </c>
      <c r="BX15" s="11">
        <f>Quarterly_Mm3!BX15*0.0353147</f>
        <v>5.99744478202786</v>
      </c>
      <c r="BY15" s="11">
        <f>Quarterly_Mm3!BY15*0.0353147</f>
        <v>6.0260390910863899</v>
      </c>
      <c r="BZ15" s="11">
        <f>Quarterly_Mm3!BZ15*0.0353147</f>
        <v>5.92648513307934</v>
      </c>
      <c r="CA15" s="11">
        <f>Quarterly_Mm3!CA15*0.0353147</f>
        <v>5.59427473902341</v>
      </c>
      <c r="CB15" s="11">
        <f>Quarterly_Mm3!CB15*0.0353147</f>
        <v>5.7361752848147489</v>
      </c>
      <c r="CC15" s="11">
        <f>Quarterly_Mm3!CC15*0.0353147</f>
        <v>5.9833819493617693</v>
      </c>
      <c r="CD15" s="11">
        <f>Quarterly_Mm3!CD15*0.0353147</f>
        <v>6.0131618470601698</v>
      </c>
      <c r="CE15" s="11">
        <f>Quarterly_Mm3!CE15*0.0353147</f>
        <v>5.7905302761241</v>
      </c>
      <c r="CF15" s="11">
        <f>Quarterly_Mm3!CF15*0.0353147</f>
        <v>7.3056570290436795</v>
      </c>
      <c r="CG15" s="11">
        <f>Quarterly_Mm3!CG15*0.0353147</f>
        <v>6.9998225028440393</v>
      </c>
      <c r="CH15" s="11">
        <f>Quarterly_Mm3!CH15*0.0353147</f>
        <v>6.8807596309901093</v>
      </c>
      <c r="CI15" s="11">
        <f>Quarterly_Mm3!CI15*0.0353147</f>
        <v>5.3590957280444202</v>
      </c>
      <c r="CJ15" s="11">
        <f>Quarterly_Mm3!CJ15*0.0353147</f>
        <v>4.1590537879333702</v>
      </c>
      <c r="CK15" s="11">
        <f>Quarterly_Mm3!CK15*0.0353147</f>
        <v>4.00863877615381</v>
      </c>
      <c r="CL15" s="11">
        <f>Quarterly_Mm3!CL15*0.0353147</f>
        <v>4.4817536896078698</v>
      </c>
      <c r="CM15" s="11">
        <f>Quarterly_Mm3!CM15*0.0353147</f>
        <v>5.7329118887024491</v>
      </c>
      <c r="CN15" s="11">
        <f>Quarterly_Mm3!CN15*0.0353147</f>
        <v>6.6511245405682597</v>
      </c>
      <c r="CO15" s="11">
        <f>Quarterly_Mm3!CO15*0.0353147</f>
        <v>6.9469553339715695</v>
      </c>
      <c r="CP15" s="11">
        <f>Quarterly_Mm3!CP15*0.0353147</f>
        <v>6.99894150349167</v>
      </c>
      <c r="CQ15" s="11">
        <f>Quarterly_Mm3!CQ15*0.0353147</f>
        <v>5.0984216719880093</v>
      </c>
      <c r="CR15" s="11">
        <f>Quarterly_Mm3!CR15*0.0353147</f>
        <v>4.64147583760038</v>
      </c>
      <c r="CS15" s="11">
        <f>Quarterly_Mm3!CS15*0.0353147</f>
        <v>5.0896245436095198</v>
      </c>
      <c r="CT15" s="11">
        <f>Quarterly_Mm3!CT15*0.0353147</f>
        <v>4.7480002322822488</v>
      </c>
      <c r="CU15" s="11">
        <f>Quarterly_Mm3!CU15*0.0353147</f>
        <v>4.8494280059286501</v>
      </c>
      <c r="CV15" s="11">
        <f>Quarterly_Mm3!CV15*0.0353147</f>
        <v>5.2019815741783795</v>
      </c>
      <c r="CW15" s="11">
        <f>Quarterly_Mm3!CW15*0.0353147</f>
        <v>5.5994797938452301</v>
      </c>
      <c r="CX15" s="11">
        <f>Quarterly_Mm3!CX15*0.0353147</f>
        <v>4.86127144742707</v>
      </c>
      <c r="CY15" s="11">
        <f>Quarterly_Mm3!CY15*0.0353147</f>
        <v>4.5929630312729</v>
      </c>
      <c r="CZ15" s="11">
        <f>Quarterly_Mm3!CZ15*0.0353147</f>
        <v>4.3426778112848501</v>
      </c>
      <c r="DA15" s="11">
        <f>Quarterly_Mm3!DA15*0.0353147</f>
        <v>5.0562284630087602</v>
      </c>
      <c r="DB15" s="11">
        <f>Quarterly_Mm3!DB15*0.0353147</f>
        <v>2.8510025452257608</v>
      </c>
      <c r="DC15" s="11">
        <f>Quarterly_Mm3!DC15*0.0353147</f>
        <v>2.3434365831308428</v>
      </c>
      <c r="DD15" s="11">
        <f>Quarterly_Mm3!DD15*0.0353147</f>
        <v>0.973059097725681</v>
      </c>
      <c r="DE15" s="11">
        <f>Quarterly_Mm3!DE15*0.0353147</f>
        <v>1.0148916814640589</v>
      </c>
      <c r="DF15" s="11">
        <f>Quarterly_Mm3!DF15*0.0353147</f>
        <v>2.1766038248842441</v>
      </c>
      <c r="DG15" s="11">
        <f>Quarterly_Mm3!DG15*0.0353147</f>
        <v>1.6417920293055339</v>
      </c>
      <c r="DH15" s="11">
        <f>Quarterly_Mm3!DH15*0.0353147</f>
        <v>0.84095490939618389</v>
      </c>
      <c r="DI15" s="11">
        <f>Quarterly_Mm3!DI15*0.0353147</f>
        <v>0.40837163380734692</v>
      </c>
      <c r="DJ15" s="11">
        <f>Quarterly_Mm3!DJ15*0.0353147</f>
        <v>0.37234755153683197</v>
      </c>
      <c r="DK15" s="11">
        <f>Quarterly_Mm3!DK15*0.0353147</f>
        <v>0.41740549816190398</v>
      </c>
      <c r="DL15" s="11">
        <f>Quarterly_Mm3!DL15*0.0353147</f>
        <v>2.9809973780487296E-2</v>
      </c>
      <c r="DM15" s="11">
        <f>Quarterly_Mm3!DM15*0.0353147</f>
        <v>0</v>
      </c>
      <c r="DN15" s="11">
        <f>Quarterly_Mm3!DN15*0.0353147</f>
        <v>0</v>
      </c>
      <c r="DO15" s="11">
        <f>Quarterly_Mm3!DO15*0.0353147</f>
        <v>8.4715035367879995E-3</v>
      </c>
      <c r="DP15" s="11">
        <f>Quarterly_Mm3!DP15*0.0353147</f>
        <v>0</v>
      </c>
      <c r="DQ15" s="11">
        <f>Quarterly_Mm3!DQ15*0.0353147</f>
        <v>0</v>
      </c>
      <c r="DR15" s="11">
        <f>Quarterly_Mm3!DR15*0.0353147</f>
        <v>0</v>
      </c>
      <c r="DS15" s="11">
        <f>Quarterly_Mm3!DS15*0.0353147</f>
        <v>0</v>
      </c>
      <c r="DT15" s="11">
        <f>Quarterly_Mm3!DT15*0.0353147</f>
        <v>0</v>
      </c>
      <c r="DU15" s="11">
        <f>Quarterly_Mm3!DU15*0.0353147</f>
        <v>0</v>
      </c>
      <c r="DV15" s="11">
        <f>Quarterly_Mm3!DV15*0.0353147</f>
        <v>0</v>
      </c>
      <c r="DW15" s="11">
        <f>Quarterly_Mm3!DW15*0.0353147</f>
        <v>6.46529914714052E-2</v>
      </c>
      <c r="DX15" s="11">
        <f>Quarterly_Mm3!DX15*0.0353147</f>
        <v>0.15510503652217419</v>
      </c>
      <c r="DY15" s="11">
        <f>Quarterly_Mm3!DY15*0.0353147</f>
        <v>2.0378048095714599E-2</v>
      </c>
      <c r="DZ15" s="11">
        <f>Quarterly_Mm3!DZ15*0.0353147</f>
        <v>0.24828263455704028</v>
      </c>
      <c r="EA15" s="11">
        <f>Quarterly_Mm3!EA15*0.0353147</f>
        <v>0.87203468611065194</v>
      </c>
      <c r="EB15" s="11">
        <f>Quarterly_Mm3!EB15*0.0353147</f>
        <v>4.5400454577291194E-2</v>
      </c>
      <c r="EC15" s="11">
        <f>Quarterly_Mm3!EC15*0.0353147</f>
        <v>3.7561337306272792E-2</v>
      </c>
      <c r="ED15" s="11">
        <f>Quarterly_Mm3!ED15*0.0353147</f>
        <v>0.49396811984946298</v>
      </c>
      <c r="EE15" s="11">
        <f>Quarterly_Mm3!EE15*0.0353147</f>
        <v>0.36954409266474397</v>
      </c>
      <c r="EF15" s="11">
        <f>Quarterly_Mm3!EF15*0.0353147</f>
        <v>0.55202751194750799</v>
      </c>
      <c r="EG15" s="11">
        <f>Quarterly_Mm3!EG15*0.0353147</f>
        <v>0.42510998124686594</v>
      </c>
      <c r="EH15" s="11">
        <f>Quarterly_Mm3!EH15*0.0353147</f>
        <v>0.33496629953027129</v>
      </c>
      <c r="EI15" s="11">
        <f>Quarterly_Mm3!EI15*0.0353147</f>
        <v>0.500461365581092</v>
      </c>
      <c r="EJ15" s="11">
        <f>Quarterly_Mm3!EJ15*0.0353147</f>
        <v>0.58530247972517691</v>
      </c>
      <c r="EK15" s="11">
        <f>Quarterly_Mm3!EK15*0.0353147</f>
        <v>0.696407959091772</v>
      </c>
      <c r="EL15" s="11">
        <f>Quarterly_Mm3!EL15*0.0353147</f>
        <v>0.71344088798595795</v>
      </c>
      <c r="EM15" s="11">
        <f>Quarterly_Mm3!EM15*0.0353147</f>
        <v>0.91715491515323189</v>
      </c>
      <c r="EN15" s="11">
        <f>Quarterly_Mm3!EN15*0.0353147</f>
        <v>1.1732078325921771</v>
      </c>
      <c r="EO15" s="11">
        <f>Quarterly_Mm3!EO15*0.0353147</f>
        <v>1.1612408634514799</v>
      </c>
      <c r="EP15" s="11">
        <f>Quarterly_Mm3!EP15*0.0353147</f>
        <v>1.4719115739559119</v>
      </c>
      <c r="EQ15" s="11">
        <f>Quarterly_Mm3!EQ15*0.0353147</f>
        <v>1.1683846130200488</v>
      </c>
      <c r="ER15" s="11">
        <f>Quarterly_Mm3!ER15*0.0353147</f>
        <v>1.0753787688408709</v>
      </c>
      <c r="ES15" s="11">
        <f>Quarterly_Mm3!ES15*0.0353147</f>
        <v>0.85369171498288487</v>
      </c>
      <c r="ET15" s="11">
        <f>Quarterly_Mm3!ET15*0.0353147</f>
        <v>0.71967285649704904</v>
      </c>
      <c r="EU15" s="11">
        <f>Quarterly_Mm3!EU15*0.0353147</f>
        <v>0.81489362029658297</v>
      </c>
      <c r="EV15" s="11">
        <f>Quarterly_Mm3!EV15*0.0353147</f>
        <v>1.067579316052081</v>
      </c>
      <c r="EW15" s="11">
        <f>Quarterly_Mm3!EW15*0.0353147</f>
        <v>1.343672331632221</v>
      </c>
      <c r="EX15" s="11">
        <f>Quarterly_Mm3!EX15*0.0353147</f>
        <v>1.128783192957733</v>
      </c>
      <c r="EY15" s="11">
        <f>Quarterly_Mm3!EY15*0.0353147</f>
        <v>1.28908129227716</v>
      </c>
      <c r="EZ15" s="11">
        <f>Quarterly_Mm3!EZ15*0.0353147</f>
        <v>1.3481521408202859</v>
      </c>
      <c r="FA15" s="11">
        <f>Quarterly_Mm3!FA15*0.0353147</f>
        <v>0.39856753748214596</v>
      </c>
      <c r="FB15" s="11">
        <f>Quarterly_Mm3!FB15*0.0353147</f>
        <v>0.41841928431774394</v>
      </c>
      <c r="FC15" s="11">
        <f>Quarterly_Mm3!FC15*0.0353147</f>
        <v>1.4020781468113859</v>
      </c>
      <c r="FD15" s="11">
        <f>Quarterly_Mm3!FD15*0.0353147</f>
        <v>3.4779207728998456</v>
      </c>
      <c r="FE15" s="11">
        <f>Quarterly_Mm3!FE15*0.0353147</f>
        <v>2.6926493186067009</v>
      </c>
      <c r="FF15" s="11">
        <f>Quarterly_Mm3!FF15*0.0353147</f>
        <v>2.215145500593287</v>
      </c>
      <c r="FG15" s="11">
        <f>Quarterly_Mm3!FG15*0.0353147</f>
        <v>4.0461732875664094</v>
      </c>
      <c r="FH15" s="11">
        <f>Quarterly_Mm3!FH15*0.0353147</f>
        <v>4.5440095610558799</v>
      </c>
      <c r="FI15" s="11">
        <f>Quarterly_Mm3!FI15*0.0353147</f>
        <v>4.8346023863369698</v>
      </c>
      <c r="FJ15" s="11">
        <f>Quarterly_Mm3!FJ15*0.0353147</f>
        <v>2.7232700003365515</v>
      </c>
      <c r="FK15" s="11">
        <f>Quarterly_Mm3!FK15*0.0353147</f>
        <v>2.392732724595255</v>
      </c>
      <c r="FL15" s="11">
        <f>Quarterly_Mm3!FL15*0.0353147</f>
        <v>3.4798017835561739</v>
      </c>
      <c r="FM15" s="11">
        <f>Quarterly_Mm3!FM15*0.0353147</f>
        <v>3.3993925685592514</v>
      </c>
      <c r="FN15" s="11">
        <f>Quarterly_Mm3!FN15*0.0353147</f>
        <v>2.8867180356406776</v>
      </c>
      <c r="FO15" s="11">
        <f>Quarterly_Mm3!FO15*0.0353147</f>
        <v>1.6061080802149219</v>
      </c>
      <c r="FP15" s="11">
        <f>Quarterly_Mm3!FP15*0.0353147</f>
        <v>3.2601506528769768</v>
      </c>
      <c r="FQ15" s="11">
        <f>Quarterly_Mm3!FQ15*0.0353147</f>
        <v>2.564406616148704</v>
      </c>
      <c r="FR15" s="11">
        <f>Quarterly_Mm3!FR15*0.0353147</f>
        <v>3.5736202627725797</v>
      </c>
      <c r="FS15" s="11">
        <f>Quarterly_Mm3!FS15*0.0353147</f>
        <v>3.6540829067917198</v>
      </c>
      <c r="FT15" s="11">
        <f>Quarterly_Mm3!FT15*0.0353147</f>
        <v>3.3012130396062638</v>
      </c>
      <c r="FU15" s="11">
        <f>Quarterly_Mm3!FU15*0.0353147</f>
        <v>0.2907554925938387</v>
      </c>
      <c r="FV15" s="11">
        <f>Quarterly_Mm3!FV15*0.0353147</f>
        <v>0.38360058069183195</v>
      </c>
      <c r="FW15" s="11">
        <f>Quarterly_Mm3!FW15*0.0353147</f>
        <v>0.26676206708875638</v>
      </c>
      <c r="FX15" s="11">
        <f>Quarterly_Mm3!FX15*0.0353147</f>
        <v>0.103436096621404</v>
      </c>
      <c r="FY15" s="11">
        <f>Quarterly_Mm3!FY15*0.0353147</f>
        <v>1.9717493907042798E-2</v>
      </c>
      <c r="FZ15" s="11">
        <f>Quarterly_Mm3!FZ15*0.0353147</f>
        <v>1.2454039724359999E-4</v>
      </c>
      <c r="GA15" s="11">
        <f>Quarterly_Mm3!GA15*0.0353147</f>
        <v>0</v>
      </c>
      <c r="GB15" s="11">
        <f>Quarterly_Mm3!GB15*0.0353147</f>
        <v>2.22370969992037E-2</v>
      </c>
      <c r="GC15" s="11">
        <f>Quarterly_Mm3!GC15*0.0353147</f>
        <v>9.204984911729999E-4</v>
      </c>
      <c r="GD15" s="11">
        <f>Quarterly_Mm3!GD15*0.0353147</f>
        <v>3.1578775297147095E-2</v>
      </c>
      <c r="GE15" s="11">
        <f>Quarterly_Mm3!GE15*0.0353147</f>
        <v>0.17504829999023419</v>
      </c>
    </row>
    <row r="16" spans="1:187" s="24" customFormat="1" x14ac:dyDescent="0.25">
      <c r="A16" s="23" t="s">
        <v>35</v>
      </c>
      <c r="B16" s="80"/>
      <c r="C16" s="11">
        <f>Quarterly_Mm3!C16*0.0353147</f>
        <v>5.0775237462348501E-2</v>
      </c>
      <c r="D16" s="11">
        <f>Quarterly_Mm3!D16*0.0353147</f>
        <v>2.0695605152942796E-2</v>
      </c>
      <c r="E16" s="11">
        <f>Quarterly_Mm3!E16*0.0353147</f>
        <v>2.9037537960675097E-2</v>
      </c>
      <c r="F16" s="11">
        <f>Quarterly_Mm3!F16*0.0353147</f>
        <v>3.8983389893075697E-2</v>
      </c>
      <c r="G16" s="11">
        <f>Quarterly_Mm3!G16*0.0353147</f>
        <v>3.8500049495229595E-2</v>
      </c>
      <c r="H16" s="11">
        <f>Quarterly_Mm3!H16*0.0353147</f>
        <v>3.4143615637140495E-2</v>
      </c>
      <c r="I16" s="11">
        <f>Quarterly_Mm3!I16*0.0353147</f>
        <v>3.82723386498387E-2</v>
      </c>
      <c r="J16" s="11">
        <f>Quarterly_Mm3!J16*0.0353147</f>
        <v>5.5200164604863995E-2</v>
      </c>
      <c r="K16" s="11">
        <f>Quarterly_Mm3!K16*0.0353147</f>
        <v>7.13891176896983E-2</v>
      </c>
      <c r="L16" s="11">
        <f>Quarterly_Mm3!L16*0.0353147</f>
        <v>6.1062784543833092E-2</v>
      </c>
      <c r="M16" s="11">
        <f>Quarterly_Mm3!M16*0.0353147</f>
        <v>8.0113298646594999E-2</v>
      </c>
      <c r="N16" s="11">
        <f>Quarterly_Mm3!N16*0.0353147</f>
        <v>7.5097959266603606E-2</v>
      </c>
      <c r="O16" s="11">
        <f>Quarterly_Mm3!O16*0.0353147</f>
        <v>8.5459366584047097E-2</v>
      </c>
      <c r="P16" s="11">
        <f>Quarterly_Mm3!P16*0.0353147</f>
        <v>0.10471422273576889</v>
      </c>
      <c r="Q16" s="11">
        <f>Quarterly_Mm3!Q16*0.0353147</f>
        <v>0.10295639250758749</v>
      </c>
      <c r="R16" s="11">
        <f>Quarterly_Mm3!R16*0.0353147</f>
        <v>0.10891783953975089</v>
      </c>
      <c r="S16" s="11">
        <f>Quarterly_Mm3!S16*0.0353147</f>
        <v>0.1121895281086461</v>
      </c>
      <c r="T16" s="11">
        <f>Quarterly_Mm3!T16*0.0353147</f>
        <v>0.13238393753953459</v>
      </c>
      <c r="U16" s="11">
        <f>Quarterly_Mm3!U16*0.0353147</f>
        <v>0.14505845498774619</v>
      </c>
      <c r="V16" s="11">
        <f>Quarterly_Mm3!V16*0.0353147</f>
        <v>0.12798369593735429</v>
      </c>
      <c r="W16" s="11">
        <f>Quarterly_Mm3!W16*0.0353147</f>
        <v>0.15140268363293219</v>
      </c>
      <c r="X16" s="11">
        <f>Quarterly_Mm3!X16*0.0353147</f>
        <v>0.11366721134200909</v>
      </c>
      <c r="Y16" s="11">
        <f>Quarterly_Mm3!Y16*0.0353147</f>
        <v>0.13769068852672101</v>
      </c>
      <c r="Z16" s="11">
        <f>Quarterly_Mm3!Z16*0.0353147</f>
        <v>0.16325756324484988</v>
      </c>
      <c r="AA16" s="11">
        <f>Quarterly_Mm3!AA16*0.0353147</f>
        <v>0.14098361277822308</v>
      </c>
      <c r="AB16" s="11">
        <f>Quarterly_Mm3!AB16*0.0353147</f>
        <v>8.9819728919993597E-2</v>
      </c>
      <c r="AC16" s="11">
        <f>Quarterly_Mm3!AC16*0.0353147</f>
        <v>0.22119008057335188</v>
      </c>
      <c r="AD16" s="11">
        <f>Quarterly_Mm3!AD16*0.0353147</f>
        <v>0.21980823945816566</v>
      </c>
      <c r="AE16" s="11">
        <f>Quarterly_Mm3!AE16*0.0353147</f>
        <v>0.2273190138209672</v>
      </c>
      <c r="AF16" s="11">
        <f>Quarterly_Mm3!AF16*0.0353147</f>
        <v>0.28453987666052677</v>
      </c>
      <c r="AG16" s="11">
        <f>Quarterly_Mm3!AG16*0.0353147</f>
        <v>0.32530593488162307</v>
      </c>
      <c r="AH16" s="11">
        <f>Quarterly_Mm3!AH16*0.0353147</f>
        <v>0.31439171393429677</v>
      </c>
      <c r="AI16" s="11">
        <f>Quarterly_Mm3!AI16*0.0353147</f>
        <v>0.30064264619763426</v>
      </c>
      <c r="AJ16" s="11">
        <f>Quarterly_Mm3!AJ16*0.0353147</f>
        <v>0.31330904716240077</v>
      </c>
      <c r="AK16" s="11">
        <f>Quarterly_Mm3!AK16*0.0353147</f>
        <v>0.35387827032157493</v>
      </c>
      <c r="AL16" s="11">
        <f>Quarterly_Mm3!AL16*0.0353147</f>
        <v>0.34519804129868958</v>
      </c>
      <c r="AM16" s="11">
        <f>Quarterly_Mm3!AM16*0.0353147</f>
        <v>0.30228026776498873</v>
      </c>
      <c r="AN16" s="11">
        <f>Quarterly_Mm3!AN16*0.0353147</f>
        <v>0.357320374354343</v>
      </c>
      <c r="AO16" s="11">
        <f>Quarterly_Mm3!AO16*0.0353147</f>
        <v>0.38826134099010901</v>
      </c>
      <c r="AP16" s="11">
        <f>Quarterly_Mm3!AP16*0.0353147</f>
        <v>0.42240058343137493</v>
      </c>
      <c r="AQ16" s="11">
        <f>Quarterly_Mm3!AQ16*0.0353147</f>
        <v>0.47428493890563994</v>
      </c>
      <c r="AR16" s="11">
        <f>Quarterly_Mm3!AR16*0.0353147</f>
        <v>0.52521031946364094</v>
      </c>
      <c r="AS16" s="11">
        <f>Quarterly_Mm3!AS16*0.0353147</f>
        <v>0.52213086985440693</v>
      </c>
      <c r="AT16" s="11">
        <f>Quarterly_Mm3!AT16*0.0353147</f>
        <v>0.70984551321113198</v>
      </c>
      <c r="AU16" s="11">
        <f>Quarterly_Mm3!AU16*0.0353147</f>
        <v>0.71640489242830396</v>
      </c>
      <c r="AV16" s="11">
        <f>Quarterly_Mm3!AV16*0.0353147</f>
        <v>1.0144662551612749</v>
      </c>
      <c r="AW16" s="11">
        <f>Quarterly_Mm3!AW16*0.0353147</f>
        <v>1.1841521198041038</v>
      </c>
      <c r="AX16" s="11">
        <f>Quarterly_Mm3!AX16*0.0353147</f>
        <v>1.210087046550459</v>
      </c>
      <c r="AY16" s="11">
        <f>Quarterly_Mm3!AY16*0.0353147</f>
        <v>1.060067444991271</v>
      </c>
      <c r="AZ16" s="11">
        <f>Quarterly_Mm3!AZ16*0.0353147</f>
        <v>1.2693277736327588</v>
      </c>
      <c r="BA16" s="11">
        <f>Quarterly_Mm3!BA16*0.0353147</f>
        <v>1.200118397495991</v>
      </c>
      <c r="BB16" s="11">
        <f>Quarterly_Mm3!BB16*0.0353147</f>
        <v>1.199031723565086</v>
      </c>
      <c r="BC16" s="11">
        <f>Quarterly_Mm3!BC16*0.0353147</f>
        <v>1.1153766649212049</v>
      </c>
      <c r="BD16" s="11">
        <f>Quarterly_Mm3!BD16*0.0353147</f>
        <v>1.2387190491071809</v>
      </c>
      <c r="BE16" s="11">
        <f>Quarterly_Mm3!BE16*0.0353147</f>
        <v>1.2615128932641271</v>
      </c>
      <c r="BF16" s="11">
        <f>Quarterly_Mm3!BF16*0.0353147</f>
        <v>1.1862855157926568</v>
      </c>
      <c r="BG16" s="11">
        <f>Quarterly_Mm3!BG16*0.0353147</f>
        <v>1.22524133052007</v>
      </c>
      <c r="BH16" s="11">
        <f>Quarterly_Mm3!BH16*0.0353147</f>
        <v>1.2512852680949731</v>
      </c>
      <c r="BI16" s="11">
        <f>Quarterly_Mm3!BI16*0.0353147</f>
        <v>1.3028887823580471</v>
      </c>
      <c r="BJ16" s="11">
        <f>Quarterly_Mm3!BJ16*0.0353147</f>
        <v>1.1517771439776121</v>
      </c>
      <c r="BK16" s="11">
        <f>Quarterly_Mm3!BK16*0.0353147</f>
        <v>1.1061920184514988</v>
      </c>
      <c r="BL16" s="11">
        <f>Quarterly_Mm3!BL16*0.0353147</f>
        <v>1.2682988138097699</v>
      </c>
      <c r="BM16" s="11">
        <f>Quarterly_Mm3!BM16*0.0353147</f>
        <v>1.481070776890562</v>
      </c>
      <c r="BN16" s="11">
        <f>Quarterly_Mm3!BN16*0.0353147</f>
        <v>1.163030860709821</v>
      </c>
      <c r="BO16" s="11">
        <f>Quarterly_Mm3!BO16*0.0353147</f>
        <v>1.1145683750046649</v>
      </c>
      <c r="BP16" s="11">
        <f>Quarterly_Mm3!BP16*0.0353147</f>
        <v>1.2877406339644137</v>
      </c>
      <c r="BQ16" s="11">
        <f>Quarterly_Mm3!BQ16*0.0353147</f>
        <v>1.451313231984674</v>
      </c>
      <c r="BR16" s="11">
        <f>Quarterly_Mm3!BR16*0.0353147</f>
        <v>1.4843879099692638</v>
      </c>
      <c r="BS16" s="11">
        <f>Quarterly_Mm3!BS16*0.0353147</f>
        <v>1.3185987191181618</v>
      </c>
      <c r="BT16" s="11">
        <f>Quarterly_Mm3!BT16*0.0353147</f>
        <v>1.5850748815034119</v>
      </c>
      <c r="BU16" s="11">
        <f>Quarterly_Mm3!BU16*0.0353147</f>
        <v>1.7675374146131551</v>
      </c>
      <c r="BV16" s="11">
        <f>Quarterly_Mm3!BV16*0.0353147</f>
        <v>1.5785279401235799</v>
      </c>
      <c r="BW16" s="11">
        <f>Quarterly_Mm3!BW16*0.0353147</f>
        <v>1.3799694120722039</v>
      </c>
      <c r="BX16" s="11">
        <f>Quarterly_Mm3!BX16*0.0353147</f>
        <v>1.9566923817821129</v>
      </c>
      <c r="BY16" s="11">
        <f>Quarterly_Mm3!BY16*0.0353147</f>
        <v>1.839903123992527</v>
      </c>
      <c r="BZ16" s="11">
        <f>Quarterly_Mm3!BZ16*0.0353147</f>
        <v>1.4047140180088888</v>
      </c>
      <c r="CA16" s="11">
        <f>Quarterly_Mm3!CA16*0.0353147</f>
        <v>1.4332065320915219</v>
      </c>
      <c r="CB16" s="11">
        <f>Quarterly_Mm3!CB16*0.0353147</f>
        <v>1.8386321225129429</v>
      </c>
      <c r="CC16" s="11">
        <f>Quarterly_Mm3!CC16*0.0353147</f>
        <v>1.6909116682524927</v>
      </c>
      <c r="CD16" s="11">
        <f>Quarterly_Mm3!CD16*0.0353147</f>
        <v>1.6824628346342227</v>
      </c>
      <c r="CE16" s="11">
        <f>Quarterly_Mm3!CE16*0.0353147</f>
        <v>1.4775075865207279</v>
      </c>
      <c r="CF16" s="11">
        <f>Quarterly_Mm3!CF16*0.0353147</f>
        <v>1.8276163971943857</v>
      </c>
      <c r="CG16" s="11">
        <f>Quarterly_Mm3!CG16*0.0353147</f>
        <v>1.8984796020503527</v>
      </c>
      <c r="CH16" s="11">
        <f>Quarterly_Mm3!CH16*0.0353147</f>
        <v>1.506729095245668</v>
      </c>
      <c r="CI16" s="11">
        <f>Quarterly_Mm3!CI16*0.0353147</f>
        <v>1.2189153535712849</v>
      </c>
      <c r="CJ16" s="11">
        <f>Quarterly_Mm3!CJ16*0.0353147</f>
        <v>1.609457131778925</v>
      </c>
      <c r="CK16" s="11">
        <f>Quarterly_Mm3!CK16*0.0353147</f>
        <v>1.9501830434948408</v>
      </c>
      <c r="CL16" s="11">
        <f>Quarterly_Mm3!CL16*0.0353147</f>
        <v>1.3730894152846427</v>
      </c>
      <c r="CM16" s="11">
        <f>Quarterly_Mm3!CM16*0.0353147</f>
        <v>1.1804972051513718</v>
      </c>
      <c r="CN16" s="11">
        <f>Quarterly_Mm3!CN16*0.0353147</f>
        <v>1.8574654191802717</v>
      </c>
      <c r="CO16" s="11">
        <f>Quarterly_Mm3!CO16*0.0353147</f>
        <v>2.4688772664970711</v>
      </c>
      <c r="CP16" s="11">
        <f>Quarterly_Mm3!CP16*0.0353147</f>
        <v>1.560617937105929</v>
      </c>
      <c r="CQ16" s="11">
        <f>Quarterly_Mm3!CQ16*0.0353147</f>
        <v>1.4255336457749439</v>
      </c>
      <c r="CR16" s="11">
        <f>Quarterly_Mm3!CR16*0.0353147</f>
        <v>1.9993504833602789</v>
      </c>
      <c r="CS16" s="11">
        <f>Quarterly_Mm3!CS16*0.0353147</f>
        <v>2.4018013266076137</v>
      </c>
      <c r="CT16" s="11">
        <f>Quarterly_Mm3!CT16*0.0353147</f>
        <v>1.8221077493127529</v>
      </c>
      <c r="CU16" s="11">
        <f>Quarterly_Mm3!CU16*0.0353147</f>
        <v>1.2378040579434728</v>
      </c>
      <c r="CV16" s="11">
        <f>Quarterly_Mm3!CV16*0.0353147</f>
        <v>2.1026303399796489</v>
      </c>
      <c r="CW16" s="11">
        <f>Quarterly_Mm3!CW16*0.0353147</f>
        <v>2.3553857617851208</v>
      </c>
      <c r="CX16" s="11">
        <f>Quarterly_Mm3!CX16*0.0353147</f>
        <v>2.0214528819359869</v>
      </c>
      <c r="CY16" s="11">
        <f>Quarterly_Mm3!CY16*0.0353147</f>
        <v>1.620467028406247</v>
      </c>
      <c r="CZ16" s="11">
        <f>Quarterly_Mm3!CZ16*0.0353147</f>
        <v>2.0776877778452607</v>
      </c>
      <c r="DA16" s="11">
        <f>Quarterly_Mm3!DA16*0.0353147</f>
        <v>2.4775605081463836</v>
      </c>
      <c r="DB16" s="11">
        <f>Quarterly_Mm3!DB16*0.0353147</f>
        <v>1.832600955151787</v>
      </c>
      <c r="DC16" s="11">
        <f>Quarterly_Mm3!DC16*0.0353147</f>
        <v>1.7106482033513699</v>
      </c>
      <c r="DD16" s="11">
        <f>Quarterly_Mm3!DD16*0.0353147</f>
        <v>2.0725336997928907</v>
      </c>
      <c r="DE16" s="11">
        <f>Quarterly_Mm3!DE16*0.0353147</f>
        <v>2.4170750745569727</v>
      </c>
      <c r="DF16" s="11">
        <f>Quarterly_Mm3!DF16*0.0353147</f>
        <v>2.0970733614590369</v>
      </c>
      <c r="DG16" s="11">
        <f>Quarterly_Mm3!DG16*0.0353147</f>
        <v>1.8460502185662258</v>
      </c>
      <c r="DH16" s="11">
        <f>Quarterly_Mm3!DH16*0.0353147</f>
        <v>2.4074615925033451</v>
      </c>
      <c r="DI16" s="11">
        <f>Quarterly_Mm3!DI16*0.0353147</f>
        <v>2.600963655864621</v>
      </c>
      <c r="DJ16" s="11">
        <f>Quarterly_Mm3!DJ16*0.0353147</f>
        <v>1.9608313705662128</v>
      </c>
      <c r="DK16" s="11">
        <f>Quarterly_Mm3!DK16*0.0353147</f>
        <v>1.7243988491254019</v>
      </c>
      <c r="DL16" s="11">
        <f>Quarterly_Mm3!DL16*0.0353147</f>
        <v>2.4680167147091479</v>
      </c>
      <c r="DM16" s="11">
        <f>Quarterly_Mm3!DM16*0.0353147</f>
        <v>2.4234356115306186</v>
      </c>
      <c r="DN16" s="11">
        <f>Quarterly_Mm3!DN16*0.0353147</f>
        <v>1.9322775604056428</v>
      </c>
      <c r="DO16" s="11">
        <f>Quarterly_Mm3!DO16*0.0353147</f>
        <v>1.354466185991382</v>
      </c>
      <c r="DP16" s="11">
        <f>Quarterly_Mm3!DP16*0.0353147</f>
        <v>1.717565129780162</v>
      </c>
      <c r="DQ16" s="11">
        <f>Quarterly_Mm3!DQ16*0.0353147</f>
        <v>1.9896245017388898</v>
      </c>
      <c r="DR16" s="11">
        <f>Quarterly_Mm3!DR16*0.0353147</f>
        <v>1.3817658556758827</v>
      </c>
      <c r="DS16" s="11">
        <f>Quarterly_Mm3!DS16*0.0353147</f>
        <v>1.3797210134164619</v>
      </c>
      <c r="DT16" s="11">
        <f>Quarterly_Mm3!DT16*0.0353147</f>
        <v>1.6914024278097177</v>
      </c>
      <c r="DU16" s="11">
        <f>Quarterly_Mm3!DU16*0.0353147</f>
        <v>1.8423108113748619</v>
      </c>
      <c r="DV16" s="11">
        <f>Quarterly_Mm3!DV16*0.0353147</f>
        <v>1.4880751725340489</v>
      </c>
      <c r="DW16" s="11">
        <f>Quarterly_Mm3!DW16*0.0353147</f>
        <v>1.3017285231867519</v>
      </c>
      <c r="DX16" s="11">
        <f>Quarterly_Mm3!DX16*0.0353147</f>
        <v>1.745129329169071</v>
      </c>
      <c r="DY16" s="11">
        <f>Quarterly_Mm3!DY16*0.0353147</f>
        <v>1.818513659286713</v>
      </c>
      <c r="DZ16" s="11">
        <f>Quarterly_Mm3!DZ16*0.0353147</f>
        <v>1.4989495701889408</v>
      </c>
      <c r="EA16" s="11">
        <f>Quarterly_Mm3!EA16*0.0353147</f>
        <v>1.245655425106998</v>
      </c>
      <c r="EB16" s="11">
        <f>Quarterly_Mm3!EB16*0.0353147</f>
        <v>1.7494253080394329</v>
      </c>
      <c r="EC16" s="11">
        <f>Quarterly_Mm3!EC16*0.0353147</f>
        <v>1.6494016924209958</v>
      </c>
      <c r="ED16" s="11">
        <f>Quarterly_Mm3!ED16*0.0353147</f>
        <v>0.80164482148298799</v>
      </c>
      <c r="EE16" s="11">
        <f>Quarterly_Mm3!EE16*0.0353147</f>
        <v>0.78435894822487584</v>
      </c>
      <c r="EF16" s="11">
        <f>Quarterly_Mm3!EF16*0.0353147</f>
        <v>1.0035691498011359</v>
      </c>
      <c r="EG16" s="11">
        <f>Quarterly_Mm3!EG16*0.0353147</f>
        <v>1.0915057181764949</v>
      </c>
      <c r="EH16" s="11">
        <f>Quarterly_Mm3!EH16*0.0353147</f>
        <v>0.80286686725340295</v>
      </c>
      <c r="EI16" s="11">
        <f>Quarterly_Mm3!EI16*0.0353147</f>
        <v>0.78280595710005696</v>
      </c>
      <c r="EJ16" s="11">
        <f>Quarterly_Mm3!EJ16*0.0353147</f>
        <v>0.90117124603103593</v>
      </c>
      <c r="EK16" s="11">
        <f>Quarterly_Mm3!EK16*0.0353147</f>
        <v>0.828476715123318</v>
      </c>
      <c r="EL16" s="11">
        <f>Quarterly_Mm3!EL16*0.0353147</f>
        <v>0.61665553959874198</v>
      </c>
      <c r="EM16" s="11">
        <f>Quarterly_Mm3!EM16*0.0353147</f>
        <v>0.65710410139794995</v>
      </c>
      <c r="EN16" s="11">
        <f>Quarterly_Mm3!EN16*0.0353147</f>
        <v>0.78347344448252099</v>
      </c>
      <c r="EO16" s="11">
        <f>Quarterly_Mm3!EO16*0.0353147</f>
        <v>0.89885799015650092</v>
      </c>
      <c r="EP16" s="11">
        <f>Quarterly_Mm3!EP16*0.0353147</f>
        <v>0.95611837657263588</v>
      </c>
      <c r="EQ16" s="11">
        <f>Quarterly_Mm3!EQ16*0.0353147</f>
        <v>0.7080511475244009</v>
      </c>
      <c r="ER16" s="11">
        <f>Quarterly_Mm3!ER16*0.0353147</f>
        <v>0.946946695895035</v>
      </c>
      <c r="ES16" s="11">
        <f>Quarterly_Mm3!ES16*0.0353147</f>
        <v>1.0713281766354878</v>
      </c>
      <c r="ET16" s="11">
        <f>Quarterly_Mm3!ET16*0.0353147</f>
        <v>0.94406451420000093</v>
      </c>
      <c r="EU16" s="11">
        <f>Quarterly_Mm3!EU16*0.0353147</f>
        <v>0.50266996175126599</v>
      </c>
      <c r="EV16" s="11">
        <f>Quarterly_Mm3!EV16*0.0353147</f>
        <v>0.77364092900564185</v>
      </c>
      <c r="EW16" s="11">
        <f>Quarterly_Mm3!EW16*0.0353147</f>
        <v>1.3479141744800709</v>
      </c>
      <c r="EX16" s="11">
        <f>Quarterly_Mm3!EX16*0.0353147</f>
        <v>1.814581677857926</v>
      </c>
      <c r="EY16" s="11">
        <f>Quarterly_Mm3!EY16*0.0353147</f>
        <v>1.7409415142807509</v>
      </c>
      <c r="EZ16" s="11">
        <f>Quarterly_Mm3!EZ16*0.0353147</f>
        <v>1.7710615154947058</v>
      </c>
      <c r="FA16" s="11">
        <f>Quarterly_Mm3!FA16*0.0353147</f>
        <v>2.0986618576300886</v>
      </c>
      <c r="FB16" s="11">
        <f>Quarterly_Mm3!FB16*0.0353147</f>
        <v>1.7117669338480528</v>
      </c>
      <c r="FC16" s="11">
        <f>Quarterly_Mm3!FC16*0.0353147</f>
        <v>1.5888996768142001</v>
      </c>
      <c r="FD16" s="11">
        <f>Quarterly_Mm3!FD16*0.0353147</f>
        <v>1.8388459964585238</v>
      </c>
      <c r="FE16" s="11">
        <f>Quarterly_Mm3!FE16*0.0353147</f>
        <v>1.9934022864741849</v>
      </c>
      <c r="FF16" s="11">
        <f>Quarterly_Mm3!FF16*0.0353147</f>
        <v>1.7281801190684398</v>
      </c>
      <c r="FG16" s="11">
        <f>Quarterly_Mm3!FG16*0.0353147</f>
        <v>1.6674784387387549</v>
      </c>
      <c r="FH16" s="11">
        <f>Quarterly_Mm3!FH16*0.0353147</f>
        <v>2.1731644633910778</v>
      </c>
      <c r="FI16" s="11">
        <f>Quarterly_Mm3!FI16*0.0353147</f>
        <v>2.3475449053357567</v>
      </c>
      <c r="FJ16" s="11">
        <f>Quarterly_Mm3!FJ16*0.0353147</f>
        <v>1.8730136283871199</v>
      </c>
      <c r="FK16" s="11">
        <f>Quarterly_Mm3!FK16*0.0353147</f>
        <v>1.8912506600057979</v>
      </c>
      <c r="FL16" s="11">
        <f>Quarterly_Mm3!FL16*0.0353147</f>
        <v>1.9912641205291028</v>
      </c>
      <c r="FM16" s="11">
        <f>Quarterly_Mm3!FM16*0.0353147</f>
        <v>2.10203793341512</v>
      </c>
      <c r="FN16" s="11">
        <f>Quarterly_Mm3!FN16*0.0353147</f>
        <v>1.5729298242152319</v>
      </c>
      <c r="FO16" s="11">
        <f>Quarterly_Mm3!FO16*0.0353147</f>
        <v>1.8658999655303627</v>
      </c>
      <c r="FP16" s="11">
        <f>Quarterly_Mm3!FP16*0.0353147</f>
        <v>1.4643349724625898</v>
      </c>
      <c r="FQ16" s="11">
        <f>Quarterly_Mm3!FQ16*0.0353147</f>
        <v>1.5433675074464719</v>
      </c>
      <c r="FR16" s="11">
        <f>Quarterly_Mm3!FR16*0.0353147</f>
        <v>1.4957520939082489</v>
      </c>
      <c r="FS16" s="11">
        <f>Quarterly_Mm3!FS16*0.0353147</f>
        <v>1.4993463032979748</v>
      </c>
      <c r="FT16" s="11">
        <f>Quarterly_Mm3!FT16*0.0353147</f>
        <v>1.7405114815284988</v>
      </c>
      <c r="FU16" s="11">
        <f>Quarterly_Mm3!FU16*0.0353147</f>
        <v>1.8347226075900018</v>
      </c>
      <c r="FV16" s="11">
        <f>Quarterly_Mm3!FV16*0.0353147</f>
        <v>1.7708659857700397</v>
      </c>
      <c r="FW16" s="11">
        <f>Quarterly_Mm3!FW16*0.0353147</f>
        <v>1.6519844390089948</v>
      </c>
      <c r="FX16" s="11">
        <f>Quarterly_Mm3!FX16*0.0353147</f>
        <v>2.1732472820129298</v>
      </c>
      <c r="FY16" s="11">
        <f>Quarterly_Mm3!FY16*0.0353147</f>
        <v>2.0676814345863068</v>
      </c>
      <c r="FZ16" s="11">
        <f>Quarterly_Mm3!FZ16*0.0353147</f>
        <v>1.5853820688933908</v>
      </c>
      <c r="GA16" s="11">
        <f>Quarterly_Mm3!GA16*0.0353147</f>
        <v>1.6708884830274218</v>
      </c>
      <c r="GB16" s="11">
        <f>Quarterly_Mm3!GB16*0.0353147</f>
        <v>1.8129969939087387</v>
      </c>
      <c r="GC16" s="11">
        <f>Quarterly_Mm3!GC16*0.0353147</f>
        <v>1.8111633370867877</v>
      </c>
      <c r="GD16" s="11">
        <f>Quarterly_Mm3!GD16*0.0353147</f>
        <v>1.3289733304253619</v>
      </c>
      <c r="GE16" s="11">
        <f>Quarterly_Mm3!GE16*0.0353147</f>
        <v>1.6642413598471888</v>
      </c>
    </row>
    <row r="17" spans="1:187" s="24" customFormat="1" x14ac:dyDescent="0.25">
      <c r="A17" s="23" t="s">
        <v>10</v>
      </c>
      <c r="B17" s="80"/>
      <c r="C17" s="11">
        <f>Quarterly_Mm3!C17*0.0353147</f>
        <v>0.23612628874843178</v>
      </c>
      <c r="D17" s="11">
        <f>Quarterly_Mm3!D17*0.0353147</f>
        <v>0.30388972748356946</v>
      </c>
      <c r="E17" s="11">
        <f>Quarterly_Mm3!E17*0.0353147</f>
        <v>0.34994189284830257</v>
      </c>
      <c r="F17" s="11">
        <f>Quarterly_Mm3!F17*0.0353147</f>
        <v>0.43935828918938497</v>
      </c>
      <c r="G17" s="11">
        <f>Quarterly_Mm3!G17*0.0353147</f>
        <v>0.28474840837486526</v>
      </c>
      <c r="H17" s="11">
        <f>Quarterly_Mm3!H17*0.0353147</f>
        <v>0.48283105428114692</v>
      </c>
      <c r="I17" s="11">
        <f>Quarterly_Mm3!I17*0.0353147</f>
        <v>0.461709094190069</v>
      </c>
      <c r="J17" s="11">
        <f>Quarterly_Mm3!J17*0.0353147</f>
        <v>0.31662705392678081</v>
      </c>
      <c r="K17" s="11">
        <f>Quarterly_Mm3!K17*0.0353147</f>
        <v>0.45028220087885296</v>
      </c>
      <c r="L17" s="11">
        <f>Quarterly_Mm3!L17*0.0353147</f>
        <v>1.4692009719091508</v>
      </c>
      <c r="M17" s="11">
        <f>Quarterly_Mm3!M17*0.0353147</f>
        <v>0.52955979975135592</v>
      </c>
      <c r="N17" s="11">
        <f>Quarterly_Mm3!N17*0.0353147</f>
        <v>0.57277713573689992</v>
      </c>
      <c r="O17" s="11">
        <f>Quarterly_Mm3!O17*0.0353147</f>
        <v>0.53522777025518598</v>
      </c>
      <c r="P17" s="11">
        <f>Quarterly_Mm3!P17*0.0353147</f>
        <v>0.74686907247419398</v>
      </c>
      <c r="Q17" s="11">
        <f>Quarterly_Mm3!Q17*0.0353147</f>
        <v>0.9286736951949659</v>
      </c>
      <c r="R17" s="11">
        <f>Quarterly_Mm3!R17*0.0353147</f>
        <v>0.526189683675097</v>
      </c>
      <c r="S17" s="11">
        <f>Quarterly_Mm3!S17*0.0353147</f>
        <v>0.58223648925440696</v>
      </c>
      <c r="T17" s="11">
        <f>Quarterly_Mm3!T17*0.0353147</f>
        <v>0.33826154328658409</v>
      </c>
      <c r="U17" s="11">
        <f>Quarterly_Mm3!U17*0.0353147</f>
        <v>0.17323486736725269</v>
      </c>
      <c r="V17" s="11">
        <f>Quarterly_Mm3!V17*0.0353147</f>
        <v>6.0011751691385493E-2</v>
      </c>
      <c r="W17" s="11">
        <f>Quarterly_Mm3!W17*0.0353147</f>
        <v>4.6946229637571002E-2</v>
      </c>
      <c r="X17" s="11">
        <f>Quarterly_Mm3!X17*0.0353147</f>
        <v>2.6623330587726719</v>
      </c>
      <c r="Y17" s="11">
        <f>Quarterly_Mm3!Y17*0.0353147</f>
        <v>5.6871746059067689</v>
      </c>
      <c r="Z17" s="11">
        <f>Quarterly_Mm3!Z17*0.0353147</f>
        <v>0.34484799824893136</v>
      </c>
      <c r="AA17" s="11">
        <f>Quarterly_Mm3!AA17*0.0353147</f>
        <v>0.18164432774362518</v>
      </c>
      <c r="AB17" s="11">
        <f>Quarterly_Mm3!AB17*0.0353147</f>
        <v>0.16069131247105317</v>
      </c>
      <c r="AC17" s="11">
        <f>Quarterly_Mm3!AC17*0.0353147</f>
        <v>0.18775523502640187</v>
      </c>
      <c r="AD17" s="11">
        <f>Quarterly_Mm3!AD17*0.0353147</f>
        <v>0.32050371265319172</v>
      </c>
      <c r="AE17" s="11">
        <f>Quarterly_Mm3!AE17*0.0353147</f>
        <v>0.16059435211290088</v>
      </c>
      <c r="AF17" s="11">
        <f>Quarterly_Mm3!AF17*0.0353147</f>
        <v>0.16467089945739879</v>
      </c>
      <c r="AG17" s="11">
        <f>Quarterly_Mm3!AG17*0.0353147</f>
        <v>0.18995184256221989</v>
      </c>
      <c r="AH17" s="11">
        <f>Quarterly_Mm3!AH17*0.0353147</f>
        <v>0.13142696411920779</v>
      </c>
      <c r="AI17" s="11">
        <f>Quarterly_Mm3!AI17*0.0353147</f>
        <v>0.11786229131167189</v>
      </c>
      <c r="AJ17" s="11">
        <f>Quarterly_Mm3!AJ17*0.0353147</f>
        <v>0.10780758474764139</v>
      </c>
      <c r="AK17" s="11">
        <f>Quarterly_Mm3!AK17*0.0353147</f>
        <v>0.15899622159728308</v>
      </c>
      <c r="AL17" s="11">
        <f>Quarterly_Mm3!AL17*0.0353147</f>
        <v>0.11744841468152289</v>
      </c>
      <c r="AM17" s="11">
        <f>Quarterly_Mm3!AM17*0.0353147</f>
        <v>8.2695427227343993E-2</v>
      </c>
      <c r="AN17" s="11">
        <f>Quarterly_Mm3!AN17*0.0353147</f>
        <v>7.9813895781881097E-2</v>
      </c>
      <c r="AO17" s="11">
        <f>Quarterly_Mm3!AO17*0.0353147</f>
        <v>6.4537254322577592E-2</v>
      </c>
      <c r="AP17" s="11">
        <f>Quarterly_Mm3!AP17*0.0353147</f>
        <v>8.3349479344081184E-2</v>
      </c>
      <c r="AQ17" s="11">
        <f>Quarterly_Mm3!AQ17*0.0353147</f>
        <v>0.37722963576980195</v>
      </c>
      <c r="AR17" s="11">
        <f>Quarterly_Mm3!AR17*0.0353147</f>
        <v>0.35146980043611742</v>
      </c>
      <c r="AS17" s="11">
        <f>Quarterly_Mm3!AS17*0.0353147</f>
        <v>0.315248855593529</v>
      </c>
      <c r="AT17" s="11">
        <f>Quarterly_Mm3!AT17*0.0353147</f>
        <v>0.21528040075956859</v>
      </c>
      <c r="AU17" s="11">
        <f>Quarterly_Mm3!AU17*0.0353147</f>
        <v>0.16734881326434289</v>
      </c>
      <c r="AV17" s="11">
        <f>Quarterly_Mm3!AV17*0.0353147</f>
        <v>0.16803075230491438</v>
      </c>
      <c r="AW17" s="11">
        <f>Quarterly_Mm3!AW17*0.0353147</f>
        <v>0.14680199014319989</v>
      </c>
      <c r="AX17" s="11">
        <f>Quarterly_Mm3!AX17*0.0353147</f>
        <v>0.25524783222548586</v>
      </c>
      <c r="AY17" s="11">
        <f>Quarterly_Mm3!AY17*0.0353147</f>
        <v>0.35102410169448373</v>
      </c>
      <c r="AZ17" s="11">
        <f>Quarterly_Mm3!AZ17*0.0353147</f>
        <v>0.50221366686921198</v>
      </c>
      <c r="BA17" s="11">
        <f>Quarterly_Mm3!BA17*0.0353147</f>
        <v>0.1124084209440764</v>
      </c>
      <c r="BB17" s="11">
        <f>Quarterly_Mm3!BB17*0.0353147</f>
        <v>0.23772922728982518</v>
      </c>
      <c r="BC17" s="11">
        <f>Quarterly_Mm3!BC17*0.0353147</f>
        <v>0.26746213489525816</v>
      </c>
      <c r="BD17" s="11">
        <f>Quarterly_Mm3!BD17*0.0353147</f>
        <v>0.20114600981092448</v>
      </c>
      <c r="BE17" s="11">
        <f>Quarterly_Mm3!BE17*0.0353147</f>
        <v>0.2282612924061623</v>
      </c>
      <c r="BF17" s="11">
        <f>Quarterly_Mm3!BF17*0.0353147</f>
        <v>0.25422293606502588</v>
      </c>
      <c r="BG17" s="11">
        <f>Quarterly_Mm3!BG17*0.0353147</f>
        <v>0.22779078823078688</v>
      </c>
      <c r="BH17" s="11">
        <f>Quarterly_Mm3!BH17*0.0353147</f>
        <v>0.48888197421345397</v>
      </c>
      <c r="BI17" s="11">
        <f>Quarterly_Mm3!BI17*0.0353147</f>
        <v>0.37684534897363597</v>
      </c>
      <c r="BJ17" s="11">
        <f>Quarterly_Mm3!BJ17*0.0353147</f>
        <v>0.33960222381227634</v>
      </c>
      <c r="BK17" s="11">
        <f>Quarterly_Mm3!BK17*0.0353147</f>
        <v>0.34741147162751718</v>
      </c>
      <c r="BL17" s="11">
        <f>Quarterly_Mm3!BL17*0.0353147</f>
        <v>0.40653057643686397</v>
      </c>
      <c r="BM17" s="11">
        <f>Quarterly_Mm3!BM17*0.0353147</f>
        <v>0.35408776842267897</v>
      </c>
      <c r="BN17" s="11">
        <f>Quarterly_Mm3!BN17*0.0353147</f>
        <v>0.69367545486807092</v>
      </c>
      <c r="BO17" s="11">
        <f>Quarterly_Mm3!BO17*0.0353147</f>
        <v>0.486310080539059</v>
      </c>
      <c r="BP17" s="11">
        <f>Quarterly_Mm3!BP17*0.0353147</f>
        <v>0.78408932931905095</v>
      </c>
      <c r="BQ17" s="11">
        <f>Quarterly_Mm3!BQ17*0.0353147</f>
        <v>0.25113092646490459</v>
      </c>
      <c r="BR17" s="11">
        <f>Quarterly_Mm3!BR17*0.0353147</f>
        <v>0.60247032207406703</v>
      </c>
      <c r="BS17" s="11">
        <f>Quarterly_Mm3!BS17*0.0353147</f>
        <v>0.62043446429255289</v>
      </c>
      <c r="BT17" s="11">
        <f>Quarterly_Mm3!BT17*0.0353147</f>
        <v>0.67337527102431605</v>
      </c>
      <c r="BU17" s="11">
        <f>Quarterly_Mm3!BU17*0.0353147</f>
        <v>0.59275289473245896</v>
      </c>
      <c r="BV17" s="11">
        <f>Quarterly_Mm3!BV17*0.0353147</f>
        <v>0.50192274437061202</v>
      </c>
      <c r="BW17" s="11">
        <f>Quarterly_Mm3!BW17*0.0353147</f>
        <v>0.40329065683082993</v>
      </c>
      <c r="BX17" s="11">
        <f>Quarterly_Mm3!BX17*0.0353147</f>
        <v>0.706959225829076</v>
      </c>
      <c r="BY17" s="11">
        <f>Quarterly_Mm3!BY17*0.0353147</f>
        <v>0.35485974388006197</v>
      </c>
      <c r="BZ17" s="11">
        <f>Quarterly_Mm3!BZ17*0.0353147</f>
        <v>0.31845399770677935</v>
      </c>
      <c r="CA17" s="11">
        <f>Quarterly_Mm3!CA17*0.0353147</f>
        <v>0.32258797529963468</v>
      </c>
      <c r="CB17" s="11">
        <f>Quarterly_Mm3!CB17*0.0353147</f>
        <v>0.26521311469428821</v>
      </c>
      <c r="CC17" s="11">
        <f>Quarterly_Mm3!CC17*0.0353147</f>
        <v>0.36533071275879997</v>
      </c>
      <c r="CD17" s="11">
        <f>Quarterly_Mm3!CD17*0.0353147</f>
        <v>0.529105853296852</v>
      </c>
      <c r="CE17" s="11">
        <f>Quarterly_Mm3!CE17*0.0353147</f>
        <v>0.42158052595050099</v>
      </c>
      <c r="CF17" s="11">
        <f>Quarterly_Mm3!CF17*0.0353147</f>
        <v>0.61202765799245895</v>
      </c>
      <c r="CG17" s="11">
        <f>Quarterly_Mm3!CG17*0.0353147</f>
        <v>0.39423139908809096</v>
      </c>
      <c r="CH17" s="11">
        <f>Quarterly_Mm3!CH17*0.0353147</f>
        <v>0.31045405019370631</v>
      </c>
      <c r="CI17" s="11">
        <f>Quarterly_Mm3!CI17*0.0353147</f>
        <v>0.30453407928788123</v>
      </c>
      <c r="CJ17" s="11">
        <f>Quarterly_Mm3!CJ17*0.0353147</f>
        <v>0.3282903132219519</v>
      </c>
      <c r="CK17" s="11">
        <f>Quarterly_Mm3!CK17*0.0353147</f>
        <v>0.26949495641926086</v>
      </c>
      <c r="CL17" s="11">
        <f>Quarterly_Mm3!CL17*0.0353147</f>
        <v>0.24604120782880839</v>
      </c>
      <c r="CM17" s="11">
        <f>Quarterly_Mm3!CM17*0.0353147</f>
        <v>0.29053596868471937</v>
      </c>
      <c r="CN17" s="11">
        <f>Quarterly_Mm3!CN17*0.0353147</f>
        <v>0.31439123411346787</v>
      </c>
      <c r="CO17" s="11">
        <f>Quarterly_Mm3!CO17*0.0353147</f>
        <v>0.574310661752226</v>
      </c>
      <c r="CP17" s="11">
        <f>Quarterly_Mm3!CP17*0.0353147</f>
        <v>1.17627165791869</v>
      </c>
      <c r="CQ17" s="11">
        <f>Quarterly_Mm3!CQ17*0.0353147</f>
        <v>0.95200171338872897</v>
      </c>
      <c r="CR17" s="11">
        <f>Quarterly_Mm3!CR17*0.0353147</f>
        <v>0.78298636224500695</v>
      </c>
      <c r="CS17" s="11">
        <f>Quarterly_Mm3!CS17*0.0353147</f>
        <v>0.83027976257589686</v>
      </c>
      <c r="CT17" s="11">
        <f>Quarterly_Mm3!CT17*0.0353147</f>
        <v>0.95620334056251288</v>
      </c>
      <c r="CU17" s="11">
        <f>Quarterly_Mm3!CU17*0.0353147</f>
        <v>0.9377966214571879</v>
      </c>
      <c r="CV17" s="11">
        <f>Quarterly_Mm3!CV17*0.0353147</f>
        <v>0.95258683735582395</v>
      </c>
      <c r="CW17" s="11">
        <f>Quarterly_Mm3!CW17*0.0353147</f>
        <v>0.55641243018352593</v>
      </c>
      <c r="CX17" s="11">
        <f>Quarterly_Mm3!CX17*0.0353147</f>
        <v>0.50946311015655799</v>
      </c>
      <c r="CY17" s="11">
        <f>Quarterly_Mm3!CY17*0.0353147</f>
        <v>0.64152442820598998</v>
      </c>
      <c r="CZ17" s="11">
        <f>Quarterly_Mm3!CZ17*0.0353147</f>
        <v>0.37105313853002997</v>
      </c>
      <c r="DA17" s="11">
        <f>Quarterly_Mm3!DA17*0.0353147</f>
        <v>0.33720173398957776</v>
      </c>
      <c r="DB17" s="11">
        <f>Quarterly_Mm3!DB17*0.0353147</f>
        <v>0.49291496698494497</v>
      </c>
      <c r="DC17" s="11">
        <f>Quarterly_Mm3!DC17*0.0353147</f>
        <v>0.30249191338831444</v>
      </c>
      <c r="DD17" s="11">
        <f>Quarterly_Mm3!DD17*0.0353147</f>
        <v>0.43975110271986595</v>
      </c>
      <c r="DE17" s="11">
        <f>Quarterly_Mm3!DE17*0.0353147</f>
        <v>0.415525541649371</v>
      </c>
      <c r="DF17" s="11">
        <f>Quarterly_Mm3!DF17*0.0353147</f>
        <v>0.39591776394669398</v>
      </c>
      <c r="DG17" s="11">
        <f>Quarterly_Mm3!DG17*0.0353147</f>
        <v>0.58610866594503797</v>
      </c>
      <c r="DH17" s="11">
        <f>Quarterly_Mm3!DH17*0.0353147</f>
        <v>0.65163342035028693</v>
      </c>
      <c r="DI17" s="11">
        <f>Quarterly_Mm3!DI17*0.0353147</f>
        <v>0.69261772839675595</v>
      </c>
      <c r="DJ17" s="11">
        <f>Quarterly_Mm3!DJ17*0.0353147</f>
        <v>0.42419240151564802</v>
      </c>
      <c r="DK17" s="11">
        <f>Quarterly_Mm3!DK17*0.0353147</f>
        <v>0.374463039441015</v>
      </c>
      <c r="DL17" s="11">
        <f>Quarterly_Mm3!DL17*0.0353147</f>
        <v>0.46543132466449993</v>
      </c>
      <c r="DM17" s="11">
        <f>Quarterly_Mm3!DM17*0.0353147</f>
        <v>0.33734741616764097</v>
      </c>
      <c r="DN17" s="11">
        <f>Quarterly_Mm3!DN17*0.0353147</f>
        <v>0.27264861203068147</v>
      </c>
      <c r="DO17" s="11">
        <f>Quarterly_Mm3!DO17*0.0353147</f>
        <v>0.29754807049015219</v>
      </c>
      <c r="DP17" s="11">
        <f>Quarterly_Mm3!DP17*0.0353147</f>
        <v>0.24807639233001749</v>
      </c>
      <c r="DQ17" s="11">
        <f>Quarterly_Mm3!DQ17*0.0353147</f>
        <v>0.23858962545880319</v>
      </c>
      <c r="DR17" s="11">
        <f>Quarterly_Mm3!DR17*0.0353147</f>
        <v>0.20140537749500409</v>
      </c>
      <c r="DS17" s="11">
        <f>Quarterly_Mm3!DS17*0.0353147</f>
        <v>0.21525647822864158</v>
      </c>
      <c r="DT17" s="11">
        <f>Quarterly_Mm3!DT17*0.0353147</f>
        <v>0.1767711951867553</v>
      </c>
      <c r="DU17" s="11">
        <f>Quarterly_Mm3!DU17*0.0353147</f>
        <v>0.20173673910377699</v>
      </c>
      <c r="DV17" s="11">
        <f>Quarterly_Mm3!DV17*0.0353147</f>
        <v>0.24899241436513317</v>
      </c>
      <c r="DW17" s="11">
        <f>Quarterly_Mm3!DW17*0.0353147</f>
        <v>0.21235233050769001</v>
      </c>
      <c r="DX17" s="11">
        <f>Quarterly_Mm3!DX17*0.0353147</f>
        <v>0.22213985254942528</v>
      </c>
      <c r="DY17" s="11">
        <f>Quarterly_Mm3!DY17*0.0353147</f>
        <v>0.1502316661561145</v>
      </c>
      <c r="DZ17" s="11">
        <f>Quarterly_Mm3!DZ17*0.0353147</f>
        <v>0.17719395897304746</v>
      </c>
      <c r="EA17" s="11">
        <f>Quarterly_Mm3!EA17*0.0353147</f>
        <v>0.24370418777446118</v>
      </c>
      <c r="EB17" s="11">
        <f>Quarterly_Mm3!EB17*0.0353147</f>
        <v>0.20138114405345831</v>
      </c>
      <c r="EC17" s="11">
        <f>Quarterly_Mm3!EC17*0.0353147</f>
        <v>9.1830049188485502E-2</v>
      </c>
      <c r="ED17" s="11">
        <f>Quarterly_Mm3!ED17*0.0353147</f>
        <v>0.24361501384856779</v>
      </c>
      <c r="EE17" s="11">
        <f>Quarterly_Mm3!EE17*0.0353147</f>
        <v>0.19276161916350848</v>
      </c>
      <c r="EF17" s="11">
        <f>Quarterly_Mm3!EF17*0.0353147</f>
        <v>0.3264222135493145</v>
      </c>
      <c r="EG17" s="11">
        <f>Quarterly_Mm3!EG17*0.0353147</f>
        <v>1.3910985512561049</v>
      </c>
      <c r="EH17" s="11">
        <f>Quarterly_Mm3!EH17*0.0353147</f>
        <v>1.7258311303678568</v>
      </c>
      <c r="EI17" s="11">
        <f>Quarterly_Mm3!EI17*0.0353147</f>
        <v>2.0478338040321411</v>
      </c>
      <c r="EJ17" s="11">
        <f>Quarterly_Mm3!EJ17*0.0353147</f>
        <v>2.0342229299560919</v>
      </c>
      <c r="EK17" s="11">
        <f>Quarterly_Mm3!EK17*0.0353147</f>
        <v>1.404842158104133</v>
      </c>
      <c r="EL17" s="11">
        <f>Quarterly_Mm3!EL17*0.0353147</f>
        <v>1.0526619735900908</v>
      </c>
      <c r="EM17" s="11">
        <f>Quarterly_Mm3!EM17*0.0353147</f>
        <v>1.0282278039957848</v>
      </c>
      <c r="EN17" s="11">
        <f>Quarterly_Mm3!EN17*0.0353147</f>
        <v>0.99109709569515891</v>
      </c>
      <c r="EO17" s="11">
        <f>Quarterly_Mm3!EO17*0.0353147</f>
        <v>1.9309732684646628</v>
      </c>
      <c r="EP17" s="11">
        <f>Quarterly_Mm3!EP17*0.0353147</f>
        <v>2.3886635427317917</v>
      </c>
      <c r="EQ17" s="11">
        <f>Quarterly_Mm3!EQ17*0.0353147</f>
        <v>1.7134100530313299</v>
      </c>
      <c r="ER17" s="11">
        <f>Quarterly_Mm3!ER17*0.0353147</f>
        <v>1.4272534497698297</v>
      </c>
      <c r="ES17" s="11">
        <f>Quarterly_Mm3!ES17*0.0353147</f>
        <v>1.8722776703922668</v>
      </c>
      <c r="ET17" s="11">
        <f>Quarterly_Mm3!ET17*0.0353147</f>
        <v>2.0954019590856769</v>
      </c>
      <c r="EU17" s="11">
        <f>Quarterly_Mm3!EU17*0.0353147</f>
        <v>1.9235731977405539</v>
      </c>
      <c r="EV17" s="11">
        <f>Quarterly_Mm3!EV17*0.0353147</f>
        <v>1.4589246449435209</v>
      </c>
      <c r="EW17" s="11">
        <f>Quarterly_Mm3!EW17*0.0353147</f>
        <v>1.618805819621042</v>
      </c>
      <c r="EX17" s="11">
        <f>Quarterly_Mm3!EX17*0.0353147</f>
        <v>1.1892933330644109</v>
      </c>
      <c r="EY17" s="11">
        <f>Quarterly_Mm3!EY17*0.0353147</f>
        <v>1.3216135558928348</v>
      </c>
      <c r="EZ17" s="11">
        <f>Quarterly_Mm3!EZ17*0.0353147</f>
        <v>1.37186837457059</v>
      </c>
      <c r="FA17" s="11">
        <f>Quarterly_Mm3!FA17*0.0353147</f>
        <v>1.0450741776900159</v>
      </c>
      <c r="FB17" s="11">
        <f>Quarterly_Mm3!FB17*0.0353147</f>
        <v>0.68303887064074287</v>
      </c>
      <c r="FC17" s="11">
        <f>Quarterly_Mm3!FC17*0.0353147</f>
        <v>0.64840203842612498</v>
      </c>
      <c r="FD17" s="11">
        <f>Quarterly_Mm3!FD17*0.0353147</f>
        <v>0.81707248360823892</v>
      </c>
      <c r="FE17" s="11">
        <f>Quarterly_Mm3!FE17*0.0353147</f>
        <v>0.50477387844084698</v>
      </c>
      <c r="FF17" s="11">
        <f>Quarterly_Mm3!FF17*0.0353147</f>
        <v>0.47084036778792998</v>
      </c>
      <c r="FG17" s="11">
        <f>Quarterly_Mm3!FG17*0.0353147</f>
        <v>0.84136191661088899</v>
      </c>
      <c r="FH17" s="11">
        <f>Quarterly_Mm3!FH17*0.0353147</f>
        <v>0.6731819802516299</v>
      </c>
      <c r="FI17" s="11">
        <f>Quarterly_Mm3!FI17*0.0353147</f>
        <v>0.60994502441312692</v>
      </c>
      <c r="FJ17" s="11">
        <f>Quarterly_Mm3!FJ17*0.0353147</f>
        <v>0.52886792474336597</v>
      </c>
      <c r="FK17" s="11">
        <f>Quarterly_Mm3!FK17*0.0353147</f>
        <v>0.772921716535235</v>
      </c>
      <c r="FL17" s="11">
        <f>Quarterly_Mm3!FL17*0.0353147</f>
        <v>1.6389721837063518</v>
      </c>
      <c r="FM17" s="11">
        <f>Quarterly_Mm3!FM17*0.0353147</f>
        <v>2.1695938827139751</v>
      </c>
      <c r="FN17" s="11">
        <f>Quarterly_Mm3!FN17*0.0353147</f>
        <v>1.9809970396582268</v>
      </c>
      <c r="FO17" s="11">
        <f>Quarterly_Mm3!FO17*0.0353147</f>
        <v>1.6652981494195129</v>
      </c>
      <c r="FP17" s="11">
        <f>Quarterly_Mm3!FP17*0.0353147</f>
        <v>1.0725119854144778</v>
      </c>
      <c r="FQ17" s="11">
        <f>Quarterly_Mm3!FQ17*0.0353147</f>
        <v>1.4890366367835157</v>
      </c>
      <c r="FR17" s="11">
        <f>Quarterly_Mm3!FR17*0.0353147</f>
        <v>0.93860589947903383</v>
      </c>
      <c r="FS17" s="11">
        <f>Quarterly_Mm3!FS17*0.0353147</f>
        <v>1.1078464266849248</v>
      </c>
      <c r="FT17" s="11">
        <f>Quarterly_Mm3!FT17*0.0353147</f>
        <v>1.2938095866419821</v>
      </c>
      <c r="FU17" s="11">
        <f>Quarterly_Mm3!FU17*0.0353147</f>
        <v>1.262074960969886</v>
      </c>
      <c r="FV17" s="11">
        <f>Quarterly_Mm3!FV17*0.0353147</f>
        <v>1.3679039862542008</v>
      </c>
      <c r="FW17" s="11">
        <f>Quarterly_Mm3!FW17*0.0353147</f>
        <v>1.209170575347674</v>
      </c>
      <c r="FX17" s="11">
        <f>Quarterly_Mm3!FX17*0.0353147</f>
        <v>1.0189725923988329</v>
      </c>
      <c r="FY17" s="11">
        <f>Quarterly_Mm3!FY17*0.0353147</f>
        <v>0.6347391161326279</v>
      </c>
      <c r="FZ17" s="11">
        <f>Quarterly_Mm3!FZ17*0.0353147</f>
        <v>0.63899311924427604</v>
      </c>
      <c r="GA17" s="11">
        <f>Quarterly_Mm3!GA17*0.0353147</f>
        <v>0.65127852032857891</v>
      </c>
      <c r="GB17" s="11">
        <f>Quarterly_Mm3!GB17*0.0353147</f>
        <v>0.69471769372455394</v>
      </c>
      <c r="GC17" s="11">
        <f>Quarterly_Mm3!GC17*0.0353147</f>
        <v>0.64545622847036588</v>
      </c>
      <c r="GD17" s="11">
        <f>Quarterly_Mm3!GD17*0.0353147</f>
        <v>0.50143633805645593</v>
      </c>
      <c r="GE17" s="11">
        <f>Quarterly_Mm3!GE17*0.0353147</f>
        <v>0.40908764959110999</v>
      </c>
    </row>
    <row r="18" spans="1:187" s="24" customFormat="1" x14ac:dyDescent="0.25">
      <c r="A18" s="23"/>
      <c r="B18" s="80"/>
      <c r="C18" s="28"/>
      <c r="D18" s="28"/>
      <c r="E18" s="28"/>
      <c r="F18" s="28"/>
      <c r="G18" s="28"/>
      <c r="H18" s="28"/>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c r="BH18" s="28"/>
      <c r="BI18" s="28"/>
      <c r="BJ18" s="28"/>
      <c r="BK18" s="28"/>
      <c r="BL18" s="28"/>
      <c r="BM18" s="28"/>
      <c r="BN18" s="28"/>
      <c r="BO18" s="28"/>
      <c r="BP18" s="28"/>
      <c r="BQ18" s="28"/>
      <c r="BR18" s="28"/>
      <c r="BS18" s="28"/>
      <c r="BT18" s="28"/>
      <c r="BU18" s="28"/>
      <c r="BV18" s="28"/>
      <c r="BW18" s="28"/>
      <c r="BX18" s="28"/>
      <c r="BY18" s="28"/>
      <c r="BZ18" s="28"/>
      <c r="CA18" s="28"/>
      <c r="CB18" s="28"/>
      <c r="CC18" s="28"/>
      <c r="CD18" s="28"/>
      <c r="CE18" s="28"/>
      <c r="CF18" s="28"/>
      <c r="CG18" s="28"/>
      <c r="CH18" s="28"/>
      <c r="CI18" s="28"/>
      <c r="CJ18" s="28"/>
      <c r="CK18" s="28"/>
      <c r="CL18" s="28"/>
      <c r="CM18" s="28"/>
      <c r="CN18" s="28"/>
      <c r="CO18" s="28"/>
      <c r="CP18" s="28"/>
      <c r="CQ18" s="28"/>
      <c r="CR18" s="28"/>
      <c r="CS18" s="28"/>
      <c r="CT18" s="28"/>
      <c r="CU18" s="28"/>
      <c r="CV18" s="28"/>
      <c r="CW18" s="28"/>
      <c r="CX18" s="28"/>
      <c r="CY18" s="28"/>
      <c r="CZ18" s="28"/>
      <c r="DA18" s="28"/>
      <c r="DB18" s="28"/>
      <c r="DC18" s="28"/>
      <c r="DD18" s="28"/>
      <c r="DE18" s="28"/>
      <c r="DF18" s="28"/>
      <c r="DG18" s="28"/>
      <c r="DH18" s="28"/>
      <c r="DI18" s="28"/>
      <c r="DJ18" s="28"/>
      <c r="DK18" s="28"/>
      <c r="DL18" s="28"/>
      <c r="DM18" s="28"/>
      <c r="DN18" s="28"/>
      <c r="DO18" s="28"/>
      <c r="DP18" s="28"/>
      <c r="DQ18" s="28"/>
      <c r="DR18" s="28"/>
      <c r="DS18" s="28"/>
      <c r="DT18" s="28"/>
      <c r="DU18" s="28"/>
      <c r="DV18" s="28"/>
      <c r="DW18" s="28"/>
      <c r="DX18" s="28"/>
      <c r="DY18" s="28"/>
      <c r="DZ18" s="28"/>
      <c r="EA18" s="28"/>
      <c r="EB18" s="28"/>
      <c r="EC18" s="28"/>
      <c r="ED18" s="28"/>
      <c r="EE18" s="28"/>
      <c r="EF18" s="28"/>
      <c r="EG18" s="28"/>
      <c r="EH18" s="28"/>
      <c r="EI18" s="28"/>
      <c r="EJ18" s="28"/>
      <c r="EK18" s="28"/>
      <c r="EL18" s="28"/>
      <c r="EM18" s="28"/>
      <c r="EN18" s="28"/>
      <c r="EO18" s="28"/>
      <c r="EP18" s="28"/>
      <c r="EQ18" s="28"/>
      <c r="ER18" s="28"/>
      <c r="ES18" s="28"/>
      <c r="ET18" s="28"/>
      <c r="EU18" s="28"/>
      <c r="EV18" s="28"/>
      <c r="EW18" s="28"/>
      <c r="EX18" s="28"/>
      <c r="EY18" s="28"/>
      <c r="EZ18" s="28"/>
      <c r="FA18" s="28"/>
      <c r="FB18" s="28"/>
      <c r="FC18" s="28"/>
      <c r="FD18" s="28"/>
      <c r="FE18" s="28"/>
      <c r="FF18" s="28"/>
      <c r="FG18" s="28"/>
      <c r="FH18" s="28"/>
      <c r="FI18" s="28"/>
      <c r="FJ18" s="28"/>
      <c r="FK18" s="28"/>
      <c r="FL18" s="28"/>
      <c r="FM18" s="28"/>
      <c r="FN18" s="28"/>
      <c r="FO18" s="28"/>
      <c r="FP18" s="28"/>
      <c r="FQ18" s="28"/>
      <c r="FR18" s="28"/>
      <c r="FS18" s="28"/>
      <c r="FT18" s="28"/>
      <c r="FU18" s="28"/>
      <c r="FV18" s="28"/>
      <c r="FW18" s="28"/>
      <c r="FX18" s="28"/>
      <c r="FY18" s="28"/>
      <c r="FZ18" s="28"/>
      <c r="GA18" s="28"/>
      <c r="GB18" s="28"/>
      <c r="GC18" s="28"/>
      <c r="GD18" s="28"/>
      <c r="GE18" s="28"/>
    </row>
    <row r="19" spans="1:187" s="24" customFormat="1" x14ac:dyDescent="0.25">
      <c r="A19" s="27" t="s">
        <v>29</v>
      </c>
      <c r="B19" s="85"/>
      <c r="C19" s="5">
        <f>Quarterly_Mm3!C19*0.0353147</f>
        <v>3.203554122079558</v>
      </c>
      <c r="D19" s="5">
        <f>Quarterly_Mm3!D19*0.0353147</f>
        <v>3.8232643620394797</v>
      </c>
      <c r="E19" s="5">
        <f>Quarterly_Mm3!E19*0.0353147</f>
        <v>3.8763199772140893</v>
      </c>
      <c r="F19" s="5">
        <f>Quarterly_Mm3!F19*0.0353147</f>
        <v>3.4267751306733274</v>
      </c>
      <c r="G19" s="5">
        <f>Quarterly_Mm3!G19*0.0353147</f>
        <v>3.0984808338472716</v>
      </c>
      <c r="H19" s="5">
        <f>Quarterly_Mm3!H19*0.0353147</f>
        <v>4.0734889290302796</v>
      </c>
      <c r="I19" s="5">
        <f>Quarterly_Mm3!I19*0.0353147</f>
        <v>4.3224318937748496</v>
      </c>
      <c r="J19" s="5">
        <f>Quarterly_Mm3!J19*0.0353147</f>
        <v>4.3407722124154997</v>
      </c>
      <c r="K19" s="5">
        <f>Quarterly_Mm3!K19*0.0353147</f>
        <v>5.4130938360585095</v>
      </c>
      <c r="L19" s="5">
        <f>Quarterly_Mm3!L19*0.0353147</f>
        <v>16.302929682859858</v>
      </c>
      <c r="M19" s="5">
        <f>Quarterly_Mm3!M19*0.0353147</f>
        <v>10.806194180551149</v>
      </c>
      <c r="N19" s="5">
        <f>Quarterly_Mm3!N19*0.0353147</f>
        <v>13.082508579899178</v>
      </c>
      <c r="O19" s="5">
        <f>Quarterly_Mm3!O19*0.0353147</f>
        <v>14.478783904199609</v>
      </c>
      <c r="P19" s="5">
        <f>Quarterly_Mm3!P19*0.0353147</f>
        <v>19.652317287422179</v>
      </c>
      <c r="Q19" s="5">
        <f>Quarterly_Mm3!Q19*0.0353147</f>
        <v>21.428176814149857</v>
      </c>
      <c r="R19" s="5">
        <f>Quarterly_Mm3!R19*0.0353147</f>
        <v>18.469314919606678</v>
      </c>
      <c r="S19" s="5">
        <f>Quarterly_Mm3!S19*0.0353147</f>
        <v>15.332799456747228</v>
      </c>
      <c r="T19" s="5">
        <f>Quarterly_Mm3!T19*0.0353147</f>
        <v>18.896157041685729</v>
      </c>
      <c r="U19" s="5">
        <f>Quarterly_Mm3!U19*0.0353147</f>
        <v>20.810736968966228</v>
      </c>
      <c r="V19" s="5">
        <f>Quarterly_Mm3!V19*0.0353147</f>
        <v>15.00195035962102</v>
      </c>
      <c r="W19" s="5">
        <f>Quarterly_Mm3!W19*0.0353147</f>
        <v>10.83989462089386</v>
      </c>
      <c r="X19" s="5">
        <f>Quarterly_Mm3!X19*0.0353147</f>
        <v>9.5048873028753995</v>
      </c>
      <c r="Y19" s="5">
        <f>Quarterly_Mm3!Y19*0.0353147</f>
        <v>12.054037017952378</v>
      </c>
      <c r="Z19" s="5">
        <f>Quarterly_Mm3!Z19*0.0353147</f>
        <v>6.7852574132693402</v>
      </c>
      <c r="AA19" s="5">
        <f>Quarterly_Mm3!AA19*0.0353147</f>
        <v>5.4917679706276203</v>
      </c>
      <c r="AB19" s="5">
        <f>Quarterly_Mm3!AB19*0.0353147</f>
        <v>10.63609222999054</v>
      </c>
      <c r="AC19" s="5">
        <f>Quarterly_Mm3!AC19*0.0353147</f>
        <v>10.668604154104749</v>
      </c>
      <c r="AD19" s="5">
        <f>Quarterly_Mm3!AD19*0.0353147</f>
        <v>7.6070896732380096</v>
      </c>
      <c r="AE19" s="5">
        <f>Quarterly_Mm3!AE19*0.0353147</f>
        <v>7.6357291286090199</v>
      </c>
      <c r="AF19" s="5">
        <f>Quarterly_Mm3!AF19*0.0353147</f>
        <v>12.419076020694769</v>
      </c>
      <c r="AG19" s="5">
        <f>Quarterly_Mm3!AG19*0.0353147</f>
        <v>13.1204739518406</v>
      </c>
      <c r="AH19" s="5">
        <f>Quarterly_Mm3!AH19*0.0353147</f>
        <v>9.4467954300820303</v>
      </c>
      <c r="AI19" s="5">
        <f>Quarterly_Mm3!AI19*0.0353147</f>
        <v>12.411144628655309</v>
      </c>
      <c r="AJ19" s="5">
        <f>Quarterly_Mm3!AJ19*0.0353147</f>
        <v>19.5299626440945</v>
      </c>
      <c r="AK19" s="5">
        <f>Quarterly_Mm3!AK19*0.0353147</f>
        <v>26.128477989673787</v>
      </c>
      <c r="AL19" s="5">
        <f>Quarterly_Mm3!AL19*0.0353147</f>
        <v>18.724091071147559</v>
      </c>
      <c r="AM19" s="5">
        <f>Quarterly_Mm3!AM19*0.0353147</f>
        <v>17.46178409189238</v>
      </c>
      <c r="AN19" s="5">
        <f>Quarterly_Mm3!AN19*0.0353147</f>
        <v>20.268812231303787</v>
      </c>
      <c r="AO19" s="5">
        <f>Quarterly_Mm3!AO19*0.0353147</f>
        <v>26.805956052620999</v>
      </c>
      <c r="AP19" s="5">
        <f>Quarterly_Mm3!AP19*0.0353147</f>
        <v>17.965224296208699</v>
      </c>
      <c r="AQ19" s="5">
        <f>Quarterly_Mm3!AQ19*0.0353147</f>
        <v>20.874038134345419</v>
      </c>
      <c r="AR19" s="5">
        <f>Quarterly_Mm3!AR19*0.0353147</f>
        <v>27.50387806378993</v>
      </c>
      <c r="AS19" s="5">
        <f>Quarterly_Mm3!AS19*0.0353147</f>
        <v>30.227220008645908</v>
      </c>
      <c r="AT19" s="5">
        <f>Quarterly_Mm3!AT19*0.0353147</f>
        <v>24.5270428762832</v>
      </c>
      <c r="AU19" s="5">
        <f>Quarterly_Mm3!AU19*0.0353147</f>
        <v>23.258515025455107</v>
      </c>
      <c r="AV19" s="5">
        <f>Quarterly_Mm3!AV19*0.0353147</f>
        <v>35.716146667987097</v>
      </c>
      <c r="AW19" s="5">
        <f>Quarterly_Mm3!AW19*0.0353147</f>
        <v>34.560453931073532</v>
      </c>
      <c r="AX19" s="5">
        <f>Quarterly_Mm3!AX19*0.0353147</f>
        <v>36.514590387075991</v>
      </c>
      <c r="AY19" s="5">
        <f>Quarterly_Mm3!AY19*0.0353147</f>
        <v>33.293366054795285</v>
      </c>
      <c r="AZ19" s="5">
        <f>Quarterly_Mm3!AZ19*0.0353147</f>
        <v>44.218203317829996</v>
      </c>
      <c r="BA19" s="5">
        <f>Quarterly_Mm3!BA19*0.0353147</f>
        <v>39.538907110446395</v>
      </c>
      <c r="BB19" s="5">
        <f>Quarterly_Mm3!BB19*0.0353147</f>
        <v>38.364856701248598</v>
      </c>
      <c r="BC19" s="5">
        <f>Quarterly_Mm3!BC19*0.0353147</f>
        <v>38.336130558883497</v>
      </c>
      <c r="BD19" s="5">
        <f>Quarterly_Mm3!BD19*0.0353147</f>
        <v>37.315254235409796</v>
      </c>
      <c r="BE19" s="5">
        <f>Quarterly_Mm3!BE19*0.0353147</f>
        <v>38.174443087800995</v>
      </c>
      <c r="BF19" s="5">
        <f>Quarterly_Mm3!BF19*0.0353147</f>
        <v>35.688130527665493</v>
      </c>
      <c r="BG19" s="5">
        <f>Quarterly_Mm3!BG19*0.0353147</f>
        <v>36.969481121343293</v>
      </c>
      <c r="BH19" s="5">
        <f>Quarterly_Mm3!BH19*0.0353147</f>
        <v>47.198647918411098</v>
      </c>
      <c r="BI19" s="5">
        <f>Quarterly_Mm3!BI19*0.0353147</f>
        <v>44.034784133864399</v>
      </c>
      <c r="BJ19" s="5">
        <f>Quarterly_Mm3!BJ19*0.0353147</f>
        <v>36.494833366272793</v>
      </c>
      <c r="BK19" s="5">
        <f>Quarterly_Mm3!BK19*0.0353147</f>
        <v>34.472079205092889</v>
      </c>
      <c r="BL19" s="5">
        <f>Quarterly_Mm3!BL19*0.0353147</f>
        <v>43.490483147731297</v>
      </c>
      <c r="BM19" s="5">
        <f>Quarterly_Mm3!BM19*0.0353147</f>
        <v>48.287337294559798</v>
      </c>
      <c r="BN19" s="5">
        <f>Quarterly_Mm3!BN19*0.0353147</f>
        <v>43.901808891155191</v>
      </c>
      <c r="BO19" s="5">
        <f>Quarterly_Mm3!BO19*0.0353147</f>
        <v>38.446644133860595</v>
      </c>
      <c r="BP19" s="5">
        <f>Quarterly_Mm3!BP19*0.0353147</f>
        <v>47.752653949139393</v>
      </c>
      <c r="BQ19" s="5">
        <f>Quarterly_Mm3!BQ19*0.0353147</f>
        <v>43.531646986177591</v>
      </c>
      <c r="BR19" s="5">
        <f>Quarterly_Mm3!BR19*0.0353147</f>
        <v>40.719478449628596</v>
      </c>
      <c r="BS19" s="5">
        <f>Quarterly_Mm3!BS19*0.0353147</f>
        <v>38.909982356256094</v>
      </c>
      <c r="BT19" s="5">
        <f>Quarterly_Mm3!BT19*0.0353147</f>
        <v>53.962289549894493</v>
      </c>
      <c r="BU19" s="5">
        <f>Quarterly_Mm3!BU19*0.0353147</f>
        <v>53.928050359082995</v>
      </c>
      <c r="BV19" s="5">
        <f>Quarterly_Mm3!BV19*0.0353147</f>
        <v>41.624006432761796</v>
      </c>
      <c r="BW19" s="5">
        <f>Quarterly_Mm3!BW19*0.0353147</f>
        <v>39.033311106142698</v>
      </c>
      <c r="BX19" s="5">
        <f>Quarterly_Mm3!BX19*0.0353147</f>
        <v>61.568852988193392</v>
      </c>
      <c r="BY19" s="5">
        <f>Quarterly_Mm3!BY19*0.0353147</f>
        <v>51.854917776009593</v>
      </c>
      <c r="BZ19" s="5">
        <f>Quarterly_Mm3!BZ19*0.0353147</f>
        <v>40.968979736248691</v>
      </c>
      <c r="CA19" s="5">
        <f>Quarterly_Mm3!CA19*0.0353147</f>
        <v>41.652092178357101</v>
      </c>
      <c r="CB19" s="5">
        <f>Quarterly_Mm3!CB19*0.0353147</f>
        <v>51.130348136241999</v>
      </c>
      <c r="CC19" s="5">
        <f>Quarterly_Mm3!CC19*0.0353147</f>
        <v>46.214733019398395</v>
      </c>
      <c r="CD19" s="5">
        <f>Quarterly_Mm3!CD19*0.0353147</f>
        <v>48.035115328136996</v>
      </c>
      <c r="CE19" s="5">
        <f>Quarterly_Mm3!CE19*0.0353147</f>
        <v>41.526443888345099</v>
      </c>
      <c r="CF19" s="5">
        <f>Quarterly_Mm3!CF19*0.0353147</f>
        <v>51.105230626496393</v>
      </c>
      <c r="CG19" s="5">
        <f>Quarterly_Mm3!CG19*0.0353147</f>
        <v>43.496103129089299</v>
      </c>
      <c r="CH19" s="5">
        <f>Quarterly_Mm3!CH19*0.0353147</f>
        <v>38.141841333684397</v>
      </c>
      <c r="CI19" s="5">
        <f>Quarterly_Mm3!CI19*0.0353147</f>
        <v>35.679775140274899</v>
      </c>
      <c r="CJ19" s="5">
        <f>Quarterly_Mm3!CJ19*0.0353147</f>
        <v>39.954019437263099</v>
      </c>
      <c r="CK19" s="5">
        <f>Quarterly_Mm3!CK19*0.0353147</f>
        <v>49.968097922160993</v>
      </c>
      <c r="CL19" s="5">
        <f>Quarterly_Mm3!CL19*0.0353147</f>
        <v>36.646225966640699</v>
      </c>
      <c r="CM19" s="5">
        <f>Quarterly_Mm3!CM19*0.0353147</f>
        <v>38.692469654616502</v>
      </c>
      <c r="CN19" s="5">
        <f>Quarterly_Mm3!CN19*0.0353147</f>
        <v>51.818524317868693</v>
      </c>
      <c r="CO19" s="5">
        <f>Quarterly_Mm3!CO19*0.0353147</f>
        <v>59.006809819642896</v>
      </c>
      <c r="CP19" s="5">
        <f>Quarterly_Mm3!CP19*0.0353147</f>
        <v>40.520857805845104</v>
      </c>
      <c r="CQ19" s="5">
        <f>Quarterly_Mm3!CQ19*0.0353147</f>
        <v>50.991903317482098</v>
      </c>
      <c r="CR19" s="5">
        <f>Quarterly_Mm3!CR19*0.0353147</f>
        <v>58.237978571259696</v>
      </c>
      <c r="CS19" s="5">
        <f>Quarterly_Mm3!CS19*0.0353147</f>
        <v>51.517074118737</v>
      </c>
      <c r="CT19" s="5">
        <f>Quarterly_Mm3!CT19*0.0353147</f>
        <v>43.842011286568592</v>
      </c>
      <c r="CU19" s="5">
        <f>Quarterly_Mm3!CU19*0.0353147</f>
        <v>34.169544862328536</v>
      </c>
      <c r="CV19" s="5">
        <f>Quarterly_Mm3!CV19*0.0353147</f>
        <v>47.115042908819497</v>
      </c>
      <c r="CW19" s="5">
        <f>Quarterly_Mm3!CW19*0.0353147</f>
        <v>49.96885966024</v>
      </c>
      <c r="CX19" s="5">
        <f>Quarterly_Mm3!CX19*0.0353147</f>
        <v>50.743873347208094</v>
      </c>
      <c r="CY19" s="5">
        <f>Quarterly_Mm3!CY19*0.0353147</f>
        <v>50.503325890884796</v>
      </c>
      <c r="CZ19" s="5">
        <f>Quarterly_Mm3!CZ19*0.0353147</f>
        <v>48.000604426023699</v>
      </c>
      <c r="DA19" s="5">
        <f>Quarterly_Mm3!DA19*0.0353147</f>
        <v>58.298281705776795</v>
      </c>
      <c r="DB19" s="5">
        <f>Quarterly_Mm3!DB19*0.0353147</f>
        <v>52.023099796995602</v>
      </c>
      <c r="DC19" s="5">
        <f>Quarterly_Mm3!DC19*0.0353147</f>
        <v>51.680234530641798</v>
      </c>
      <c r="DD19" s="5">
        <f>Quarterly_Mm3!DD19*0.0353147</f>
        <v>55.8065701636759</v>
      </c>
      <c r="DE19" s="5">
        <f>Quarterly_Mm3!DE19*0.0353147</f>
        <v>58.843204477832799</v>
      </c>
      <c r="DF19" s="5">
        <f>Quarterly_Mm3!DF19*0.0353147</f>
        <v>53.798763065809496</v>
      </c>
      <c r="DG19" s="5">
        <f>Quarterly_Mm3!DG19*0.0353147</f>
        <v>50.561789588623</v>
      </c>
      <c r="DH19" s="5">
        <f>Quarterly_Mm3!DH19*0.0353147</f>
        <v>56.864063734544395</v>
      </c>
      <c r="DI19" s="5">
        <f>Quarterly_Mm3!DI19*0.0353147</f>
        <v>62.737230196780295</v>
      </c>
      <c r="DJ19" s="5">
        <f>Quarterly_Mm3!DJ19*0.0353147</f>
        <v>51.463470076865796</v>
      </c>
      <c r="DK19" s="5">
        <f>Quarterly_Mm3!DK19*0.0353147</f>
        <v>46.856590899596192</v>
      </c>
      <c r="DL19" s="5">
        <f>Quarterly_Mm3!DL19*0.0353147</f>
        <v>59.8998443511435</v>
      </c>
      <c r="DM19" s="5">
        <f>Quarterly_Mm3!DM19*0.0353147</f>
        <v>54.731488918710497</v>
      </c>
      <c r="DN19" s="5">
        <f>Quarterly_Mm3!DN19*0.0353147</f>
        <v>47.933834569586701</v>
      </c>
      <c r="DO19" s="5">
        <f>Quarterly_Mm3!DO19*0.0353147</f>
        <v>43.077106291216701</v>
      </c>
      <c r="DP19" s="5">
        <f>Quarterly_Mm3!DP19*0.0353147</f>
        <v>41.825222495107099</v>
      </c>
      <c r="DQ19" s="5">
        <f>Quarterly_Mm3!DQ19*0.0353147</f>
        <v>45.132326093064997</v>
      </c>
      <c r="DR19" s="5">
        <f>Quarterly_Mm3!DR19*0.0353147</f>
        <v>31.428704706105169</v>
      </c>
      <c r="DS19" s="5">
        <f>Quarterly_Mm3!DS19*0.0353147</f>
        <v>35.270199808802666</v>
      </c>
      <c r="DT19" s="5">
        <f>Quarterly_Mm3!DT19*0.0353147</f>
        <v>35.851206890584301</v>
      </c>
      <c r="DU19" s="5">
        <f>Quarterly_Mm3!DU19*0.0353147</f>
        <v>39.031191517848697</v>
      </c>
      <c r="DV19" s="5">
        <f>Quarterly_Mm3!DV19*0.0353147</f>
        <v>37.087964129354695</v>
      </c>
      <c r="DW19" s="5">
        <f>Quarterly_Mm3!DW19*0.0353147</f>
        <v>32.28823167202858</v>
      </c>
      <c r="DX19" s="5">
        <f>Quarterly_Mm3!DX19*0.0353147</f>
        <v>37.397073345307696</v>
      </c>
      <c r="DY19" s="5">
        <f>Quarterly_Mm3!DY19*0.0353147</f>
        <v>40.715684873925198</v>
      </c>
      <c r="DZ19" s="5">
        <f>Quarterly_Mm3!DZ19*0.0353147</f>
        <v>32.545860315489911</v>
      </c>
      <c r="EA19" s="5">
        <f>Quarterly_Mm3!EA19*0.0353147</f>
        <v>33.879757466473286</v>
      </c>
      <c r="EB19" s="5">
        <f>Quarterly_Mm3!EB19*0.0353147</f>
        <v>37.016441020241793</v>
      </c>
      <c r="EC19" s="5">
        <f>Quarterly_Mm3!EC19*0.0353147</f>
        <v>35.883347752551195</v>
      </c>
      <c r="ED19" s="5">
        <f>Quarterly_Mm3!ED19*0.0353147</f>
        <v>30.950237934621388</v>
      </c>
      <c r="EE19" s="5">
        <f>Quarterly_Mm3!EE19*0.0353147</f>
        <v>32.180544102946932</v>
      </c>
      <c r="EF19" s="5">
        <f>Quarterly_Mm3!EF19*0.0353147</f>
        <v>42.102799038856595</v>
      </c>
      <c r="EG19" s="5">
        <f>Quarterly_Mm3!EG19*0.0353147</f>
        <v>43.211011158088695</v>
      </c>
      <c r="EH19" s="5">
        <f>Quarterly_Mm3!EH19*0.0353147</f>
        <v>35.981023162749096</v>
      </c>
      <c r="EI19" s="5">
        <f>Quarterly_Mm3!EI19*0.0353147</f>
        <v>33.997868946183338</v>
      </c>
      <c r="EJ19" s="5">
        <f>Quarterly_Mm3!EJ19*0.0353147</f>
        <v>40.864372191699594</v>
      </c>
      <c r="EK19" s="5">
        <f>Quarterly_Mm3!EK19*0.0353147</f>
        <v>39.407834870976096</v>
      </c>
      <c r="EL19" s="5">
        <f>Quarterly_Mm3!EL19*0.0353147</f>
        <v>34.542028196767987</v>
      </c>
      <c r="EM19" s="5">
        <f>Quarterly_Mm3!EM19*0.0353147</f>
        <v>35.430616335615397</v>
      </c>
      <c r="EN19" s="5">
        <f>Quarterly_Mm3!EN19*0.0353147</f>
        <v>39.360416763845095</v>
      </c>
      <c r="EO19" s="5">
        <f>Quarterly_Mm3!EO19*0.0353147</f>
        <v>39.804993133683396</v>
      </c>
      <c r="EP19" s="5">
        <f>Quarterly_Mm3!EP19*0.0353147</f>
        <v>40.124869271945897</v>
      </c>
      <c r="EQ19" s="5">
        <f>Quarterly_Mm3!EQ19*0.0353147</f>
        <v>39.085683689110198</v>
      </c>
      <c r="ER19" s="5">
        <f>Quarterly_Mm3!ER19*0.0353147</f>
        <v>41.884873508373992</v>
      </c>
      <c r="ES19" s="5">
        <f>Quarterly_Mm3!ES19*0.0353147</f>
        <v>44.972642378060499</v>
      </c>
      <c r="ET19" s="5">
        <f>Quarterly_Mm3!ET19*0.0353147</f>
        <v>40.061786905853495</v>
      </c>
      <c r="EU19" s="5">
        <f>Quarterly_Mm3!EU19*0.0353147</f>
        <v>32.446817763779435</v>
      </c>
      <c r="EV19" s="5">
        <f>Quarterly_Mm3!EV19*0.0353147</f>
        <v>36.768615592710198</v>
      </c>
      <c r="EW19" s="5">
        <f>Quarterly_Mm3!EW19*0.0353147</f>
        <v>42.771899561501904</v>
      </c>
      <c r="EX19" s="5">
        <f>Quarterly_Mm3!EX19*0.0353147</f>
        <v>34.782402558089238</v>
      </c>
      <c r="EY19" s="5">
        <f>Quarterly_Mm3!EY19*0.0353147</f>
        <v>33.375780485779906</v>
      </c>
      <c r="EZ19" s="5">
        <f>Quarterly_Mm3!EZ19*0.0353147</f>
        <v>39.756864989194199</v>
      </c>
      <c r="FA19" s="5">
        <f>Quarterly_Mm3!FA19*0.0353147</f>
        <v>43.413040871122</v>
      </c>
      <c r="FB19" s="5">
        <f>Quarterly_Mm3!FB19*0.0353147</f>
        <v>36.259032629405901</v>
      </c>
      <c r="FC19" s="5">
        <f>Quarterly_Mm3!FC19*0.0353147</f>
        <v>37.332646089495199</v>
      </c>
      <c r="FD19" s="5">
        <f>Quarterly_Mm3!FD19*0.0353147</f>
        <v>42.272972349831498</v>
      </c>
      <c r="FE19" s="5">
        <f>Quarterly_Mm3!FE19*0.0353147</f>
        <v>42.813622466963892</v>
      </c>
      <c r="FF19" s="5">
        <f>Quarterly_Mm3!FF19*0.0353147</f>
        <v>38.027816877177393</v>
      </c>
      <c r="FG19" s="5">
        <f>Quarterly_Mm3!FG19*0.0353147</f>
        <v>40.714076289340198</v>
      </c>
      <c r="FH19" s="5">
        <f>Quarterly_Mm3!FH19*0.0353147</f>
        <v>45.658756710927697</v>
      </c>
      <c r="FI19" s="5">
        <f>Quarterly_Mm3!FI19*0.0353147</f>
        <v>49.113470775512901</v>
      </c>
      <c r="FJ19" s="5">
        <f>Quarterly_Mm3!FJ19*0.0353147</f>
        <v>43.808035790621993</v>
      </c>
      <c r="FK19" s="5">
        <f>Quarterly_Mm3!FK19*0.0353147</f>
        <v>42.004516145189292</v>
      </c>
      <c r="FL19" s="5">
        <f>Quarterly_Mm3!FL19*0.0353147</f>
        <v>43.995197238031899</v>
      </c>
      <c r="FM19" s="5">
        <f>Quarterly_Mm3!FM19*0.0353147</f>
        <v>45.398290527789904</v>
      </c>
      <c r="FN19" s="5">
        <f>Quarterly_Mm3!FN19*0.0353147</f>
        <v>38.494162675998396</v>
      </c>
      <c r="FO19" s="5">
        <f>Quarterly_Mm3!FO19*0.0353147</f>
        <v>40.633882220677499</v>
      </c>
      <c r="FP19" s="5">
        <f>Quarterly_Mm3!FP19*0.0353147</f>
        <v>45.405868956465795</v>
      </c>
      <c r="FQ19" s="5">
        <f>Quarterly_Mm3!FQ19*0.0353147</f>
        <v>46.437706786245997</v>
      </c>
      <c r="FR19" s="5">
        <f>Quarterly_Mm3!FR19*0.0353147</f>
        <v>40.751371190513296</v>
      </c>
      <c r="FS19" s="5">
        <f>Quarterly_Mm3!FS19*0.0353147</f>
        <v>39.227264665118298</v>
      </c>
      <c r="FT19" s="5">
        <f>Quarterly_Mm3!FT19*0.0353147</f>
        <v>39.269369569690198</v>
      </c>
      <c r="FU19" s="5">
        <f>Quarterly_Mm3!FU19*0.0353147</f>
        <v>47.507028627417803</v>
      </c>
      <c r="FV19" s="5">
        <f>Quarterly_Mm3!FV19*0.0353147</f>
        <v>45.200235978647399</v>
      </c>
      <c r="FW19" s="5">
        <f>Quarterly_Mm3!FW19*0.0353147</f>
        <v>39.759438406697896</v>
      </c>
      <c r="FX19" s="5">
        <f>Quarterly_Mm3!FX19*0.0353147</f>
        <v>34.450118342184425</v>
      </c>
      <c r="FY19" s="5">
        <f>Quarterly_Mm3!FY19*0.0353147</f>
        <v>41.614947294029598</v>
      </c>
      <c r="FZ19" s="5">
        <f>Quarterly_Mm3!FZ19*0.0353147</f>
        <v>35.548665149390295</v>
      </c>
      <c r="GA19" s="5">
        <f>Quarterly_Mm3!GA19*0.0353147</f>
        <v>35.942118617549994</v>
      </c>
      <c r="GB19" s="5">
        <f>Quarterly_Mm3!GB19*0.0353147</f>
        <v>38.2578779158533</v>
      </c>
      <c r="GC19" s="5">
        <f>Quarterly_Mm3!GC19*0.0353147</f>
        <v>43.878087442130003</v>
      </c>
      <c r="GD19" s="5">
        <f>Quarterly_Mm3!GD19*0.0353147</f>
        <v>40.3657420472856</v>
      </c>
      <c r="GE19" s="5">
        <f>Quarterly_Mm3!GE19*0.0353147</f>
        <v>37.901918594404101</v>
      </c>
    </row>
    <row r="20" spans="1:187" s="24" customFormat="1" x14ac:dyDescent="0.25">
      <c r="A20" s="27"/>
      <c r="B20" s="85"/>
      <c r="C20" s="26"/>
      <c r="D20" s="26"/>
      <c r="E20" s="26"/>
      <c r="F20" s="26"/>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26"/>
      <c r="CA20" s="26"/>
      <c r="CB20" s="26"/>
      <c r="CC20" s="26"/>
      <c r="CD20" s="26"/>
      <c r="CE20" s="26"/>
      <c r="CF20" s="26"/>
      <c r="CG20" s="26"/>
      <c r="CH20" s="26"/>
      <c r="CI20" s="26"/>
      <c r="CJ20" s="26"/>
      <c r="CK20" s="26"/>
      <c r="CL20" s="26"/>
      <c r="CM20" s="26"/>
      <c r="CN20" s="26"/>
      <c r="CO20" s="26"/>
      <c r="CP20" s="26"/>
      <c r="CQ20" s="26"/>
      <c r="CR20" s="26"/>
      <c r="CS20" s="26"/>
      <c r="CT20" s="26"/>
      <c r="CU20" s="26"/>
      <c r="CV20" s="26"/>
      <c r="CW20" s="26"/>
      <c r="CX20" s="26"/>
      <c r="CY20" s="26"/>
      <c r="CZ20" s="26"/>
      <c r="DA20" s="26"/>
      <c r="DB20" s="26"/>
      <c r="DC20" s="26"/>
      <c r="DD20" s="26"/>
      <c r="DE20" s="26"/>
      <c r="DF20" s="26"/>
      <c r="DG20" s="26"/>
      <c r="DH20" s="26"/>
      <c r="DI20" s="26"/>
      <c r="DJ20" s="26"/>
      <c r="DK20" s="26"/>
      <c r="DL20" s="26"/>
      <c r="DM20" s="26"/>
      <c r="DN20" s="26"/>
      <c r="DO20" s="26"/>
      <c r="DP20" s="26"/>
      <c r="DQ20" s="26"/>
      <c r="DR20" s="26"/>
      <c r="DS20" s="26"/>
      <c r="DT20" s="26"/>
      <c r="DU20" s="26"/>
      <c r="DV20" s="26"/>
      <c r="DW20" s="26"/>
      <c r="DX20" s="26"/>
      <c r="DY20" s="26"/>
      <c r="DZ20" s="26"/>
      <c r="EA20" s="26"/>
      <c r="EB20" s="26"/>
      <c r="EC20" s="26"/>
      <c r="ED20" s="26"/>
      <c r="EE20" s="26"/>
      <c r="EF20" s="26"/>
      <c r="EG20" s="26"/>
      <c r="EH20" s="26"/>
      <c r="EI20" s="26"/>
      <c r="EJ20" s="26"/>
      <c r="EK20" s="26"/>
      <c r="EL20" s="26"/>
      <c r="EM20" s="26"/>
      <c r="EN20" s="26"/>
      <c r="EO20" s="26"/>
      <c r="EP20" s="26"/>
      <c r="EQ20" s="26"/>
      <c r="ER20" s="26"/>
      <c r="ES20" s="26"/>
      <c r="ET20" s="26"/>
      <c r="EU20" s="26"/>
      <c r="EV20" s="26"/>
      <c r="EW20" s="26"/>
      <c r="EX20" s="26"/>
      <c r="EY20" s="26"/>
      <c r="EZ20" s="26"/>
      <c r="FA20" s="26"/>
      <c r="FB20" s="26"/>
      <c r="FC20" s="26"/>
      <c r="FD20" s="26"/>
      <c r="FE20" s="26"/>
      <c r="FF20" s="26"/>
      <c r="FG20" s="26"/>
      <c r="FH20" s="26"/>
      <c r="FI20" s="26"/>
      <c r="FJ20" s="26"/>
      <c r="FK20" s="26"/>
      <c r="FL20" s="26"/>
      <c r="FM20" s="26"/>
      <c r="FN20" s="26"/>
      <c r="FO20" s="26"/>
      <c r="FP20" s="26"/>
      <c r="FQ20" s="26"/>
      <c r="FR20" s="26"/>
      <c r="FS20" s="26"/>
      <c r="FT20" s="26"/>
      <c r="FU20" s="26"/>
      <c r="FV20" s="26"/>
      <c r="FW20" s="26"/>
      <c r="FX20" s="26"/>
      <c r="FY20" s="26"/>
      <c r="FZ20" s="26"/>
      <c r="GA20" s="26"/>
      <c r="GB20" s="26"/>
      <c r="GC20" s="26"/>
      <c r="GD20" s="26"/>
      <c r="GE20" s="26"/>
    </row>
    <row r="21" spans="1:187" s="24" customFormat="1" x14ac:dyDescent="0.25">
      <c r="A21" s="29" t="s">
        <v>38</v>
      </c>
      <c r="B21" s="86"/>
      <c r="C21" s="11">
        <f>Quarterly_Mm3!C21*0.0353147</f>
        <v>0.44967341500331698</v>
      </c>
      <c r="D21" s="11">
        <f>Quarterly_Mm3!D21*0.0353147</f>
        <v>0.41006218981454595</v>
      </c>
      <c r="E21" s="11">
        <f>Quarterly_Mm3!E21*0.0353147</f>
        <v>0.6519704638470869</v>
      </c>
      <c r="F21" s="11">
        <f>Quarterly_Mm3!F21*0.0353147</f>
        <v>0.58342655721082504</v>
      </c>
      <c r="G21" s="11">
        <f>Quarterly_Mm3!G21*0.0353147</f>
        <v>0.46306237715491799</v>
      </c>
      <c r="H21" s="11">
        <f>Quarterly_Mm3!H21*0.0353147</f>
        <v>0.71788513279909394</v>
      </c>
      <c r="I21" s="11">
        <f>Quarterly_Mm3!I21*0.0353147</f>
        <v>0.83208799069496597</v>
      </c>
      <c r="J21" s="11">
        <f>Quarterly_Mm3!J21*0.0353147</f>
        <v>0.54686648678735394</v>
      </c>
      <c r="K21" s="11">
        <f>Quarterly_Mm3!K21*0.0353147</f>
        <v>0</v>
      </c>
      <c r="L21" s="11">
        <f>Quarterly_Mm3!L21*0.0353147</f>
        <v>0</v>
      </c>
      <c r="M21" s="11">
        <f>Quarterly_Mm3!M21*0.0353147</f>
        <v>0</v>
      </c>
      <c r="N21" s="11">
        <f>Quarterly_Mm3!N21*0.0353147</f>
        <v>0</v>
      </c>
      <c r="O21" s="11">
        <f>Quarterly_Mm3!O21*0.0353147</f>
        <v>0.454053315726759</v>
      </c>
      <c r="P21" s="11">
        <f>Quarterly_Mm3!P21*0.0353147</f>
        <v>0.73892955134394089</v>
      </c>
      <c r="Q21" s="11">
        <f>Quarterly_Mm3!Q21*0.0353147</f>
        <v>0.81783594469145193</v>
      </c>
      <c r="R21" s="11">
        <f>Quarterly_Mm3!R21*0.0353147</f>
        <v>0.52466213714477494</v>
      </c>
      <c r="S21" s="11">
        <f>Quarterly_Mm3!S21*0.0353147</f>
        <v>0.396187043125105</v>
      </c>
      <c r="T21" s="11">
        <f>Quarterly_Mm3!T21*0.0353147</f>
        <v>0.65801551235737199</v>
      </c>
      <c r="U21" s="11">
        <f>Quarterly_Mm3!U21*0.0353147</f>
        <v>0.73297049977850803</v>
      </c>
      <c r="V21" s="11">
        <f>Quarterly_Mm3!V21*0.0353147</f>
        <v>0.49305389889936196</v>
      </c>
      <c r="W21" s="11">
        <f>Quarterly_Mm3!W21*0.0353147</f>
        <v>0.36005561405470599</v>
      </c>
      <c r="X21" s="11">
        <f>Quarterly_Mm3!X21*0.0353147</f>
        <v>0.53836275399590494</v>
      </c>
      <c r="Y21" s="11">
        <f>Quarterly_Mm3!Y21*0.0353147</f>
        <v>0.61821566429296093</v>
      </c>
      <c r="Z21" s="11">
        <f>Quarterly_Mm3!Z21*0.0353147</f>
        <v>0.40342230014431396</v>
      </c>
      <c r="AA21" s="11">
        <f>Quarterly_Mm3!AA21*0.0353147</f>
        <v>0.30449029132002209</v>
      </c>
      <c r="AB21" s="11">
        <f>Quarterly_Mm3!AB21*0.0353147</f>
        <v>0.45150739036386195</v>
      </c>
      <c r="AC21" s="11">
        <f>Quarterly_Mm3!AC21*0.0353147</f>
        <v>0.49518914184672497</v>
      </c>
      <c r="AD21" s="11">
        <f>Quarterly_Mm3!AD21*0.0353147</f>
        <v>0.32988486536964812</v>
      </c>
      <c r="AE21" s="11">
        <f>Quarterly_Mm3!AE21*0.0353147</f>
        <v>0.30143427562752584</v>
      </c>
      <c r="AF21" s="11">
        <f>Quarterly_Mm3!AF21*0.0353147</f>
        <v>0.44697583807735697</v>
      </c>
      <c r="AG21" s="11">
        <f>Quarterly_Mm3!AG21*0.0353147</f>
        <v>0.49021917804224596</v>
      </c>
      <c r="AH21" s="11">
        <f>Quarterly_Mm3!AH21*0.0353147</f>
        <v>0.32657397709529118</v>
      </c>
      <c r="AI21" s="11">
        <f>Quarterly_Mm3!AI21*0.0353147</f>
        <v>0.26096285483489606</v>
      </c>
      <c r="AJ21" s="11">
        <f>Quarterly_Mm3!AJ21*0.0353147</f>
        <v>0.40116292920477398</v>
      </c>
      <c r="AK21" s="11">
        <f>Quarterly_Mm3!AK21*0.0353147</f>
        <v>0.43439577572716498</v>
      </c>
      <c r="AL21" s="11">
        <f>Quarterly_Mm3!AL21*0.0353147</f>
        <v>0.26355456281053768</v>
      </c>
      <c r="AM21" s="11">
        <f>Quarterly_Mm3!AM21*0.0353147</f>
        <v>0.21852538911980829</v>
      </c>
      <c r="AN21" s="11">
        <f>Quarterly_Mm3!AN21*0.0353147</f>
        <v>0.32040439486224087</v>
      </c>
      <c r="AO21" s="11">
        <f>Quarterly_Mm3!AO21*0.0353147</f>
        <v>0.37183067711210394</v>
      </c>
      <c r="AP21" s="11">
        <f>Quarterly_Mm3!AP21*0.0353147</f>
        <v>0.23381118319585487</v>
      </c>
      <c r="AQ21" s="11">
        <f>Quarterly_Mm3!AQ21*0.0353147</f>
        <v>0.19298329836408348</v>
      </c>
      <c r="AR21" s="11">
        <f>Quarterly_Mm3!AR21*0.0353147</f>
        <v>0.27822820845125834</v>
      </c>
      <c r="AS21" s="11">
        <f>Quarterly_Mm3!AS21*0.0353147</f>
        <v>0.2927452391890899</v>
      </c>
      <c r="AT21" s="11">
        <f>Quarterly_Mm3!AT21*0.0353147</f>
        <v>0.17637982094218749</v>
      </c>
      <c r="AU21" s="11">
        <f>Quarterly_Mm3!AU21*0.0353147</f>
        <v>0.14117102319426797</v>
      </c>
      <c r="AV21" s="11">
        <f>Quarterly_Mm3!AV21*0.0353147</f>
        <v>0.2000887139317466</v>
      </c>
      <c r="AW21" s="11">
        <f>Quarterly_Mm3!AW21*0.0353147</f>
        <v>0.21251978133781249</v>
      </c>
      <c r="AX21" s="11">
        <f>Quarterly_Mm3!AX21*0.0353147</f>
        <v>0.12822596703355518</v>
      </c>
      <c r="AY21" s="11">
        <f>Quarterly_Mm3!AY21*0.0353147</f>
        <v>9.2786052725891494E-2</v>
      </c>
      <c r="AZ21" s="11">
        <f>Quarterly_Mm3!AZ21*0.0353147</f>
        <v>9.4321855656499989E-2</v>
      </c>
      <c r="BA21" s="11">
        <f>Quarterly_Mm3!BA21*0.0353147</f>
        <v>0.13261343940525069</v>
      </c>
      <c r="BB21" s="11">
        <f>Quarterly_Mm3!BB21*0.0353147</f>
        <v>5.2434918286428593E-2</v>
      </c>
      <c r="BC21" s="11">
        <f>Quarterly_Mm3!BC21*0.0353147</f>
        <v>2.6532245409080498E-2</v>
      </c>
      <c r="BD21" s="11">
        <f>Quarterly_Mm3!BD21*0.0353147</f>
        <v>4.1470950015618097E-2</v>
      </c>
      <c r="BE21" s="11">
        <f>Quarterly_Mm3!BE21*0.0353147</f>
        <v>4.7394883866447697E-2</v>
      </c>
      <c r="BF21" s="11">
        <f>Quarterly_Mm3!BF21*0.0353147</f>
        <v>2.8426811365800598E-2</v>
      </c>
      <c r="BG21" s="11">
        <f>Quarterly_Mm3!BG21*0.0353147</f>
        <v>2.4786784896182797E-2</v>
      </c>
      <c r="BH21" s="11">
        <f>Quarterly_Mm3!BH21*0.0353147</f>
        <v>2.51974970466942E-2</v>
      </c>
      <c r="BI21" s="11">
        <f>Quarterly_Mm3!BI21*0.0353147</f>
        <v>3.7372202932517994E-2</v>
      </c>
      <c r="BJ21" s="11">
        <f>Quarterly_Mm3!BJ21*0.0353147</f>
        <v>1.8848303649093998E-2</v>
      </c>
      <c r="BK21" s="11">
        <f>Quarterly_Mm3!BK21*0.0353147</f>
        <v>1.6566475350215298E-2</v>
      </c>
      <c r="BL21" s="11">
        <f>Quarterly_Mm3!BL21*0.0353147</f>
        <v>2.7919355194989101E-2</v>
      </c>
      <c r="BM21" s="11">
        <f>Quarterly_Mm3!BM21*0.0353147</f>
        <v>3.0964217692987201E-2</v>
      </c>
      <c r="BN21" s="11">
        <f>Quarterly_Mm3!BN21*0.0353147</f>
        <v>2.0503264486945595E-2</v>
      </c>
      <c r="BO21" s="11">
        <f>Quarterly_Mm3!BO21*0.0353147</f>
        <v>1.6517405751138799E-2</v>
      </c>
      <c r="BP21" s="11">
        <f>Quarterly_Mm3!BP21*0.0353147</f>
        <v>2.4629083642492198E-2</v>
      </c>
      <c r="BQ21" s="11">
        <f>Quarterly_Mm3!BQ21*0.0353147</f>
        <v>2.4619955251633296E-2</v>
      </c>
      <c r="BR21" s="11">
        <f>Quarterly_Mm3!BR21*0.0353147</f>
        <v>0</v>
      </c>
      <c r="BS21" s="11">
        <f>Quarterly_Mm3!BS21*0.0353147</f>
        <v>0</v>
      </c>
      <c r="BT21" s="11">
        <f>Quarterly_Mm3!BT21*0.0353147</f>
        <v>0</v>
      </c>
      <c r="BU21" s="11">
        <f>Quarterly_Mm3!BU21*0.0353147</f>
        <v>0</v>
      </c>
      <c r="BV21" s="11">
        <f>Quarterly_Mm3!BV21*0.0353147</f>
        <v>0</v>
      </c>
      <c r="BW21" s="11">
        <f>Quarterly_Mm3!BW21*0.0353147</f>
        <v>0</v>
      </c>
      <c r="BX21" s="11">
        <f>Quarterly_Mm3!BX21*0.0353147</f>
        <v>0</v>
      </c>
      <c r="BY21" s="11">
        <f>Quarterly_Mm3!BY21*0.0353147</f>
        <v>0</v>
      </c>
      <c r="BZ21" s="11">
        <f>Quarterly_Mm3!BZ21*0.0353147</f>
        <v>0</v>
      </c>
      <c r="CA21" s="11">
        <f>Quarterly_Mm3!CA21*0.0353147</f>
        <v>0</v>
      </c>
      <c r="CB21" s="11">
        <f>Quarterly_Mm3!CB21*0.0353147</f>
        <v>0</v>
      </c>
      <c r="CC21" s="11">
        <f>Quarterly_Mm3!CC21*0.0353147</f>
        <v>0</v>
      </c>
      <c r="CD21" s="11">
        <f>Quarterly_Mm3!CD21*0.0353147</f>
        <v>0</v>
      </c>
      <c r="CE21" s="11">
        <f>Quarterly_Mm3!CE21*0.0353147</f>
        <v>0</v>
      </c>
      <c r="CF21" s="11">
        <f>Quarterly_Mm3!CF21*0.0353147</f>
        <v>0</v>
      </c>
      <c r="CG21" s="11">
        <f>Quarterly_Mm3!CG21*0.0353147</f>
        <v>0</v>
      </c>
      <c r="CH21" s="11">
        <f>Quarterly_Mm3!CH21*0.0353147</f>
        <v>0</v>
      </c>
      <c r="CI21" s="11">
        <f>Quarterly_Mm3!CI21*0.0353147</f>
        <v>0</v>
      </c>
      <c r="CJ21" s="11">
        <f>Quarterly_Mm3!CJ21*0.0353147</f>
        <v>0</v>
      </c>
      <c r="CK21" s="11">
        <f>Quarterly_Mm3!CK21*0.0353147</f>
        <v>0</v>
      </c>
      <c r="CL21" s="11">
        <f>Quarterly_Mm3!CL21*0.0353147</f>
        <v>0</v>
      </c>
      <c r="CM21" s="11">
        <f>Quarterly_Mm3!CM21*0.0353147</f>
        <v>0</v>
      </c>
      <c r="CN21" s="11">
        <f>Quarterly_Mm3!CN21*0.0353147</f>
        <v>0</v>
      </c>
      <c r="CO21" s="11">
        <f>Quarterly_Mm3!CO21*0.0353147</f>
        <v>0</v>
      </c>
      <c r="CP21" s="11">
        <f>Quarterly_Mm3!CP21*0.0353147</f>
        <v>0</v>
      </c>
      <c r="CQ21" s="11">
        <f>Quarterly_Mm3!CQ21*0.0353147</f>
        <v>0</v>
      </c>
      <c r="CR21" s="11">
        <f>Quarterly_Mm3!CR21*0.0353147</f>
        <v>0</v>
      </c>
      <c r="CS21" s="11">
        <f>Quarterly_Mm3!CS21*0.0353147</f>
        <v>0</v>
      </c>
      <c r="CT21" s="11">
        <f>Quarterly_Mm3!CT21*0.0353147</f>
        <v>0</v>
      </c>
      <c r="CU21" s="11">
        <f>Quarterly_Mm3!CU21*0.0353147</f>
        <v>0</v>
      </c>
      <c r="CV21" s="11">
        <f>Quarterly_Mm3!CV21*0.0353147</f>
        <v>0</v>
      </c>
      <c r="CW21" s="11">
        <f>Quarterly_Mm3!CW21*0.0353147</f>
        <v>0</v>
      </c>
      <c r="CX21" s="11">
        <f>Quarterly_Mm3!CX21*0.0353147</f>
        <v>0</v>
      </c>
      <c r="CY21" s="11">
        <f>Quarterly_Mm3!CY21*0.0353147</f>
        <v>0</v>
      </c>
      <c r="CZ21" s="11">
        <f>Quarterly_Mm3!CZ21*0.0353147</f>
        <v>0</v>
      </c>
      <c r="DA21" s="11">
        <f>Quarterly_Mm3!DA21*0.0353147</f>
        <v>0</v>
      </c>
      <c r="DB21" s="11">
        <f>Quarterly_Mm3!DB21*0.0353147</f>
        <v>0</v>
      </c>
      <c r="DC21" s="11">
        <f>Quarterly_Mm3!DC21*0.0353147</f>
        <v>0</v>
      </c>
      <c r="DD21" s="11">
        <f>Quarterly_Mm3!DD21*0.0353147</f>
        <v>0</v>
      </c>
      <c r="DE21" s="11">
        <f>Quarterly_Mm3!DE21*0.0353147</f>
        <v>0</v>
      </c>
      <c r="DF21" s="11">
        <f>Quarterly_Mm3!DF21*0.0353147</f>
        <v>0</v>
      </c>
      <c r="DG21" s="11">
        <f>Quarterly_Mm3!DG21*0.0353147</f>
        <v>0</v>
      </c>
      <c r="DH21" s="11">
        <f>Quarterly_Mm3!DH21*0.0353147</f>
        <v>0</v>
      </c>
      <c r="DI21" s="11">
        <f>Quarterly_Mm3!DI21*0.0353147</f>
        <v>0</v>
      </c>
      <c r="DJ21" s="11">
        <f>Quarterly_Mm3!DJ21*0.0353147</f>
        <v>0</v>
      </c>
      <c r="DK21" s="11">
        <f>Quarterly_Mm3!DK21*0.0353147</f>
        <v>0</v>
      </c>
      <c r="DL21" s="11">
        <f>Quarterly_Mm3!DL21*0.0353147</f>
        <v>0</v>
      </c>
      <c r="DM21" s="11">
        <f>Quarterly_Mm3!DM21*0.0353147</f>
        <v>0</v>
      </c>
      <c r="DN21" s="11">
        <f>Quarterly_Mm3!DN21*0.0353147</f>
        <v>0</v>
      </c>
      <c r="DO21" s="11">
        <f>Quarterly_Mm3!DO21*0.0353147</f>
        <v>0</v>
      </c>
      <c r="DP21" s="11">
        <f>Quarterly_Mm3!DP21*0.0353147</f>
        <v>0</v>
      </c>
      <c r="DQ21" s="11">
        <f>Quarterly_Mm3!DQ21*0.0353147</f>
        <v>0</v>
      </c>
      <c r="DR21" s="11">
        <f>Quarterly_Mm3!DR21*0.0353147</f>
        <v>0</v>
      </c>
      <c r="DS21" s="11">
        <f>Quarterly_Mm3!DS21*0.0353147</f>
        <v>0</v>
      </c>
      <c r="DT21" s="11">
        <f>Quarterly_Mm3!DT21*0.0353147</f>
        <v>0</v>
      </c>
      <c r="DU21" s="11">
        <f>Quarterly_Mm3!DU21*0.0353147</f>
        <v>0</v>
      </c>
      <c r="DV21" s="11">
        <f>Quarterly_Mm3!DV21*0.0353147</f>
        <v>0</v>
      </c>
      <c r="DW21" s="11">
        <f>Quarterly_Mm3!DW21*0.0353147</f>
        <v>0</v>
      </c>
      <c r="DX21" s="11">
        <f>Quarterly_Mm3!DX21*0.0353147</f>
        <v>0</v>
      </c>
      <c r="DY21" s="11">
        <f>Quarterly_Mm3!DY21*0.0353147</f>
        <v>0</v>
      </c>
      <c r="DZ21" s="11">
        <f>Quarterly_Mm3!DZ21*0.0353147</f>
        <v>0</v>
      </c>
      <c r="EA21" s="11">
        <f>Quarterly_Mm3!EA21*0.0353147</f>
        <v>0</v>
      </c>
      <c r="EB21" s="11">
        <f>Quarterly_Mm3!EB21*0.0353147</f>
        <v>0</v>
      </c>
      <c r="EC21" s="11">
        <f>Quarterly_Mm3!EC21*0.0353147</f>
        <v>0</v>
      </c>
      <c r="ED21" s="11">
        <f>Quarterly_Mm3!ED21*0.0353147</f>
        <v>0</v>
      </c>
      <c r="EE21" s="11">
        <f>Quarterly_Mm3!EE21*0.0353147</f>
        <v>0</v>
      </c>
      <c r="EF21" s="11">
        <f>Quarterly_Mm3!EF21*0.0353147</f>
        <v>0</v>
      </c>
      <c r="EG21" s="11">
        <f>Quarterly_Mm3!EG21*0.0353147</f>
        <v>0</v>
      </c>
      <c r="EH21" s="11">
        <f>Quarterly_Mm3!EH21*0.0353147</f>
        <v>0</v>
      </c>
      <c r="EI21" s="11">
        <f>Quarterly_Mm3!EI21*0.0353147</f>
        <v>0</v>
      </c>
      <c r="EJ21" s="11">
        <f>Quarterly_Mm3!EJ21*0.0353147</f>
        <v>0</v>
      </c>
      <c r="EK21" s="11">
        <f>Quarterly_Mm3!EK21*0.0353147</f>
        <v>0</v>
      </c>
      <c r="EL21" s="11">
        <f>Quarterly_Mm3!EL21*0.0353147</f>
        <v>0</v>
      </c>
      <c r="EM21" s="11">
        <f>Quarterly_Mm3!EM21*0.0353147</f>
        <v>0</v>
      </c>
      <c r="EN21" s="11">
        <f>Quarterly_Mm3!EN21*0.0353147</f>
        <v>0</v>
      </c>
      <c r="EO21" s="11">
        <f>Quarterly_Mm3!EO21*0.0353147</f>
        <v>0</v>
      </c>
      <c r="EP21" s="11">
        <f>Quarterly_Mm3!EP21*0.0353147</f>
        <v>0</v>
      </c>
      <c r="EQ21" s="11">
        <f>Quarterly_Mm3!EQ21*0.0353147</f>
        <v>0</v>
      </c>
      <c r="ER21" s="11">
        <f>Quarterly_Mm3!ER21*0.0353147</f>
        <v>0</v>
      </c>
      <c r="ES21" s="11">
        <f>Quarterly_Mm3!ES21*0.0353147</f>
        <v>0</v>
      </c>
      <c r="ET21" s="11">
        <f>Quarterly_Mm3!ET21*0.0353147</f>
        <v>0</v>
      </c>
      <c r="EU21" s="11">
        <f>Quarterly_Mm3!EU21*0.0353147</f>
        <v>0</v>
      </c>
      <c r="EV21" s="11">
        <f>Quarterly_Mm3!EV21*0.0353147</f>
        <v>0</v>
      </c>
      <c r="EW21" s="11">
        <f>Quarterly_Mm3!EW21*0.0353147</f>
        <v>0</v>
      </c>
      <c r="EX21" s="11">
        <f>Quarterly_Mm3!EX21*0.0353147</f>
        <v>0</v>
      </c>
      <c r="EY21" s="11">
        <f>Quarterly_Mm3!EY21*0.0353147</f>
        <v>0</v>
      </c>
      <c r="EZ21" s="11">
        <f>Quarterly_Mm3!EZ21*0.0353147</f>
        <v>0</v>
      </c>
      <c r="FA21" s="11">
        <f>Quarterly_Mm3!FA21*0.0353147</f>
        <v>0</v>
      </c>
      <c r="FB21" s="11">
        <f>Quarterly_Mm3!FB21*0.0353147</f>
        <v>0</v>
      </c>
      <c r="FC21" s="11">
        <f>Quarterly_Mm3!FC21*0.0353147</f>
        <v>0</v>
      </c>
      <c r="FD21" s="11">
        <f>Quarterly_Mm3!FD21*0.0353147</f>
        <v>0</v>
      </c>
      <c r="FE21" s="11">
        <f>Quarterly_Mm3!FE21*0.0353147</f>
        <v>0</v>
      </c>
      <c r="FF21" s="11">
        <f>Quarterly_Mm3!FF21*0.0353147</f>
        <v>0</v>
      </c>
      <c r="FG21" s="11">
        <f>Quarterly_Mm3!FG21*0.0353147</f>
        <v>0</v>
      </c>
      <c r="FH21" s="11">
        <f>Quarterly_Mm3!FH21*0.0353147</f>
        <v>0</v>
      </c>
      <c r="FI21" s="11">
        <f>Quarterly_Mm3!FI21*0.0353147</f>
        <v>0</v>
      </c>
      <c r="FJ21" s="11">
        <f>Quarterly_Mm3!FJ21*0.0353147</f>
        <v>0</v>
      </c>
      <c r="FK21" s="11">
        <f>Quarterly_Mm3!FK21*0.0353147</f>
        <v>0</v>
      </c>
      <c r="FL21" s="11">
        <f>Quarterly_Mm3!FL21*0.0353147</f>
        <v>0</v>
      </c>
      <c r="FM21" s="11">
        <f>Quarterly_Mm3!FM21*0.0353147</f>
        <v>0</v>
      </c>
      <c r="FN21" s="11">
        <f>Quarterly_Mm3!FN21*0.0353147</f>
        <v>0</v>
      </c>
      <c r="FO21" s="11">
        <f>Quarterly_Mm3!FO21*0.0353147</f>
        <v>0</v>
      </c>
      <c r="FP21" s="11">
        <f>Quarterly_Mm3!FP21*0.0353147</f>
        <v>0</v>
      </c>
      <c r="FQ21" s="11">
        <f>Quarterly_Mm3!FQ21*0.0353147</f>
        <v>0</v>
      </c>
      <c r="FR21" s="11">
        <f>Quarterly_Mm3!FR21*0.0353147</f>
        <v>0</v>
      </c>
      <c r="FS21" s="11">
        <f>Quarterly_Mm3!FS21*0.0353147</f>
        <v>0</v>
      </c>
      <c r="FT21" s="11">
        <f>Quarterly_Mm3!FT21*0.0353147</f>
        <v>0</v>
      </c>
      <c r="FU21" s="11">
        <f>Quarterly_Mm3!FU21*0.0353147</f>
        <v>0</v>
      </c>
      <c r="FV21" s="11">
        <f>Quarterly_Mm3!FV21*0.0353147</f>
        <v>0</v>
      </c>
      <c r="FW21" s="11">
        <f>Quarterly_Mm3!FW21*0.0353147</f>
        <v>0</v>
      </c>
      <c r="FX21" s="11">
        <f>Quarterly_Mm3!FX21*0.0353147</f>
        <v>0</v>
      </c>
      <c r="FY21" s="11">
        <f>Quarterly_Mm3!FY21*0.0353147</f>
        <v>0</v>
      </c>
      <c r="FZ21" s="11">
        <f>Quarterly_Mm3!FZ21*0.0353147</f>
        <v>0</v>
      </c>
      <c r="GA21" s="11">
        <f>Quarterly_Mm3!GA21*0.0353147</f>
        <v>0</v>
      </c>
      <c r="GB21" s="11">
        <f>Quarterly_Mm3!GB21*0.0353147</f>
        <v>0</v>
      </c>
      <c r="GC21" s="11">
        <f>Quarterly_Mm3!GC21*0.0353147</f>
        <v>0</v>
      </c>
      <c r="GD21" s="11">
        <f>Quarterly_Mm3!GD21*0.0353147</f>
        <v>0</v>
      </c>
      <c r="GE21" s="11">
        <f>Quarterly_Mm3!GE21*0.0353147</f>
        <v>0</v>
      </c>
    </row>
    <row r="22" spans="1:187" s="24" customFormat="1" x14ac:dyDescent="0.25">
      <c r="A22" s="29"/>
      <c r="B22" s="86"/>
      <c r="C22" s="28"/>
      <c r="D22" s="28"/>
      <c r="E22" s="28"/>
      <c r="F22" s="28"/>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c r="BN22" s="28"/>
      <c r="BO22" s="28"/>
      <c r="BP22" s="28"/>
      <c r="BQ22" s="28"/>
      <c r="BR22" s="28"/>
      <c r="BS22" s="28"/>
      <c r="BT22" s="28"/>
      <c r="BU22" s="28"/>
      <c r="BV22" s="28"/>
      <c r="BW22" s="28"/>
      <c r="BX22" s="28"/>
      <c r="BY22" s="28"/>
      <c r="BZ22" s="28"/>
      <c r="CA22" s="28"/>
      <c r="CB22" s="28"/>
      <c r="CC22" s="28"/>
      <c r="CD22" s="28"/>
      <c r="CE22" s="28"/>
      <c r="CF22" s="28"/>
      <c r="CG22" s="28"/>
      <c r="CH22" s="28"/>
      <c r="CI22" s="28"/>
      <c r="CJ22" s="28"/>
      <c r="CK22" s="28"/>
      <c r="CL22" s="28"/>
      <c r="CM22" s="28"/>
      <c r="CN22" s="28"/>
      <c r="CO22" s="28"/>
      <c r="CP22" s="28"/>
      <c r="CQ22" s="28"/>
      <c r="CR22" s="28"/>
      <c r="CS22" s="28"/>
      <c r="CT22" s="28"/>
      <c r="CU22" s="28"/>
      <c r="CV22" s="28"/>
      <c r="CW22" s="28"/>
      <c r="CX22" s="28"/>
      <c r="CY22" s="28"/>
      <c r="CZ22" s="28"/>
      <c r="DA22" s="28"/>
      <c r="DB22" s="28"/>
      <c r="DC22" s="28"/>
      <c r="DD22" s="28"/>
      <c r="DE22" s="28"/>
      <c r="DF22" s="28"/>
      <c r="DG22" s="28"/>
      <c r="DH22" s="28"/>
      <c r="DI22" s="28"/>
      <c r="DJ22" s="28"/>
      <c r="DK22" s="28"/>
      <c r="DL22" s="28"/>
      <c r="DM22" s="28"/>
      <c r="DN22" s="28"/>
      <c r="DO22" s="28"/>
      <c r="DP22" s="28"/>
      <c r="DQ22" s="28"/>
      <c r="DR22" s="28"/>
      <c r="DS22" s="28"/>
      <c r="DT22" s="28"/>
      <c r="DU22" s="28"/>
      <c r="DV22" s="28"/>
      <c r="DW22" s="28"/>
      <c r="DX22" s="28"/>
      <c r="DY22" s="28"/>
      <c r="DZ22" s="28"/>
      <c r="EA22" s="28"/>
      <c r="EB22" s="28"/>
      <c r="EC22" s="28"/>
      <c r="ED22" s="28"/>
      <c r="EE22" s="28"/>
      <c r="EF22" s="28"/>
      <c r="EG22" s="28"/>
      <c r="EH22" s="28"/>
      <c r="EI22" s="28"/>
      <c r="EJ22" s="28"/>
      <c r="EK22" s="28"/>
      <c r="EL22" s="28"/>
      <c r="EM22" s="28"/>
      <c r="EN22" s="28"/>
      <c r="EO22" s="28"/>
      <c r="EP22" s="28"/>
      <c r="EQ22" s="28"/>
      <c r="ER22" s="28"/>
      <c r="ES22" s="28"/>
      <c r="ET22" s="28"/>
      <c r="EU22" s="28"/>
      <c r="EV22" s="28"/>
      <c r="EW22" s="28"/>
      <c r="EX22" s="28"/>
      <c r="EY22" s="28"/>
      <c r="EZ22" s="28"/>
      <c r="FA22" s="28"/>
      <c r="FB22" s="28"/>
      <c r="FC22" s="28"/>
      <c r="FD22" s="28"/>
      <c r="FE22" s="28"/>
      <c r="FF22" s="28"/>
      <c r="FG22" s="28"/>
      <c r="FH22" s="28"/>
      <c r="FI22" s="28"/>
      <c r="FJ22" s="28"/>
      <c r="FK22" s="28"/>
      <c r="FL22" s="28"/>
      <c r="FM22" s="28"/>
      <c r="FN22" s="28"/>
      <c r="FO22" s="28"/>
      <c r="FP22" s="28"/>
      <c r="FQ22" s="28"/>
      <c r="FR22" s="28"/>
      <c r="FS22" s="28"/>
      <c r="FT22" s="28"/>
      <c r="FU22" s="28"/>
      <c r="FV22" s="28"/>
      <c r="FW22" s="28"/>
      <c r="FX22" s="28"/>
      <c r="FY22" s="28"/>
      <c r="FZ22" s="28"/>
      <c r="GA22" s="28"/>
      <c r="GB22" s="28"/>
      <c r="GC22" s="28"/>
      <c r="GD22" s="28"/>
      <c r="GE22" s="28"/>
    </row>
    <row r="23" spans="1:187" s="24" customFormat="1" x14ac:dyDescent="0.25">
      <c r="A23" s="27" t="s">
        <v>8</v>
      </c>
      <c r="B23" s="85"/>
      <c r="C23" s="11">
        <f>Quarterly_Mm3!C23*0.0353147</f>
        <v>0</v>
      </c>
      <c r="D23" s="11">
        <f>Quarterly_Mm3!D23*0.0353147</f>
        <v>0</v>
      </c>
      <c r="E23" s="11">
        <f>Quarterly_Mm3!E23*0.0353147</f>
        <v>0</v>
      </c>
      <c r="F23" s="11">
        <f>Quarterly_Mm3!F23*0.0353147</f>
        <v>0</v>
      </c>
      <c r="G23" s="11">
        <f>Quarterly_Mm3!G23*0.0353147</f>
        <v>0</v>
      </c>
      <c r="H23" s="11">
        <f>Quarterly_Mm3!H23*0.0353147</f>
        <v>0</v>
      </c>
      <c r="I23" s="11">
        <f>Quarterly_Mm3!I23*0.0353147</f>
        <v>0</v>
      </c>
      <c r="J23" s="11">
        <f>Quarterly_Mm3!J23*0.0353147</f>
        <v>0</v>
      </c>
      <c r="K23" s="11">
        <f>Quarterly_Mm3!K23*0.0353147</f>
        <v>0</v>
      </c>
      <c r="L23" s="11">
        <f>Quarterly_Mm3!L23*0.0353147</f>
        <v>0</v>
      </c>
      <c r="M23" s="11">
        <f>Quarterly_Mm3!M23*0.0353147</f>
        <v>0</v>
      </c>
      <c r="N23" s="11">
        <f>Quarterly_Mm3!N23*0.0353147</f>
        <v>0</v>
      </c>
      <c r="O23" s="11">
        <f>Quarterly_Mm3!O23*0.0353147</f>
        <v>0</v>
      </c>
      <c r="P23" s="11">
        <f>Quarterly_Mm3!P23*0.0353147</f>
        <v>0</v>
      </c>
      <c r="Q23" s="11">
        <f>Quarterly_Mm3!Q23*0.0353147</f>
        <v>0</v>
      </c>
      <c r="R23" s="11">
        <f>Quarterly_Mm3!R23*0.0353147</f>
        <v>0</v>
      </c>
      <c r="S23" s="11">
        <f>Quarterly_Mm3!S23*0.0353147</f>
        <v>0</v>
      </c>
      <c r="T23" s="11">
        <f>Quarterly_Mm3!T23*0.0353147</f>
        <v>0</v>
      </c>
      <c r="U23" s="11">
        <f>Quarterly_Mm3!U23*0.0353147</f>
        <v>0</v>
      </c>
      <c r="V23" s="11">
        <f>Quarterly_Mm3!V23*0.0353147</f>
        <v>0</v>
      </c>
      <c r="W23" s="11">
        <f>Quarterly_Mm3!W23*0.0353147</f>
        <v>0</v>
      </c>
      <c r="X23" s="11">
        <f>Quarterly_Mm3!X23*0.0353147</f>
        <v>0</v>
      </c>
      <c r="Y23" s="11">
        <f>Quarterly_Mm3!Y23*0.0353147</f>
        <v>0</v>
      </c>
      <c r="Z23" s="11">
        <f>Quarterly_Mm3!Z23*0.0353147</f>
        <v>0</v>
      </c>
      <c r="AA23" s="11">
        <f>Quarterly_Mm3!AA23*0.0353147</f>
        <v>0</v>
      </c>
      <c r="AB23" s="11">
        <f>Quarterly_Mm3!AB23*0.0353147</f>
        <v>0</v>
      </c>
      <c r="AC23" s="11">
        <f>Quarterly_Mm3!AC23*0.0353147</f>
        <v>0</v>
      </c>
      <c r="AD23" s="11">
        <f>Quarterly_Mm3!AD23*0.0353147</f>
        <v>0.1327637419820884</v>
      </c>
      <c r="AE23" s="11">
        <f>Quarterly_Mm3!AE23*0.0353147</f>
        <v>-2.3091988158548999E-3</v>
      </c>
      <c r="AF23" s="11">
        <f>Quarterly_Mm3!AF23*0.0353147</f>
        <v>4.8976524006326995E-3</v>
      </c>
      <c r="AG23" s="11">
        <f>Quarterly_Mm3!AG23*0.0353147</f>
        <v>8.8072315610129999E-4</v>
      </c>
      <c r="AH23" s="11">
        <f>Quarterly_Mm3!AH23*0.0353147</f>
        <v>-5.2628370871069998E-3</v>
      </c>
      <c r="AI23" s="11">
        <f>Quarterly_Mm3!AI23*0.0353147</f>
        <v>2.6621211225446799E-2</v>
      </c>
      <c r="AJ23" s="11">
        <f>Quarterly_Mm3!AJ23*0.0353147</f>
        <v>3.6812172531802E-3</v>
      </c>
      <c r="AK23" s="11">
        <f>Quarterly_Mm3!AK23*0.0353147</f>
        <v>3.5668285961720997E-3</v>
      </c>
      <c r="AL23" s="11">
        <f>Quarterly_Mm3!AL23*0.0353147</f>
        <v>-1.0606893463932399E-2</v>
      </c>
      <c r="AM23" s="11">
        <f>Quarterly_Mm3!AM23*0.0353147</f>
        <v>2.7684098092613997E-2</v>
      </c>
      <c r="AN23" s="11">
        <f>Quarterly_Mm3!AN23*0.0353147</f>
        <v>-5.2642972616652496E-2</v>
      </c>
      <c r="AO23" s="11">
        <f>Quarterly_Mm3!AO23*0.0353147</f>
        <v>2.3848216190852096E-2</v>
      </c>
      <c r="AP23" s="11">
        <f>Quarterly_Mm3!AP23*0.0353147</f>
        <v>2.8517089405789498E-2</v>
      </c>
      <c r="AQ23" s="11">
        <f>Quarterly_Mm3!AQ23*0.0353147</f>
        <v>2.1984587677066998E-3</v>
      </c>
      <c r="AR23" s="11">
        <f>Quarterly_Mm3!AR23*0.0353147</f>
        <v>-2.5764754035730001E-3</v>
      </c>
      <c r="AS23" s="11">
        <f>Quarterly_Mm3!AS23*0.0353147</f>
        <v>-4.4964073442678989E-3</v>
      </c>
      <c r="AT23" s="11">
        <f>Quarterly_Mm3!AT23*0.0353147</f>
        <v>2.8341290004013496E-2</v>
      </c>
      <c r="AU23" s="11">
        <f>Quarterly_Mm3!AU23*0.0353147</f>
        <v>-7.5597843153496994E-3</v>
      </c>
      <c r="AV23" s="11">
        <f>Quarterly_Mm3!AV23*0.0353147</f>
        <v>1.5674855031190899E-2</v>
      </c>
      <c r="AW23" s="11">
        <f>Quarterly_Mm3!AW23*0.0353147</f>
        <v>-1.27132893867122E-2</v>
      </c>
      <c r="AX23" s="11">
        <f>Quarterly_Mm3!AX23*0.0353147</f>
        <v>-5.8354495150830998E-3</v>
      </c>
      <c r="AY23" s="11">
        <f>Quarterly_Mm3!AY23*0.0353147</f>
        <v>2.1018608831666698E-2</v>
      </c>
      <c r="AZ23" s="11">
        <f>Quarterly_Mm3!AZ23*0.0353147</f>
        <v>1.45160295307718E-2</v>
      </c>
      <c r="BA23" s="11">
        <f>Quarterly_Mm3!BA23*0.0353147</f>
        <v>-5.5367445394705998E-3</v>
      </c>
      <c r="BB23" s="11">
        <f>Quarterly_Mm3!BB23*0.0353147</f>
        <v>-4.4944383025399994E-4</v>
      </c>
      <c r="BC23" s="11">
        <f>Quarterly_Mm3!BC23*0.0353147</f>
        <v>4.8309823859155394E-2</v>
      </c>
      <c r="BD23" s="11">
        <f>Quarterly_Mm3!BD23*0.0353147</f>
        <v>-1.0316009069893699E-2</v>
      </c>
      <c r="BE23" s="11">
        <f>Quarterly_Mm3!BE23*0.0353147</f>
        <v>-8.8286779311200995E-3</v>
      </c>
      <c r="BF23" s="11">
        <f>Quarterly_Mm3!BF23*0.0353147</f>
        <v>2.12326705101929E-2</v>
      </c>
      <c r="BG23" s="11">
        <f>Quarterly_Mm3!BG23*0.0353147</f>
        <v>-4.7041679621318997E-3</v>
      </c>
      <c r="BH23" s="11">
        <f>Quarterly_Mm3!BH23*0.0353147</f>
        <v>-1.6793804938104997E-3</v>
      </c>
      <c r="BI23" s="11">
        <f>Quarterly_Mm3!BI23*0.0353147</f>
        <v>5.8110381933933995E-3</v>
      </c>
      <c r="BJ23" s="11">
        <f>Quarterly_Mm3!BJ23*0.0353147</f>
        <v>2.9513203767917197E-2</v>
      </c>
      <c r="BK23" s="11">
        <f>Quarterly_Mm3!BK23*0.0353147</f>
        <v>-2.7266010926098698E-2</v>
      </c>
      <c r="BL23" s="11">
        <f>Quarterly_Mm3!BL23*0.0353147</f>
        <v>-1.02211651923418E-2</v>
      </c>
      <c r="BM23" s="11">
        <f>Quarterly_Mm3!BM23*0.0353147</f>
        <v>1.5312607044539198E-2</v>
      </c>
      <c r="BN23" s="11">
        <f>Quarterly_Mm3!BN23*0.0353147</f>
        <v>1.7322386892176999E-3</v>
      </c>
      <c r="BO23" s="11">
        <f>Quarterly_Mm3!BO23*0.0353147</f>
        <v>-1.0010163002850099E-2</v>
      </c>
      <c r="BP23" s="11">
        <f>Quarterly_Mm3!BP23*0.0353147</f>
        <v>7.4017455237564995E-3</v>
      </c>
      <c r="BQ23" s="11">
        <f>Quarterly_Mm3!BQ23*0.0353147</f>
        <v>-1.6468643142749401E-2</v>
      </c>
      <c r="BR23" s="11">
        <f>Quarterly_Mm3!BR23*0.0353147</f>
        <v>7.7001252509819988E-4</v>
      </c>
      <c r="BS23" s="11">
        <f>Quarterly_Mm3!BS23*0.0353147</f>
        <v>1.0115020504845799E-2</v>
      </c>
      <c r="BT23" s="11">
        <f>Quarterly_Mm3!BT23*0.0353147</f>
        <v>-1.3756818430445E-2</v>
      </c>
      <c r="BU23" s="11">
        <f>Quarterly_Mm3!BU23*0.0353147</f>
        <v>-2.2553761971795198E-2</v>
      </c>
      <c r="BV23" s="11">
        <f>Quarterly_Mm3!BV23*0.0353147</f>
        <v>2.6605628296239497E-2</v>
      </c>
      <c r="BW23" s="11">
        <f>Quarterly_Mm3!BW23*0.0353147</f>
        <v>-2.8132530297971799E-2</v>
      </c>
      <c r="BX23" s="11">
        <f>Quarterly_Mm3!BX23*0.0353147</f>
        <v>2.1764150600435097E-2</v>
      </c>
      <c r="BY23" s="11">
        <f>Quarterly_Mm3!BY23*0.0353147</f>
        <v>-1.7032813521061098E-2</v>
      </c>
      <c r="BZ23" s="11">
        <f>Quarterly_Mm3!BZ23*0.0353147</f>
        <v>2.3656685432184698E-2</v>
      </c>
      <c r="CA23" s="11">
        <f>Quarterly_Mm3!CA23*0.0353147</f>
        <v>-1.31736157596035E-2</v>
      </c>
      <c r="CB23" s="11">
        <f>Quarterly_Mm3!CB23*0.0353147</f>
        <v>-2.82291766731264E-2</v>
      </c>
      <c r="CC23" s="11">
        <f>Quarterly_Mm3!CC23*0.0353147</f>
        <v>3.9520847314125196E-2</v>
      </c>
      <c r="CD23" s="11">
        <f>Quarterly_Mm3!CD23*0.0353147</f>
        <v>-1.9760423657062598E-2</v>
      </c>
      <c r="CE23" s="11">
        <f>Quarterly_Mm3!CE23*0.0353147</f>
        <v>1.5059573546310399E-2</v>
      </c>
      <c r="CF23" s="11">
        <f>Quarterly_Mm3!CF23*0.0353147</f>
        <v>-5.6473400798663989E-3</v>
      </c>
      <c r="CG23" s="11">
        <f>Quarterly_Mm3!CG23*0.0353147</f>
        <v>5.6473400798663989E-3</v>
      </c>
      <c r="CH23" s="11">
        <f>Quarterly_Mm3!CH23*0.0353147</f>
        <v>-2.4471807048069099E-2</v>
      </c>
      <c r="CI23" s="11">
        <f>Quarterly_Mm3!CI23*0.0353147</f>
        <v>2.7836074550916996E-3</v>
      </c>
      <c r="CJ23" s="11">
        <f>Quarterly_Mm3!CJ23*0.0353147</f>
        <v>-7.4229532371209994E-3</v>
      </c>
      <c r="CK23" s="11">
        <f>Quarterly_Mm3!CK23*0.0353147</f>
        <v>4.5465588550880093E-2</v>
      </c>
      <c r="CL23" s="11">
        <f>Quarterly_Mm3!CL23*0.0353147</f>
        <v>-5.1032803461063495E-2</v>
      </c>
      <c r="CM23" s="11">
        <f>Quarterly_Mm3!CM23*0.0353147</f>
        <v>2.75970439315881E-2</v>
      </c>
      <c r="CN23" s="11">
        <f>Quarterly_Mm3!CN23*0.0353147</f>
        <v>2.4742177309451299E-2</v>
      </c>
      <c r="CO23" s="11">
        <f>Quarterly_Mm3!CO23*0.0353147</f>
        <v>-1.2371088672382999E-2</v>
      </c>
      <c r="CP23" s="11">
        <f>Quarterly_Mm3!CP23*0.0353147</f>
        <v>9.5162221915049989E-4</v>
      </c>
      <c r="CQ23" s="11">
        <f>Quarterly_Mm3!CQ23*0.0353147</f>
        <v>-6.692011377570699E-3</v>
      </c>
      <c r="CR23" s="11">
        <f>Quarterly_Mm3!CR23*0.0353147</f>
        <v>4.7800081167462998E-3</v>
      </c>
      <c r="CS23" s="11">
        <f>Quarterly_Mm3!CS23*0.0353147</f>
        <v>-2.5812043844555897E-2</v>
      </c>
      <c r="CT23" s="11">
        <f>Quarterly_Mm3!CT23*0.0353147</f>
        <v>5.7360097471584994E-3</v>
      </c>
      <c r="CU23" s="11">
        <f>Quarterly_Mm3!CU23*0.0353147</f>
        <v>9.7125137601940994E-3</v>
      </c>
      <c r="CV23" s="11">
        <f>Quarterly_Mm3!CV23*0.0353147</f>
        <v>-1.7482524754223499E-2</v>
      </c>
      <c r="CW23" s="11">
        <f>Quarterly_Mm3!CW23*0.0353147</f>
        <v>2.6223787113677899E-2</v>
      </c>
      <c r="CX23" s="11">
        <f>Quarterly_Mm3!CX23*0.0353147</f>
        <v>6.7987596286044E-3</v>
      </c>
      <c r="CY23" s="11">
        <f>Quarterly_Mm3!CY23*0.0353147</f>
        <v>-1.2998173177556298E-2</v>
      </c>
      <c r="CZ23" s="11">
        <f>Quarterly_Mm3!CZ23*0.0353147</f>
        <v>8.5461763993085992E-3</v>
      </c>
      <c r="DA23" s="11">
        <f>Quarterly_Mm3!DA23*0.0353147</f>
        <v>1.04453266984945E-2</v>
      </c>
      <c r="DB23" s="11">
        <f>Quarterly_Mm3!DB23*0.0353147</f>
        <v>7.3117286889461494E-2</v>
      </c>
      <c r="DC23" s="11">
        <f>Quarterly_Mm3!DC23*0.0353147</f>
        <v>-0.11110029308506769</v>
      </c>
      <c r="DD23" s="11">
        <f>Quarterly_Mm3!DD23*0.0353147</f>
        <v>3.7983006336864997E-3</v>
      </c>
      <c r="DE23" s="11">
        <f>Quarterly_Mm3!DE23*0.0353147</f>
        <v>3.6083855861105602E-2</v>
      </c>
      <c r="DF23" s="11">
        <f>Quarterly_Mm3!DF23*0.0353147</f>
        <v>-4.0831731662042396E-2</v>
      </c>
      <c r="DG23" s="11">
        <f>Quarterly_Mm3!DG23*0.0353147</f>
        <v>7.2663991814598998E-3</v>
      </c>
      <c r="DH23" s="11">
        <f>Quarterly_Mm3!DH23*0.0353147</f>
        <v>2.90655966905249E-2</v>
      </c>
      <c r="DI23" s="11">
        <f>Quarterly_Mm3!DI23*0.0353147</f>
        <v>-3.2698796298912196E-2</v>
      </c>
      <c r="DJ23" s="11">
        <f>Quarterly_Mm3!DJ23*0.0353147</f>
        <v>-1.3624498451994298E-2</v>
      </c>
      <c r="DK23" s="11">
        <f>Quarterly_Mm3!DK23*0.0353147</f>
        <v>7.6692629012250796E-2</v>
      </c>
      <c r="DL23" s="11">
        <f>Quarterly_Mm3!DL23*0.0353147</f>
        <v>-1.98498569341128E-2</v>
      </c>
      <c r="DM23" s="11">
        <f>Quarterly_Mm3!DM23*0.0353147</f>
        <v>-1.3533993373799099E-2</v>
      </c>
      <c r="DN23" s="11">
        <f>Quarterly_Mm3!DN23*0.0353147</f>
        <v>-4.8722376082110296E-2</v>
      </c>
      <c r="DO23" s="11">
        <f>Quarterly_Mm3!DO23*0.0353147</f>
        <v>9.1465164818219991E-4</v>
      </c>
      <c r="DP23" s="11">
        <f>Quarterly_Mm3!DP23*0.0353147</f>
        <v>6.6769570070097692E-2</v>
      </c>
      <c r="DQ23" s="11">
        <f>Quarterly_Mm3!DQ23*0.0353147</f>
        <v>-5.9452356919954798E-2</v>
      </c>
      <c r="DR23" s="11">
        <f>Quarterly_Mm3!DR23*0.0353147</f>
        <v>-3.6586065927287996E-3</v>
      </c>
      <c r="DS23" s="11">
        <f>Quarterly_Mm3!DS23*0.0353147</f>
        <v>1.1190293120170499E-2</v>
      </c>
      <c r="DT23" s="11">
        <f>Quarterly_Mm3!DT23*0.0353147</f>
        <v>-3.7300977067234995E-3</v>
      </c>
      <c r="DU23" s="11">
        <f>Quarterly_Mm3!DU23*0.0353147</f>
        <v>4.3828647992200397E-2</v>
      </c>
      <c r="DV23" s="11">
        <f>Quarterly_Mm3!DV23*0.0353147</f>
        <v>-3.5435928160901201E-2</v>
      </c>
      <c r="DW23" s="11">
        <f>Quarterly_Mm3!DW23*0.0353147</f>
        <v>3.6897404454307899E-2</v>
      </c>
      <c r="DX23" s="11">
        <f>Quarterly_Mm3!DX23*0.0353147</f>
        <v>-6.6026934277362892E-2</v>
      </c>
      <c r="DY23" s="11">
        <f>Quarterly_Mm3!DY23*0.0353147</f>
        <v>6.6997918628341202E-2</v>
      </c>
      <c r="DZ23" s="11">
        <f>Quarterly_Mm3!DZ23*0.0353147</f>
        <v>-5.4375122348140896E-2</v>
      </c>
      <c r="EA23" s="11">
        <f>Quarterly_Mm3!EA23*0.0353147</f>
        <v>1.0919257918302E-2</v>
      </c>
      <c r="EB23" s="11">
        <f>Quarterly_Mm3!EB23*0.0353147</f>
        <v>3.1847835595047495E-2</v>
      </c>
      <c r="EC23" s="11">
        <f>Quarterly_Mm3!EC23*0.0353147</f>
        <v>3.5487588234481497E-2</v>
      </c>
      <c r="ED23" s="11">
        <f>Quarterly_Mm3!ED23*0.0353147</f>
        <v>-8.6444125221872198E-2</v>
      </c>
      <c r="EE23" s="11">
        <f>Quarterly_Mm3!EE23*0.0353147</f>
        <v>4.5827536998246397E-2</v>
      </c>
      <c r="EF23" s="11">
        <f>Quarterly_Mm3!EF23*0.0353147</f>
        <v>3.3454101981880695E-2</v>
      </c>
      <c r="EG23" s="11">
        <f>Quarterly_Mm3!EG23*0.0353147</f>
        <v>-3.2647537365009201E-2</v>
      </c>
      <c r="EH23" s="11">
        <f>Quarterly_Mm3!EH23*0.0353147</f>
        <v>-5.7742695165649994E-4</v>
      </c>
      <c r="EI23" s="11">
        <f>Quarterly_Mm3!EI23*0.0353147</f>
        <v>9.2342658480320979E-3</v>
      </c>
      <c r="EJ23" s="11">
        <f>Quarterly_Mm3!EJ23*0.0353147</f>
        <v>6.2687365451918595E-2</v>
      </c>
      <c r="EK23" s="11">
        <f>Quarterly_Mm3!EK23*0.0353147</f>
        <v>3.6692982558811296</v>
      </c>
      <c r="EL23" s="11">
        <f>Quarterly_Mm3!EL23*0.0353147</f>
        <v>1.1570657724495699E-2</v>
      </c>
      <c r="EM23" s="11">
        <f>Quarterly_Mm3!EM23*0.0353147</f>
        <v>1.155956463914847</v>
      </c>
      <c r="EN23" s="11">
        <f>Quarterly_Mm3!EN23*0.0353147</f>
        <v>0.36075441039074901</v>
      </c>
      <c r="EO23" s="11">
        <f>Quarterly_Mm3!EO23*0.0353147</f>
        <v>2.4645354148908498E-2</v>
      </c>
      <c r="EP23" s="11">
        <f>Quarterly_Mm3!EP23*0.0353147</f>
        <v>2.328055435762697</v>
      </c>
      <c r="EQ23" s="11">
        <f>Quarterly_Mm3!EQ23*0.0353147</f>
        <v>2.3130129295283788</v>
      </c>
      <c r="ER23" s="11">
        <f>Quarterly_Mm3!ER23*0.0353147</f>
        <v>0.3005318083277671</v>
      </c>
      <c r="ES23" s="11">
        <f>Quarterly_Mm3!ES23*0.0353147</f>
        <v>0.95358254591673386</v>
      </c>
      <c r="ET23" s="11">
        <f>Quarterly_Mm3!ET23*0.0353147</f>
        <v>2.0410107550235059</v>
      </c>
      <c r="EU23" s="11">
        <f>Quarterly_Mm3!EU23*0.0353147</f>
        <v>0.33372916304693756</v>
      </c>
      <c r="EV23" s="11">
        <f>Quarterly_Mm3!EV23*0.0353147</f>
        <v>1.7414698603326269</v>
      </c>
      <c r="EW23" s="11">
        <f>Quarterly_Mm3!EW23*0.0353147</f>
        <v>0.40212575024501496</v>
      </c>
      <c r="EX23" s="11">
        <f>Quarterly_Mm3!EX23*0.0353147</f>
        <v>0.65319656515765001</v>
      </c>
      <c r="EY23" s="11">
        <f>Quarterly_Mm3!EY23*0.0353147</f>
        <v>-0.12381801400753879</v>
      </c>
      <c r="EZ23" s="11">
        <f>Quarterly_Mm3!EZ23*0.0353147</f>
        <v>-0.14444329240746059</v>
      </c>
      <c r="FA23" s="11">
        <f>Quarterly_Mm3!FA23*0.0353147</f>
        <v>-0.238054702185311</v>
      </c>
      <c r="FB23" s="11">
        <f>Quarterly_Mm3!FB23*0.0353147</f>
        <v>-1.3006351994978369</v>
      </c>
      <c r="FC23" s="11">
        <f>Quarterly_Mm3!FC23*0.0353147</f>
        <v>-0.14010644817849668</v>
      </c>
      <c r="FD23" s="11">
        <f>Quarterly_Mm3!FD23*0.0353147</f>
        <v>-0.20190127894317847</v>
      </c>
      <c r="FE23" s="11">
        <f>Quarterly_Mm3!FE23*0.0353147</f>
        <v>0.65119451831112996</v>
      </c>
      <c r="FF23" s="11">
        <f>Quarterly_Mm3!FF23*0.0353147</f>
        <v>1.537381310177443</v>
      </c>
      <c r="FG23" s="11">
        <f>Quarterly_Mm3!FG23*0.0353147</f>
        <v>-0.77095785547382489</v>
      </c>
      <c r="FH23" s="11">
        <f>Quarterly_Mm3!FH23*0.0353147</f>
        <v>0.52247704043542198</v>
      </c>
      <c r="FI23" s="11">
        <f>Quarterly_Mm3!FI23*0.0353147</f>
        <v>0.73594311535730195</v>
      </c>
      <c r="FJ23" s="11">
        <f>Quarterly_Mm3!FJ23*0.0353147</f>
        <v>-0.82069015785038002</v>
      </c>
      <c r="FK23" s="11">
        <f>Quarterly_Mm3!FK23*0.0353147</f>
        <v>-0.34037488861260334</v>
      </c>
      <c r="FL23" s="11">
        <f>Quarterly_Mm3!FL23*0.0353147</f>
        <v>0.26651228413208911</v>
      </c>
      <c r="FM23" s="11">
        <f>Quarterly_Mm3!FM23*0.0353147</f>
        <v>-1.1399262528432268</v>
      </c>
      <c r="FN23" s="11">
        <f>Quarterly_Mm3!FN23*0.0353147</f>
        <v>-0.7549653958165049</v>
      </c>
      <c r="FO23" s="11">
        <f>Quarterly_Mm3!FO23*0.0353147</f>
        <v>0.34796283385854465</v>
      </c>
      <c r="FP23" s="11">
        <f>Quarterly_Mm3!FP23*0.0353147</f>
        <v>1.2029539549583499</v>
      </c>
      <c r="FQ23" s="11">
        <f>Quarterly_Mm3!FQ23*0.0353147</f>
        <v>-1.0878777881923269</v>
      </c>
      <c r="FR23" s="11">
        <f>Quarterly_Mm3!FR23*0.0353147</f>
        <v>0.415363593026082</v>
      </c>
      <c r="FS23" s="11">
        <f>Quarterly_Mm3!FS23*0.0353147</f>
        <v>-0.39138404580963798</v>
      </c>
      <c r="FT23" s="11">
        <f>Quarterly_Mm3!FT23*0.0353147</f>
        <v>-1.6832818287894797</v>
      </c>
      <c r="FU23" s="11">
        <f>Quarterly_Mm3!FU23*0.0353147</f>
        <v>-0.64895770216418602</v>
      </c>
      <c r="FV23" s="11">
        <f>Quarterly_Mm3!FV23*0.0353147</f>
        <v>-0.105996718549853</v>
      </c>
      <c r="FW23" s="11">
        <f>Quarterly_Mm3!FW23*0.0353147</f>
        <v>0.10456855401260638</v>
      </c>
      <c r="FX23" s="11">
        <f>Quarterly_Mm3!FX23*0.0353147</f>
        <v>0.38971797878115394</v>
      </c>
      <c r="FY23" s="11">
        <f>Quarterly_Mm3!FY23*0.0353147</f>
        <v>-1.9043906175014049</v>
      </c>
      <c r="FZ23" s="11">
        <f>Quarterly_Mm3!FZ23*0.0353147</f>
        <v>0.21517833329544636</v>
      </c>
      <c r="GA23" s="11">
        <f>Quarterly_Mm3!GA23*0.0353147</f>
        <v>-0.59520058201604298</v>
      </c>
      <c r="GB23" s="11">
        <f>Quarterly_Mm3!GB23*0.0353147</f>
        <v>-0.52289357237786394</v>
      </c>
      <c r="GC23" s="11">
        <f>Quarterly_Mm3!GC23*0.0353147</f>
        <v>-8.1299151299162195E-2</v>
      </c>
      <c r="GD23" s="11">
        <f>Quarterly_Mm3!GD23*0.0353147</f>
        <v>0.57582801646012804</v>
      </c>
      <c r="GE23" s="11">
        <f>Quarterly_Mm3!GE23*0.0353147</f>
        <v>0.70519035417742204</v>
      </c>
    </row>
    <row r="24" spans="1:187" s="24" customFormat="1" x14ac:dyDescent="0.25">
      <c r="A24" s="23"/>
      <c r="B24" s="80"/>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26"/>
      <c r="CA24" s="26"/>
      <c r="CB24" s="26"/>
      <c r="CC24" s="26"/>
      <c r="CD24" s="26"/>
      <c r="CE24" s="26"/>
      <c r="CF24" s="26"/>
      <c r="CG24" s="26"/>
      <c r="CH24" s="26"/>
      <c r="CI24" s="26"/>
      <c r="CJ24" s="26"/>
      <c r="CK24" s="26"/>
      <c r="CL24" s="26"/>
      <c r="CM24" s="26"/>
      <c r="CN24" s="26"/>
      <c r="CO24" s="26"/>
      <c r="CP24" s="26"/>
      <c r="CQ24" s="26"/>
      <c r="CR24" s="26"/>
      <c r="CS24" s="26"/>
      <c r="CT24" s="26"/>
      <c r="CU24" s="26"/>
      <c r="CV24" s="26"/>
      <c r="CW24" s="26"/>
      <c r="CX24" s="26"/>
      <c r="CY24" s="26"/>
      <c r="CZ24" s="26"/>
      <c r="DA24" s="26"/>
      <c r="DB24" s="26"/>
      <c r="DC24" s="26"/>
      <c r="DD24" s="26"/>
      <c r="DE24" s="26"/>
      <c r="DF24" s="26"/>
      <c r="DG24" s="26"/>
      <c r="DH24" s="26"/>
      <c r="DI24" s="26"/>
      <c r="DJ24" s="26"/>
      <c r="DK24" s="26"/>
      <c r="DL24" s="26"/>
      <c r="DM24" s="26"/>
      <c r="DN24" s="26"/>
      <c r="DO24" s="26"/>
      <c r="DP24" s="26"/>
      <c r="DQ24" s="26"/>
      <c r="DR24" s="26"/>
      <c r="DS24" s="26"/>
      <c r="DT24" s="26"/>
      <c r="DU24" s="26"/>
      <c r="DV24" s="26"/>
      <c r="DW24" s="26"/>
      <c r="DX24" s="26"/>
      <c r="DY24" s="26"/>
      <c r="DZ24" s="26"/>
      <c r="EA24" s="26"/>
      <c r="EB24" s="26"/>
      <c r="EC24" s="26"/>
      <c r="ED24" s="26"/>
      <c r="EE24" s="26"/>
      <c r="EF24" s="26"/>
      <c r="EG24" s="26"/>
      <c r="EH24" s="26"/>
      <c r="EI24" s="26"/>
      <c r="EJ24" s="26"/>
      <c r="EK24" s="26"/>
      <c r="EL24" s="26"/>
      <c r="EM24" s="26"/>
      <c r="EN24" s="26"/>
      <c r="EO24" s="26"/>
      <c r="EP24" s="26"/>
      <c r="EQ24" s="26"/>
      <c r="ER24" s="26"/>
      <c r="ES24" s="26"/>
      <c r="ET24" s="26"/>
      <c r="EU24" s="26"/>
      <c r="EV24" s="26"/>
      <c r="EW24" s="26"/>
      <c r="EX24" s="26"/>
      <c r="EY24" s="26"/>
      <c r="EZ24" s="26"/>
      <c r="FA24" s="26"/>
      <c r="FB24" s="26"/>
      <c r="FC24" s="26"/>
      <c r="FD24" s="26"/>
      <c r="FE24" s="26"/>
      <c r="FF24" s="26"/>
      <c r="FG24" s="26"/>
      <c r="FH24" s="26"/>
      <c r="FI24" s="26"/>
      <c r="FJ24" s="26"/>
      <c r="FK24" s="26"/>
      <c r="FL24" s="26"/>
      <c r="FM24" s="26"/>
      <c r="FN24" s="26"/>
      <c r="FO24" s="26"/>
      <c r="FP24" s="26"/>
      <c r="FQ24" s="26"/>
      <c r="FR24" s="26"/>
      <c r="FS24" s="26"/>
      <c r="FT24" s="26"/>
      <c r="FU24" s="26"/>
      <c r="FV24" s="26"/>
      <c r="FW24" s="26"/>
      <c r="FX24" s="26"/>
      <c r="FY24" s="26"/>
      <c r="FZ24" s="26"/>
      <c r="GA24" s="26"/>
      <c r="GB24" s="26"/>
      <c r="GC24" s="26"/>
      <c r="GD24" s="26"/>
      <c r="GE24" s="26"/>
    </row>
    <row r="25" spans="1:187" s="24" customFormat="1" x14ac:dyDescent="0.25">
      <c r="A25" s="27" t="s">
        <v>36</v>
      </c>
      <c r="B25" s="85"/>
      <c r="C25" s="12">
        <f>Quarterly_Mm3!C25*0.0353147</f>
        <v>2.0455124795255792</v>
      </c>
      <c r="D25" s="12">
        <f>Quarterly_Mm3!D25*0.0353147</f>
        <v>2.1388139960305077</v>
      </c>
      <c r="E25" s="12">
        <f>Quarterly_Mm3!E25*0.0353147</f>
        <v>1.9316432540796342</v>
      </c>
      <c r="F25" s="12">
        <f>Quarterly_Mm3!F25*0.0353147</f>
        <v>1.8678628269032451</v>
      </c>
      <c r="G25" s="12">
        <f>Quarterly_Mm3!G25*0.0353147</f>
        <v>1.5013064011543233</v>
      </c>
      <c r="H25" s="12">
        <f>Quarterly_Mm3!H25*0.0353147</f>
        <v>1.6433685552411887</v>
      </c>
      <c r="I25" s="12">
        <f>Quarterly_Mm3!I25*0.0353147</f>
        <v>1.2508316214975865</v>
      </c>
      <c r="J25" s="12">
        <f>Quarterly_Mm3!J25*0.0353147</f>
        <v>1.4952752666005238</v>
      </c>
      <c r="K25" s="12">
        <f>Quarterly_Mm3!K25*0.0353147</f>
        <v>2.5309209966799404</v>
      </c>
      <c r="L25" s="12">
        <f>Quarterly_Mm3!L25*0.0353147</f>
        <v>15.324327273543727</v>
      </c>
      <c r="M25" s="12">
        <f>Quarterly_Mm3!M25*0.0353147</f>
        <v>7.6515327864864293</v>
      </c>
      <c r="N25" s="12">
        <f>Quarterly_Mm3!N25*0.0353147</f>
        <v>11.274138376866899</v>
      </c>
      <c r="O25" s="12">
        <f>Quarterly_Mm3!O25*0.0353147</f>
        <v>13.323219166970034</v>
      </c>
      <c r="P25" s="12">
        <f>Quarterly_Mm3!P25*0.0353147</f>
        <v>18.670628273385443</v>
      </c>
      <c r="Q25" s="12">
        <f>Quarterly_Mm3!Q25*0.0353147</f>
        <v>21.361345582671252</v>
      </c>
      <c r="R25" s="12">
        <f>Quarterly_Mm3!R25*0.0353147</f>
        <v>17.99717838910982</v>
      </c>
      <c r="S25" s="12">
        <f>Quarterly_Mm3!S25*0.0353147</f>
        <v>14.461387983909022</v>
      </c>
      <c r="T25" s="12">
        <f>Quarterly_Mm3!T25*0.0353147</f>
        <v>18.181862873137952</v>
      </c>
      <c r="U25" s="12">
        <f>Quarterly_Mm3!U25*0.0353147</f>
        <v>20.036101455749098</v>
      </c>
      <c r="V25" s="12">
        <f>Quarterly_Mm3!V25*0.0353147</f>
        <v>13.538891837625593</v>
      </c>
      <c r="W25" s="12">
        <f>Quarterly_Mm3!W25*0.0353147</f>
        <v>9.8143422153801954</v>
      </c>
      <c r="X25" s="12">
        <f>Quarterly_Mm3!X25*0.0353147</f>
        <v>7.627005665882491</v>
      </c>
      <c r="Y25" s="12">
        <f>Quarterly_Mm3!Y25*0.0353147</f>
        <v>11.595545460452392</v>
      </c>
      <c r="Z25" s="12">
        <f>Quarterly_Mm3!Z25*0.0353147</f>
        <v>4.2267462951865644</v>
      </c>
      <c r="AA25" s="12">
        <f>Quarterly_Mm3!AA25*0.0353147</f>
        <v>3.6434430080325937</v>
      </c>
      <c r="AB25" s="12">
        <f>Quarterly_Mm3!AB25*0.0353147</f>
        <v>9.0170648880721345</v>
      </c>
      <c r="AC25" s="12">
        <f>Quarterly_Mm3!AC25*0.0353147</f>
        <v>8.5163551308982406</v>
      </c>
      <c r="AD25" s="12">
        <f>Quarterly_Mm3!AD25*0.0353147</f>
        <v>5.2341585179865078</v>
      </c>
      <c r="AE25" s="12">
        <f>Quarterly_Mm3!AE25*0.0353147</f>
        <v>5.9758249626063247</v>
      </c>
      <c r="AF25" s="12">
        <f>Quarterly_Mm3!AF25*0.0353147</f>
        <v>9.6549206378623271</v>
      </c>
      <c r="AG25" s="12">
        <f>Quarterly_Mm3!AG25*0.0353147</f>
        <v>9.3378256007353446</v>
      </c>
      <c r="AH25" s="12">
        <f>Quarterly_Mm3!AH25*0.0353147</f>
        <v>5.1332383954127483</v>
      </c>
      <c r="AI25" s="12">
        <f>Quarterly_Mm3!AI25*0.0353147</f>
        <v>9.4540922586338354</v>
      </c>
      <c r="AJ25" s="12">
        <f>Quarterly_Mm3!AJ25*0.0353147</f>
        <v>15.691534185648811</v>
      </c>
      <c r="AK25" s="12">
        <f>Quarterly_Mm3!AK25*0.0353147</f>
        <v>23.761896382520732</v>
      </c>
      <c r="AL25" s="12">
        <f>Quarterly_Mm3!AL25*0.0353147</f>
        <v>15.391996469987227</v>
      </c>
      <c r="AM25" s="12">
        <f>Quarterly_Mm3!AM25*0.0353147</f>
        <v>13.997183516395607</v>
      </c>
      <c r="AN25" s="12">
        <f>Quarterly_Mm3!AN25*0.0353147</f>
        <v>15.885750511524936</v>
      </c>
      <c r="AO25" s="12">
        <f>Quarterly_Mm3!AO25*0.0353147</f>
        <v>22.700634238156081</v>
      </c>
      <c r="AP25" s="12">
        <f>Quarterly_Mm3!AP25*0.0353147</f>
        <v>8.5208623232106291</v>
      </c>
      <c r="AQ25" s="12">
        <f>Quarterly_Mm3!AQ25*0.0353147</f>
        <v>11.549582981677055</v>
      </c>
      <c r="AR25" s="12">
        <f>Quarterly_Mm3!AR25*0.0353147</f>
        <v>18.674959270630154</v>
      </c>
      <c r="AS25" s="12">
        <f>Quarterly_Mm3!AS25*0.0353147</f>
        <v>20.210757947936187</v>
      </c>
      <c r="AT25" s="12">
        <f>Quarterly_Mm3!AT25*0.0353147</f>
        <v>14.053686491560416</v>
      </c>
      <c r="AU25" s="12">
        <f>Quarterly_Mm3!AU25*0.0353147</f>
        <v>13.442803606713586</v>
      </c>
      <c r="AV25" s="12">
        <f>Quarterly_Mm3!AV25*0.0353147</f>
        <v>26.684028703319953</v>
      </c>
      <c r="AW25" s="12">
        <f>Quarterly_Mm3!AW25*0.0353147</f>
        <v>23.651814265773748</v>
      </c>
      <c r="AX25" s="12">
        <f>Quarterly_Mm3!AX25*0.0353147</f>
        <v>17.485253894651397</v>
      </c>
      <c r="AY25" s="12">
        <f>Quarterly_Mm3!AY25*0.0353147</f>
        <v>9.3025133525643362</v>
      </c>
      <c r="AZ25" s="12">
        <f>Quarterly_Mm3!AZ25*0.0353147</f>
        <v>17.933933890439857</v>
      </c>
      <c r="BA25" s="12">
        <f>Quarterly_Mm3!BA25*0.0353147</f>
        <v>13.310196096575833</v>
      </c>
      <c r="BB25" s="12">
        <f>Quarterly_Mm3!BB25*0.0353147</f>
        <v>10.925761526249477</v>
      </c>
      <c r="BC25" s="12">
        <f>Quarterly_Mm3!BC25*0.0353147</f>
        <v>12.808715407917717</v>
      </c>
      <c r="BD25" s="12">
        <f>Quarterly_Mm3!BD25*0.0353147</f>
        <v>10.427058629103822</v>
      </c>
      <c r="BE25" s="12">
        <f>Quarterly_Mm3!BE25*0.0353147</f>
        <v>15.18199992830812</v>
      </c>
      <c r="BF25" s="12">
        <f>Quarterly_Mm3!BF25*0.0353147</f>
        <v>12.826880658947804</v>
      </c>
      <c r="BG25" s="12">
        <f>Quarterly_Mm3!BG25*0.0353147</f>
        <v>12.660180172192572</v>
      </c>
      <c r="BH25" s="12">
        <f>Quarterly_Mm3!BH25*0.0353147</f>
        <v>21.375402167955023</v>
      </c>
      <c r="BI25" s="12">
        <f>Quarterly_Mm3!BI25*0.0353147</f>
        <v>14.248943742621501</v>
      </c>
      <c r="BJ25" s="12">
        <f>Quarterly_Mm3!BJ25*0.0353147</f>
        <v>8.3382870988096194</v>
      </c>
      <c r="BK25" s="12">
        <f>Quarterly_Mm3!BK25*0.0353147</f>
        <v>7.8334627300240003</v>
      </c>
      <c r="BL25" s="12">
        <f>Quarterly_Mm3!BL25*0.0353147</f>
        <v>15.542391660261339</v>
      </c>
      <c r="BM25" s="12">
        <f>Quarterly_Mm3!BM25*0.0353147</f>
        <v>19.535540787103283</v>
      </c>
      <c r="BN25" s="12">
        <f>Quarterly_Mm3!BN25*0.0353147</f>
        <v>15.553524122205365</v>
      </c>
      <c r="BO25" s="12">
        <f>Quarterly_Mm3!BO25*0.0353147</f>
        <v>12.834700354299208</v>
      </c>
      <c r="BP25" s="12">
        <f>Quarterly_Mm3!BP25*0.0353147</f>
        <v>20.210228390413533</v>
      </c>
      <c r="BQ25" s="12">
        <f>Quarterly_Mm3!BQ25*0.0353147</f>
        <v>13.493994619147777</v>
      </c>
      <c r="BR25" s="12">
        <f>Quarterly_Mm3!BR25*0.0353147</f>
        <v>12.587894494434243</v>
      </c>
      <c r="BS25" s="12">
        <f>Quarterly_Mm3!BS25*0.0353147</f>
        <v>13.422113780210946</v>
      </c>
      <c r="BT25" s="12">
        <f>Quarterly_Mm3!BT25*0.0353147</f>
        <v>23.531508937206301</v>
      </c>
      <c r="BU25" s="12">
        <f>Quarterly_Mm3!BU25*0.0353147</f>
        <v>22.562135169625019</v>
      </c>
      <c r="BV25" s="12">
        <f>Quarterly_Mm3!BV25*0.0353147</f>
        <v>12.85000200831297</v>
      </c>
      <c r="BW25" s="12">
        <f>Quarterly_Mm3!BW25*0.0353147</f>
        <v>10.173009677229679</v>
      </c>
      <c r="BX25" s="12">
        <f>Quarterly_Mm3!BX25*0.0353147</f>
        <v>31.446456264600634</v>
      </c>
      <c r="BY25" s="12">
        <f>Quarterly_Mm3!BY25*0.0353147</f>
        <v>22.362438572394094</v>
      </c>
      <c r="BZ25" s="12">
        <f>Quarterly_Mm3!BZ25*0.0353147</f>
        <v>11.834184020149028</v>
      </c>
      <c r="CA25" s="12">
        <f>Quarterly_Mm3!CA25*0.0353147</f>
        <v>12.899884975983644</v>
      </c>
      <c r="CB25" s="12">
        <f>Quarterly_Mm3!CB25*0.0353147</f>
        <v>22.311027633392573</v>
      </c>
      <c r="CC25" s="12">
        <f>Quarterly_Mm3!CC25*0.0353147</f>
        <v>14.882945114788955</v>
      </c>
      <c r="CD25" s="12">
        <f>Quarterly_Mm3!CD25*0.0353147</f>
        <v>20.014973851874551</v>
      </c>
      <c r="CE25" s="12">
        <f>Quarterly_Mm3!CE25*0.0353147</f>
        <v>12.711054711978033</v>
      </c>
      <c r="CF25" s="12">
        <f>Quarterly_Mm3!CF25*0.0353147</f>
        <v>22.918695332025123</v>
      </c>
      <c r="CG25" s="12">
        <f>Quarterly_Mm3!CG25*0.0353147</f>
        <v>11.945610472175321</v>
      </c>
      <c r="CH25" s="12">
        <f>Quarterly_Mm3!CH25*0.0353147</f>
        <v>10.686965198942831</v>
      </c>
      <c r="CI25" s="12">
        <f>Quarterly_Mm3!CI25*0.0353147</f>
        <v>12.216873652715895</v>
      </c>
      <c r="CJ25" s="12">
        <f>Quarterly_Mm3!CJ25*0.0353147</f>
        <v>11.941285376723268</v>
      </c>
      <c r="CK25" s="12">
        <f>Quarterly_Mm3!CK25*0.0353147</f>
        <v>17.496634710860583</v>
      </c>
      <c r="CL25" s="12">
        <f>Quarterly_Mm3!CL25*0.0353147</f>
        <v>8.2424741786148914</v>
      </c>
      <c r="CM25" s="12">
        <f>Quarterly_Mm3!CM25*0.0353147</f>
        <v>9.6578310378743417</v>
      </c>
      <c r="CN25" s="12">
        <f>Quarterly_Mm3!CN25*0.0353147</f>
        <v>20.754772742928257</v>
      </c>
      <c r="CO25" s="12">
        <f>Quarterly_Mm3!CO25*0.0353147</f>
        <v>26.043292284928366</v>
      </c>
      <c r="CP25" s="12">
        <f>Quarterly_Mm3!CP25*0.0353147</f>
        <v>11.707728043218991</v>
      </c>
      <c r="CQ25" s="12">
        <f>Quarterly_Mm3!CQ25*0.0353147</f>
        <v>20.233129076334833</v>
      </c>
      <c r="CR25" s="12">
        <f>Quarterly_Mm3!CR25*0.0353147</f>
        <v>28.421210331026352</v>
      </c>
      <c r="CS25" s="12">
        <f>Quarterly_Mm3!CS25*0.0353147</f>
        <v>27.941575713714276</v>
      </c>
      <c r="CT25" s="12">
        <f>Quarterly_Mm3!CT25*0.0353147</f>
        <v>17.720499646140308</v>
      </c>
      <c r="CU25" s="12">
        <f>Quarterly_Mm3!CU25*0.0353147</f>
        <v>17.574206996772197</v>
      </c>
      <c r="CV25" s="12">
        <f>Quarterly_Mm3!CV25*0.0353147</f>
        <v>19.737715083109293</v>
      </c>
      <c r="CW25" s="12">
        <f>Quarterly_Mm3!CW25*0.0353147</f>
        <v>20.3983427902767</v>
      </c>
      <c r="CX25" s="12">
        <f>Quarterly_Mm3!CX25*0.0353147</f>
        <v>19.154128985031427</v>
      </c>
      <c r="CY25" s="12">
        <f>Quarterly_Mm3!CY25*0.0353147</f>
        <v>23.161732358619005</v>
      </c>
      <c r="CZ25" s="12">
        <f>Quarterly_Mm3!CZ25*0.0353147</f>
        <v>20.274703881515318</v>
      </c>
      <c r="DA25" s="12">
        <f>Quarterly_Mm3!DA25*0.0353147</f>
        <v>25.355999230152818</v>
      </c>
      <c r="DB25" s="12">
        <f>Quarterly_Mm3!DB25*0.0353147</f>
        <v>22.141849827777797</v>
      </c>
      <c r="DC25" s="12">
        <f>Quarterly_Mm3!DC25*0.0353147</f>
        <v>20.286757788666996</v>
      </c>
      <c r="DD25" s="12">
        <f>Quarterly_Mm3!DD25*0.0353147</f>
        <v>23.636680411817178</v>
      </c>
      <c r="DE25" s="12">
        <f>Quarterly_Mm3!DE25*0.0353147</f>
        <v>24.474230388409691</v>
      </c>
      <c r="DF25" s="12">
        <f>Quarterly_Mm3!DF25*0.0353147</f>
        <v>21.550114354637653</v>
      </c>
      <c r="DG25" s="12">
        <f>Quarterly_Mm3!DG25*0.0353147</f>
        <v>21.872983270771247</v>
      </c>
      <c r="DH25" s="12">
        <f>Quarterly_Mm3!DH25*0.0353147</f>
        <v>30.065555873799688</v>
      </c>
      <c r="DI25" s="12">
        <f>Quarterly_Mm3!DI25*0.0353147</f>
        <v>32.752948227482911</v>
      </c>
      <c r="DJ25" s="12">
        <f>Quarterly_Mm3!DJ25*0.0353147</f>
        <v>20.998055222790637</v>
      </c>
      <c r="DK25" s="12">
        <f>Quarterly_Mm3!DK25*0.0353147</f>
        <v>19.992857192834524</v>
      </c>
      <c r="DL25" s="12">
        <f>Quarterly_Mm3!DL25*0.0353147</f>
        <v>28.751366509136094</v>
      </c>
      <c r="DM25" s="12">
        <f>Quarterly_Mm3!DM25*0.0353147</f>
        <v>22.519701254343929</v>
      </c>
      <c r="DN25" s="12">
        <f>Quarterly_Mm3!DN25*0.0353147</f>
        <v>18.151339270105808</v>
      </c>
      <c r="DO25" s="12">
        <f>Quarterly_Mm3!DO25*0.0353147</f>
        <v>21.302001055550338</v>
      </c>
      <c r="DP25" s="12">
        <f>Quarterly_Mm3!DP25*0.0353147</f>
        <v>23.087662696671618</v>
      </c>
      <c r="DQ25" s="12">
        <f>Quarterly_Mm3!DQ25*0.0353147</f>
        <v>24.167561800967409</v>
      </c>
      <c r="DR25" s="12">
        <f>Quarterly_Mm3!DR25*0.0353147</f>
        <v>15.086377093865165</v>
      </c>
      <c r="DS25" s="12">
        <f>Quarterly_Mm3!DS25*0.0353147</f>
        <v>15.332175504479373</v>
      </c>
      <c r="DT25" s="12">
        <f>Quarterly_Mm3!DT25*0.0353147</f>
        <v>16.354068358025785</v>
      </c>
      <c r="DU25" s="12">
        <f>Quarterly_Mm3!DU25*0.0353147</f>
        <v>14.982238484282746</v>
      </c>
      <c r="DV25" s="12">
        <f>Quarterly_Mm3!DV25*0.0353147</f>
        <v>16.717138537991417</v>
      </c>
      <c r="DW25" s="12">
        <f>Quarterly_Mm3!DW25*0.0353147</f>
        <v>17.970929141615972</v>
      </c>
      <c r="DX25" s="12">
        <f>Quarterly_Mm3!DX25*0.0353147</f>
        <v>22.594567355088945</v>
      </c>
      <c r="DY25" s="12">
        <f>Quarterly_Mm3!DY25*0.0353147</f>
        <v>22.889148543059324</v>
      </c>
      <c r="DZ25" s="12">
        <f>Quarterly_Mm3!DZ25*0.0353147</f>
        <v>21.134270118338623</v>
      </c>
      <c r="EA25" s="12">
        <f>Quarterly_Mm3!EA25*0.0353147</f>
        <v>21.304917205501798</v>
      </c>
      <c r="EB25" s="12">
        <f>Quarterly_Mm3!EB25*0.0353147</f>
        <v>21.955117914970995</v>
      </c>
      <c r="EC25" s="12">
        <f>Quarterly_Mm3!EC25*0.0353147</f>
        <v>20.736550295574379</v>
      </c>
      <c r="ED25" s="12">
        <f>Quarterly_Mm3!ED25*0.0353147</f>
        <v>16.454021075499355</v>
      </c>
      <c r="EE25" s="12">
        <f>Quarterly_Mm3!EE25*0.0353147</f>
        <v>18.995608043004509</v>
      </c>
      <c r="EF25" s="12">
        <f>Quarterly_Mm3!EF25*0.0353147</f>
        <v>27.691078142974284</v>
      </c>
      <c r="EG25" s="12">
        <f>Quarterly_Mm3!EG25*0.0353147</f>
        <v>26.709559089583397</v>
      </c>
      <c r="EH25" s="12">
        <f>Quarterly_Mm3!EH25*0.0353147</f>
        <v>22.677945569686582</v>
      </c>
      <c r="EI25" s="12">
        <f>Quarterly_Mm3!EI25*0.0353147</f>
        <v>20.548435946493743</v>
      </c>
      <c r="EJ25" s="12">
        <f>Quarterly_Mm3!EJ25*0.0353147</f>
        <v>25.097853368478159</v>
      </c>
      <c r="EK25" s="12">
        <f>Quarterly_Mm3!EK25*0.0353147</f>
        <v>22.328446448874146</v>
      </c>
      <c r="EL25" s="12">
        <f>Quarterly_Mm3!EL25*0.0353147</f>
        <v>16.968276326102533</v>
      </c>
      <c r="EM25" s="12">
        <f>Quarterly_Mm3!EM25*0.0353147</f>
        <v>17.466465469195033</v>
      </c>
      <c r="EN25" s="12">
        <f>Quarterly_Mm3!EN25*0.0353147</f>
        <v>18.759868144572351</v>
      </c>
      <c r="EO25" s="12">
        <f>Quarterly_Mm3!EO25*0.0353147</f>
        <v>19.82485419022052</v>
      </c>
      <c r="EP25" s="12">
        <f>Quarterly_Mm3!EP25*0.0353147</f>
        <v>18.267068501695505</v>
      </c>
      <c r="EQ25" s="12">
        <f>Quarterly_Mm3!EQ25*0.0353147</f>
        <v>19.173618985278488</v>
      </c>
      <c r="ER25" s="12">
        <f>Quarterly_Mm3!ER25*0.0353147</f>
        <v>22.991658305576642</v>
      </c>
      <c r="ES25" s="12">
        <f>Quarterly_Mm3!ES25*0.0353147</f>
        <v>24.493017311790602</v>
      </c>
      <c r="ET25" s="12">
        <f>Quarterly_Mm3!ET25*0.0353147</f>
        <v>19.500276413270015</v>
      </c>
      <c r="EU25" s="12">
        <f>Quarterly_Mm3!EU25*0.0353147</f>
        <v>17.090658395497211</v>
      </c>
      <c r="EV25" s="12">
        <f>Quarterly_Mm3!EV25*0.0353147</f>
        <v>17.144214486786232</v>
      </c>
      <c r="EW25" s="12">
        <f>Quarterly_Mm3!EW25*0.0353147</f>
        <v>23.518924945954478</v>
      </c>
      <c r="EX25" s="12">
        <f>Quarterly_Mm3!EX25*0.0353147</f>
        <v>17.201172598404991</v>
      </c>
      <c r="EY25" s="12">
        <f>Quarterly_Mm3!EY25*0.0353147</f>
        <v>18.927781140327944</v>
      </c>
      <c r="EZ25" s="12">
        <f>Quarterly_Mm3!EZ25*0.0353147</f>
        <v>22.035835486274465</v>
      </c>
      <c r="FA25" s="12">
        <f>Quarterly_Mm3!FA25*0.0353147</f>
        <v>19.729164132727579</v>
      </c>
      <c r="FB25" s="12">
        <f>Quarterly_Mm3!FB25*0.0353147</f>
        <v>14.032325804273915</v>
      </c>
      <c r="FC25" s="12">
        <f>Quarterly_Mm3!FC25*0.0353147</f>
        <v>18.919600327766585</v>
      </c>
      <c r="FD25" s="12">
        <f>Quarterly_Mm3!FD25*0.0353147</f>
        <v>20.176842462047411</v>
      </c>
      <c r="FE25" s="12">
        <f>Quarterly_Mm3!FE25*0.0353147</f>
        <v>18.404668529759345</v>
      </c>
      <c r="FF25" s="12">
        <f>Quarterly_Mm3!FF25*0.0353147</f>
        <v>13.349313694194645</v>
      </c>
      <c r="FG25" s="12">
        <f>Quarterly_Mm3!FG25*0.0353147</f>
        <v>15.524892722435254</v>
      </c>
      <c r="FH25" s="12">
        <f>Quarterly_Mm3!FH25*0.0353147</f>
        <v>15.080122485700256</v>
      </c>
      <c r="FI25" s="12">
        <f>Quarterly_Mm3!FI25*0.0353147</f>
        <v>14.790868307630376</v>
      </c>
      <c r="FJ25" s="12">
        <f>Quarterly_Mm3!FJ25*0.0353147</f>
        <v>14.427837801999774</v>
      </c>
      <c r="FK25" s="12">
        <f>Quarterly_Mm3!FK25*0.0353147</f>
        <v>15.407294801205547</v>
      </c>
      <c r="FL25" s="12">
        <f>Quarterly_Mm3!FL25*0.0353147</f>
        <v>14.655628503144509</v>
      </c>
      <c r="FM25" s="12">
        <f>Quarterly_Mm3!FM25*0.0353147</f>
        <v>16.129993804963441</v>
      </c>
      <c r="FN25" s="12">
        <f>Quarterly_Mm3!FN25*0.0353147</f>
        <v>12.717972781614293</v>
      </c>
      <c r="FO25" s="12">
        <f>Quarterly_Mm3!FO25*0.0353147</f>
        <v>14.01552543984217</v>
      </c>
      <c r="FP25" s="12">
        <f>Quarterly_Mm3!FP25*0.0353147</f>
        <v>12.833178490998872</v>
      </c>
      <c r="FQ25" s="12">
        <f>Quarterly_Mm3!FQ25*0.0353147</f>
        <v>13.001159174475271</v>
      </c>
      <c r="FR25" s="12">
        <f>Quarterly_Mm3!FR25*0.0353147</f>
        <v>10.272899608662804</v>
      </c>
      <c r="FS25" s="12">
        <f>Quarterly_Mm3!FS25*0.0353147</f>
        <v>11.411713110070576</v>
      </c>
      <c r="FT25" s="12">
        <f>Quarterly_Mm3!FT25*0.0353147</f>
        <v>16.85176162940509</v>
      </c>
      <c r="FU25" s="12">
        <f>Quarterly_Mm3!FU25*0.0353147</f>
        <v>16.988002249169373</v>
      </c>
      <c r="FV25" s="12">
        <f>Quarterly_Mm3!FV25*0.0353147</f>
        <v>14.707247879640756</v>
      </c>
      <c r="FW25" s="12">
        <f>Quarterly_Mm3!FW25*0.0353147</f>
        <v>15.353515901422476</v>
      </c>
      <c r="FX25" s="12">
        <f>Quarterly_Mm3!FX25*0.0353147</f>
        <v>12.154905119677583</v>
      </c>
      <c r="FY25" s="12">
        <f>Quarterly_Mm3!FY25*0.0353147</f>
        <v>13.663869569818539</v>
      </c>
      <c r="FZ25" s="12">
        <f>Quarterly_Mm3!FZ25*0.0353147</f>
        <v>10.334696389787737</v>
      </c>
      <c r="GA25" s="12">
        <f>Quarterly_Mm3!GA25*0.0353147</f>
        <v>12.622655379279468</v>
      </c>
      <c r="GB25" s="12">
        <f>Quarterly_Mm3!GB25*0.0353147</f>
        <v>12.423032475316599</v>
      </c>
      <c r="GC25" s="12">
        <f>Quarterly_Mm3!GC25*0.0353147</f>
        <v>14.813436126406616</v>
      </c>
      <c r="GD25" s="12">
        <f>Quarterly_Mm3!GD25*0.0353147</f>
        <v>10.516829988609295</v>
      </c>
      <c r="GE25" s="12">
        <f>Quarterly_Mm3!GE25*0.0353147</f>
        <v>12.480000530036346</v>
      </c>
    </row>
    <row r="26" spans="1:187" s="24" customFormat="1" outlineLevel="1" x14ac:dyDescent="0.25">
      <c r="A26" s="31" t="s">
        <v>4</v>
      </c>
      <c r="B26" s="80"/>
      <c r="C26" s="11">
        <f>Quarterly_Mm3!C26*0.0353147</f>
        <v>0.93081678471552187</v>
      </c>
      <c r="D26" s="11">
        <f>Quarterly_Mm3!D26*0.0353147</f>
        <v>0.99730369801038699</v>
      </c>
      <c r="E26" s="11">
        <f>Quarterly_Mm3!E26*0.0353147</f>
        <v>0.61500394700634697</v>
      </c>
      <c r="F26" s="11">
        <f>Quarterly_Mm3!F26*0.0353147</f>
        <v>0.54851703371148197</v>
      </c>
      <c r="G26" s="11">
        <f>Quarterly_Mm3!G26*0.0353147</f>
        <v>8.3537352241437296E-2</v>
      </c>
      <c r="H26" s="11">
        <f>Quarterly_Mm3!H26*0.0353147</f>
        <v>0.20048964539357536</v>
      </c>
      <c r="I26" s="11">
        <f>Quarterly_Mm3!I26*0.0353147</f>
        <v>1.6707470455350398E-2</v>
      </c>
      <c r="J26" s="11">
        <f>Quarterly_Mm3!J26*0.0353147</f>
        <v>0.16707470448287459</v>
      </c>
      <c r="K26" s="11">
        <f>Quarterly_Mm3!K26*0.0353147</f>
        <v>1.3207012076812747</v>
      </c>
      <c r="L26" s="11">
        <f>Quarterly_Mm3!L26*0.0353147</f>
        <v>13.393212063857799</v>
      </c>
      <c r="M26" s="11">
        <f>Quarterly_Mm3!M26*0.0353147</f>
        <v>6.0108837028261091</v>
      </c>
      <c r="N26" s="11">
        <f>Quarterly_Mm3!N26*0.0353147</f>
        <v>9.3803649867581989</v>
      </c>
      <c r="O26" s="11">
        <f>Quarterly_Mm3!O26*0.0353147</f>
        <v>12.100569725519389</v>
      </c>
      <c r="P26" s="11">
        <f>Quarterly_Mm3!P26*0.0353147</f>
        <v>17.076324695833168</v>
      </c>
      <c r="Q26" s="11">
        <f>Quarterly_Mm3!Q26*0.0353147</f>
        <v>19.44020805977782</v>
      </c>
      <c r="R26" s="11">
        <f>Quarterly_Mm3!R26*0.0353147</f>
        <v>16.382003961231728</v>
      </c>
      <c r="S26" s="11">
        <f>Quarterly_Mm3!S26*0.0353147</f>
        <v>13.512036914633729</v>
      </c>
      <c r="T26" s="11">
        <f>Quarterly_Mm3!T26*0.0353147</f>
        <v>17.026850256098808</v>
      </c>
      <c r="U26" s="11">
        <f>Quarterly_Mm3!U26*0.0353147</f>
        <v>18.784192364496811</v>
      </c>
      <c r="V26" s="11">
        <f>Quarterly_Mm3!V26*0.0353147</f>
        <v>12.683077593764269</v>
      </c>
      <c r="W26" s="11">
        <f>Quarterly_Mm3!W26*0.0353147</f>
        <v>9.0109596815707498</v>
      </c>
      <c r="X26" s="11">
        <f>Quarterly_Mm3!X26*0.0353147</f>
        <v>6.4508635925362201</v>
      </c>
      <c r="Y26" s="11">
        <f>Quarterly_Mm3!Y26*0.0353147</f>
        <v>9.1989893373486797</v>
      </c>
      <c r="Z26" s="11">
        <f>Quarterly_Mm3!Z26*0.0353147</f>
        <v>3.1531126973486798</v>
      </c>
      <c r="AA26" s="11">
        <f>Quarterly_Mm3!AA26*0.0353147</f>
        <v>2.493575849257275</v>
      </c>
      <c r="AB26" s="11">
        <f>Quarterly_Mm3!AB26*0.0353147</f>
        <v>7.5643110948544994</v>
      </c>
      <c r="AC26" s="11">
        <f>Quarterly_Mm3!AC26*0.0353147</f>
        <v>6.8259897555222198</v>
      </c>
      <c r="AD26" s="11">
        <f>Quarterly_Mm3!AD26*0.0353147</f>
        <v>3.6080231548759296</v>
      </c>
      <c r="AE26" s="11">
        <f>Quarterly_Mm3!AE26*0.0353147</f>
        <v>4.6750734062219896</v>
      </c>
      <c r="AF26" s="11">
        <f>Quarterly_Mm3!AF26*0.0353147</f>
        <v>8.2606754275784802</v>
      </c>
      <c r="AG26" s="11">
        <f>Quarterly_Mm3!AG26*0.0353147</f>
        <v>7.8055797868273693</v>
      </c>
      <c r="AH26" s="11">
        <f>Quarterly_Mm3!AH26*0.0353147</f>
        <v>3.9441622245515795</v>
      </c>
      <c r="AI26" s="11">
        <f>Quarterly_Mm3!AI26*0.0353147</f>
        <v>8.1715470470536697</v>
      </c>
      <c r="AJ26" s="11">
        <f>Quarterly_Mm3!AJ26*0.0353147</f>
        <v>14.099882723385059</v>
      </c>
      <c r="AK26" s="11">
        <f>Quarterly_Mm3!AK26*0.0353147</f>
        <v>21.830848732716397</v>
      </c>
      <c r="AL26" s="11">
        <f>Quarterly_Mm3!AL26*0.0353147</f>
        <v>13.886289102361189</v>
      </c>
      <c r="AM26" s="11">
        <f>Quarterly_Mm3!AM26*0.0353147</f>
        <v>12.438610686020889</v>
      </c>
      <c r="AN26" s="11">
        <f>Quarterly_Mm3!AN26*0.0353147</f>
        <v>14.089166696621199</v>
      </c>
      <c r="AO26" s="11">
        <f>Quarterly_Mm3!AO26*0.0353147</f>
        <v>20.717820214593328</v>
      </c>
      <c r="AP26" s="11">
        <f>Quarterly_Mm3!AP26*0.0353147</f>
        <v>6.7870863262676391</v>
      </c>
      <c r="AQ26" s="11">
        <f>Quarterly_Mm3!AQ26*0.0353147</f>
        <v>10.026788372560819</v>
      </c>
      <c r="AR26" s="11">
        <f>Quarterly_Mm3!AR26*0.0353147</f>
        <v>16.834766186711811</v>
      </c>
      <c r="AS26" s="11">
        <f>Quarterly_Mm3!AS26*0.0353147</f>
        <v>18.31649141350389</v>
      </c>
      <c r="AT26" s="11">
        <f>Quarterly_Mm3!AT26*0.0353147</f>
        <v>12.402522639999999</v>
      </c>
      <c r="AU26" s="11">
        <f>Quarterly_Mm3!AU26*0.0353147</f>
        <v>11.470506820925729</v>
      </c>
      <c r="AV26" s="11">
        <f>Quarterly_Mm3!AV26*0.0353147</f>
        <v>24.195878881508555</v>
      </c>
      <c r="AW26" s="11">
        <f>Quarterly_Mm3!AW26*0.0353147</f>
        <v>20.161527553508556</v>
      </c>
      <c r="AX26" s="11">
        <f>Quarterly_Mm3!AX26*0.0353147</f>
        <v>15.452933359885698</v>
      </c>
      <c r="AY26" s="11">
        <f>Quarterly_Mm3!AY26*0.0353147</f>
        <v>8.2656575089159698</v>
      </c>
      <c r="AZ26" s="11">
        <f>Quarterly_Mm3!AZ26*0.0353147</f>
        <v>16.644861390993277</v>
      </c>
      <c r="BA26" s="11">
        <f>Quarterly_Mm3!BA26*0.0353147</f>
        <v>12.143743249381819</v>
      </c>
      <c r="BB26" s="11">
        <f>Quarterly_Mm3!BB26*0.0353147</f>
        <v>9.9562017457254601</v>
      </c>
      <c r="BC26" s="11">
        <f>Quarterly_Mm3!BC26*0.0353147</f>
        <v>12.004805133703499</v>
      </c>
      <c r="BD26" s="11">
        <f>Quarterly_Mm3!BD26*0.0353147</f>
        <v>9.6082870458383294</v>
      </c>
      <c r="BE26" s="11">
        <f>Quarterly_Mm3!BE26*0.0353147</f>
        <v>14.228849426280489</v>
      </c>
      <c r="BF26" s="11">
        <f>Quarterly_Mm3!BF26*0.0353147</f>
        <v>12.052190136834719</v>
      </c>
      <c r="BG26" s="11">
        <f>Quarterly_Mm3!BG26*0.0353147</f>
        <v>11.723316282697729</v>
      </c>
      <c r="BH26" s="11">
        <f>Quarterly_Mm3!BH26*0.0353147</f>
        <v>20.330332144403798</v>
      </c>
      <c r="BI26" s="11">
        <f>Quarterly_Mm3!BI26*0.0353147</f>
        <v>13.077889321789488</v>
      </c>
      <c r="BJ26" s="11">
        <f>Quarterly_Mm3!BJ26*0.0353147</f>
        <v>7.3383202342697489</v>
      </c>
      <c r="BK26" s="11">
        <f>Quarterly_Mm3!BK26*0.0353147</f>
        <v>7.2515434666808787</v>
      </c>
      <c r="BL26" s="11">
        <f>Quarterly_Mm3!BL26*0.0353147</f>
        <v>14.807578123688099</v>
      </c>
      <c r="BM26" s="11">
        <f>Quarterly_Mm3!BM26*0.0353147</f>
        <v>18.864653362850927</v>
      </c>
      <c r="BN26" s="11">
        <f>Quarterly_Mm3!BN26*0.0353147</f>
        <v>14.94433884797146</v>
      </c>
      <c r="BO26" s="11">
        <f>Quarterly_Mm3!BO26*0.0353147</f>
        <v>11.833841430302019</v>
      </c>
      <c r="BP26" s="11">
        <f>Quarterly_Mm3!BP26*0.0353147</f>
        <v>19.071766778802441</v>
      </c>
      <c r="BQ26" s="11">
        <f>Quarterly_Mm3!BQ26*0.0353147</f>
        <v>12.364957577840428</v>
      </c>
      <c r="BR26" s="11">
        <f>Quarterly_Mm3!BR26*0.0353147</f>
        <v>11.576272235606668</v>
      </c>
      <c r="BS26" s="11">
        <f>Quarterly_Mm3!BS26*0.0353147</f>
        <v>12.36571021532124</v>
      </c>
      <c r="BT26" s="11">
        <f>Quarterly_Mm3!BT26*0.0353147</f>
        <v>22.404575169966936</v>
      </c>
      <c r="BU26" s="11">
        <f>Quarterly_Mm3!BU26*0.0353147</f>
        <v>21.415138701070727</v>
      </c>
      <c r="BV26" s="11">
        <f>Quarterly_Mm3!BV26*0.0353147</f>
        <v>11.648578691863499</v>
      </c>
      <c r="BW26" s="11">
        <f>Quarterly_Mm3!BW26*0.0353147</f>
        <v>9.0660651067236309</v>
      </c>
      <c r="BX26" s="11">
        <f>Quarterly_Mm3!BX26*0.0353147</f>
        <v>30.136156933470421</v>
      </c>
      <c r="BY26" s="11">
        <f>Quarterly_Mm3!BY26*0.0353147</f>
        <v>21.086244611610638</v>
      </c>
      <c r="BZ26" s="11">
        <f>Quarterly_Mm3!BZ26*0.0353147</f>
        <v>10.543122305805319</v>
      </c>
      <c r="CA26" s="11">
        <f>Quarterly_Mm3!CA26*0.0353147</f>
        <v>11.64604092808092</v>
      </c>
      <c r="CB26" s="11">
        <f>Quarterly_Mm3!CB26*0.0353147</f>
        <v>21.0048598654598</v>
      </c>
      <c r="CC26" s="11">
        <f>Quarterly_Mm3!CC26*0.0353147</f>
        <v>13.593101338798219</v>
      </c>
      <c r="CD26" s="11">
        <f>Quarterly_Mm3!CD26*0.0353147</f>
        <v>18.781812203157386</v>
      </c>
      <c r="CE26" s="11">
        <f>Quarterly_Mm3!CE26*0.0353147</f>
        <v>11.543916112885919</v>
      </c>
      <c r="CF26" s="11">
        <f>Quarterly_Mm3!CF26*0.0353147</f>
        <v>21.077190911342239</v>
      </c>
      <c r="CG26" s="11">
        <f>Quarterly_Mm3!CG26*0.0353147</f>
        <v>10.043229607894268</v>
      </c>
      <c r="CH26" s="11">
        <f>Quarterly_Mm3!CH26*0.0353147</f>
        <v>8.8237900517448598</v>
      </c>
      <c r="CI26" s="11">
        <f>Quarterly_Mm3!CI26*0.0353147</f>
        <v>10.32764761903419</v>
      </c>
      <c r="CJ26" s="11">
        <f>Quarterly_Mm3!CJ26*0.0353147</f>
        <v>10.10180426441987</v>
      </c>
      <c r="CK26" s="11">
        <f>Quarterly_Mm3!CK26*0.0353147</f>
        <v>15.310026613536079</v>
      </c>
      <c r="CL26" s="11">
        <f>Quarterly_Mm3!CL26*0.0353147</f>
        <v>5.6649381047018696</v>
      </c>
      <c r="CM26" s="11">
        <f>Quarterly_Mm3!CM26*0.0353147</f>
        <v>6.8621096483395698</v>
      </c>
      <c r="CN26" s="11">
        <f>Quarterly_Mm3!CN26*0.0353147</f>
        <v>17.874985999383181</v>
      </c>
      <c r="CO26" s="11">
        <f>Quarterly_Mm3!CO26*0.0353147</f>
        <v>22.933238662149765</v>
      </c>
      <c r="CP26" s="11">
        <f>Quarterly_Mm3!CP26*0.0353147</f>
        <v>7.5588303311068401</v>
      </c>
      <c r="CQ26" s="11">
        <f>Quarterly_Mm3!CQ26*0.0353147</f>
        <v>15.782152814271299</v>
      </c>
      <c r="CR26" s="11">
        <f>Quarterly_Mm3!CR26*0.0353147</f>
        <v>22.981896647208949</v>
      </c>
      <c r="CS26" s="11">
        <f>Quarterly_Mm3!CS26*0.0353147</f>
        <v>22.152565236534411</v>
      </c>
      <c r="CT26" s="11">
        <f>Quarterly_Mm3!CT26*0.0353147</f>
        <v>12.05269487924741</v>
      </c>
      <c r="CU26" s="11">
        <f>Quarterly_Mm3!CU26*0.0353147</f>
        <v>11.991069477607029</v>
      </c>
      <c r="CV26" s="11">
        <f>Quarterly_Mm3!CV26*0.0353147</f>
        <v>13.726404308986359</v>
      </c>
      <c r="CW26" s="11">
        <f>Quarterly_Mm3!CW26*0.0353147</f>
        <v>13.887243538632209</v>
      </c>
      <c r="CX26" s="11">
        <f>Quarterly_Mm3!CX26*0.0353147</f>
        <v>12.581201814302201</v>
      </c>
      <c r="CY26" s="11">
        <f>Quarterly_Mm3!CY26*0.0353147</f>
        <v>16.96577441475689</v>
      </c>
      <c r="CZ26" s="11">
        <f>Quarterly_Mm3!CZ26*0.0353147</f>
        <v>14.40733407662068</v>
      </c>
      <c r="DA26" s="11">
        <f>Quarterly_Mm3!DA26*0.0353147</f>
        <v>18.915916908853749</v>
      </c>
      <c r="DB26" s="11">
        <f>Quarterly_Mm3!DB26*0.0353147</f>
        <v>15.990370817535288</v>
      </c>
      <c r="DC26" s="11">
        <f>Quarterly_Mm3!DC26*0.0353147</f>
        <v>14.32424625081058</v>
      </c>
      <c r="DD26" s="11">
        <f>Quarterly_Mm3!DD26*0.0353147</f>
        <v>17.81611896539334</v>
      </c>
      <c r="DE26" s="11">
        <f>Quarterly_Mm3!DE26*0.0353147</f>
        <v>19.025592840335666</v>
      </c>
      <c r="DF26" s="11">
        <f>Quarterly_Mm3!DF26*0.0353147</f>
        <v>16.092735016955707</v>
      </c>
      <c r="DG26" s="11">
        <f>Quarterly_Mm3!DG26*0.0353147</f>
        <v>15.359896238889318</v>
      </c>
      <c r="DH26" s="11">
        <f>Quarterly_Mm3!DH26*0.0353147</f>
        <v>22.992067785809159</v>
      </c>
      <c r="DI26" s="11">
        <f>Quarterly_Mm3!DI26*0.0353147</f>
        <v>25.237294301600187</v>
      </c>
      <c r="DJ26" s="11">
        <f>Quarterly_Mm3!DJ26*0.0353147</f>
        <v>14.27011802225287</v>
      </c>
      <c r="DK26" s="11">
        <f>Quarterly_Mm3!DK26*0.0353147</f>
        <v>13.757479288551981</v>
      </c>
      <c r="DL26" s="11">
        <f>Quarterly_Mm3!DL26*0.0353147</f>
        <v>21.791142254246761</v>
      </c>
      <c r="DM26" s="11">
        <f>Quarterly_Mm3!DM26*0.0353147</f>
        <v>16.09166321227924</v>
      </c>
      <c r="DN26" s="11">
        <f>Quarterly_Mm3!DN26*0.0353147</f>
        <v>11.552828310682889</v>
      </c>
      <c r="DO26" s="11">
        <f>Quarterly_Mm3!DO26*0.0353147</f>
        <v>14.157509568677359</v>
      </c>
      <c r="DP26" s="11">
        <f>Quarterly_Mm3!DP26*0.0353147</f>
        <v>16.367181721256838</v>
      </c>
      <c r="DQ26" s="11">
        <f>Quarterly_Mm3!DQ26*0.0353147</f>
        <v>16.712888030505347</v>
      </c>
      <c r="DR26" s="11">
        <f>Quarterly_Mm3!DR26*0.0353147</f>
        <v>7.9343789285342403</v>
      </c>
      <c r="DS26" s="11">
        <f>Quarterly_Mm3!DS26*0.0353147</f>
        <v>8.5439305327103394</v>
      </c>
      <c r="DT26" s="11">
        <f>Quarterly_Mm3!DT26*0.0353147</f>
        <v>10.207182029638908</v>
      </c>
      <c r="DU26" s="11">
        <f>Quarterly_Mm3!DU26*0.0353147</f>
        <v>8.3868197478666797</v>
      </c>
      <c r="DV26" s="11">
        <f>Quarterly_Mm3!DV26*0.0353147</f>
        <v>9.9498006243922781</v>
      </c>
      <c r="DW26" s="11">
        <f>Quarterly_Mm3!DW26*0.0353147</f>
        <v>11.29018532590562</v>
      </c>
      <c r="DX26" s="11">
        <f>Quarterly_Mm3!DX26*0.0353147</f>
        <v>15.343286555968339</v>
      </c>
      <c r="DY26" s="11">
        <f>Quarterly_Mm3!DY26*0.0353147</f>
        <v>15.239142661647008</v>
      </c>
      <c r="DZ26" s="11">
        <f>Quarterly_Mm3!DZ26*0.0353147</f>
        <v>13.106758153199939</v>
      </c>
      <c r="EA26" s="11">
        <f>Quarterly_Mm3!EA26*0.0353147</f>
        <v>14.373222484883218</v>
      </c>
      <c r="EB26" s="11">
        <f>Quarterly_Mm3!EB26*0.0353147</f>
        <v>15.312231896481098</v>
      </c>
      <c r="EC26" s="11">
        <f>Quarterly_Mm3!EC26*0.0353147</f>
        <v>14.681739385030468</v>
      </c>
      <c r="ED26" s="11">
        <f>Quarterly_Mm3!ED26*0.0353147</f>
        <v>10.324058271772358</v>
      </c>
      <c r="EE26" s="11">
        <f>Quarterly_Mm3!EE26*0.0353147</f>
        <v>12.764637091176589</v>
      </c>
      <c r="EF26" s="11">
        <f>Quarterly_Mm3!EF26*0.0353147</f>
        <v>20.11054388356618</v>
      </c>
      <c r="EG26" s="11">
        <f>Quarterly_Mm3!EG26*0.0353147</f>
        <v>19.557513410830968</v>
      </c>
      <c r="EH26" s="11">
        <f>Quarterly_Mm3!EH26*0.0353147</f>
        <v>16.627266120704409</v>
      </c>
      <c r="EI26" s="11">
        <f>Quarterly_Mm3!EI26*0.0353147</f>
        <v>12.998328978949758</v>
      </c>
      <c r="EJ26" s="11">
        <f>Quarterly_Mm3!EJ26*0.0353147</f>
        <v>17.213516312428577</v>
      </c>
      <c r="EK26" s="11">
        <f>Quarterly_Mm3!EK26*0.0353147</f>
        <v>15.684854639230268</v>
      </c>
      <c r="EL26" s="11">
        <f>Quarterly_Mm3!EL26*0.0353147</f>
        <v>11.44336769292687</v>
      </c>
      <c r="EM26" s="11">
        <f>Quarterly_Mm3!EM26*0.0353147</f>
        <v>12.083771977695029</v>
      </c>
      <c r="EN26" s="11">
        <f>Quarterly_Mm3!EN26*0.0353147</f>
        <v>13.42376438586342</v>
      </c>
      <c r="EO26" s="11">
        <f>Quarterly_Mm3!EO26*0.0353147</f>
        <v>14.07689068536248</v>
      </c>
      <c r="EP26" s="11">
        <f>Quarterly_Mm3!EP26*0.0353147</f>
        <v>11.658333233542219</v>
      </c>
      <c r="EQ26" s="11">
        <f>Quarterly_Mm3!EQ26*0.0353147</f>
        <v>12.456525935743519</v>
      </c>
      <c r="ER26" s="11">
        <f>Quarterly_Mm3!ER26*0.0353147</f>
        <v>16.699049241358999</v>
      </c>
      <c r="ES26" s="11">
        <f>Quarterly_Mm3!ES26*0.0353147</f>
        <v>17.600238018313409</v>
      </c>
      <c r="ET26" s="11">
        <f>Quarterly_Mm3!ET26*0.0353147</f>
        <v>12.810062107268989</v>
      </c>
      <c r="EU26" s="11">
        <f>Quarterly_Mm3!EU26*0.0353147</f>
        <v>11.148995135304778</v>
      </c>
      <c r="EV26" s="11">
        <f>Quarterly_Mm3!EV26*0.0353147</f>
        <v>11.794219046727489</v>
      </c>
      <c r="EW26" s="11">
        <f>Quarterly_Mm3!EW26*0.0353147</f>
        <v>15.385786370704459</v>
      </c>
      <c r="EX26" s="11">
        <f>Quarterly_Mm3!EX26*0.0353147</f>
        <v>10.61825680561579</v>
      </c>
      <c r="EY26" s="11">
        <f>Quarterly_Mm3!EY26*0.0353147</f>
        <v>12.67648343874942</v>
      </c>
      <c r="EZ26" s="11">
        <f>Quarterly_Mm3!EZ26*0.0353147</f>
        <v>15.387006571281798</v>
      </c>
      <c r="FA26" s="11">
        <f>Quarterly_Mm3!FA26*0.0353147</f>
        <v>13.042136129753999</v>
      </c>
      <c r="FB26" s="11">
        <f>Quarterly_Mm3!FB26*0.0353147</f>
        <v>8.0907383366318797</v>
      </c>
      <c r="FC26" s="11">
        <f>Quarterly_Mm3!FC26*0.0353147</f>
        <v>12.701226951696139</v>
      </c>
      <c r="FD26" s="11">
        <f>Quarterly_Mm3!FD26*0.0353147</f>
        <v>14.800398655772508</v>
      </c>
      <c r="FE26" s="11">
        <f>Quarterly_Mm3!FE26*0.0353147</f>
        <v>13.232072404996108</v>
      </c>
      <c r="FF26" s="11">
        <f>Quarterly_Mm3!FF26*0.0353147</f>
        <v>8.23402154121497</v>
      </c>
      <c r="FG26" s="11">
        <f>Quarterly_Mm3!FG26*0.0353147</f>
        <v>10.416048499081649</v>
      </c>
      <c r="FH26" s="11">
        <f>Quarterly_Mm3!FH26*0.0353147</f>
        <v>10.55086007793909</v>
      </c>
      <c r="FI26" s="11">
        <f>Quarterly_Mm3!FI26*0.0353147</f>
        <v>8.7707196926829987</v>
      </c>
      <c r="FJ26" s="11">
        <f>Quarterly_Mm3!FJ26*0.0353147</f>
        <v>8.358285078273509</v>
      </c>
      <c r="FK26" s="11">
        <f>Quarterly_Mm3!FK26*0.0353147</f>
        <v>10.245233195112508</v>
      </c>
      <c r="FL26" s="11">
        <f>Quarterly_Mm3!FL26*0.0353147</f>
        <v>9.969740600061769</v>
      </c>
      <c r="FM26" s="11">
        <f>Quarterly_Mm3!FM26*0.0353147</f>
        <v>10.250998560027469</v>
      </c>
      <c r="FN26" s="11">
        <f>Quarterly_Mm3!FN26*0.0353147</f>
        <v>7.7083309322963602</v>
      </c>
      <c r="FO26" s="11">
        <f>Quarterly_Mm3!FO26*0.0353147</f>
        <v>9.4698556184126694</v>
      </c>
      <c r="FP26" s="11">
        <f>Quarterly_Mm3!FP26*0.0353147</f>
        <v>9.0833500243659593</v>
      </c>
      <c r="FQ26" s="11">
        <f>Quarterly_Mm3!FQ26*0.0353147</f>
        <v>8.7255059079371797</v>
      </c>
      <c r="FR26" s="11">
        <f>Quarterly_Mm3!FR26*0.0353147</f>
        <v>5.9471434733132895</v>
      </c>
      <c r="FS26" s="11">
        <f>Quarterly_Mm3!FS26*0.0353147</f>
        <v>7.0322289101661193</v>
      </c>
      <c r="FT26" s="11">
        <f>Quarterly_Mm3!FT26*0.0353147</f>
        <v>12.589548567248649</v>
      </c>
      <c r="FU26" s="11">
        <f>Quarterly_Mm3!FU26*0.0353147</f>
        <v>11.986774856940029</v>
      </c>
      <c r="FV26" s="11">
        <f>Quarterly_Mm3!FV26*0.0353147</f>
        <v>9.8100596007577003</v>
      </c>
      <c r="FW26" s="11">
        <f>Quarterly_Mm3!FW26*0.0353147</f>
        <v>9.9683223617097703</v>
      </c>
      <c r="FX26" s="11">
        <f>Quarterly_Mm3!FX26*0.0353147</f>
        <v>8.2266613785738887</v>
      </c>
      <c r="FY26" s="11">
        <f>Quarterly_Mm3!FY26*0.0353147</f>
        <v>9.1043514363159996</v>
      </c>
      <c r="FZ26" s="11">
        <f>Quarterly_Mm3!FZ26*0.0353147</f>
        <v>5.5825625092928393</v>
      </c>
      <c r="GA26" s="11">
        <f>Quarterly_Mm3!GA26*0.0353147</f>
        <v>8.2498554166804698</v>
      </c>
      <c r="GB26" s="11">
        <f>Quarterly_Mm3!GB26*0.0353147</f>
        <v>8.5475242484005598</v>
      </c>
      <c r="GC26" s="11">
        <f>Quarterly_Mm3!GC26*0.0353147</f>
        <v>10.174210230438359</v>
      </c>
      <c r="GD26" s="11">
        <f>Quarterly_Mm3!GD26*0.0353147</f>
        <v>5.9818598010364896</v>
      </c>
      <c r="GE26" s="11">
        <f>Quarterly_Mm3!GE26*0.0353147</f>
        <v>8.0611933911640499</v>
      </c>
    </row>
    <row r="27" spans="1:187" s="24" customFormat="1" outlineLevel="1" x14ac:dyDescent="0.25">
      <c r="A27" s="31" t="s">
        <v>5</v>
      </c>
      <c r="B27" s="80"/>
      <c r="C27" s="11">
        <f>Quarterly_Mm3!C27*0.0353147</f>
        <v>9.4120536510545388E-2</v>
      </c>
      <c r="D27" s="11">
        <f>Quarterly_Mm3!D27*0.0353147</f>
        <v>9.4120536510545388E-2</v>
      </c>
      <c r="E27" s="11">
        <f>Quarterly_Mm3!E27*0.0353147</f>
        <v>9.4120536510545388E-2</v>
      </c>
      <c r="F27" s="11">
        <f>Quarterly_Mm3!F27*0.0353147</f>
        <v>9.4120536510545388E-2</v>
      </c>
      <c r="G27" s="11">
        <f>Quarterly_Mm3!G27*0.0353147</f>
        <v>9.4606051411044001E-2</v>
      </c>
      <c r="H27" s="11">
        <f>Quarterly_Mm3!H27*0.0353147</f>
        <v>9.4606051411044001E-2</v>
      </c>
      <c r="I27" s="11">
        <f>Quarterly_Mm3!I27*0.0353147</f>
        <v>9.4606051411044001E-2</v>
      </c>
      <c r="J27" s="11">
        <f>Quarterly_Mm3!J27*0.0353147</f>
        <v>9.4606051411044001E-2</v>
      </c>
      <c r="K27" s="11">
        <f>Quarterly_Mm3!K27*0.0353147</f>
        <v>9.5877828048292993E-2</v>
      </c>
      <c r="L27" s="11">
        <f>Quarterly_Mm3!L27*0.0353147</f>
        <v>9.5877828048292993E-2</v>
      </c>
      <c r="M27" s="11">
        <f>Quarterly_Mm3!M27*0.0353147</f>
        <v>9.5877828048292993E-2</v>
      </c>
      <c r="N27" s="11">
        <f>Quarterly_Mm3!N27*0.0353147</f>
        <v>9.5877828048292993E-2</v>
      </c>
      <c r="O27" s="11">
        <f>Quarterly_Mm3!O27*0.0353147</f>
        <v>9.3605841603157297E-2</v>
      </c>
      <c r="P27" s="11">
        <f>Quarterly_Mm3!P27*0.0353147</f>
        <v>9.3605841603157297E-2</v>
      </c>
      <c r="Q27" s="11">
        <f>Quarterly_Mm3!Q27*0.0353147</f>
        <v>9.3605841603157297E-2</v>
      </c>
      <c r="R27" s="11">
        <f>Quarterly_Mm3!R27*0.0353147</f>
        <v>9.3605841603157297E-2</v>
      </c>
      <c r="S27" s="11">
        <f>Quarterly_Mm3!S27*0.0353147</f>
        <v>9.3879642970162089E-2</v>
      </c>
      <c r="T27" s="11">
        <f>Quarterly_Mm3!T27*0.0353147</f>
        <v>9.3879642970162089E-2</v>
      </c>
      <c r="U27" s="11">
        <f>Quarterly_Mm3!U27*0.0353147</f>
        <v>9.3879642970162089E-2</v>
      </c>
      <c r="V27" s="11">
        <f>Quarterly_Mm3!V27*0.0353147</f>
        <v>9.3879642970162089E-2</v>
      </c>
      <c r="W27" s="11">
        <f>Quarterly_Mm3!W27*0.0353147</f>
        <v>8.1901379128964086E-2</v>
      </c>
      <c r="X27" s="11">
        <f>Quarterly_Mm3!X27*0.0353147</f>
        <v>8.1901379128964086E-2</v>
      </c>
      <c r="Y27" s="11">
        <f>Quarterly_Mm3!Y27*0.0353147</f>
        <v>8.1901379128964086E-2</v>
      </c>
      <c r="Z27" s="11">
        <f>Quarterly_Mm3!Z27*0.0353147</f>
        <v>8.1901379128964086E-2</v>
      </c>
      <c r="AA27" s="11">
        <f>Quarterly_Mm3!AA27*0.0353147</f>
        <v>7.888197344434919E-2</v>
      </c>
      <c r="AB27" s="11">
        <f>Quarterly_Mm3!AB27*0.0353147</f>
        <v>7.888197344434919E-2</v>
      </c>
      <c r="AC27" s="11">
        <f>Quarterly_Mm3!AC27*0.0353147</f>
        <v>7.888197344434919E-2</v>
      </c>
      <c r="AD27" s="11">
        <f>Quarterly_Mm3!AD27*0.0353147</f>
        <v>7.888197344434919E-2</v>
      </c>
      <c r="AE27" s="11">
        <f>Quarterly_Mm3!AE27*0.0353147</f>
        <v>7.8090274797645604E-2</v>
      </c>
      <c r="AF27" s="11">
        <f>Quarterly_Mm3!AF27*0.0353147</f>
        <v>7.8090274797645604E-2</v>
      </c>
      <c r="AG27" s="11">
        <f>Quarterly_Mm3!AG27*0.0353147</f>
        <v>7.8090274797645604E-2</v>
      </c>
      <c r="AH27" s="11">
        <f>Quarterly_Mm3!AH27*0.0353147</f>
        <v>7.8090274797645604E-2</v>
      </c>
      <c r="AI27" s="11">
        <f>Quarterly_Mm3!AI27*0.0353147</f>
        <v>7.5606838513880989E-2</v>
      </c>
      <c r="AJ27" s="11">
        <f>Quarterly_Mm3!AJ27*0.0353147</f>
        <v>0.14737439926444806</v>
      </c>
      <c r="AK27" s="11">
        <f>Quarterly_Mm3!AK27*0.0353147</f>
        <v>0.14737439926444806</v>
      </c>
      <c r="AL27" s="11">
        <f>Quarterly_Mm3!AL27*0.0353147</f>
        <v>0.14737439926444806</v>
      </c>
      <c r="AM27" s="11">
        <f>Quarterly_Mm3!AM27*0.0353147</f>
        <v>0.14574461017972129</v>
      </c>
      <c r="AN27" s="11">
        <f>Quarterly_Mm3!AN27*0.0353147</f>
        <v>0.14967200793702179</v>
      </c>
      <c r="AO27" s="11">
        <f>Quarterly_Mm3!AO27*0.0353147</f>
        <v>0.14967200793702179</v>
      </c>
      <c r="AP27" s="11">
        <f>Quarterly_Mm3!AP27*0.0353147</f>
        <v>0.14967200793702179</v>
      </c>
      <c r="AQ27" s="11">
        <f>Quarterly_Mm3!AQ27*0.0353147</f>
        <v>0.1447813169819413</v>
      </c>
      <c r="AR27" s="11">
        <f>Quarterly_Mm3!AR27*0.0353147</f>
        <v>0.1447813169819413</v>
      </c>
      <c r="AS27" s="11">
        <f>Quarterly_Mm3!AS27*0.0353147</f>
        <v>0.1447813169819413</v>
      </c>
      <c r="AT27" s="11">
        <f>Quarterly_Mm3!AT27*0.0353147</f>
        <v>0.1447813169819413</v>
      </c>
      <c r="AU27" s="11">
        <f>Quarterly_Mm3!AU27*0.0353147</f>
        <v>0.14178584145622858</v>
      </c>
      <c r="AV27" s="11">
        <f>Quarterly_Mm3!AV27*0.0353147</f>
        <v>0.14178584145622858</v>
      </c>
      <c r="AW27" s="11">
        <f>Quarterly_Mm3!AW27*0.0353147</f>
        <v>0.14178584145622858</v>
      </c>
      <c r="AX27" s="11">
        <f>Quarterly_Mm3!AX27*0.0353147</f>
        <v>0.14178584145622858</v>
      </c>
      <c r="AY27" s="11">
        <f>Quarterly_Mm3!AY27*0.0353147</f>
        <v>0.139175108392256</v>
      </c>
      <c r="AZ27" s="11">
        <f>Quarterly_Mm3!AZ27*0.0353147</f>
        <v>0.139175108392256</v>
      </c>
      <c r="BA27" s="11">
        <f>Quarterly_Mm3!BA27*0.0353147</f>
        <v>0.139175108392256</v>
      </c>
      <c r="BB27" s="11">
        <f>Quarterly_Mm3!BB27*0.0353147</f>
        <v>0.139175108392256</v>
      </c>
      <c r="BC27" s="11">
        <f>Quarterly_Mm3!BC27*0.0353147</f>
        <v>0.1387617913941579</v>
      </c>
      <c r="BD27" s="11">
        <f>Quarterly_Mm3!BD27*0.0353147</f>
        <v>0.1449142146735693</v>
      </c>
      <c r="BE27" s="11">
        <f>Quarterly_Mm3!BE27*0.0353147</f>
        <v>0.14491326124729867</v>
      </c>
      <c r="BF27" s="11">
        <f>Quarterly_Mm3!BF27*0.0353147</f>
        <v>0.1449142146735693</v>
      </c>
      <c r="BG27" s="11">
        <f>Quarterly_Mm3!BG27*0.0353147</f>
        <v>0.14503168093605301</v>
      </c>
      <c r="BH27" s="11">
        <f>Quarterly_Mm3!BH27*0.0353147</f>
        <v>0.14503072676817372</v>
      </c>
      <c r="BI27" s="11">
        <f>Quarterly_Mm3!BI27*0.0353147</f>
        <v>0.14503168093605301</v>
      </c>
      <c r="BJ27" s="11">
        <f>Quarterly_Mm3!BJ27*0.0353147</f>
        <v>0.14503168093605301</v>
      </c>
      <c r="BK27" s="11">
        <f>Quarterly_Mm3!BK27*0.0353147</f>
        <v>0.14546402471758768</v>
      </c>
      <c r="BL27" s="11">
        <f>Quarterly_Mm3!BL27*0.0353147</f>
        <v>0.14546306768921768</v>
      </c>
      <c r="BM27" s="11">
        <f>Quarterly_Mm3!BM27*0.0353147</f>
        <v>0.14546402471758768</v>
      </c>
      <c r="BN27" s="11">
        <f>Quarterly_Mm3!BN27*0.0353147</f>
        <v>0.14546306768921768</v>
      </c>
      <c r="BO27" s="11">
        <f>Quarterly_Mm3!BO27*0.0353147</f>
        <v>0.1462966070159078</v>
      </c>
      <c r="BP27" s="11">
        <f>Quarterly_Mm3!BP27*0.0353147</f>
        <v>0.18031383589734459</v>
      </c>
      <c r="BQ27" s="11">
        <f>Quarterly_Mm3!BQ27*0.0353147</f>
        <v>0.18031383589734459</v>
      </c>
      <c r="BR27" s="11">
        <f>Quarterly_Mm3!BR27*0.0353147</f>
        <v>0.18031383589734459</v>
      </c>
      <c r="BS27" s="11">
        <f>Quarterly_Mm3!BS27*0.0353147</f>
        <v>0.1829061276956066</v>
      </c>
      <c r="BT27" s="11">
        <f>Quarterly_Mm3!BT27*0.0353147</f>
        <v>0.20023737568167818</v>
      </c>
      <c r="BU27" s="11">
        <f>Quarterly_Mm3!BU27*0.0353147</f>
        <v>0.20023737568167818</v>
      </c>
      <c r="BV27" s="11">
        <f>Quarterly_Mm3!BV27*0.0353147</f>
        <v>0.20023737568167818</v>
      </c>
      <c r="BW27" s="11">
        <f>Quarterly_Mm3!BW27*0.0353147</f>
        <v>0.19406714574171519</v>
      </c>
      <c r="BX27" s="11">
        <f>Quarterly_Mm3!BX27*0.0353147</f>
        <v>0.20147831213267597</v>
      </c>
      <c r="BY27" s="11">
        <f>Quarterly_Mm3!BY27*0.0353147</f>
        <v>0.20147831213267597</v>
      </c>
      <c r="BZ27" s="11">
        <f>Quarterly_Mm3!BZ27*0.0353147</f>
        <v>0.20147831213267597</v>
      </c>
      <c r="CA27" s="11">
        <f>Quarterly_Mm3!CA27*0.0353147</f>
        <v>0.20035093550267727</v>
      </c>
      <c r="CB27" s="11">
        <f>Quarterly_Mm3!CB27*0.0353147</f>
        <v>0.21128597757334719</v>
      </c>
      <c r="CC27" s="11">
        <f>Quarterly_Mm3!CC27*0.0353147</f>
        <v>0.21128597757334719</v>
      </c>
      <c r="CD27" s="11">
        <f>Quarterly_Mm3!CD27*0.0353147</f>
        <v>0.21128597757334719</v>
      </c>
      <c r="CE27" s="11">
        <f>Quarterly_Mm3!CE27*0.0353147</f>
        <v>0.21134229046459657</v>
      </c>
      <c r="CF27" s="11">
        <f>Quarterly_Mm3!CF27*0.0353147</f>
        <v>0.60485741851427299</v>
      </c>
      <c r="CG27" s="11">
        <f>Quarterly_Mm3!CG27*0.0353147</f>
        <v>0.63689854364599197</v>
      </c>
      <c r="CH27" s="11">
        <f>Quarterly_Mm3!CH27*0.0353147</f>
        <v>0.66893966913085789</v>
      </c>
      <c r="CI27" s="11">
        <f>Quarterly_Mm3!CI27*0.0353147</f>
        <v>0.69891372881559288</v>
      </c>
      <c r="CJ27" s="11">
        <f>Quarterly_Mm3!CJ27*0.0353147</f>
        <v>0.70859511538696895</v>
      </c>
      <c r="CK27" s="11">
        <f>Quarterly_Mm3!CK27*0.0353147</f>
        <v>0.99392787048769693</v>
      </c>
      <c r="CL27" s="11">
        <f>Quarterly_Mm3!CL27*0.0353147</f>
        <v>1.481795904573219</v>
      </c>
      <c r="CM27" s="11">
        <f>Quarterly_Mm3!CM27*0.0353147</f>
        <v>1.6322376308638877</v>
      </c>
      <c r="CN27" s="11">
        <f>Quarterly_Mm3!CN27*0.0353147</f>
        <v>1.590160703303622</v>
      </c>
      <c r="CO27" s="11">
        <f>Quarterly_Mm3!CO27*0.0353147</f>
        <v>1.704008977244351</v>
      </c>
      <c r="CP27" s="11">
        <f>Quarterly_Mm3!CP27*0.0353147</f>
        <v>2.6944735449911636</v>
      </c>
      <c r="CQ27" s="11">
        <f>Quarterly_Mm3!CQ27*0.0353147</f>
        <v>3.0305404448396001</v>
      </c>
      <c r="CR27" s="11">
        <f>Quarterly_Mm3!CR27*0.0353147</f>
        <v>3.9903985782191298</v>
      </c>
      <c r="CS27" s="11">
        <f>Quarterly_Mm3!CS27*0.0353147</f>
        <v>4.2359437744179003</v>
      </c>
      <c r="CT27" s="11">
        <f>Quarterly_Mm3!CT27*0.0353147</f>
        <v>4.3151647606479795</v>
      </c>
      <c r="CU27" s="11">
        <f>Quarterly_Mm3!CU27*0.0353147</f>
        <v>4.3512022748646393</v>
      </c>
      <c r="CV27" s="11">
        <f>Quarterly_Mm3!CV27*0.0353147</f>
        <v>4.6784275469874093</v>
      </c>
      <c r="CW27" s="11">
        <f>Quarterly_Mm3!CW27*0.0353147</f>
        <v>4.9928818370162595</v>
      </c>
      <c r="CX27" s="11">
        <f>Quarterly_Mm3!CX27*0.0353147</f>
        <v>4.8507498810587597</v>
      </c>
      <c r="CY27" s="11">
        <f>Quarterly_Mm3!CY27*0.0353147</f>
        <v>4.8342757182990299</v>
      </c>
      <c r="CZ27" s="11">
        <f>Quarterly_Mm3!CZ27*0.0353147</f>
        <v>4.4208420898727097</v>
      </c>
      <c r="DA27" s="11">
        <f>Quarterly_Mm3!DA27*0.0353147</f>
        <v>4.8456440322921797</v>
      </c>
      <c r="DB27" s="11">
        <f>Quarterly_Mm3!DB27*0.0353147</f>
        <v>4.7532123853587702</v>
      </c>
      <c r="DC27" s="11">
        <f>Quarterly_Mm3!DC27*0.0353147</f>
        <v>4.5532242610415796</v>
      </c>
      <c r="DD27" s="11">
        <f>Quarterly_Mm3!DD27*0.0353147</f>
        <v>4.2518272070019094</v>
      </c>
      <c r="DE27" s="11">
        <f>Quarterly_Mm3!DE27*0.0353147</f>
        <v>3.9189346459490197</v>
      </c>
      <c r="DF27" s="11">
        <f>Quarterly_Mm3!DF27*0.0353147</f>
        <v>3.86105804097244</v>
      </c>
      <c r="DG27" s="11">
        <f>Quarterly_Mm3!DG27*0.0353147</f>
        <v>5.0145847613559198</v>
      </c>
      <c r="DH27" s="11">
        <f>Quarterly_Mm3!DH27*0.0353147</f>
        <v>5.4079267586650692</v>
      </c>
      <c r="DI27" s="11">
        <f>Quarterly_Mm3!DI27*0.0353147</f>
        <v>5.7905935035629801</v>
      </c>
      <c r="DJ27" s="11">
        <f>Quarterly_Mm3!DJ27*0.0353147</f>
        <v>5.2401001871975099</v>
      </c>
      <c r="DK27" s="11">
        <f>Quarterly_Mm3!DK27*0.0353147</f>
        <v>4.8462993530541993</v>
      </c>
      <c r="DL27" s="11">
        <f>Quarterly_Mm3!DL27*0.0353147</f>
        <v>5.2743948538712395</v>
      </c>
      <c r="DM27" s="11">
        <f>Quarterly_Mm3!DM27*0.0353147</f>
        <v>4.7845285360736298</v>
      </c>
      <c r="DN27" s="11">
        <f>Quarterly_Mm3!DN27*0.0353147</f>
        <v>5.1008329385151896</v>
      </c>
      <c r="DO27" s="11">
        <f>Quarterly_Mm3!DO27*0.0353147</f>
        <v>5.6131222509169296</v>
      </c>
      <c r="DP27" s="11">
        <f>Quarterly_Mm3!DP27*0.0353147</f>
        <v>5.1497451329108497</v>
      </c>
      <c r="DQ27" s="11">
        <f>Quarterly_Mm3!DQ27*0.0353147</f>
        <v>5.8079221443353797</v>
      </c>
      <c r="DR27" s="11">
        <f>Quarterly_Mm3!DR27*0.0353147</f>
        <v>5.6925626226578192</v>
      </c>
      <c r="DS27" s="11">
        <f>Quarterly_Mm3!DS27*0.0353147</f>
        <v>5.2280570057558897</v>
      </c>
      <c r="DT27" s="11">
        <f>Quarterly_Mm3!DT27*0.0353147</f>
        <v>4.74483865198152</v>
      </c>
      <c r="DU27" s="11">
        <f>Quarterly_Mm3!DU27*0.0353147</f>
        <v>4.73126231109116</v>
      </c>
      <c r="DV27" s="11">
        <f>Quarterly_Mm3!DV27*0.0353147</f>
        <v>4.9503578988085692</v>
      </c>
      <c r="DW27" s="11">
        <f>Quarterly_Mm3!DW27*0.0353147</f>
        <v>4.89377630153834</v>
      </c>
      <c r="DX27" s="11">
        <f>Quarterly_Mm3!DX27*0.0353147</f>
        <v>5.4302317350732698</v>
      </c>
      <c r="DY27" s="11">
        <f>Quarterly_Mm3!DY27*0.0353147</f>
        <v>5.9297226576424196</v>
      </c>
      <c r="DZ27" s="11">
        <f>Quarterly_Mm3!DZ27*0.0353147</f>
        <v>6.3852618969346393</v>
      </c>
      <c r="EA27" s="11">
        <f>Quarterly_Mm3!EA27*0.0353147</f>
        <v>5.2381223662351903</v>
      </c>
      <c r="EB27" s="11">
        <f>Quarterly_Mm3!EB27*0.0353147</f>
        <v>5.0194153002527697</v>
      </c>
      <c r="EC27" s="11">
        <f>Quarterly_Mm3!EC27*0.0353147</f>
        <v>4.2829028081062495</v>
      </c>
      <c r="ED27" s="11">
        <f>Quarterly_Mm3!ED27*0.0353147</f>
        <v>4.5844046302664099</v>
      </c>
      <c r="EE27" s="11">
        <f>Quarterly_Mm3!EE27*0.0353147</f>
        <v>4.7578081132838497</v>
      </c>
      <c r="EF27" s="11">
        <f>Quarterly_Mm3!EF27*0.0353147</f>
        <v>5.8781778265226299</v>
      </c>
      <c r="EG27" s="11">
        <f>Quarterly_Mm3!EG27*0.0353147</f>
        <v>5.4212376778016997</v>
      </c>
      <c r="EH27" s="11">
        <f>Quarterly_Mm3!EH27*0.0353147</f>
        <v>4.4550278530745802</v>
      </c>
      <c r="EI27" s="11">
        <f>Quarterly_Mm3!EI27*0.0353147</f>
        <v>6.2413282450181296</v>
      </c>
      <c r="EJ27" s="11">
        <f>Quarterly_Mm3!EJ27*0.0353147</f>
        <v>6.4857240183612994</v>
      </c>
      <c r="EK27" s="11">
        <f>Quarterly_Mm3!EK27*0.0353147</f>
        <v>5.1635832934555399</v>
      </c>
      <c r="EL27" s="11">
        <f>Quarterly_Mm3!EL27*0.0353147</f>
        <v>4.2396013108339599</v>
      </c>
      <c r="EM27" s="11">
        <f>Quarterly_Mm3!EM27*0.0353147</f>
        <v>4.1198632960768995</v>
      </c>
      <c r="EN27" s="11">
        <f>Quarterly_Mm3!EN27*0.0353147</f>
        <v>3.7759931287457795</v>
      </c>
      <c r="EO27" s="11">
        <f>Quarterly_Mm3!EO27*0.0353147</f>
        <v>3.7774032447167798</v>
      </c>
      <c r="EP27" s="11">
        <f>Quarterly_Mm3!EP27*0.0353147</f>
        <v>4.7072650931051303</v>
      </c>
      <c r="EQ27" s="11">
        <f>Quarterly_Mm3!EQ27*0.0353147</f>
        <v>4.9542690618685601</v>
      </c>
      <c r="ER27" s="11">
        <f>Quarterly_Mm3!ER27*0.0353147</f>
        <v>4.1873676170500902</v>
      </c>
      <c r="ES27" s="11">
        <f>Quarterly_Mm3!ES27*0.0353147</f>
        <v>4.6879125174351488</v>
      </c>
      <c r="ET27" s="11">
        <f>Quarterly_Mm3!ET27*0.0353147</f>
        <v>4.6335928549516794</v>
      </c>
      <c r="EU27" s="11">
        <f>Quarterly_Mm3!EU27*0.0353147</f>
        <v>4.0734482641532299</v>
      </c>
      <c r="EV27" s="11">
        <f>Quarterly_Mm3!EV27*0.0353147</f>
        <v>3.1465155628325907</v>
      </c>
      <c r="EW27" s="11">
        <f>Quarterly_Mm3!EW27*0.0353147</f>
        <v>5.2973803692687298</v>
      </c>
      <c r="EX27" s="11">
        <f>Quarterly_Mm3!EX27*0.0353147</f>
        <v>4.4235361141398499</v>
      </c>
      <c r="EY27" s="11">
        <f>Quarterly_Mm3!EY27*0.0353147</f>
        <v>4.3440921155792696</v>
      </c>
      <c r="EZ27" s="11">
        <f>Quarterly_Mm3!EZ27*0.0353147</f>
        <v>4.4080633809224299</v>
      </c>
      <c r="FA27" s="11">
        <f>Quarterly_Mm3!FA27*0.0353147</f>
        <v>4.5829366017188802</v>
      </c>
      <c r="FB27" s="11">
        <f>Quarterly_Mm3!FB27*0.0353147</f>
        <v>4.1749103954712599</v>
      </c>
      <c r="FC27" s="11">
        <f>Quarterly_Mm3!FC27*0.0353147</f>
        <v>4.4976478013571599</v>
      </c>
      <c r="FD27" s="11">
        <f>Quarterly_Mm3!FD27*0.0353147</f>
        <v>3.529662487003606</v>
      </c>
      <c r="FE27" s="11">
        <f>Quarterly_Mm3!FE27*0.0353147</f>
        <v>3.6548957699619096</v>
      </c>
      <c r="FF27" s="11">
        <f>Quarterly_Mm3!FF27*0.0353147</f>
        <v>3.8135727617505695</v>
      </c>
      <c r="FG27" s="11">
        <f>Quarterly_Mm3!FG27*0.0353147</f>
        <v>3.5601971523655198</v>
      </c>
      <c r="FH27" s="11">
        <f>Quarterly_Mm3!FH27*0.0353147</f>
        <v>2.8746620893475954</v>
      </c>
      <c r="FI27" s="11">
        <f>Quarterly_Mm3!FI27*0.0353147</f>
        <v>4.3174016996900795</v>
      </c>
      <c r="FJ27" s="11">
        <f>Quarterly_Mm3!FJ27*0.0353147</f>
        <v>4.2551999480198202</v>
      </c>
      <c r="FK27" s="11">
        <f>Quarterly_Mm3!FK27*0.0353147</f>
        <v>3.6417160802504798</v>
      </c>
      <c r="FL27" s="11">
        <f>Quarterly_Mm3!FL27*0.0353147</f>
        <v>3.0366742059951668</v>
      </c>
      <c r="FM27" s="11">
        <f>Quarterly_Mm3!FM27*0.0353147</f>
        <v>4.1249915555520991</v>
      </c>
      <c r="FN27" s="11">
        <f>Quarterly_Mm3!FN27*0.0353147</f>
        <v>3.5493120953215795</v>
      </c>
      <c r="FO27" s="11">
        <f>Quarterly_Mm3!FO27*0.0353147</f>
        <v>3.1327539649106479</v>
      </c>
      <c r="FP27" s="11">
        <f>Quarterly_Mm3!FP27*0.0353147</f>
        <v>2.4560336201701367</v>
      </c>
      <c r="FQ27" s="11">
        <f>Quarterly_Mm3!FQ27*0.0353147</f>
        <v>2.7851528069406148</v>
      </c>
      <c r="FR27" s="11">
        <f>Quarterly_Mm3!FR27*0.0353147</f>
        <v>3.0656370419586936</v>
      </c>
      <c r="FS27" s="11">
        <f>Quarterly_Mm3!FS27*0.0353147</f>
        <v>3.0026298467367138</v>
      </c>
      <c r="FT27" s="11">
        <f>Quarterly_Mm3!FT27*0.0353147</f>
        <v>2.7965162383233428</v>
      </c>
      <c r="FU27" s="11">
        <f>Quarterly_Mm3!FU27*0.0353147</f>
        <v>3.4372574221511796</v>
      </c>
      <c r="FV27" s="11">
        <f>Quarterly_Mm3!FV27*0.0353147</f>
        <v>3.3464933734916458</v>
      </c>
      <c r="FW27" s="11">
        <f>Quarterly_Mm3!FW27*0.0353147</f>
        <v>3.1056806931769358</v>
      </c>
      <c r="FX27" s="11">
        <f>Quarterly_Mm3!FX27*0.0353147</f>
        <v>2.350104401784717</v>
      </c>
      <c r="FY27" s="11">
        <f>Quarterly_Mm3!FY27*0.0353147</f>
        <v>2.8974665332117464</v>
      </c>
      <c r="FZ27" s="11">
        <f>Quarterly_Mm3!FZ27*0.0353147</f>
        <v>3.2078584698275256</v>
      </c>
      <c r="GA27" s="11">
        <f>Quarterly_Mm3!GA27*0.0353147</f>
        <v>2.7946122685211039</v>
      </c>
      <c r="GB27" s="11">
        <f>Quarterly_Mm3!GB27*0.0353147</f>
        <v>2.1956258690881039</v>
      </c>
      <c r="GC27" s="11">
        <f>Quarterly_Mm3!GC27*0.0353147</f>
        <v>2.8535929861805958</v>
      </c>
      <c r="GD27" s="11">
        <f>Quarterly_Mm3!GD27*0.0353147</f>
        <v>3.0510544249365958</v>
      </c>
      <c r="GE27" s="11">
        <f>Quarterly_Mm3!GE27*0.0353147</f>
        <v>2.8695545793775277</v>
      </c>
    </row>
    <row r="28" spans="1:187" s="24" customFormat="1" outlineLevel="1" x14ac:dyDescent="0.25">
      <c r="A28" s="31" t="s">
        <v>6</v>
      </c>
      <c r="B28" s="80"/>
      <c r="C28" s="11">
        <f>Quarterly_Mm3!C28*0.0353147</f>
        <v>0</v>
      </c>
      <c r="D28" s="11">
        <f>Quarterly_Mm3!D28*0.0353147</f>
        <v>0</v>
      </c>
      <c r="E28" s="11">
        <f>Quarterly_Mm3!E28*0.0353147</f>
        <v>0</v>
      </c>
      <c r="F28" s="11">
        <f>Quarterly_Mm3!F28*0.0353147</f>
        <v>0</v>
      </c>
      <c r="G28" s="11">
        <f>Quarterly_Mm3!G28*0.0353147</f>
        <v>0</v>
      </c>
      <c r="H28" s="11">
        <f>Quarterly_Mm3!H28*0.0353147</f>
        <v>0</v>
      </c>
      <c r="I28" s="11">
        <f>Quarterly_Mm3!I28*0.0353147</f>
        <v>0</v>
      </c>
      <c r="J28" s="11">
        <f>Quarterly_Mm3!J28*0.0353147</f>
        <v>0</v>
      </c>
      <c r="K28" s="11">
        <f>Quarterly_Mm3!K28*0.0353147</f>
        <v>0</v>
      </c>
      <c r="L28" s="11">
        <f>Quarterly_Mm3!L28*0.0353147</f>
        <v>0</v>
      </c>
      <c r="M28" s="11">
        <f>Quarterly_Mm3!M28*0.0353147</f>
        <v>0</v>
      </c>
      <c r="N28" s="11">
        <f>Quarterly_Mm3!N28*0.0353147</f>
        <v>0</v>
      </c>
      <c r="O28" s="11">
        <f>Quarterly_Mm3!O28*0.0353147</f>
        <v>0</v>
      </c>
      <c r="P28" s="11">
        <f>Quarterly_Mm3!P28*0.0353147</f>
        <v>0</v>
      </c>
      <c r="Q28" s="11">
        <f>Quarterly_Mm3!Q28*0.0353147</f>
        <v>0</v>
      </c>
      <c r="R28" s="11">
        <f>Quarterly_Mm3!R28*0.0353147</f>
        <v>0</v>
      </c>
      <c r="S28" s="11">
        <f>Quarterly_Mm3!S28*0.0353147</f>
        <v>0</v>
      </c>
      <c r="T28" s="11">
        <f>Quarterly_Mm3!T28*0.0353147</f>
        <v>0</v>
      </c>
      <c r="U28" s="11">
        <f>Quarterly_Mm3!U28*0.0353147</f>
        <v>0</v>
      </c>
      <c r="V28" s="11">
        <f>Quarterly_Mm3!V28*0.0353147</f>
        <v>0</v>
      </c>
      <c r="W28" s="11">
        <f>Quarterly_Mm3!W28*0.0353147</f>
        <v>0</v>
      </c>
      <c r="X28" s="11">
        <f>Quarterly_Mm3!X28*0.0353147</f>
        <v>0</v>
      </c>
      <c r="Y28" s="11">
        <f>Quarterly_Mm3!Y28*0.0353147</f>
        <v>0</v>
      </c>
      <c r="Z28" s="11">
        <f>Quarterly_Mm3!Z28*0.0353147</f>
        <v>0</v>
      </c>
      <c r="AA28" s="11">
        <f>Quarterly_Mm3!AA28*0.0353147</f>
        <v>0</v>
      </c>
      <c r="AB28" s="11">
        <f>Quarterly_Mm3!AB28*0.0353147</f>
        <v>0</v>
      </c>
      <c r="AC28" s="11">
        <f>Quarterly_Mm3!AC28*0.0353147</f>
        <v>0</v>
      </c>
      <c r="AD28" s="11">
        <f>Quarterly_Mm3!AD28*0.0353147</f>
        <v>0</v>
      </c>
      <c r="AE28" s="11">
        <f>Quarterly_Mm3!AE28*0.0353147</f>
        <v>0</v>
      </c>
      <c r="AF28" s="11">
        <f>Quarterly_Mm3!AF28*0.0353147</f>
        <v>0</v>
      </c>
      <c r="AG28" s="11">
        <f>Quarterly_Mm3!AG28*0.0353147</f>
        <v>0</v>
      </c>
      <c r="AH28" s="11">
        <f>Quarterly_Mm3!AH28*0.0353147</f>
        <v>0</v>
      </c>
      <c r="AI28" s="11">
        <f>Quarterly_Mm3!AI28*0.0353147</f>
        <v>0</v>
      </c>
      <c r="AJ28" s="11">
        <f>Quarterly_Mm3!AJ28*0.0353147</f>
        <v>0</v>
      </c>
      <c r="AK28" s="11">
        <f>Quarterly_Mm3!AK28*0.0353147</f>
        <v>0</v>
      </c>
      <c r="AL28" s="11">
        <f>Quarterly_Mm3!AL28*0.0353147</f>
        <v>0</v>
      </c>
      <c r="AM28" s="11">
        <f>Quarterly_Mm3!AM28*0.0353147</f>
        <v>0</v>
      </c>
      <c r="AN28" s="11">
        <f>Quarterly_Mm3!AN28*0.0353147</f>
        <v>0</v>
      </c>
      <c r="AO28" s="11">
        <f>Quarterly_Mm3!AO28*0.0353147</f>
        <v>0</v>
      </c>
      <c r="AP28" s="11">
        <f>Quarterly_Mm3!AP28*0.0353147</f>
        <v>0</v>
      </c>
      <c r="AQ28" s="11">
        <f>Quarterly_Mm3!AQ28*0.0353147</f>
        <v>0</v>
      </c>
      <c r="AR28" s="11">
        <f>Quarterly_Mm3!AR28*0.0353147</f>
        <v>0</v>
      </c>
      <c r="AS28" s="11">
        <f>Quarterly_Mm3!AS28*0.0353147</f>
        <v>0</v>
      </c>
      <c r="AT28" s="11">
        <f>Quarterly_Mm3!AT28*0.0353147</f>
        <v>0</v>
      </c>
      <c r="AU28" s="11">
        <f>Quarterly_Mm3!AU28*0.0353147</f>
        <v>0</v>
      </c>
      <c r="AV28" s="11">
        <f>Quarterly_Mm3!AV28*0.0353147</f>
        <v>0</v>
      </c>
      <c r="AW28" s="11">
        <f>Quarterly_Mm3!AW28*0.0353147</f>
        <v>0</v>
      </c>
      <c r="AX28" s="11">
        <f>Quarterly_Mm3!AX28*0.0353147</f>
        <v>0</v>
      </c>
      <c r="AY28" s="11">
        <f>Quarterly_Mm3!AY28*0.0353147</f>
        <v>0</v>
      </c>
      <c r="AZ28" s="11">
        <f>Quarterly_Mm3!AZ28*0.0353147</f>
        <v>0</v>
      </c>
      <c r="BA28" s="11">
        <f>Quarterly_Mm3!BA28*0.0353147</f>
        <v>0</v>
      </c>
      <c r="BB28" s="11">
        <f>Quarterly_Mm3!BB28*0.0353147</f>
        <v>0</v>
      </c>
      <c r="BC28" s="11">
        <f>Quarterly_Mm3!BC28*0.0353147</f>
        <v>0</v>
      </c>
      <c r="BD28" s="11">
        <f>Quarterly_Mm3!BD28*0.0353147</f>
        <v>0</v>
      </c>
      <c r="BE28" s="11">
        <f>Quarterly_Mm3!BE28*0.0353147</f>
        <v>0</v>
      </c>
      <c r="BF28" s="11">
        <f>Quarterly_Mm3!BF28*0.0353147</f>
        <v>0</v>
      </c>
      <c r="BG28" s="11">
        <f>Quarterly_Mm3!BG28*0.0353147</f>
        <v>0</v>
      </c>
      <c r="BH28" s="11">
        <f>Quarterly_Mm3!BH28*0.0353147</f>
        <v>0</v>
      </c>
      <c r="BI28" s="11">
        <f>Quarterly_Mm3!BI28*0.0353147</f>
        <v>0</v>
      </c>
      <c r="BJ28" s="11">
        <f>Quarterly_Mm3!BJ28*0.0353147</f>
        <v>0</v>
      </c>
      <c r="BK28" s="11">
        <f>Quarterly_Mm3!BK28*0.0353147</f>
        <v>0</v>
      </c>
      <c r="BL28" s="11">
        <f>Quarterly_Mm3!BL28*0.0353147</f>
        <v>0</v>
      </c>
      <c r="BM28" s="11">
        <f>Quarterly_Mm3!BM28*0.0353147</f>
        <v>0</v>
      </c>
      <c r="BN28" s="11">
        <f>Quarterly_Mm3!BN28*0.0353147</f>
        <v>0</v>
      </c>
      <c r="BO28" s="11">
        <f>Quarterly_Mm3!BO28*0.0353147</f>
        <v>0</v>
      </c>
      <c r="BP28" s="11">
        <f>Quarterly_Mm3!BP28*0.0353147</f>
        <v>0</v>
      </c>
      <c r="BQ28" s="11">
        <f>Quarterly_Mm3!BQ28*0.0353147</f>
        <v>0</v>
      </c>
      <c r="BR28" s="11">
        <f>Quarterly_Mm3!BR28*0.0353147</f>
        <v>0</v>
      </c>
      <c r="BS28" s="11">
        <f>Quarterly_Mm3!BS28*0.0353147</f>
        <v>0</v>
      </c>
      <c r="BT28" s="11">
        <f>Quarterly_Mm3!BT28*0.0353147</f>
        <v>0</v>
      </c>
      <c r="BU28" s="11">
        <f>Quarterly_Mm3!BU28*0.0353147</f>
        <v>0</v>
      </c>
      <c r="BV28" s="11">
        <f>Quarterly_Mm3!BV28*0.0353147</f>
        <v>0</v>
      </c>
      <c r="BW28" s="11">
        <f>Quarterly_Mm3!BW28*0.0353147</f>
        <v>0</v>
      </c>
      <c r="BX28" s="11">
        <f>Quarterly_Mm3!BX28*0.0353147</f>
        <v>0</v>
      </c>
      <c r="BY28" s="11">
        <f>Quarterly_Mm3!BY28*0.0353147</f>
        <v>0</v>
      </c>
      <c r="BZ28" s="11">
        <f>Quarterly_Mm3!BZ28*0.0353147</f>
        <v>0</v>
      </c>
      <c r="CA28" s="11">
        <f>Quarterly_Mm3!CA28*0.0353147</f>
        <v>0</v>
      </c>
      <c r="CB28" s="11">
        <f>Quarterly_Mm3!CB28*0.0353147</f>
        <v>0</v>
      </c>
      <c r="CC28" s="11">
        <f>Quarterly_Mm3!CC28*0.0353147</f>
        <v>0</v>
      </c>
      <c r="CD28" s="11">
        <f>Quarterly_Mm3!CD28*0.0353147</f>
        <v>0</v>
      </c>
      <c r="CE28" s="11">
        <f>Quarterly_Mm3!CE28*0.0353147</f>
        <v>0</v>
      </c>
      <c r="CF28" s="11">
        <f>Quarterly_Mm3!CF28*0.0353147</f>
        <v>0</v>
      </c>
      <c r="CG28" s="11">
        <f>Quarterly_Mm3!CG28*0.0353147</f>
        <v>0</v>
      </c>
      <c r="CH28" s="11">
        <f>Quarterly_Mm3!CH28*0.0353147</f>
        <v>0</v>
      </c>
      <c r="CI28" s="11">
        <f>Quarterly_Mm3!CI28*0.0353147</f>
        <v>0</v>
      </c>
      <c r="CJ28" s="11">
        <f>Quarterly_Mm3!CJ28*0.0353147</f>
        <v>0</v>
      </c>
      <c r="CK28" s="11">
        <f>Quarterly_Mm3!CK28*0.0353147</f>
        <v>0</v>
      </c>
      <c r="CL28" s="11">
        <f>Quarterly_Mm3!CL28*0.0353147</f>
        <v>0</v>
      </c>
      <c r="CM28" s="11">
        <f>Quarterly_Mm3!CM28*0.0353147</f>
        <v>0</v>
      </c>
      <c r="CN28" s="11">
        <f>Quarterly_Mm3!CN28*0.0353147</f>
        <v>0</v>
      </c>
      <c r="CO28" s="11">
        <f>Quarterly_Mm3!CO28*0.0353147</f>
        <v>0</v>
      </c>
      <c r="CP28" s="11">
        <f>Quarterly_Mm3!CP28*0.0353147</f>
        <v>0</v>
      </c>
      <c r="CQ28" s="11">
        <f>Quarterly_Mm3!CQ28*0.0353147</f>
        <v>0</v>
      </c>
      <c r="CR28" s="11">
        <f>Quarterly_Mm3!CR28*0.0353147</f>
        <v>0</v>
      </c>
      <c r="CS28" s="11">
        <f>Quarterly_Mm3!CS28*0.0353147</f>
        <v>0</v>
      </c>
      <c r="CT28" s="11">
        <f>Quarterly_Mm3!CT28*0.0353147</f>
        <v>0</v>
      </c>
      <c r="CU28" s="11">
        <f>Quarterly_Mm3!CU28*0.0353147</f>
        <v>0</v>
      </c>
      <c r="CV28" s="11">
        <f>Quarterly_Mm3!CV28*0.0353147</f>
        <v>0</v>
      </c>
      <c r="CW28" s="11">
        <f>Quarterly_Mm3!CW28*0.0353147</f>
        <v>0</v>
      </c>
      <c r="CX28" s="11">
        <f>Quarterly_Mm3!CX28*0.0353147</f>
        <v>0</v>
      </c>
      <c r="CY28" s="11">
        <f>Quarterly_Mm3!CY28*0.0353147</f>
        <v>0</v>
      </c>
      <c r="CZ28" s="11">
        <f>Quarterly_Mm3!CZ28*0.0353147</f>
        <v>0</v>
      </c>
      <c r="DA28" s="11">
        <f>Quarterly_Mm3!DA28*0.0353147</f>
        <v>0</v>
      </c>
      <c r="DB28" s="11">
        <f>Quarterly_Mm3!DB28*0.0353147</f>
        <v>0</v>
      </c>
      <c r="DC28" s="11">
        <f>Quarterly_Mm3!DC28*0.0353147</f>
        <v>0</v>
      </c>
      <c r="DD28" s="11">
        <f>Quarterly_Mm3!DD28*0.0353147</f>
        <v>0</v>
      </c>
      <c r="DE28" s="11">
        <f>Quarterly_Mm3!DE28*0.0353147</f>
        <v>0</v>
      </c>
      <c r="DF28" s="11">
        <f>Quarterly_Mm3!DF28*0.0353147</f>
        <v>0</v>
      </c>
      <c r="DG28" s="11">
        <f>Quarterly_Mm3!DG28*0.0353147</f>
        <v>0</v>
      </c>
      <c r="DH28" s="11">
        <f>Quarterly_Mm3!DH28*0.0353147</f>
        <v>0</v>
      </c>
      <c r="DI28" s="11">
        <f>Quarterly_Mm3!DI28*0.0353147</f>
        <v>0</v>
      </c>
      <c r="DJ28" s="11">
        <f>Quarterly_Mm3!DJ28*0.0353147</f>
        <v>0</v>
      </c>
      <c r="DK28" s="11">
        <f>Quarterly_Mm3!DK28*0.0353147</f>
        <v>0</v>
      </c>
      <c r="DL28" s="11">
        <f>Quarterly_Mm3!DL28*0.0353147</f>
        <v>0</v>
      </c>
      <c r="DM28" s="11">
        <f>Quarterly_Mm3!DM28*0.0353147</f>
        <v>0</v>
      </c>
      <c r="DN28" s="11">
        <f>Quarterly_Mm3!DN28*0.0353147</f>
        <v>0</v>
      </c>
      <c r="DO28" s="11">
        <f>Quarterly_Mm3!DO28*0.0353147</f>
        <v>0</v>
      </c>
      <c r="DP28" s="11">
        <f>Quarterly_Mm3!DP28*0.0353147</f>
        <v>0</v>
      </c>
      <c r="DQ28" s="11">
        <f>Quarterly_Mm3!DQ28*0.0353147</f>
        <v>0</v>
      </c>
      <c r="DR28" s="11">
        <f>Quarterly_Mm3!DR28*0.0353147</f>
        <v>0</v>
      </c>
      <c r="DS28" s="11">
        <f>Quarterly_Mm3!DS28*0.0353147</f>
        <v>0</v>
      </c>
      <c r="DT28" s="11">
        <f>Quarterly_Mm3!DT28*0.0353147</f>
        <v>0</v>
      </c>
      <c r="DU28" s="11">
        <f>Quarterly_Mm3!DU28*0.0353147</f>
        <v>0</v>
      </c>
      <c r="DV28" s="11">
        <f>Quarterly_Mm3!DV28*0.0353147</f>
        <v>0</v>
      </c>
      <c r="DW28" s="11">
        <f>Quarterly_Mm3!DW28*0.0353147</f>
        <v>0</v>
      </c>
      <c r="DX28" s="11">
        <f>Quarterly_Mm3!DX28*0.0353147</f>
        <v>0</v>
      </c>
      <c r="DY28" s="11">
        <f>Quarterly_Mm3!DY28*0.0353147</f>
        <v>0</v>
      </c>
      <c r="DZ28" s="11">
        <f>Quarterly_Mm3!DZ28*0.0353147</f>
        <v>0</v>
      </c>
      <c r="EA28" s="11">
        <f>Quarterly_Mm3!EA28*0.0353147</f>
        <v>0</v>
      </c>
      <c r="EB28" s="11">
        <f>Quarterly_Mm3!EB28*0.0353147</f>
        <v>0</v>
      </c>
      <c r="EC28" s="11">
        <f>Quarterly_Mm3!EC28*0.0353147</f>
        <v>0</v>
      </c>
      <c r="ED28" s="11">
        <f>Quarterly_Mm3!ED28*0.0353147</f>
        <v>0</v>
      </c>
      <c r="EE28" s="11">
        <f>Quarterly_Mm3!EE28*0.0353147</f>
        <v>0</v>
      </c>
      <c r="EF28" s="11">
        <f>Quarterly_Mm3!EF28*0.0353147</f>
        <v>0</v>
      </c>
      <c r="EG28" s="11">
        <f>Quarterly_Mm3!EG28*0.0353147</f>
        <v>0</v>
      </c>
      <c r="EH28" s="11">
        <f>Quarterly_Mm3!EH28*0.0353147</f>
        <v>0</v>
      </c>
      <c r="EI28" s="11">
        <f>Quarterly_Mm3!EI28*0.0353147</f>
        <v>0</v>
      </c>
      <c r="EJ28" s="11">
        <f>Quarterly_Mm3!EJ28*0.0353147</f>
        <v>0</v>
      </c>
      <c r="EK28" s="11">
        <f>Quarterly_Mm3!EK28*0.0353147</f>
        <v>0</v>
      </c>
      <c r="EL28" s="11">
        <f>Quarterly_Mm3!EL28*0.0353147</f>
        <v>0</v>
      </c>
      <c r="EM28" s="11">
        <f>Quarterly_Mm3!EM28*0.0353147</f>
        <v>0</v>
      </c>
      <c r="EN28" s="11">
        <f>Quarterly_Mm3!EN28*0.0353147</f>
        <v>0</v>
      </c>
      <c r="EO28" s="11">
        <f>Quarterly_Mm3!EO28*0.0353147</f>
        <v>0</v>
      </c>
      <c r="EP28" s="11">
        <f>Quarterly_Mm3!EP28*0.0353147</f>
        <v>0</v>
      </c>
      <c r="EQ28" s="11">
        <f>Quarterly_Mm3!EQ28*0.0353147</f>
        <v>0</v>
      </c>
      <c r="ER28" s="11">
        <f>Quarterly_Mm3!ER28*0.0353147</f>
        <v>0</v>
      </c>
      <c r="ES28" s="11">
        <f>Quarterly_Mm3!ES28*0.0353147</f>
        <v>0</v>
      </c>
      <c r="ET28" s="11">
        <f>Quarterly_Mm3!ET28*0.0353147</f>
        <v>0</v>
      </c>
      <c r="EU28" s="11">
        <f>Quarterly_Mm3!EU28*0.0353147</f>
        <v>0</v>
      </c>
      <c r="EV28" s="11">
        <f>Quarterly_Mm3!EV28*0.0353147</f>
        <v>0</v>
      </c>
      <c r="EW28" s="11">
        <f>Quarterly_Mm3!EW28*0.0353147</f>
        <v>0</v>
      </c>
      <c r="EX28" s="11">
        <f>Quarterly_Mm3!EX28*0.0353147</f>
        <v>0</v>
      </c>
      <c r="EY28" s="11">
        <f>Quarterly_Mm3!EY28*0.0353147</f>
        <v>0</v>
      </c>
      <c r="EZ28" s="11">
        <f>Quarterly_Mm3!EZ28*0.0353147</f>
        <v>0</v>
      </c>
      <c r="FA28" s="11">
        <f>Quarterly_Mm3!FA28*0.0353147</f>
        <v>0</v>
      </c>
      <c r="FB28" s="11">
        <f>Quarterly_Mm3!FB28*0.0353147</f>
        <v>0</v>
      </c>
      <c r="FC28" s="11">
        <f>Quarterly_Mm3!FC28*0.0353147</f>
        <v>0</v>
      </c>
      <c r="FD28" s="11">
        <f>Quarterly_Mm3!FD28*0.0353147</f>
        <v>0</v>
      </c>
      <c r="FE28" s="11">
        <f>Quarterly_Mm3!FE28*0.0353147</f>
        <v>0</v>
      </c>
      <c r="FF28" s="11">
        <f>Quarterly_Mm3!FF28*0.0353147</f>
        <v>0</v>
      </c>
      <c r="FG28" s="11">
        <f>Quarterly_Mm3!FG28*0.0353147</f>
        <v>0</v>
      </c>
      <c r="FH28" s="11">
        <f>Quarterly_Mm3!FH28*0.0353147</f>
        <v>0</v>
      </c>
      <c r="FI28" s="11">
        <f>Quarterly_Mm3!FI28*0.0353147</f>
        <v>0</v>
      </c>
      <c r="FJ28" s="11">
        <f>Quarterly_Mm3!FJ28*0.0353147</f>
        <v>0</v>
      </c>
      <c r="FK28" s="11">
        <f>Quarterly_Mm3!FK28*0.0353147</f>
        <v>0</v>
      </c>
      <c r="FL28" s="11">
        <f>Quarterly_Mm3!FL28*0.0353147</f>
        <v>0</v>
      </c>
      <c r="FM28" s="11">
        <f>Quarterly_Mm3!FM28*0.0353147</f>
        <v>0</v>
      </c>
      <c r="FN28" s="11">
        <f>Quarterly_Mm3!FN28*0.0353147</f>
        <v>0</v>
      </c>
      <c r="FO28" s="11">
        <f>Quarterly_Mm3!FO28*0.0353147</f>
        <v>0</v>
      </c>
      <c r="FP28" s="11">
        <f>Quarterly_Mm3!FP28*0.0353147</f>
        <v>0</v>
      </c>
      <c r="FQ28" s="11">
        <f>Quarterly_Mm3!FQ28*0.0353147</f>
        <v>0</v>
      </c>
      <c r="FR28" s="11">
        <f>Quarterly_Mm3!FR28*0.0353147</f>
        <v>0</v>
      </c>
      <c r="FS28" s="11">
        <f>Quarterly_Mm3!FS28*0.0353147</f>
        <v>0</v>
      </c>
      <c r="FT28" s="11">
        <f>Quarterly_Mm3!FT28*0.0353147</f>
        <v>0</v>
      </c>
      <c r="FU28" s="11">
        <f>Quarterly_Mm3!FU28*0.0353147</f>
        <v>0</v>
      </c>
      <c r="FV28" s="11">
        <f>Quarterly_Mm3!FV28*0.0353147</f>
        <v>0</v>
      </c>
      <c r="FW28" s="11">
        <f>Quarterly_Mm3!FW28*0.0353147</f>
        <v>0</v>
      </c>
      <c r="FX28" s="11">
        <f>Quarterly_Mm3!FX28*0.0353147</f>
        <v>0</v>
      </c>
      <c r="FY28" s="11">
        <f>Quarterly_Mm3!FY28*0.0353147</f>
        <v>0</v>
      </c>
      <c r="FZ28" s="11">
        <f>Quarterly_Mm3!FZ28*0.0353147</f>
        <v>0</v>
      </c>
      <c r="GA28" s="11">
        <f>Quarterly_Mm3!GA28*0.0353147</f>
        <v>0</v>
      </c>
      <c r="GB28" s="11">
        <f>Quarterly_Mm3!GB28*0.0353147</f>
        <v>0</v>
      </c>
      <c r="GC28" s="11">
        <f>Quarterly_Mm3!GC28*0.0353147</f>
        <v>0</v>
      </c>
      <c r="GD28" s="11">
        <f>Quarterly_Mm3!GD28*0.0353147</f>
        <v>0</v>
      </c>
      <c r="GE28" s="11">
        <f>Quarterly_Mm3!GE28*0.0353147</f>
        <v>0</v>
      </c>
    </row>
    <row r="29" spans="1:187" s="24" customFormat="1" outlineLevel="1" x14ac:dyDescent="0.25">
      <c r="A29" s="31" t="s">
        <v>39</v>
      </c>
      <c r="B29" s="80"/>
      <c r="C29" s="11">
        <f>Quarterly_Mm3!C29*0.0353147</f>
        <v>0.84841599579951188</v>
      </c>
      <c r="D29" s="11">
        <f>Quarterly_Mm3!D29*0.0353147</f>
        <v>0.87523059900957501</v>
      </c>
      <c r="E29" s="11">
        <f>Quarterly_Mm3!E29*0.0353147</f>
        <v>1.050359608062742</v>
      </c>
      <c r="F29" s="11">
        <f>Quarterly_Mm3!F29*0.0353147</f>
        <v>1.053066094181218</v>
      </c>
      <c r="G29" s="11">
        <f>Quarterly_Mm3!G29*0.0353147</f>
        <v>1.002012625087435</v>
      </c>
      <c r="H29" s="11">
        <f>Quarterly_Mm3!H29*0.0353147</f>
        <v>1.0271224860221619</v>
      </c>
      <c r="I29" s="11">
        <f>Quarterly_Mm3!I29*0.0353147</f>
        <v>0.81836772721678486</v>
      </c>
      <c r="J29" s="11">
        <f>Quarterly_Mm3!J29*0.0353147</f>
        <v>0.91244413829219795</v>
      </c>
      <c r="K29" s="11">
        <f>Quarterly_Mm3!K29*0.0353147</f>
        <v>0.80926145889855294</v>
      </c>
      <c r="L29" s="11">
        <f>Quarterly_Mm3!L29*0.0353147</f>
        <v>1.5301568795858129</v>
      </c>
      <c r="M29" s="11">
        <f>Quarterly_Mm3!M29*0.0353147</f>
        <v>1.2396907535602069</v>
      </c>
      <c r="N29" s="11">
        <f>Quarterly_Mm3!N29*0.0353147</f>
        <v>1.492815060008587</v>
      </c>
      <c r="O29" s="11">
        <f>Quarterly_Mm3!O29*0.0353147</f>
        <v>1.2293744263401809</v>
      </c>
      <c r="P29" s="11">
        <f>Quarterly_Mm3!P29*0.0353147</f>
        <v>1.601028562441809</v>
      </c>
      <c r="Q29" s="11">
        <f>Quarterly_Mm3!Q29*0.0353147</f>
        <v>1.9278625077829679</v>
      </c>
      <c r="R29" s="11">
        <f>Quarterly_Mm3!R29*0.0353147</f>
        <v>1.6218994127676258</v>
      </c>
      <c r="S29" s="11">
        <f>Quarterly_Mm3!S29*0.0353147</f>
        <v>1.1980304723620108</v>
      </c>
      <c r="T29" s="11">
        <f>Quarterly_Mm3!T29*0.0353147</f>
        <v>1.4036920201258578</v>
      </c>
      <c r="U29" s="11">
        <f>Quarterly_Mm3!U29*0.0353147</f>
        <v>1.5005884943390049</v>
      </c>
      <c r="V29" s="11">
        <f>Quarterly_Mm3!V29*0.0353147</f>
        <v>1.1044936469480429</v>
      </c>
      <c r="W29" s="11">
        <f>Quarterly_Mm3!W29*0.0353147</f>
        <v>0.84989824557673188</v>
      </c>
      <c r="X29" s="11">
        <f>Quarterly_Mm3!X29*0.0353147</f>
        <v>1.2226577851135569</v>
      </c>
      <c r="Y29" s="11">
        <f>Quarterly_Mm3!Y29*0.0353147</f>
        <v>2.4430718348709988</v>
      </c>
      <c r="Z29" s="11">
        <f>Quarterly_Mm3!Z29*0.0353147</f>
        <v>1.1201493096051689</v>
      </c>
      <c r="AA29" s="11">
        <f>Quarterly_Mm3!AA29*0.0353147</f>
        <v>0.92803388358974492</v>
      </c>
      <c r="AB29" s="11">
        <f>Quarterly_Mm3!AB29*0.0353147</f>
        <v>1.2309205180320608</v>
      </c>
      <c r="AC29" s="11">
        <f>Quarterly_Mm3!AC29*0.0353147</f>
        <v>1.468532100190447</v>
      </c>
      <c r="AD29" s="11">
        <f>Quarterly_Mm3!AD29*0.0353147</f>
        <v>1.4043020879250039</v>
      </c>
      <c r="AE29" s="11">
        <f>Quarterly_Mm3!AE29*0.0353147</f>
        <v>1.0900270874497309</v>
      </c>
      <c r="AF29" s="11">
        <f>Quarterly_Mm3!AF29*0.0353147</f>
        <v>1.1835207413492428</v>
      </c>
      <c r="AG29" s="11">
        <f>Quarterly_Mm3!AG29*0.0353147</f>
        <v>1.3215213449733709</v>
      </c>
      <c r="AH29" s="11">
        <f>Quarterly_Mm3!AH29*0.0353147</f>
        <v>0.97835170192656495</v>
      </c>
      <c r="AI29" s="11">
        <f>Quarterly_Mm3!AI29*0.0353147</f>
        <v>1.092165598066285</v>
      </c>
      <c r="AJ29" s="11">
        <f>Quarterly_Mm3!AJ29*0.0353147</f>
        <v>1.3295042879993029</v>
      </c>
      <c r="AK29" s="11">
        <f>Quarterly_Mm3!AK29*0.0353147</f>
        <v>1.6689004755398869</v>
      </c>
      <c r="AL29" s="11">
        <f>Quarterly_Mm3!AL29*0.0353147</f>
        <v>1.2435601933615879</v>
      </c>
      <c r="AM29" s="11">
        <f>Quarterly_Mm3!AM29*0.0353147</f>
        <v>1.2855451561458489</v>
      </c>
      <c r="AN29" s="11">
        <f>Quarterly_Mm3!AN29*0.0353147</f>
        <v>1.5196287429175679</v>
      </c>
      <c r="AO29" s="11">
        <f>Quarterly_Mm3!AO29*0.0353147</f>
        <v>1.7058589515765838</v>
      </c>
      <c r="AP29" s="11">
        <f>Quarterly_Mm3!AP29*0.0353147</f>
        <v>1.4568209249568189</v>
      </c>
      <c r="AQ29" s="11">
        <f>Quarterly_Mm3!AQ29*0.0353147</f>
        <v>1.3678267420577439</v>
      </c>
      <c r="AR29" s="11">
        <f>Quarterly_Mm3!AR29*0.0353147</f>
        <v>1.6852252168598587</v>
      </c>
      <c r="AS29" s="11">
        <f>Quarterly_Mm3!AS29*0.0353147</f>
        <v>1.7392986673738107</v>
      </c>
      <c r="AT29" s="11">
        <f>Quarterly_Mm3!AT29*0.0353147</f>
        <v>1.4961959845019279</v>
      </c>
      <c r="AU29" s="11">
        <f>Quarterly_Mm3!AU29*0.0353147</f>
        <v>1.33218886593734</v>
      </c>
      <c r="AV29" s="11">
        <f>Quarterly_Mm3!AV29*0.0353147</f>
        <v>1.848041901960884</v>
      </c>
      <c r="AW29" s="11">
        <f>Quarterly_Mm3!AW29*0.0353147</f>
        <v>2.8501787924146789</v>
      </c>
      <c r="AX29" s="11">
        <f>Quarterly_Mm3!AX29*0.0353147</f>
        <v>1.3922126149151828</v>
      </c>
      <c r="AY29" s="11">
        <f>Quarterly_Mm3!AY29*0.0353147</f>
        <v>1.2066102500627049</v>
      </c>
      <c r="AZ29" s="11">
        <f>Quarterly_Mm3!AZ29*0.0353147</f>
        <v>1.4588269058609187</v>
      </c>
      <c r="BA29" s="11">
        <f>Quarterly_Mm3!BA29*0.0353147</f>
        <v>1.3362072536083518</v>
      </c>
      <c r="BB29" s="11">
        <f>Quarterly_Mm3!BB29*0.0353147</f>
        <v>1.139314186938355</v>
      </c>
      <c r="BC29" s="11">
        <f>Quarterly_Mm3!BC29*0.0353147</f>
        <v>1.0538866746727988</v>
      </c>
      <c r="BD29" s="11">
        <f>Quarterly_Mm3!BD29*0.0353147</f>
        <v>1.062595560444664</v>
      </c>
      <c r="BE29" s="11">
        <f>Quarterly_Mm3!BE29*0.0353147</f>
        <v>1.1969754326330719</v>
      </c>
      <c r="BF29" s="11">
        <f>Quarterly_Mm3!BF29*0.0353147</f>
        <v>1.0185144992922548</v>
      </c>
      <c r="BG29" s="11">
        <f>Quarterly_Mm3!BG29*0.0353147</f>
        <v>0.971478211519332</v>
      </c>
      <c r="BH29" s="11">
        <f>Quarterly_Mm3!BH29*0.0353147</f>
        <v>1.0796852997435928</v>
      </c>
      <c r="BI29" s="11">
        <f>Quarterly_Mm3!BI29*0.0353147</f>
        <v>1.2056687428565018</v>
      </c>
      <c r="BJ29" s="11">
        <f>Quarterly_Mm3!BJ29*0.0353147</f>
        <v>1.0345811865643579</v>
      </c>
      <c r="BK29" s="11">
        <f>Quarterly_Mm3!BK29*0.0353147</f>
        <v>0.85207767533617584</v>
      </c>
      <c r="BL29" s="11">
        <f>Quarterly_Mm3!BL29*0.0353147</f>
        <v>1.0049729055946659</v>
      </c>
      <c r="BM29" s="11">
        <f>Quarterly_Mm3!BM29*0.0353147</f>
        <v>0.94104583624540894</v>
      </c>
      <c r="BN29" s="11">
        <f>Quarterly_Mm3!BN29*0.0353147</f>
        <v>0.87934464325532991</v>
      </c>
      <c r="BO29" s="11">
        <f>Quarterly_Mm3!BO29*0.0353147</f>
        <v>0.8257060971564949</v>
      </c>
      <c r="BP29" s="11">
        <f>Quarterly_Mm3!BP29*0.0353147</f>
        <v>0.92929155588896095</v>
      </c>
      <c r="BQ29" s="11">
        <f>Quarterly_Mm3!BQ29*0.0353147</f>
        <v>0.91986698558521884</v>
      </c>
      <c r="BR29" s="11">
        <f>Quarterly_Mm3!BR29*0.0353147</f>
        <v>0.80245220310544396</v>
      </c>
      <c r="BS29" s="11">
        <f>Quarterly_Mm3!BS29*0.0353147</f>
        <v>0.84422636432302389</v>
      </c>
      <c r="BT29" s="11">
        <f>Quarterly_Mm3!BT29*0.0353147</f>
        <v>0.89742531868661091</v>
      </c>
      <c r="BU29" s="11">
        <f>Quarterly_Mm3!BU29*0.0353147</f>
        <v>0.91748802000154095</v>
      </c>
      <c r="BV29" s="11">
        <f>Quarterly_Mm3!BV29*0.0353147</f>
        <v>0.97191486789671599</v>
      </c>
      <c r="BW29" s="11">
        <f>Quarterly_Mm3!BW29*0.0353147</f>
        <v>0.88450832761239395</v>
      </c>
      <c r="BX29" s="11">
        <f>Quarterly_Mm3!BX29*0.0353147</f>
        <v>1.080451921845603</v>
      </c>
      <c r="BY29" s="11">
        <f>Quarterly_Mm3!BY29*0.0353147</f>
        <v>1.0463465514988419</v>
      </c>
      <c r="BZ29" s="11">
        <f>Quarterly_Mm3!BZ29*0.0353147</f>
        <v>1.0612143050590919</v>
      </c>
      <c r="CA29" s="11">
        <f>Quarterly_Mm3!CA29*0.0353147</f>
        <v>1.0252733454699958</v>
      </c>
      <c r="CB29" s="11">
        <f>Quarterly_Mm3!CB29*0.0353147</f>
        <v>1.066662023429374</v>
      </c>
      <c r="CC29" s="11">
        <f>Quarterly_Mm3!CC29*0.0353147</f>
        <v>1.0503380314873358</v>
      </c>
      <c r="CD29" s="11">
        <f>Quarterly_Mm3!CD29*0.0353147</f>
        <v>0.99365590421376282</v>
      </c>
      <c r="CE29" s="11">
        <f>Quarterly_Mm3!CE29*0.0353147</f>
        <v>0.91635905036073995</v>
      </c>
      <c r="CF29" s="11">
        <f>Quarterly_Mm3!CF29*0.0353147</f>
        <v>1.1972097439018368</v>
      </c>
      <c r="CG29" s="11">
        <f>Quarterly_Mm3!CG29*0.0353147</f>
        <v>1.2260450623682808</v>
      </c>
      <c r="CH29" s="11">
        <f>Quarterly_Mm3!CH29*0.0353147</f>
        <v>1.1547982198003339</v>
      </c>
      <c r="CI29" s="11">
        <f>Quarterly_Mm3!CI29*0.0353147</f>
        <v>1.13296999113584</v>
      </c>
      <c r="CJ29" s="11">
        <f>Quarterly_Mm3!CJ29*0.0353147</f>
        <v>1.073543683186158</v>
      </c>
      <c r="CK29" s="11">
        <f>Quarterly_Mm3!CK29*0.0353147</f>
        <v>1.135337913106534</v>
      </c>
      <c r="CL29" s="11">
        <f>Quarterly_Mm3!CL29*0.0353147</f>
        <v>1.0383978556095288</v>
      </c>
      <c r="CM29" s="11">
        <f>Quarterly_Mm3!CM29*0.0353147</f>
        <v>1.103331719157173</v>
      </c>
      <c r="CN29" s="11">
        <f>Quarterly_Mm3!CN29*0.0353147</f>
        <v>1.229474000727742</v>
      </c>
      <c r="CO29" s="11">
        <f>Quarterly_Mm3!CO29*0.0353147</f>
        <v>1.3458926060205381</v>
      </c>
      <c r="CP29" s="11">
        <f>Quarterly_Mm3!CP29*0.0353147</f>
        <v>1.3942721276072778</v>
      </c>
      <c r="CQ29" s="11">
        <f>Quarterly_Mm3!CQ29*0.0353147</f>
        <v>1.3537642639512417</v>
      </c>
      <c r="CR29" s="11">
        <f>Quarterly_Mm3!CR29*0.0353147</f>
        <v>1.3822435523255781</v>
      </c>
      <c r="CS29" s="11">
        <f>Quarterly_Mm3!CS29*0.0353147</f>
        <v>1.486395149489272</v>
      </c>
      <c r="CT29" s="11">
        <f>Quarterly_Mm3!CT29*0.0353147</f>
        <v>1.2859684529722231</v>
      </c>
      <c r="CU29" s="11">
        <f>Quarterly_Mm3!CU29*0.0353147</f>
        <v>1.1319449152235568</v>
      </c>
      <c r="CV29" s="11">
        <f>Quarterly_Mm3!CV29*0.0353147</f>
        <v>1.2328928980585518</v>
      </c>
      <c r="CW29" s="11">
        <f>Quarterly_Mm3!CW29*0.0353147</f>
        <v>1.4182270855512589</v>
      </c>
      <c r="CX29" s="11">
        <f>Quarterly_Mm3!CX29*0.0353147</f>
        <v>1.622186960593494</v>
      </c>
      <c r="CY29" s="11">
        <f>Quarterly_Mm3!CY29*0.0353147</f>
        <v>1.2367561182349689</v>
      </c>
      <c r="CZ29" s="11">
        <f>Quarterly_Mm3!CZ29*0.0353147</f>
        <v>1.352937587789294</v>
      </c>
      <c r="DA29" s="11">
        <f>Quarterly_Mm3!DA29*0.0353147</f>
        <v>1.4353274761168549</v>
      </c>
      <c r="DB29" s="11">
        <f>Quarterly_Mm3!DB29*0.0353147</f>
        <v>1.2571977399242529</v>
      </c>
      <c r="DC29" s="11">
        <f>Quarterly_Mm3!DC29*0.0353147</f>
        <v>1.202127961076406</v>
      </c>
      <c r="DD29" s="11">
        <f>Quarterly_Mm3!DD29*0.0353147</f>
        <v>1.3235919175232118</v>
      </c>
      <c r="DE29" s="11">
        <f>Quarterly_Mm3!DE29*0.0353147</f>
        <v>1.3130478348553289</v>
      </c>
      <c r="DF29" s="11">
        <f>Quarterly_Mm3!DF29*0.0353147</f>
        <v>1.3948594319039507</v>
      </c>
      <c r="DG29" s="11">
        <f>Quarterly_Mm3!DG29*0.0353147</f>
        <v>1.317759673982539</v>
      </c>
      <c r="DH29" s="11">
        <f>Quarterly_Mm3!DH29*0.0353147</f>
        <v>1.3976219426750949</v>
      </c>
      <c r="DI29" s="11">
        <f>Quarterly_Mm3!DI29*0.0353147</f>
        <v>1.5061692301177481</v>
      </c>
      <c r="DJ29" s="11">
        <f>Quarterly_Mm3!DJ29*0.0353147</f>
        <v>1.2689458211382629</v>
      </c>
      <c r="DK29" s="11">
        <f>Quarterly_Mm3!DK29*0.0353147</f>
        <v>1.164179672267964</v>
      </c>
      <c r="DL29" s="11">
        <f>Quarterly_Mm3!DL29*0.0353147</f>
        <v>1.4022832175085509</v>
      </c>
      <c r="DM29" s="11">
        <f>Quarterly_Mm3!DM29*0.0353147</f>
        <v>1.3915426403183979</v>
      </c>
      <c r="DN29" s="11">
        <f>Quarterly_Mm3!DN29*0.0353147</f>
        <v>1.2962380637882069</v>
      </c>
      <c r="DO29" s="11">
        <f>Quarterly_Mm3!DO29*0.0353147</f>
        <v>1.3022855850337858</v>
      </c>
      <c r="DP29" s="11">
        <f>Quarterly_Mm3!DP29*0.0353147</f>
        <v>1.3590305728265057</v>
      </c>
      <c r="DQ29" s="11">
        <f>Quarterly_Mm3!DQ29*0.0353147</f>
        <v>1.3737646962682499</v>
      </c>
      <c r="DR29" s="11">
        <f>Quarterly_Mm3!DR29*0.0353147</f>
        <v>1.2330958466953938</v>
      </c>
      <c r="DS29" s="11">
        <f>Quarterly_Mm3!DS29*0.0353147</f>
        <v>1.3644324385903079</v>
      </c>
      <c r="DT29" s="11">
        <f>Quarterly_Mm3!DT29*0.0353147</f>
        <v>1.2305377840232539</v>
      </c>
      <c r="DU29" s="11">
        <f>Quarterly_Mm3!DU29*0.0353147</f>
        <v>1.6879839108182269</v>
      </c>
      <c r="DV29" s="11">
        <f>Quarterly_Mm3!DV29*0.0353147</f>
        <v>1.6258871094923091</v>
      </c>
      <c r="DW29" s="11">
        <f>Quarterly_Mm3!DW29*0.0353147</f>
        <v>1.586420411125876</v>
      </c>
      <c r="DX29" s="11">
        <f>Quarterly_Mm3!DX29*0.0353147</f>
        <v>1.6263278669658039</v>
      </c>
      <c r="DY29" s="11">
        <f>Quarterly_Mm3!DY29*0.0353147</f>
        <v>1.5304169483373169</v>
      </c>
      <c r="DZ29" s="11">
        <f>Quarterly_Mm3!DZ29*0.0353147</f>
        <v>1.4213122942817691</v>
      </c>
      <c r="EA29" s="11">
        <f>Quarterly_Mm3!EA29*0.0353147</f>
        <v>1.464486323144409</v>
      </c>
      <c r="EB29" s="11">
        <f>Quarterly_Mm3!EB29*0.0353147</f>
        <v>1.449890914784824</v>
      </c>
      <c r="EC29" s="11">
        <f>Quarterly_Mm3!EC29*0.0353147</f>
        <v>1.513704050083206</v>
      </c>
      <c r="ED29" s="11">
        <f>Quarterly_Mm3!ED29*0.0353147</f>
        <v>1.3228417093406148</v>
      </c>
      <c r="EE29" s="11">
        <f>Quarterly_Mm3!EE29*0.0353147</f>
        <v>1.248873707043195</v>
      </c>
      <c r="EF29" s="11">
        <f>Quarterly_Mm3!EF29*0.0353147</f>
        <v>1.4267404599621019</v>
      </c>
      <c r="EG29" s="11">
        <f>Quarterly_Mm3!EG29*0.0353147</f>
        <v>1.4662639609640438</v>
      </c>
      <c r="EH29" s="11">
        <f>Quarterly_Mm3!EH29*0.0353147</f>
        <v>1.3421794888575889</v>
      </c>
      <c r="EI29" s="11">
        <f>Quarterly_Mm3!EI29*0.0353147</f>
        <v>1.0776957002693819</v>
      </c>
      <c r="EJ29" s="11">
        <f>Quarterly_Mm3!EJ29*0.0353147</f>
        <v>1.1276028986976869</v>
      </c>
      <c r="EK29" s="11">
        <f>Quarterly_Mm3!EK29*0.0353147</f>
        <v>1.2292024603490899</v>
      </c>
      <c r="EL29" s="11">
        <f>Quarterly_Mm3!EL29*0.0353147</f>
        <v>1.0851529596186709</v>
      </c>
      <c r="EM29" s="11">
        <f>Quarterly_Mm3!EM29*0.0353147</f>
        <v>1.1461579391898651</v>
      </c>
      <c r="EN29" s="11">
        <f>Quarterly_Mm3!EN29*0.0353147</f>
        <v>1.3608287249553708</v>
      </c>
      <c r="EO29" s="11">
        <f>Quarterly_Mm3!EO29*0.0353147</f>
        <v>1.740791799728983</v>
      </c>
      <c r="EP29" s="11">
        <f>Quarterly_Mm3!EP29*0.0353147</f>
        <v>1.7047209117082347</v>
      </c>
      <c r="EQ29" s="11">
        <f>Quarterly_Mm3!EQ29*0.0353147</f>
        <v>1.6537395343961789</v>
      </c>
      <c r="ER29" s="11">
        <f>Quarterly_Mm3!ER29*0.0353147</f>
        <v>1.9248995232291577</v>
      </c>
      <c r="ES29" s="11">
        <f>Quarterly_Mm3!ES29*0.0353147</f>
        <v>1.9841570382135438</v>
      </c>
      <c r="ET29" s="11">
        <f>Quarterly_Mm3!ET29*0.0353147</f>
        <v>1.9177892876640359</v>
      </c>
      <c r="EU29" s="11">
        <f>Quarterly_Mm3!EU29*0.0353147</f>
        <v>1.7247138414172278</v>
      </c>
      <c r="EV29" s="11">
        <f>Quarterly_Mm3!EV29*0.0353147</f>
        <v>1.9989103410688578</v>
      </c>
      <c r="EW29" s="11">
        <f>Quarterly_Mm3!EW29*0.0353147</f>
        <v>2.5542138833157377</v>
      </c>
      <c r="EX29" s="11">
        <f>Quarterly_Mm3!EX29*0.0353147</f>
        <v>1.9682070187032428</v>
      </c>
      <c r="EY29" s="11">
        <f>Quarterly_Mm3!EY29*0.0353147</f>
        <v>1.7317745657729497</v>
      </c>
      <c r="EZ29" s="11">
        <f>Quarterly_Mm3!EZ29*0.0353147</f>
        <v>1.992940307691166</v>
      </c>
      <c r="FA29" s="11">
        <f>Quarterly_Mm3!FA29*0.0353147</f>
        <v>1.8714063539774899</v>
      </c>
      <c r="FB29" s="11">
        <f>Quarterly_Mm3!FB29*0.0353147</f>
        <v>1.6078909605017719</v>
      </c>
      <c r="FC29" s="11">
        <f>Quarterly_Mm3!FC29*0.0353147</f>
        <v>1.5411080164369519</v>
      </c>
      <c r="FD29" s="11">
        <f>Quarterly_Mm3!FD29*0.0353147</f>
        <v>1.624782497106392</v>
      </c>
      <c r="FE29" s="11">
        <f>Quarterly_Mm3!FE29*0.0353147</f>
        <v>1.274982004952554</v>
      </c>
      <c r="FF29" s="11">
        <f>Quarterly_Mm3!FF29*0.0353147</f>
        <v>1.1302736798887278</v>
      </c>
      <c r="FG29" s="11">
        <f>Quarterly_Mm3!FG29*0.0353147</f>
        <v>1.3847734373985878</v>
      </c>
      <c r="FH29" s="11">
        <f>Quarterly_Mm3!FH29*0.0353147</f>
        <v>1.4685472752701838</v>
      </c>
      <c r="FI29" s="11">
        <f>Quarterly_Mm3!FI29*0.0353147</f>
        <v>1.4838647173915591</v>
      </c>
      <c r="FJ29" s="11">
        <f>Quarterly_Mm3!FJ29*0.0353147</f>
        <v>1.6395209716723229</v>
      </c>
      <c r="FK29" s="11">
        <f>Quarterly_Mm3!FK29*0.0353147</f>
        <v>1.3702696766890019</v>
      </c>
      <c r="FL29" s="11">
        <f>Quarterly_Mm3!FL29*0.0353147</f>
        <v>1.4319683026535377</v>
      </c>
      <c r="FM29" s="11">
        <f>Quarterly_Mm3!FM29*0.0353147</f>
        <v>1.5114232297011798</v>
      </c>
      <c r="FN29" s="11">
        <f>Quarterly_Mm3!FN29*0.0353147</f>
        <v>1.323116751878066</v>
      </c>
      <c r="FO29" s="11">
        <f>Quarterly_Mm3!FO29*0.0353147</f>
        <v>1.3015177488123901</v>
      </c>
      <c r="FP29" s="11">
        <f>Quarterly_Mm3!FP29*0.0353147</f>
        <v>1.1509452942121139</v>
      </c>
      <c r="FQ29" s="11">
        <f>Quarterly_Mm3!FQ29*0.0353147</f>
        <v>1.3207262892406559</v>
      </c>
      <c r="FR29" s="11">
        <f>Quarterly_Mm3!FR29*0.0353147</f>
        <v>1.1128427048849618</v>
      </c>
      <c r="FS29" s="11">
        <f>Quarterly_Mm3!FS29*0.0353147</f>
        <v>1.256253202363643</v>
      </c>
      <c r="FT29" s="11">
        <f>Quarterly_Mm3!FT29*0.0353147</f>
        <v>1.3149385870716519</v>
      </c>
      <c r="FU29" s="11">
        <f>Quarterly_Mm3!FU29*0.0353147</f>
        <v>1.3813958716863639</v>
      </c>
      <c r="FV29" s="11">
        <f>Quarterly_Mm3!FV29*0.0353147</f>
        <v>1.3918603345379208</v>
      </c>
      <c r="FW29" s="11">
        <f>Quarterly_Mm3!FW29*0.0353147</f>
        <v>2.1481334852548879</v>
      </c>
      <c r="FX29" s="11">
        <f>Quarterly_Mm3!FX29*0.0353147</f>
        <v>1.431493397984025</v>
      </c>
      <c r="FY29" s="11">
        <f>Quarterly_Mm3!FY29*0.0353147</f>
        <v>1.4913533383133299</v>
      </c>
      <c r="FZ29" s="11">
        <f>Quarterly_Mm3!FZ29*0.0353147</f>
        <v>1.396038635646061</v>
      </c>
      <c r="GA29" s="11">
        <f>Quarterly_Mm3!GA29*0.0353147</f>
        <v>1.4520383116393389</v>
      </c>
      <c r="GB29" s="11">
        <f>Quarterly_Mm3!GB29*0.0353147</f>
        <v>1.5063200507259198</v>
      </c>
      <c r="GC29" s="11">
        <f>Quarterly_Mm3!GC29*0.0353147</f>
        <v>1.5443614361465019</v>
      </c>
      <c r="GD29" s="11">
        <f>Quarterly_Mm3!GD29*0.0353147</f>
        <v>1.325043052224556</v>
      </c>
      <c r="GE29" s="11">
        <f>Quarterly_Mm3!GE29*0.0353147</f>
        <v>1.283088926236335</v>
      </c>
    </row>
    <row r="30" spans="1:187" s="24" customFormat="1" outlineLevel="1" x14ac:dyDescent="0.25">
      <c r="A30" s="31" t="s">
        <v>40</v>
      </c>
      <c r="B30" s="87"/>
      <c r="C30" s="11">
        <f>Quarterly_Mm3!C30*0.0353147</f>
        <v>0.17215916249999999</v>
      </c>
      <c r="D30" s="11">
        <f>Quarterly_Mm3!D30*0.0353147</f>
        <v>0.17215916249999999</v>
      </c>
      <c r="E30" s="11">
        <f>Quarterly_Mm3!E30*0.0353147</f>
        <v>0.17215916249999999</v>
      </c>
      <c r="F30" s="11">
        <f>Quarterly_Mm3!F30*0.0353147</f>
        <v>0.17215916249999999</v>
      </c>
      <c r="G30" s="11">
        <f>Quarterly_Mm3!G30*0.0353147</f>
        <v>0.32115037241440725</v>
      </c>
      <c r="H30" s="11">
        <f>Quarterly_Mm3!H30*0.0353147</f>
        <v>0.32115037241440725</v>
      </c>
      <c r="I30" s="11">
        <f>Quarterly_Mm3!I30*0.0353147</f>
        <v>0.32115037241440725</v>
      </c>
      <c r="J30" s="11">
        <f>Quarterly_Mm3!J30*0.0353147</f>
        <v>0.32115037241440725</v>
      </c>
      <c r="K30" s="11">
        <f>Quarterly_Mm3!K30*0.0353147</f>
        <v>0.30508050205181975</v>
      </c>
      <c r="L30" s="11">
        <f>Quarterly_Mm3!L30*0.0353147</f>
        <v>0.30508050205181975</v>
      </c>
      <c r="M30" s="11">
        <f>Quarterly_Mm3!M30*0.0353147</f>
        <v>0.30508050205181975</v>
      </c>
      <c r="N30" s="11">
        <f>Quarterly_Mm3!N30*0.0353147</f>
        <v>0.30508050205181975</v>
      </c>
      <c r="O30" s="11">
        <f>Quarterly_Mm3!O30*0.0353147</f>
        <v>-0.1003308264926915</v>
      </c>
      <c r="P30" s="11">
        <f>Quarterly_Mm3!P30*0.0353147</f>
        <v>-0.1003308264926915</v>
      </c>
      <c r="Q30" s="11">
        <f>Quarterly_Mm3!Q30*0.0353147</f>
        <v>-0.1003308264926915</v>
      </c>
      <c r="R30" s="11">
        <f>Quarterly_Mm3!R30*0.0353147</f>
        <v>-0.1003308264926915</v>
      </c>
      <c r="S30" s="11">
        <f>Quarterly_Mm3!S30*0.0353147</f>
        <v>-0.34255904605688048</v>
      </c>
      <c r="T30" s="11">
        <f>Quarterly_Mm3!T30*0.0353147</f>
        <v>-0.34255904605688048</v>
      </c>
      <c r="U30" s="11">
        <f>Quarterly_Mm3!U30*0.0353147</f>
        <v>-0.34255904605688048</v>
      </c>
      <c r="V30" s="11">
        <f>Quarterly_Mm3!V30*0.0353147</f>
        <v>-0.34255904605688048</v>
      </c>
      <c r="W30" s="11">
        <f>Quarterly_Mm3!W30*0.0353147</f>
        <v>-0.1284170908962492</v>
      </c>
      <c r="X30" s="11">
        <f>Quarterly_Mm3!X30*0.0353147</f>
        <v>-0.1284170908962492</v>
      </c>
      <c r="Y30" s="11">
        <f>Quarterly_Mm3!Y30*0.0353147</f>
        <v>-0.1284170908962492</v>
      </c>
      <c r="Z30" s="11">
        <f>Quarterly_Mm3!Z30*0.0353147</f>
        <v>-0.1284170908962492</v>
      </c>
      <c r="AA30" s="11">
        <f>Quarterly_Mm3!AA30*0.0353147</f>
        <v>0.14295130174122489</v>
      </c>
      <c r="AB30" s="11">
        <f>Quarterly_Mm3!AB30*0.0353147</f>
        <v>0.14295130174122489</v>
      </c>
      <c r="AC30" s="11">
        <f>Quarterly_Mm3!AC30*0.0353147</f>
        <v>0.14295130174122489</v>
      </c>
      <c r="AD30" s="11">
        <f>Quarterly_Mm3!AD30*0.0353147</f>
        <v>0.14295130174122489</v>
      </c>
      <c r="AE30" s="11">
        <f>Quarterly_Mm3!AE30*0.0353147</f>
        <v>0.13263419413695829</v>
      </c>
      <c r="AF30" s="11">
        <f>Quarterly_Mm3!AF30*0.0353147</f>
        <v>0.13263419413695829</v>
      </c>
      <c r="AG30" s="11">
        <f>Quarterly_Mm3!AG30*0.0353147</f>
        <v>0.13263419413695829</v>
      </c>
      <c r="AH30" s="11">
        <f>Quarterly_Mm3!AH30*0.0353147</f>
        <v>0.13263419413695829</v>
      </c>
      <c r="AI30" s="11">
        <f>Quarterly_Mm3!AI30*0.0353147</f>
        <v>0.11477277499999999</v>
      </c>
      <c r="AJ30" s="11">
        <f>Quarterly_Mm3!AJ30*0.0353147</f>
        <v>0.11477277499999999</v>
      </c>
      <c r="AK30" s="11">
        <f>Quarterly_Mm3!AK30*0.0353147</f>
        <v>0.11477277499999999</v>
      </c>
      <c r="AL30" s="11">
        <f>Quarterly_Mm3!AL30*0.0353147</f>
        <v>0.11477277499999999</v>
      </c>
      <c r="AM30" s="11">
        <f>Quarterly_Mm3!AM30*0.0353147</f>
        <v>0.12728306404914941</v>
      </c>
      <c r="AN30" s="11">
        <f>Quarterly_Mm3!AN30*0.0353147</f>
        <v>0.12728306404914941</v>
      </c>
      <c r="AO30" s="11">
        <f>Quarterly_Mm3!AO30*0.0353147</f>
        <v>0.12728306404914941</v>
      </c>
      <c r="AP30" s="11">
        <f>Quarterly_Mm3!AP30*0.0353147</f>
        <v>0.12728306404914941</v>
      </c>
      <c r="AQ30" s="11">
        <f>Quarterly_Mm3!AQ30*0.0353147</f>
        <v>1.0186550076548799E-2</v>
      </c>
      <c r="AR30" s="11">
        <f>Quarterly_Mm3!AR30*0.0353147</f>
        <v>1.0186550076548799E-2</v>
      </c>
      <c r="AS30" s="11">
        <f>Quarterly_Mm3!AS30*0.0353147</f>
        <v>1.0186550076548799E-2</v>
      </c>
      <c r="AT30" s="11">
        <f>Quarterly_Mm3!AT30*0.0353147</f>
        <v>1.0186550076548799E-2</v>
      </c>
      <c r="AU30" s="11">
        <f>Quarterly_Mm3!AU30*0.0353147</f>
        <v>0.49832207839428494</v>
      </c>
      <c r="AV30" s="11">
        <f>Quarterly_Mm3!AV30*0.0353147</f>
        <v>0.49832207839428494</v>
      </c>
      <c r="AW30" s="11">
        <f>Quarterly_Mm3!AW30*0.0353147</f>
        <v>0.49832207839428494</v>
      </c>
      <c r="AX30" s="11">
        <f>Quarterly_Mm3!AX30*0.0353147</f>
        <v>0.49832207839428494</v>
      </c>
      <c r="AY30" s="11">
        <f>Quarterly_Mm3!AY30*0.0353147</f>
        <v>-0.30892951480659447</v>
      </c>
      <c r="AZ30" s="11">
        <f>Quarterly_Mm3!AZ30*0.0353147</f>
        <v>-0.30892951480659447</v>
      </c>
      <c r="BA30" s="11">
        <f>Quarterly_Mm3!BA30*0.0353147</f>
        <v>-0.30892951480659447</v>
      </c>
      <c r="BB30" s="11">
        <f>Quarterly_Mm3!BB30*0.0353147</f>
        <v>-0.30892951480659447</v>
      </c>
      <c r="BC30" s="11">
        <f>Quarterly_Mm3!BC30*0.0353147</f>
        <v>-0.38873819185273895</v>
      </c>
      <c r="BD30" s="11">
        <f>Quarterly_Mm3!BD30*0.0353147</f>
        <v>-0.38873819185273895</v>
      </c>
      <c r="BE30" s="11">
        <f>Quarterly_Mm3!BE30*0.0353147</f>
        <v>-0.38873819185273895</v>
      </c>
      <c r="BF30" s="11">
        <f>Quarterly_Mm3!BF30*0.0353147</f>
        <v>-0.38873819185273895</v>
      </c>
      <c r="BG30" s="11">
        <f>Quarterly_Mm3!BG30*0.0353147</f>
        <v>-0.17964600296054109</v>
      </c>
      <c r="BH30" s="11">
        <f>Quarterly_Mm3!BH30*0.0353147</f>
        <v>-0.17964600296054109</v>
      </c>
      <c r="BI30" s="11">
        <f>Quarterly_Mm3!BI30*0.0353147</f>
        <v>-0.17964600296054109</v>
      </c>
      <c r="BJ30" s="11">
        <f>Quarterly_Mm3!BJ30*0.0353147</f>
        <v>-0.17964600296054109</v>
      </c>
      <c r="BK30" s="11">
        <f>Quarterly_Mm3!BK30*0.0353147</f>
        <v>-0.41562243671064297</v>
      </c>
      <c r="BL30" s="11">
        <f>Quarterly_Mm3!BL30*0.0353147</f>
        <v>-0.41562243671064297</v>
      </c>
      <c r="BM30" s="11">
        <f>Quarterly_Mm3!BM30*0.0353147</f>
        <v>-0.41562243671064297</v>
      </c>
      <c r="BN30" s="11">
        <f>Quarterly_Mm3!BN30*0.0353147</f>
        <v>-0.41562243671064297</v>
      </c>
      <c r="BO30" s="11">
        <f>Quarterly_Mm3!BO30*0.0353147</f>
        <v>2.8856219824785995E-2</v>
      </c>
      <c r="BP30" s="11">
        <f>Quarterly_Mm3!BP30*0.0353147</f>
        <v>2.8856219824785995E-2</v>
      </c>
      <c r="BQ30" s="11">
        <f>Quarterly_Mm3!BQ30*0.0353147</f>
        <v>2.8856219824785995E-2</v>
      </c>
      <c r="BR30" s="11">
        <f>Quarterly_Mm3!BR30*0.0353147</f>
        <v>2.8856219824785995E-2</v>
      </c>
      <c r="BS30" s="11">
        <f>Quarterly_Mm3!BS30*0.0353147</f>
        <v>2.9271072871075297E-2</v>
      </c>
      <c r="BT30" s="11">
        <f>Quarterly_Mm3!BT30*0.0353147</f>
        <v>2.9271072871075297E-2</v>
      </c>
      <c r="BU30" s="11">
        <f>Quarterly_Mm3!BU30*0.0353147</f>
        <v>2.9271072871075297E-2</v>
      </c>
      <c r="BV30" s="11">
        <f>Quarterly_Mm3!BV30*0.0353147</f>
        <v>2.9271072871075297E-2</v>
      </c>
      <c r="BW30" s="11">
        <f>Quarterly_Mm3!BW30*0.0353147</f>
        <v>2.8369097151940498E-2</v>
      </c>
      <c r="BX30" s="11">
        <f>Quarterly_Mm3!BX30*0.0353147</f>
        <v>2.8369097151940498E-2</v>
      </c>
      <c r="BY30" s="11">
        <f>Quarterly_Mm3!BY30*0.0353147</f>
        <v>2.8369097151940498E-2</v>
      </c>
      <c r="BZ30" s="11">
        <f>Quarterly_Mm3!BZ30*0.0353147</f>
        <v>2.8369097151940498E-2</v>
      </c>
      <c r="CA30" s="11">
        <f>Quarterly_Mm3!CA30*0.0353147</f>
        <v>2.8219766930052598E-2</v>
      </c>
      <c r="CB30" s="11">
        <f>Quarterly_Mm3!CB30*0.0353147</f>
        <v>2.8219766930052598E-2</v>
      </c>
      <c r="CC30" s="11">
        <f>Quarterly_Mm3!CC30*0.0353147</f>
        <v>2.8219766930052598E-2</v>
      </c>
      <c r="CD30" s="11">
        <f>Quarterly_Mm3!CD30*0.0353147</f>
        <v>2.8219766930052598E-2</v>
      </c>
      <c r="CE30" s="11">
        <f>Quarterly_Mm3!CE30*0.0353147</f>
        <v>3.9437258266777998E-2</v>
      </c>
      <c r="CF30" s="11">
        <f>Quarterly_Mm3!CF30*0.0353147</f>
        <v>3.9437258266777998E-2</v>
      </c>
      <c r="CG30" s="11">
        <f>Quarterly_Mm3!CG30*0.0353147</f>
        <v>3.9437258266777998E-2</v>
      </c>
      <c r="CH30" s="11">
        <f>Quarterly_Mm3!CH30*0.0353147</f>
        <v>3.9437258266777998E-2</v>
      </c>
      <c r="CI30" s="11">
        <f>Quarterly_Mm3!CI30*0.0353147</f>
        <v>5.7342313730273695E-2</v>
      </c>
      <c r="CJ30" s="11">
        <f>Quarterly_Mm3!CJ30*0.0353147</f>
        <v>5.7342313730273695E-2</v>
      </c>
      <c r="CK30" s="11">
        <f>Quarterly_Mm3!CK30*0.0353147</f>
        <v>5.7342313730273695E-2</v>
      </c>
      <c r="CL30" s="11">
        <f>Quarterly_Mm3!CL30*0.0353147</f>
        <v>5.7342313730273695E-2</v>
      </c>
      <c r="CM30" s="11">
        <f>Quarterly_Mm3!CM30*0.0353147</f>
        <v>6.0152039513708996E-2</v>
      </c>
      <c r="CN30" s="11">
        <f>Quarterly_Mm3!CN30*0.0353147</f>
        <v>6.0152039513708996E-2</v>
      </c>
      <c r="CO30" s="11">
        <f>Quarterly_Mm3!CO30*0.0353147</f>
        <v>6.0152039513708996E-2</v>
      </c>
      <c r="CP30" s="11">
        <f>Quarterly_Mm3!CP30*0.0353147</f>
        <v>6.0152039513708996E-2</v>
      </c>
      <c r="CQ30" s="11">
        <f>Quarterly_Mm3!CQ30*0.0353147</f>
        <v>6.6671553272694889E-2</v>
      </c>
      <c r="CR30" s="11">
        <f>Quarterly_Mm3!CR30*0.0353147</f>
        <v>6.6671553272694889E-2</v>
      </c>
      <c r="CS30" s="11">
        <f>Quarterly_Mm3!CS30*0.0353147</f>
        <v>6.6671553272694889E-2</v>
      </c>
      <c r="CT30" s="11">
        <f>Quarterly_Mm3!CT30*0.0353147</f>
        <v>6.6671553272694889E-2</v>
      </c>
      <c r="CU30" s="11">
        <f>Quarterly_Mm3!CU30*0.0353147</f>
        <v>9.9990329076972681E-2</v>
      </c>
      <c r="CV30" s="11">
        <f>Quarterly_Mm3!CV30*0.0353147</f>
        <v>9.9990329076972681E-2</v>
      </c>
      <c r="CW30" s="11">
        <f>Quarterly_Mm3!CW30*0.0353147</f>
        <v>9.9990329076972681E-2</v>
      </c>
      <c r="CX30" s="11">
        <f>Quarterly_Mm3!CX30*0.0353147</f>
        <v>9.9990329076972681E-2</v>
      </c>
      <c r="CY30" s="11">
        <f>Quarterly_Mm3!CY30*0.0353147</f>
        <v>0.12492610732812008</v>
      </c>
      <c r="CZ30" s="11">
        <f>Quarterly_Mm3!CZ30*0.0353147</f>
        <v>9.3590127232636586E-2</v>
      </c>
      <c r="DA30" s="11">
        <f>Quarterly_Mm3!DA30*0.0353147</f>
        <v>0.15911081289003981</v>
      </c>
      <c r="DB30" s="11">
        <f>Quarterly_Mm3!DB30*0.0353147</f>
        <v>0.141068884959487</v>
      </c>
      <c r="DC30" s="11">
        <f>Quarterly_Mm3!DC30*0.0353147</f>
        <v>0.20715931573842916</v>
      </c>
      <c r="DD30" s="11">
        <f>Quarterly_Mm3!DD30*0.0353147</f>
        <v>0.24514232189872071</v>
      </c>
      <c r="DE30" s="11">
        <f>Quarterly_Mm3!DE30*0.0353147</f>
        <v>0.21665506726967337</v>
      </c>
      <c r="DF30" s="11">
        <f>Quarterly_Mm3!DF30*0.0353147</f>
        <v>0.20146186480555678</v>
      </c>
      <c r="DG30" s="11">
        <f>Quarterly_Mm3!DG30*0.0353147</f>
        <v>0.18074259654347319</v>
      </c>
      <c r="DH30" s="11">
        <f>Quarterly_Mm3!DH30*0.0353147</f>
        <v>0.2679393866503626</v>
      </c>
      <c r="DI30" s="11">
        <f>Quarterly_Mm3!DI30*0.0353147</f>
        <v>0.21889119220199427</v>
      </c>
      <c r="DJ30" s="11">
        <f>Quarterly_Mm3!DJ30*0.0353147</f>
        <v>0.21889119220199427</v>
      </c>
      <c r="DK30" s="11">
        <f>Quarterly_Mm3!DK30*0.0353147</f>
        <v>0.22489887896037908</v>
      </c>
      <c r="DL30" s="11">
        <f>Quarterly_Mm3!DL30*0.0353147</f>
        <v>0.28354618350954575</v>
      </c>
      <c r="DM30" s="11">
        <f>Quarterly_Mm3!DM30*0.0353147</f>
        <v>0.25196686567266258</v>
      </c>
      <c r="DN30" s="11">
        <f>Quarterly_Mm3!DN30*0.0353147</f>
        <v>0.20143995711952359</v>
      </c>
      <c r="DO30" s="11">
        <f>Quarterly_Mm3!DO30*0.0353147</f>
        <v>0.22908365092225888</v>
      </c>
      <c r="DP30" s="11">
        <f>Quarterly_Mm3!DP30*0.0353147</f>
        <v>0.21170526967742651</v>
      </c>
      <c r="DQ30" s="11">
        <f>Quarterly_Mm3!DQ30*0.0353147</f>
        <v>0.27298692985843098</v>
      </c>
      <c r="DR30" s="11">
        <f>Quarterly_Mm3!DR30*0.0353147</f>
        <v>0.22633969597771228</v>
      </c>
      <c r="DS30" s="11">
        <f>Quarterly_Mm3!DS30*0.0353147</f>
        <v>0.1957555274228352</v>
      </c>
      <c r="DT30" s="11">
        <f>Quarterly_Mm3!DT30*0.0353147</f>
        <v>0.17150989238210448</v>
      </c>
      <c r="DU30" s="11">
        <f>Quarterly_Mm3!DU30*0.0353147</f>
        <v>0.1761725145066802</v>
      </c>
      <c r="DV30" s="11">
        <f>Quarterly_Mm3!DV30*0.0353147</f>
        <v>0.19109290529825948</v>
      </c>
      <c r="DW30" s="11">
        <f>Quarterly_Mm3!DW30*0.0353147</f>
        <v>0.20054710304613999</v>
      </c>
      <c r="DX30" s="11">
        <f>Quarterly_Mm3!DX30*0.0353147</f>
        <v>0.19472119708152896</v>
      </c>
      <c r="DY30" s="11">
        <f>Quarterly_Mm3!DY30*0.0353147</f>
        <v>0.18986627543258158</v>
      </c>
      <c r="DZ30" s="11">
        <f>Quarterly_Mm3!DZ30*0.0353147</f>
        <v>0.22093777392227848</v>
      </c>
      <c r="EA30" s="11">
        <f>Quarterly_Mm3!EA30*0.0353147</f>
        <v>0.229086031238983</v>
      </c>
      <c r="EB30" s="11">
        <f>Quarterly_Mm3!EB30*0.0353147</f>
        <v>0.17357980345229979</v>
      </c>
      <c r="EC30" s="11">
        <f>Quarterly_Mm3!EC30*0.0353147</f>
        <v>0.25820405235445498</v>
      </c>
      <c r="ED30" s="11">
        <f>Quarterly_Mm3!ED30*0.0353147</f>
        <v>0.22271646411997351</v>
      </c>
      <c r="EE30" s="11">
        <f>Quarterly_Mm3!EE30*0.0353147</f>
        <v>0.22428913150087679</v>
      </c>
      <c r="EF30" s="11">
        <f>Quarterly_Mm3!EF30*0.0353147</f>
        <v>0.27561597292337431</v>
      </c>
      <c r="EG30" s="11">
        <f>Quarterly_Mm3!EG30*0.0353147</f>
        <v>0.26454403998668857</v>
      </c>
      <c r="EH30" s="11">
        <f>Quarterly_Mm3!EH30*0.0353147</f>
        <v>0.25347210705000289</v>
      </c>
      <c r="EI30" s="11">
        <f>Quarterly_Mm3!EI30*0.0353147</f>
        <v>0.23108302225647748</v>
      </c>
      <c r="EJ30" s="11">
        <f>Quarterly_Mm3!EJ30*0.0353147</f>
        <v>0.27101013899059528</v>
      </c>
      <c r="EK30" s="11">
        <f>Quarterly_Mm3!EK30*0.0353147</f>
        <v>0.25080605583925047</v>
      </c>
      <c r="EL30" s="11">
        <f>Quarterly_Mm3!EL30*0.0353147</f>
        <v>0.20015436272303211</v>
      </c>
      <c r="EM30" s="11">
        <f>Quarterly_Mm3!EM30*0.0353147</f>
        <v>0.1166722562332396</v>
      </c>
      <c r="EN30" s="11">
        <f>Quarterly_Mm3!EN30*0.0353147</f>
        <v>0.19928190500778051</v>
      </c>
      <c r="EO30" s="11">
        <f>Quarterly_Mm3!EO30*0.0353147</f>
        <v>0.22976846041227578</v>
      </c>
      <c r="EP30" s="11">
        <f>Quarterly_Mm3!EP30*0.0353147</f>
        <v>0.19674926333991788</v>
      </c>
      <c r="EQ30" s="11">
        <f>Quarterly_Mm3!EQ30*0.0353147</f>
        <v>0.1090844532702246</v>
      </c>
      <c r="ER30" s="11">
        <f>Quarterly_Mm3!ER30*0.0353147</f>
        <v>0.1803419239383954</v>
      </c>
      <c r="ES30" s="11">
        <f>Quarterly_Mm3!ES30*0.0353147</f>
        <v>0.22070973782850056</v>
      </c>
      <c r="ET30" s="11">
        <f>Quarterly_Mm3!ET30*0.0353147</f>
        <v>0.1388321633853096</v>
      </c>
      <c r="EU30" s="11">
        <f>Quarterly_Mm3!EU30*0.0353147</f>
        <v>0.14350115462197438</v>
      </c>
      <c r="EV30" s="11">
        <f>Quarterly_Mm3!EV30*0.0353147</f>
        <v>0.20456953615729578</v>
      </c>
      <c r="EW30" s="11">
        <f>Quarterly_Mm3!EW30*0.0353147</f>
        <v>0.28154432266555068</v>
      </c>
      <c r="EX30" s="11">
        <f>Quarterly_Mm3!EX30*0.0353147</f>
        <v>0.1911726599461101</v>
      </c>
      <c r="EY30" s="11">
        <f>Quarterly_Mm3!EY30*0.0353147</f>
        <v>0.17543102022630819</v>
      </c>
      <c r="EZ30" s="11">
        <f>Quarterly_Mm3!EZ30*0.0353147</f>
        <v>0.24782522637906876</v>
      </c>
      <c r="FA30" s="11">
        <f>Quarterly_Mm3!FA30*0.0353147</f>
        <v>0.23268504727721126</v>
      </c>
      <c r="FB30" s="11">
        <f>Quarterly_Mm3!FB30*0.0353147</f>
        <v>0.15878611166900158</v>
      </c>
      <c r="FC30" s="11">
        <f>Quarterly_Mm3!FC30*0.0353147</f>
        <v>0.17961755827633499</v>
      </c>
      <c r="FD30" s="11">
        <f>Quarterly_Mm3!FD30*0.0353147</f>
        <v>0.22199882216490488</v>
      </c>
      <c r="FE30" s="11">
        <f>Quarterly_Mm3!FE30*0.0353147</f>
        <v>0.24271834984877466</v>
      </c>
      <c r="FF30" s="11">
        <f>Quarterly_Mm3!FF30*0.0353147</f>
        <v>0.17144571134038039</v>
      </c>
      <c r="FG30" s="11">
        <f>Quarterly_Mm3!FG30*0.0353147</f>
        <v>0.163873633589499</v>
      </c>
      <c r="FH30" s="11">
        <f>Quarterly_Mm3!FH30*0.0353147</f>
        <v>0.18605304314338517</v>
      </c>
      <c r="FI30" s="11">
        <f>Quarterly_Mm3!FI30*0.0353147</f>
        <v>0.21888219786573659</v>
      </c>
      <c r="FJ30" s="11">
        <f>Quarterly_Mm3!FJ30*0.0353147</f>
        <v>0.1748318040341223</v>
      </c>
      <c r="FK30" s="11">
        <f>Quarterly_Mm3!FK30*0.0353147</f>
        <v>0.15007584915355709</v>
      </c>
      <c r="FL30" s="11">
        <f>Quarterly_Mm3!FL30*0.0353147</f>
        <v>0.21724539443403698</v>
      </c>
      <c r="FM30" s="11">
        <f>Quarterly_Mm3!FM30*0.0353147</f>
        <v>0.24258045968269298</v>
      </c>
      <c r="FN30" s="11">
        <f>Quarterly_Mm3!FN30*0.0353147</f>
        <v>0.13721300211828899</v>
      </c>
      <c r="FO30" s="11">
        <f>Quarterly_Mm3!FO30*0.0353147</f>
        <v>0.11139810770646379</v>
      </c>
      <c r="FP30" s="11">
        <f>Quarterly_Mm3!FP30*0.0353147</f>
        <v>0.14284955225066148</v>
      </c>
      <c r="FQ30" s="11">
        <f>Quarterly_Mm3!FQ30*0.0353147</f>
        <v>0.16977417035682288</v>
      </c>
      <c r="FR30" s="11">
        <f>Quarterly_Mm3!FR30*0.0353147</f>
        <v>0.14727638850585897</v>
      </c>
      <c r="FS30" s="11">
        <f>Quarterly_Mm3!FS30*0.0353147</f>
        <v>0.12060115080409958</v>
      </c>
      <c r="FT30" s="11">
        <f>Quarterly_Mm3!FT30*0.0353147</f>
        <v>0.15075823676144801</v>
      </c>
      <c r="FU30" s="11">
        <f>Quarterly_Mm3!FU30*0.0353147</f>
        <v>0.1825740983918008</v>
      </c>
      <c r="FV30" s="11">
        <f>Quarterly_Mm3!FV30*0.0353147</f>
        <v>0.15883457085348857</v>
      </c>
      <c r="FW30" s="11">
        <f>Quarterly_Mm3!FW30*0.0353147</f>
        <v>0.1313793612808811</v>
      </c>
      <c r="FX30" s="11">
        <f>Quarterly_Mm3!FX30*0.0353147</f>
        <v>0.14664594133495171</v>
      </c>
      <c r="FY30" s="11">
        <f>Quarterly_Mm3!FY30*0.0353147</f>
        <v>0.1706982619774621</v>
      </c>
      <c r="FZ30" s="11">
        <f>Quarterly_Mm3!FZ30*0.0353147</f>
        <v>0.14823677502131141</v>
      </c>
      <c r="GA30" s="11">
        <f>Quarterly_Mm3!GA30*0.0353147</f>
        <v>0.12614938243855681</v>
      </c>
      <c r="GB30" s="11">
        <f>Quarterly_Mm3!GB30*0.0353147</f>
        <v>0.17356230710201709</v>
      </c>
      <c r="GC30" s="11">
        <f>Quarterly_Mm3!GC30*0.0353147</f>
        <v>0.24127147364115958</v>
      </c>
      <c r="GD30" s="11">
        <f>Quarterly_Mm3!GD30*0.0353147</f>
        <v>0.15887271041165629</v>
      </c>
      <c r="GE30" s="11">
        <f>Quarterly_Mm3!GE30*0.0353147</f>
        <v>0.26616363325843428</v>
      </c>
    </row>
    <row r="31" spans="1:187" s="24" customFormat="1" x14ac:dyDescent="0.25">
      <c r="A31" s="23"/>
      <c r="B31" s="80"/>
      <c r="C31" s="28"/>
      <c r="D31" s="28"/>
      <c r="E31" s="28"/>
      <c r="F31" s="28"/>
      <c r="G31" s="28"/>
      <c r="H31" s="28"/>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8"/>
      <c r="BM31" s="28"/>
      <c r="BN31" s="28"/>
      <c r="BO31" s="28"/>
      <c r="BP31" s="28"/>
      <c r="BQ31" s="28"/>
      <c r="BR31" s="28"/>
      <c r="BS31" s="28"/>
      <c r="BT31" s="28"/>
      <c r="BU31" s="28"/>
      <c r="BV31" s="28"/>
      <c r="BW31" s="28"/>
      <c r="BX31" s="28"/>
      <c r="BY31" s="28"/>
      <c r="BZ31" s="28"/>
      <c r="CA31" s="28"/>
      <c r="CB31" s="28"/>
      <c r="CC31" s="28"/>
      <c r="CD31" s="28"/>
      <c r="CE31" s="28"/>
      <c r="CF31" s="28"/>
      <c r="CG31" s="28"/>
      <c r="CH31" s="28"/>
      <c r="CI31" s="28"/>
      <c r="CJ31" s="28"/>
      <c r="CK31" s="28"/>
      <c r="CL31" s="28"/>
      <c r="CM31" s="28"/>
      <c r="CN31" s="28"/>
      <c r="CO31" s="28"/>
      <c r="CP31" s="28"/>
      <c r="CQ31" s="28"/>
      <c r="CR31" s="28"/>
      <c r="CS31" s="28"/>
      <c r="CT31" s="28"/>
      <c r="CU31" s="28"/>
      <c r="CV31" s="28"/>
      <c r="CW31" s="28"/>
      <c r="CX31" s="28"/>
      <c r="CY31" s="28"/>
      <c r="CZ31" s="28"/>
      <c r="DA31" s="28"/>
      <c r="DB31" s="28"/>
      <c r="DC31" s="28"/>
      <c r="DD31" s="28"/>
      <c r="DE31" s="28"/>
      <c r="DF31" s="28"/>
      <c r="DG31" s="28"/>
      <c r="DH31" s="28"/>
      <c r="DI31" s="28"/>
      <c r="DJ31" s="28"/>
      <c r="DK31" s="28"/>
      <c r="DL31" s="28"/>
      <c r="DM31" s="28"/>
      <c r="DN31" s="28"/>
      <c r="DO31" s="28"/>
      <c r="DP31" s="28"/>
      <c r="DQ31" s="28"/>
      <c r="DR31" s="28"/>
      <c r="DS31" s="28"/>
      <c r="DT31" s="28"/>
      <c r="DU31" s="28"/>
      <c r="DV31" s="28"/>
      <c r="DW31" s="28"/>
      <c r="DX31" s="28"/>
      <c r="DY31" s="28"/>
      <c r="DZ31" s="28"/>
      <c r="EA31" s="28"/>
      <c r="EB31" s="28"/>
      <c r="EC31" s="28"/>
      <c r="ED31" s="28"/>
      <c r="EE31" s="28"/>
      <c r="EF31" s="28"/>
      <c r="EG31" s="28"/>
      <c r="EH31" s="28"/>
      <c r="EI31" s="28"/>
      <c r="EJ31" s="28"/>
      <c r="EK31" s="28"/>
      <c r="EL31" s="28"/>
      <c r="EM31" s="28"/>
      <c r="EN31" s="28"/>
      <c r="EO31" s="28"/>
      <c r="EP31" s="28"/>
      <c r="EQ31" s="28"/>
      <c r="ER31" s="28"/>
      <c r="ES31" s="28"/>
      <c r="ET31" s="28"/>
      <c r="EU31" s="28"/>
      <c r="EV31" s="28"/>
      <c r="EW31" s="28"/>
      <c r="EX31" s="28"/>
      <c r="EY31" s="28"/>
      <c r="EZ31" s="28"/>
      <c r="FA31" s="28"/>
      <c r="FB31" s="28"/>
      <c r="FC31" s="28"/>
      <c r="FD31" s="28"/>
      <c r="FE31" s="28"/>
      <c r="FF31" s="28"/>
      <c r="FG31" s="28"/>
      <c r="FH31" s="28"/>
      <c r="FI31" s="28"/>
      <c r="FJ31" s="28"/>
      <c r="FK31" s="28"/>
      <c r="FL31" s="28"/>
      <c r="FM31" s="28"/>
      <c r="FN31" s="28"/>
      <c r="FO31" s="28"/>
      <c r="FP31" s="28"/>
      <c r="FQ31" s="28"/>
      <c r="FR31" s="28"/>
      <c r="FS31" s="28"/>
      <c r="FT31" s="28"/>
      <c r="FU31" s="28"/>
      <c r="FV31" s="28"/>
      <c r="FW31" s="28"/>
      <c r="FX31" s="28"/>
      <c r="FY31" s="28"/>
      <c r="FZ31" s="28"/>
      <c r="GA31" s="28"/>
      <c r="GB31" s="28"/>
      <c r="GC31" s="28"/>
      <c r="GD31" s="28"/>
      <c r="GE31" s="28"/>
    </row>
    <row r="32" spans="1:187" s="24" customFormat="1" x14ac:dyDescent="0.25">
      <c r="A32" s="27" t="s">
        <v>11</v>
      </c>
      <c r="B32" s="85"/>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f>Quarterly_Mm3!BO32*0.0353147</f>
        <v>3.3195747122384471</v>
      </c>
      <c r="BP32" s="12">
        <f>Quarterly_Mm3!BP32*0.0353147</f>
        <v>3.3195747122384471</v>
      </c>
      <c r="BQ32" s="12">
        <f>Quarterly_Mm3!BQ32*0.0353147</f>
        <v>3.3195747122384471</v>
      </c>
      <c r="BR32" s="12">
        <f>Quarterly_Mm3!BR32*0.0353147</f>
        <v>3.3195747122384471</v>
      </c>
      <c r="BS32" s="12">
        <f>Quarterly_Mm3!BS32*0.0353147</f>
        <v>4.9682408421150059</v>
      </c>
      <c r="BT32" s="12">
        <f>Quarterly_Mm3!BT32*0.0353147</f>
        <v>4.9682408421150059</v>
      </c>
      <c r="BU32" s="12">
        <f>Quarterly_Mm3!BU32*0.0353147</f>
        <v>4.9682408421150059</v>
      </c>
      <c r="BV32" s="12">
        <f>Quarterly_Mm3!BV32*0.0353147</f>
        <v>4.9682408421150059</v>
      </c>
      <c r="BW32" s="12">
        <f>Quarterly_Mm3!BW32*0.0353147</f>
        <v>4.2097045596542726</v>
      </c>
      <c r="BX32" s="12">
        <f>Quarterly_Mm3!BX32*0.0353147</f>
        <v>4.2097045596542726</v>
      </c>
      <c r="BY32" s="12">
        <f>Quarterly_Mm3!BY32*0.0353147</f>
        <v>4.2097045596542726</v>
      </c>
      <c r="BZ32" s="12">
        <f>Quarterly_Mm3!BZ32*0.0353147</f>
        <v>4.2097045596542726</v>
      </c>
      <c r="CA32" s="12">
        <f>Quarterly_Mm3!CA32*0.0353147</f>
        <v>4.6636048400609225</v>
      </c>
      <c r="CB32" s="12">
        <f>Quarterly_Mm3!CB32*0.0353147</f>
        <v>4.6636048400609225</v>
      </c>
      <c r="CC32" s="12">
        <f>Quarterly_Mm3!CC32*0.0353147</f>
        <v>4.6636048400609225</v>
      </c>
      <c r="CD32" s="12">
        <f>Quarterly_Mm3!CD32*0.0353147</f>
        <v>4.6636048400609225</v>
      </c>
      <c r="CE32" s="12">
        <f>Quarterly_Mm3!CE32*0.0353147</f>
        <v>5.8325608305077496</v>
      </c>
      <c r="CF32" s="12">
        <f>Quarterly_Mm3!CF32*0.0353147</f>
        <v>5.8325608305077496</v>
      </c>
      <c r="CG32" s="12">
        <f>Quarterly_Mm3!CG32*0.0353147</f>
        <v>5.8325608305077496</v>
      </c>
      <c r="CH32" s="12">
        <f>Quarterly_Mm3!CH32*0.0353147</f>
        <v>5.8325608305077496</v>
      </c>
      <c r="CI32" s="12">
        <f>Quarterly_Mm3!CI32*0.0353147</f>
        <v>8.5003407972960368</v>
      </c>
      <c r="CJ32" s="12">
        <f>Quarterly_Mm3!CJ32*0.0353147</f>
        <v>8.5034874244599283</v>
      </c>
      <c r="CK32" s="12">
        <f>Quarterly_Mm3!CK32*0.0353147</f>
        <v>8.5311703992217645</v>
      </c>
      <c r="CL32" s="12">
        <f>Quarterly_Mm3!CL32*0.0353147</f>
        <v>8.3179897584555196</v>
      </c>
      <c r="CM32" s="12">
        <f>Quarterly_Mm3!CM32*0.0353147</f>
        <v>11.460846211851953</v>
      </c>
      <c r="CN32" s="12">
        <f>Quarterly_Mm3!CN32*0.0353147</f>
        <v>11.492870821015956</v>
      </c>
      <c r="CO32" s="12">
        <f>Quarterly_Mm3!CO32*0.0353147</f>
        <v>11.459591442297812</v>
      </c>
      <c r="CP32" s="12">
        <f>Quarterly_Mm3!CP32*0.0353147</f>
        <v>10.985654906907289</v>
      </c>
      <c r="CQ32" s="12">
        <f>Quarterly_Mm3!CQ32*0.0353147</f>
        <v>11.592379350846148</v>
      </c>
      <c r="CR32" s="12">
        <f>Quarterly_Mm3!CR32*0.0353147</f>
        <v>11.711656750378006</v>
      </c>
      <c r="CS32" s="12">
        <f>Quarterly_Mm3!CS32*0.0353147</f>
        <v>11.637202504907593</v>
      </c>
      <c r="CT32" s="12">
        <f>Quarterly_Mm3!CT32*0.0353147</f>
        <v>11.784846226086925</v>
      </c>
      <c r="CU32" s="12">
        <f>Quarterly_Mm3!CU32*0.0353147</f>
        <v>11.141230889729735</v>
      </c>
      <c r="CV32" s="12">
        <f>Quarterly_Mm3!CV32*0.0353147</f>
        <v>11.378495177413011</v>
      </c>
      <c r="CW32" s="12">
        <f>Quarterly_Mm3!CW32*0.0353147</f>
        <v>11.375818130109856</v>
      </c>
      <c r="CX32" s="12">
        <f>Quarterly_Mm3!CX32*0.0353147</f>
        <v>11.305410487759822</v>
      </c>
      <c r="CY32" s="12">
        <f>Quarterly_Mm3!CY32*0.0353147</f>
        <v>12.852527714280761</v>
      </c>
      <c r="CZ32" s="12">
        <f>Quarterly_Mm3!CZ32*0.0353147</f>
        <v>12.855880174584408</v>
      </c>
      <c r="DA32" s="12">
        <f>Quarterly_Mm3!DA32*0.0353147</f>
        <v>12.836368165016449</v>
      </c>
      <c r="DB32" s="12">
        <f>Quarterly_Mm3!DB32*0.0353147</f>
        <v>12.868133767372552</v>
      </c>
      <c r="DC32" s="12">
        <f>Quarterly_Mm3!DC32*0.0353147</f>
        <v>14.450078427001555</v>
      </c>
      <c r="DD32" s="12">
        <f>Quarterly_Mm3!DD32*0.0353147</f>
        <v>14.711487401551238</v>
      </c>
      <c r="DE32" s="12">
        <f>Quarterly_Mm3!DE32*0.0353147</f>
        <v>14.785223566622994</v>
      </c>
      <c r="DF32" s="12">
        <f>Quarterly_Mm3!DF32*0.0353147</f>
        <v>14.634872484312544</v>
      </c>
      <c r="DG32" s="12">
        <f>Quarterly_Mm3!DG32*0.0353147</f>
        <v>13.321685002466253</v>
      </c>
      <c r="DH32" s="12">
        <f>Quarterly_Mm3!DH32*0.0353147</f>
        <v>10.837598194314015</v>
      </c>
      <c r="DI32" s="12">
        <f>Quarterly_Mm3!DI32*0.0353147</f>
        <v>12.221403458672675</v>
      </c>
      <c r="DJ32" s="12">
        <f>Quarterly_Mm3!DJ32*0.0353147</f>
        <v>13.806294869253509</v>
      </c>
      <c r="DK32" s="12">
        <f>Quarterly_Mm3!DK32*0.0353147</f>
        <v>11.997451801908412</v>
      </c>
      <c r="DL32" s="12">
        <f>Quarterly_Mm3!DL32*0.0353147</f>
        <v>13.70773009418331</v>
      </c>
      <c r="DM32" s="12">
        <f>Quarterly_Mm3!DM32*0.0353147</f>
        <v>13.621249393349913</v>
      </c>
      <c r="DN32" s="12">
        <f>Quarterly_Mm3!DN32*0.0353147</f>
        <v>12.686414391380131</v>
      </c>
      <c r="DO32" s="12">
        <f>Quarterly_Mm3!DO32*0.0353147</f>
        <v>8.3189391021838901</v>
      </c>
      <c r="DP32" s="12">
        <f>Quarterly_Mm3!DP32*0.0353147</f>
        <v>5.5496929158419785</v>
      </c>
      <c r="DQ32" s="12">
        <f>Quarterly_Mm3!DQ32*0.0353147</f>
        <v>5.8420026403778245</v>
      </c>
      <c r="DR32" s="12">
        <f>Quarterly_Mm3!DR32*0.0353147</f>
        <v>4.1062069161945907</v>
      </c>
      <c r="DS32" s="12">
        <f>Quarterly_Mm3!DS32*0.0353147</f>
        <v>7.8532562891618722</v>
      </c>
      <c r="DT32" s="12">
        <f>Quarterly_Mm3!DT32*0.0353147</f>
        <v>6.4472456365962634</v>
      </c>
      <c r="DU32" s="12">
        <f>Quarterly_Mm3!DU32*0.0353147</f>
        <v>8.3978898833227742</v>
      </c>
      <c r="DV32" s="12">
        <f>Quarterly_Mm3!DV32*0.0353147</f>
        <v>7.1409939688683499</v>
      </c>
      <c r="DW32" s="12">
        <f>Quarterly_Mm3!DW32*0.0353147</f>
        <v>4.0162353333132961</v>
      </c>
      <c r="DX32" s="12">
        <f>Quarterly_Mm3!DX32*0.0353147</f>
        <v>3.3897618827058933</v>
      </c>
      <c r="DY32" s="12">
        <f>Quarterly_Mm3!DY32*0.0353147</f>
        <v>4.0318206698078196</v>
      </c>
      <c r="DZ32" s="12">
        <f>Quarterly_Mm3!DZ32*0.0353147</f>
        <v>1.0271393221901861</v>
      </c>
      <c r="EA32" s="12">
        <f>Quarterly_Mm3!EA32*0.0353147</f>
        <v>3.4388848176850821</v>
      </c>
      <c r="EB32" s="12">
        <f>Quarterly_Mm3!EB32*0.0353147</f>
        <v>3.7022442971504184</v>
      </c>
      <c r="EC32" s="12">
        <f>Quarterly_Mm3!EC32*0.0353147</f>
        <v>2.7397011815612005</v>
      </c>
      <c r="ED32" s="12">
        <f>Quarterly_Mm3!ED32*0.0353147</f>
        <v>3.6723429598725517</v>
      </c>
      <c r="EE32" s="12">
        <f>Quarterly_Mm3!EE32*0.0353147</f>
        <v>3.758829220878785</v>
      </c>
      <c r="EF32" s="12">
        <f>Quarterly_Mm3!EF32*0.0353147</f>
        <v>3.6860751083390739</v>
      </c>
      <c r="EG32" s="12">
        <f>Quarterly_Mm3!EG32*0.0353147</f>
        <v>3.8850686819602869</v>
      </c>
      <c r="EH32" s="12">
        <f>Quarterly_Mm3!EH32*0.0353147</f>
        <v>2.6631904334979373</v>
      </c>
      <c r="EI32" s="12">
        <f>Quarterly_Mm3!EI32*0.0353147</f>
        <v>3.7253483460747487</v>
      </c>
      <c r="EJ32" s="12">
        <f>Quarterly_Mm3!EJ32*0.0353147</f>
        <v>3.86764038026184</v>
      </c>
      <c r="EK32" s="12">
        <f>Quarterly_Mm3!EK32*0.0353147</f>
        <v>3.9299057896707246</v>
      </c>
      <c r="EL32" s="12">
        <f>Quarterly_Mm3!EL32*0.0353147</f>
        <v>5.5297676411341312</v>
      </c>
      <c r="EM32" s="12">
        <f>Quarterly_Mm3!EM32*0.0353147</f>
        <v>5.6938083124236885</v>
      </c>
      <c r="EN32" s="12">
        <f>Quarterly_Mm3!EN32*0.0353147</f>
        <v>6.0016627859280014</v>
      </c>
      <c r="EO32" s="12">
        <f>Quarterly_Mm3!EO32*0.0353147</f>
        <v>5.9872664235416142</v>
      </c>
      <c r="EP32" s="12">
        <f>Quarterly_Mm3!EP32*0.0353147</f>
        <v>6.4097915904526754</v>
      </c>
      <c r="EQ32" s="12">
        <f>Quarterly_Mm3!EQ32*0.0353147</f>
        <v>6.0931690893121448</v>
      </c>
      <c r="ER32" s="12">
        <f>Quarterly_Mm3!ER32*0.0353147</f>
        <v>6.2362843015345124</v>
      </c>
      <c r="ES32" s="12">
        <f>Quarterly_Mm3!ES32*0.0353147</f>
        <v>5.7475109380696257</v>
      </c>
      <c r="ET32" s="12">
        <f>Quarterly_Mm3!ET32*0.0353147</f>
        <v>6.1325869417470393</v>
      </c>
      <c r="EU32" s="12">
        <f>Quarterly_Mm3!EU32*0.0353147</f>
        <v>5.8353887538411158</v>
      </c>
      <c r="EV32" s="12">
        <f>Quarterly_Mm3!EV32*0.0353147</f>
        <v>6.079667683985881</v>
      </c>
      <c r="EW32" s="12">
        <f>Quarterly_Mm3!EW32*0.0353147</f>
        <v>5.7237308393138857</v>
      </c>
      <c r="EX32" s="12">
        <f>Quarterly_Mm3!EX32*0.0353147</f>
        <v>5.596068702119676</v>
      </c>
      <c r="EY32" s="12">
        <f>Quarterly_Mm3!EY32*0.0353147</f>
        <v>4.582694279145711</v>
      </c>
      <c r="EZ32" s="12">
        <f>Quarterly_Mm3!EZ32*0.0353147</f>
        <v>5.8796053743121668</v>
      </c>
      <c r="FA32" s="12">
        <f>Quarterly_Mm3!FA32*0.0353147</f>
        <v>9.1891699331192616</v>
      </c>
      <c r="FB32" s="12">
        <f>Quarterly_Mm3!FB32*0.0353147</f>
        <v>9.7546371191230321</v>
      </c>
      <c r="FC32" s="12">
        <f>Quarterly_Mm3!FC32*0.0353147</f>
        <v>7.9748837934745822</v>
      </c>
      <c r="FD32" s="12">
        <f>Quarterly_Mm3!FD32*0.0353147</f>
        <v>9.1120914226814591</v>
      </c>
      <c r="FE32" s="12">
        <f>Quarterly_Mm3!FE32*0.0353147</f>
        <v>8.8997734357195188</v>
      </c>
      <c r="FF32" s="12">
        <f>Quarterly_Mm3!FF32*0.0353147</f>
        <v>9.8675961958026797</v>
      </c>
      <c r="FG32" s="12">
        <f>Quarterly_Mm3!FG32*0.0353147</f>
        <v>12.338892677106459</v>
      </c>
      <c r="FH32" s="12">
        <f>Quarterly_Mm3!FH32*0.0353147</f>
        <v>13.56572164706296</v>
      </c>
      <c r="FI32" s="12">
        <f>Quarterly_Mm3!FI32*0.0353147</f>
        <v>14.382057460025697</v>
      </c>
      <c r="FJ32" s="12">
        <f>Quarterly_Mm3!FJ32*0.0353147</f>
        <v>13.395423053658339</v>
      </c>
      <c r="FK32" s="12">
        <f>Quarterly_Mm3!FK32*0.0353147</f>
        <v>12.112412888031679</v>
      </c>
      <c r="FL32" s="12">
        <f>Quarterly_Mm3!FL32*0.0353147</f>
        <v>12.17029561657724</v>
      </c>
      <c r="FM32" s="12">
        <f>Quarterly_Mm3!FM32*0.0353147</f>
        <v>11.94809501917703</v>
      </c>
      <c r="FN32" s="12">
        <f>Quarterly_Mm3!FN32*0.0353147</f>
        <v>10.441943045234288</v>
      </c>
      <c r="FO32" s="12">
        <f>Quarterly_Mm3!FO32*0.0353147</f>
        <v>11.833193907025759</v>
      </c>
      <c r="FP32" s="12">
        <f>Quarterly_Mm3!FP32*0.0353147</f>
        <v>13.927620826891289</v>
      </c>
      <c r="FQ32" s="12">
        <f>Quarterly_Mm3!FQ32*0.0353147</f>
        <v>13.781007643860519</v>
      </c>
      <c r="FR32" s="12">
        <f>Quarterly_Mm3!FR32*0.0353147</f>
        <v>13.317715415330298</v>
      </c>
      <c r="FS32" s="12">
        <f>Quarterly_Mm3!FS32*0.0353147</f>
        <v>13.221205506770909</v>
      </c>
      <c r="FT32" s="12">
        <f>Quarterly_Mm3!FT32*0.0353147</f>
        <v>9.1136397109476786</v>
      </c>
      <c r="FU32" s="12">
        <f>Quarterly_Mm3!FU32*0.0353147</f>
        <v>12.372083642866679</v>
      </c>
      <c r="FV32" s="12">
        <f>Quarterly_Mm3!FV32*0.0353147</f>
        <v>13.620205035558568</v>
      </c>
      <c r="FW32" s="12">
        <f>Quarterly_Mm3!FW32*0.0353147</f>
        <v>12.01616268377609</v>
      </c>
      <c r="FX32" s="12">
        <f>Quarterly_Mm3!FX32*0.0353147</f>
        <v>6.9026202460596791</v>
      </c>
      <c r="FY32" s="12">
        <f>Quarterly_Mm3!FY32*0.0353147</f>
        <v>11.97382486110034</v>
      </c>
      <c r="FZ32" s="12">
        <f>Quarterly_Mm3!FZ32*0.0353147</f>
        <v>9.8377507787413681</v>
      </c>
      <c r="GA32" s="12">
        <f>Quarterly_Mm3!GA32*0.0353147</f>
        <v>10.526137746749429</v>
      </c>
      <c r="GB32" s="12">
        <f>Quarterly_Mm3!GB32*0.0353147</f>
        <v>10.901163630113309</v>
      </c>
      <c r="GC32" s="12">
        <f>Quarterly_Mm3!GC32*0.0353147</f>
        <v>11.385491610607849</v>
      </c>
      <c r="GD32" s="12">
        <f>Quarterly_Mm3!GD32*0.0353147</f>
        <v>12.437542299807379</v>
      </c>
      <c r="GE32" s="12">
        <f>Quarterly_Mm3!GE32*0.0353147</f>
        <v>10.944942055940571</v>
      </c>
    </row>
    <row r="33" spans="1:187" s="24" customFormat="1" x14ac:dyDescent="0.25">
      <c r="A33" s="27"/>
      <c r="B33" s="85"/>
      <c r="C33" s="28"/>
      <c r="D33" s="28"/>
      <c r="E33" s="28"/>
      <c r="F33" s="28"/>
      <c r="G33" s="28"/>
      <c r="H33" s="28"/>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c r="BH33" s="28"/>
      <c r="BI33" s="28"/>
      <c r="BJ33" s="28"/>
      <c r="BK33" s="28"/>
      <c r="BL33" s="28"/>
      <c r="BM33" s="28"/>
      <c r="BN33" s="28"/>
    </row>
    <row r="34" spans="1:187" s="24" customFormat="1" x14ac:dyDescent="0.25">
      <c r="A34" s="29" t="s">
        <v>37</v>
      </c>
      <c r="B34" s="86"/>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c r="BE34" s="28"/>
      <c r="BF34" s="28"/>
      <c r="BG34" s="28"/>
      <c r="BH34" s="28"/>
      <c r="BI34" s="28"/>
      <c r="BJ34" s="28"/>
      <c r="BK34" s="28"/>
      <c r="BL34" s="28"/>
      <c r="BM34" s="28"/>
      <c r="BN34" s="30"/>
      <c r="BO34" s="12">
        <f>Quarterly_Mm3!BO34*0.0353147</f>
        <v>16.315021399562298</v>
      </c>
      <c r="BP34" s="12">
        <f>Quarterly_Mm3!BP34*0.0353147</f>
        <v>16.308282963880117</v>
      </c>
      <c r="BQ34" s="12">
        <f>Quarterly_Mm3!BQ34*0.0353147</f>
        <v>16.264964448780372</v>
      </c>
      <c r="BR34" s="12">
        <f>Quarterly_Mm3!BR34*0.0353147</f>
        <v>16.327535637257782</v>
      </c>
      <c r="BS34" s="12">
        <f>Quarterly_Mm3!BS34*0.0353147</f>
        <v>17.074279795108968</v>
      </c>
      <c r="BT34" s="12">
        <f>Quarterly_Mm3!BT34*0.0353147</f>
        <v>17.05767955289225</v>
      </c>
      <c r="BU34" s="12">
        <f>Quarterly_Mm3!BU34*0.0353147</f>
        <v>17.081115188962912</v>
      </c>
      <c r="BV34" s="12">
        <f>Quarterly_Mm3!BV34*0.0353147</f>
        <v>17.070373855763858</v>
      </c>
      <c r="BW34" s="12">
        <f>Quarterly_Mm3!BW34*0.0353147</f>
        <v>16.967750120866132</v>
      </c>
      <c r="BX34" s="12">
        <f>Quarterly_Mm3!BX34*0.0353147</f>
        <v>16.930845398433483</v>
      </c>
      <c r="BY34" s="12">
        <f>Quarterly_Mm3!BY34*0.0353147</f>
        <v>16.923275198960116</v>
      </c>
      <c r="BZ34" s="12">
        <f>Quarterly_Mm3!BZ34*0.0353147</f>
        <v>16.915704999486753</v>
      </c>
      <c r="CA34" s="12">
        <f>Quarterly_Mm3!CA34*0.0353147</f>
        <v>17.103451228723248</v>
      </c>
      <c r="CB34" s="12">
        <f>Quarterly_Mm3!CB34*0.0353147</f>
        <v>17.087454567175666</v>
      </c>
      <c r="CC34" s="12">
        <f>Quarterly_Mm3!CC34*0.0353147</f>
        <v>17.06769398526394</v>
      </c>
      <c r="CD34" s="12">
        <f>Quarterly_Mm3!CD34*0.0353147</f>
        <v>17.032877721895666</v>
      </c>
      <c r="CE34" s="12">
        <f>Quarterly_Mm3!CE34*0.0353147</f>
        <v>17.662723333444436</v>
      </c>
      <c r="CF34" s="12">
        <f>Quarterly_Mm3!CF34*0.0353147</f>
        <v>17.630718444383604</v>
      </c>
      <c r="CG34" s="12">
        <f>Quarterly_Mm3!CG34*0.0353147</f>
        <v>17.611892039053703</v>
      </c>
      <c r="CH34" s="12">
        <f>Quarterly_Mm3!CH34*0.0353147</f>
        <v>17.570473947327923</v>
      </c>
      <c r="CI34" s="12">
        <f>Quarterly_Mm3!CI34*0.0353147</f>
        <v>16.92684138693096</v>
      </c>
      <c r="CJ34" s="12">
        <f>Quarterly_Mm3!CJ34*0.0353147</f>
        <v>16.890649973858601</v>
      </c>
      <c r="CK34" s="12">
        <f>Quarterly_Mm3!CK34*0.0353147</f>
        <v>16.86745035009427</v>
      </c>
      <c r="CL34" s="12">
        <f>Quarterly_Mm3!CL34*0.0353147</f>
        <v>16.850746620983951</v>
      </c>
      <c r="CM34" s="12">
        <f>Quarterly_Mm3!CM34*0.0353147</f>
        <v>17.817518244840024</v>
      </c>
      <c r="CN34" s="12">
        <f>Quarterly_Mm3!CN34*0.0353147</f>
        <v>17.800390633312979</v>
      </c>
      <c r="CO34" s="12">
        <f>Quarterly_Mm3!CO34*0.0353147</f>
        <v>17.782311487812212</v>
      </c>
      <c r="CP34" s="12">
        <f>Quarterly_Mm3!CP34*0.0353147</f>
        <v>17.759474672442824</v>
      </c>
      <c r="CQ34" s="12">
        <f>Quarterly_Mm3!CQ34*0.0353147</f>
        <v>16.968217915471985</v>
      </c>
      <c r="CR34" s="12">
        <f>Quarterly_Mm3!CR34*0.0353147</f>
        <v>16.970129947545331</v>
      </c>
      <c r="CS34" s="12">
        <f>Quarterly_Mm3!CS34*0.0353147</f>
        <v>16.939537434371793</v>
      </c>
      <c r="CT34" s="12">
        <f>Quarterly_Mm3!CT34*0.0353147</f>
        <v>16.929977274005065</v>
      </c>
      <c r="CU34" s="12">
        <f>Quarterly_Mm3!CU34*0.0353147</f>
        <v>16.423402989230492</v>
      </c>
      <c r="CV34" s="12">
        <f>Quarterly_Mm3!CV34*0.0353147</f>
        <v>16.407864787443248</v>
      </c>
      <c r="CW34" s="12">
        <f>Quarterly_Mm3!CW34*0.0353147</f>
        <v>16.403980236996436</v>
      </c>
      <c r="CX34" s="12">
        <f>Quarterly_Mm3!CX34*0.0353147</f>
        <v>16.376788383868757</v>
      </c>
      <c r="CY34" s="12">
        <f>Quarterly_Mm3!CY34*0.0353147</f>
        <v>16.890459905326335</v>
      </c>
      <c r="CZ34" s="12">
        <f>Quarterly_Mm3!CZ34*0.0353147</f>
        <v>16.871894232404081</v>
      </c>
      <c r="DA34" s="12">
        <f>Quarterly_Mm3!DA34*0.0353147</f>
        <v>16.85332855949132</v>
      </c>
      <c r="DB34" s="12">
        <f>Quarterly_Mm3!DB34*0.0353147</f>
        <v>16.834762886578563</v>
      </c>
      <c r="DC34" s="12">
        <f>Quarterly_Mm3!DC34*0.0353147</f>
        <v>18.652393251089205</v>
      </c>
      <c r="DD34" s="12">
        <f>Quarterly_Mm3!DD34*0.0353147</f>
        <v>18.656112604561301</v>
      </c>
      <c r="DE34" s="12">
        <f>Quarterly_Mm3!DE34*0.0353147</f>
        <v>18.653891556001906</v>
      </c>
      <c r="DF34" s="12">
        <f>Quarterly_Mm3!DF34*0.0353147</f>
        <v>18.651655752140563</v>
      </c>
      <c r="DG34" s="12">
        <f>Quarterly_Mm3!DG34*0.0353147</f>
        <v>17.335241568940312</v>
      </c>
      <c r="DH34" s="12">
        <f>Quarterly_Mm3!DH34*0.0353147</f>
        <v>17.33928301717302</v>
      </c>
      <c r="DI34" s="12">
        <f>Quarterly_Mm3!DI34*0.0353147</f>
        <v>17.339979371853996</v>
      </c>
      <c r="DJ34" s="12">
        <f>Quarterly_Mm3!DJ34*0.0353147</f>
        <v>17.337808472642585</v>
      </c>
      <c r="DK34" s="12">
        <f>Quarterly_Mm3!DK34*0.0353147</f>
        <v>18.040683054562848</v>
      </c>
      <c r="DL34" s="12">
        <f>Quarterly_Mm3!DL34*0.0353147</f>
        <v>18.041882117877616</v>
      </c>
      <c r="DM34" s="12">
        <f>Quarterly_Mm3!DM34*0.0353147</f>
        <v>18.042203226604965</v>
      </c>
      <c r="DN34" s="12">
        <f>Quarterly_Mm3!DN34*0.0353147</f>
        <v>18.04069335063495</v>
      </c>
      <c r="DO34" s="12">
        <f>Quarterly_Mm3!DO34*0.0353147</f>
        <v>13.949208244912231</v>
      </c>
      <c r="DP34" s="12">
        <f>Quarterly_Mm3!DP34*0.0353147</f>
        <v>13.951447926779954</v>
      </c>
      <c r="DQ34" s="12">
        <f>Quarterly_Mm3!DQ34*0.0353147</f>
        <v>13.951964358278964</v>
      </c>
      <c r="DR34" s="12">
        <f>Quarterly_Mm3!DR34*0.0353147</f>
        <v>13.94964313459508</v>
      </c>
      <c r="DS34" s="12">
        <f>Quarterly_Mm3!DS34*0.0353147</f>
        <v>14.661611829089964</v>
      </c>
      <c r="DT34" s="12">
        <f>Quarterly_Mm3!DT34*0.0353147</f>
        <v>14.662587163631921</v>
      </c>
      <c r="DU34" s="12">
        <f>Quarterly_Mm3!DU34*0.0353147</f>
        <v>14.662387663384512</v>
      </c>
      <c r="DV34" s="12">
        <f>Quarterly_Mm3!DV34*0.0353147</f>
        <v>14.661434495537643</v>
      </c>
      <c r="DW34" s="12">
        <f>Quarterly_Mm3!DW34*0.0353147</f>
        <v>12.220682709877302</v>
      </c>
      <c r="DX34" s="12">
        <f>Quarterly_Mm3!DX34*0.0353147</f>
        <v>12.222298451162624</v>
      </c>
      <c r="DY34" s="12">
        <f>Quarterly_Mm3!DY34*0.0353147</f>
        <v>12.222529271345548</v>
      </c>
      <c r="DZ34" s="12">
        <f>Quarterly_Mm3!DZ34*0.0353147</f>
        <v>12.220613463823105</v>
      </c>
      <c r="EA34" s="12">
        <f>Quarterly_Mm3!EA34*0.0353147</f>
        <v>9.3621186393316922</v>
      </c>
      <c r="EB34" s="12">
        <f>Quarterly_Mm3!EB34*0.0353147</f>
        <v>11.99390075496858</v>
      </c>
      <c r="EC34" s="12">
        <f>Quarterly_Mm3!EC34*0.0353147</f>
        <v>12.867323432742307</v>
      </c>
      <c r="ED34" s="12">
        <f>Quarterly_Mm3!ED34*0.0353147</f>
        <v>10.640033779515186</v>
      </c>
      <c r="EE34" s="12">
        <f>Quarterly_Mm3!EE34*0.0353147</f>
        <v>10.407374766725466</v>
      </c>
      <c r="EF34" s="12">
        <f>Quarterly_Mm3!EF34*0.0353147</f>
        <v>11.392116221239116</v>
      </c>
      <c r="EG34" s="12">
        <f>Quarterly_Mm3!EG34*0.0353147</f>
        <v>13.022544838311987</v>
      </c>
      <c r="EH34" s="12">
        <f>Quarterly_Mm3!EH34*0.0353147</f>
        <v>9.6566394365139594</v>
      </c>
      <c r="EI34" s="12">
        <f>Quarterly_Mm3!EI34*0.0353147</f>
        <v>9.3453732498498336</v>
      </c>
      <c r="EJ34" s="12">
        <f>Quarterly_Mm3!EJ34*0.0353147</f>
        <v>11.835490657049869</v>
      </c>
      <c r="EK34" s="12">
        <f>Quarterly_Mm3!EK34*0.0353147</f>
        <v>13.133034222571595</v>
      </c>
      <c r="EL34" s="12">
        <f>Quarterly_Mm3!EL34*0.0353147</f>
        <v>11.009977794826407</v>
      </c>
      <c r="EM34" s="12">
        <f>Quarterly_Mm3!EM34*0.0353147</f>
        <v>11.033514110884282</v>
      </c>
      <c r="EN34" s="12">
        <f>Quarterly_Mm3!EN34*0.0353147</f>
        <v>14.219234456179343</v>
      </c>
      <c r="EO34" s="12">
        <f>Quarterly_Mm3!EO34*0.0353147</f>
        <v>14.993408058576296</v>
      </c>
      <c r="EP34" s="12">
        <f>Quarterly_Mm3!EP34*0.0353147</f>
        <v>13.636784409068325</v>
      </c>
      <c r="EQ34" s="12">
        <f>Quarterly_Mm3!EQ34*0.0353147</f>
        <v>12.725147769326968</v>
      </c>
      <c r="ER34" s="12">
        <f>Quarterly_Mm3!ER34*0.0353147</f>
        <v>14.002665367593851</v>
      </c>
      <c r="ES34" s="12">
        <f>Quarterly_Mm3!ES34*0.0353147</f>
        <v>15.027025930250584</v>
      </c>
      <c r="ET34" s="12">
        <f>Quarterly_Mm3!ET34*0.0353147</f>
        <v>14.439133665399677</v>
      </c>
      <c r="EU34" s="12">
        <f>Quarterly_Mm3!EU34*0.0353147</f>
        <v>12.121169111985894</v>
      </c>
      <c r="EV34" s="12">
        <f>Quarterly_Mm3!EV34*0.0353147</f>
        <v>14.005184823815394</v>
      </c>
      <c r="EW34" s="12">
        <f>Quarterly_Mm3!EW34*0.0353147</f>
        <v>15.437172552203961</v>
      </c>
      <c r="EX34" s="12">
        <f>Quarterly_Mm3!EX34*0.0353147</f>
        <v>13.739871901622022</v>
      </c>
      <c r="EY34" s="12">
        <f>Quarterly_Mm3!EY34*0.0353147</f>
        <v>12.314595775193041</v>
      </c>
      <c r="EZ34" s="12">
        <f>Quarterly_Mm3!EZ34*0.0353147</f>
        <v>14.81638126380137</v>
      </c>
      <c r="FA34" s="12">
        <f>Quarterly_Mm3!FA34*0.0353147</f>
        <v>18.185781339482315</v>
      </c>
      <c r="FB34" s="12">
        <f>Quarterly_Mm3!FB34*0.0353147</f>
        <v>16.419441343775453</v>
      </c>
      <c r="FC34" s="12">
        <f>Quarterly_Mm3!FC34*0.0353147</f>
        <v>12.971878924653945</v>
      </c>
      <c r="FD34" s="12">
        <f>Quarterly_Mm3!FD34*0.0353147</f>
        <v>15.803455485031233</v>
      </c>
      <c r="FE34" s="12">
        <f>Quarterly_Mm3!FE34*0.0353147</f>
        <v>17.48391058672339</v>
      </c>
      <c r="FF34" s="12">
        <f>Quarterly_Mm3!FF34*0.0353147</f>
        <v>16.731982734346673</v>
      </c>
      <c r="FG34" s="12">
        <f>Quarterly_Mm3!FG34*0.0353147</f>
        <v>16.358663499229586</v>
      </c>
      <c r="FH34" s="12">
        <f>Quarterly_Mm3!FH34*0.0353147</f>
        <v>18.061467781611672</v>
      </c>
      <c r="FI34" s="12">
        <f>Quarterly_Mm3!FI34*0.0353147</f>
        <v>21.911238192583845</v>
      </c>
      <c r="FJ34" s="12">
        <f>Quarterly_Mm3!FJ34*0.0353147</f>
        <v>19.447680232760813</v>
      </c>
      <c r="FK34" s="12">
        <f>Quarterly_Mm3!FK34*0.0353147</f>
        <v>18.697853672081639</v>
      </c>
      <c r="FL34" s="12">
        <f>Quarterly_Mm3!FL34*0.0353147</f>
        <v>17.874375069257411</v>
      </c>
      <c r="FM34" s="12">
        <f>Quarterly_Mm3!FM34*0.0353147</f>
        <v>20.557272057944655</v>
      </c>
      <c r="FN34" s="12">
        <f>Quarterly_Mm3!FN34*0.0353147</f>
        <v>18.306204780540444</v>
      </c>
      <c r="FO34" s="12">
        <f>Quarterly_Mm3!FO34*0.0353147</f>
        <v>16.475795201901974</v>
      </c>
      <c r="FP34" s="12">
        <f>Quarterly_Mm3!FP34*0.0353147</f>
        <v>18.700539817895695</v>
      </c>
      <c r="FQ34" s="12">
        <f>Quarterly_Mm3!FQ34*0.0353147</f>
        <v>21.056130524261764</v>
      </c>
      <c r="FR34" s="12">
        <f>Quarterly_Mm3!FR34*0.0353147</f>
        <v>15.217601069443404</v>
      </c>
      <c r="FS34" s="12">
        <f>Quarterly_Mm3!FS34*0.0353147</f>
        <v>16.439022848110429</v>
      </c>
      <c r="FT34" s="12">
        <f>Quarterly_Mm3!FT34*0.0353147</f>
        <v>15.969662067658511</v>
      </c>
      <c r="FU34" s="12">
        <f>Quarterly_Mm3!FU34*0.0353147</f>
        <v>19.468460981793299</v>
      </c>
      <c r="FV34" s="12">
        <f>Quarterly_Mm3!FV34*0.0353147</f>
        <v>18.775847747983075</v>
      </c>
      <c r="FW34" s="12">
        <f>Quarterly_Mm3!FW34*0.0353147</f>
        <v>15.264641838367755</v>
      </c>
      <c r="FX34" s="12">
        <f>Quarterly_Mm3!FX34*0.0353147</f>
        <v>14.316694251550215</v>
      </c>
      <c r="FY34" s="12">
        <f>Quarterly_Mm3!FY34*0.0353147</f>
        <v>19.18875695216159</v>
      </c>
      <c r="FZ34" s="12">
        <f>Quarterly_Mm3!FZ34*0.0353147</f>
        <v>18.400709335917497</v>
      </c>
      <c r="GA34" s="12">
        <f>Quarterly_Mm3!GA34*0.0353147</f>
        <v>17.961470685586253</v>
      </c>
      <c r="GB34" s="12">
        <f>Quarterly_Mm3!GB34*0.0353147</f>
        <v>18.272477932150558</v>
      </c>
      <c r="GC34" s="12">
        <f>Quarterly_Mm3!GC34*0.0353147</f>
        <v>19.802483092192517</v>
      </c>
      <c r="GD34" s="12">
        <f>Quarterly_Mm3!GD34*0.0353147</f>
        <v>19.371481805229013</v>
      </c>
      <c r="GE34" s="12">
        <f>Quarterly_Mm3!GE34*0.0353147</f>
        <v>15.454109054865162</v>
      </c>
    </row>
    <row r="35" spans="1:187" s="25" customFormat="1" outlineLevel="1" x14ac:dyDescent="0.25">
      <c r="A35" s="32" t="s">
        <v>2</v>
      </c>
      <c r="B35" s="88"/>
      <c r="C35" s="28"/>
      <c r="D35" s="28"/>
      <c r="E35" s="28"/>
      <c r="F35" s="28"/>
      <c r="G35" s="28"/>
      <c r="H35" s="28"/>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4"/>
      <c r="AO35" s="24"/>
      <c r="AP35" s="24"/>
      <c r="AQ35" s="24"/>
      <c r="AR35" s="24"/>
      <c r="AS35" s="24"/>
      <c r="AT35" s="24"/>
      <c r="AU35" s="24"/>
      <c r="AV35" s="24"/>
      <c r="AW35" s="24"/>
      <c r="AX35" s="24"/>
      <c r="AY35" s="24"/>
      <c r="AZ35" s="24"/>
      <c r="BA35" s="24"/>
      <c r="BB35" s="24"/>
      <c r="BC35" s="24"/>
      <c r="BD35" s="24"/>
      <c r="BE35" s="24"/>
      <c r="BF35" s="24"/>
      <c r="BG35" s="24"/>
      <c r="BH35" s="24"/>
      <c r="BI35" s="24"/>
      <c r="BJ35" s="24"/>
      <c r="BK35" s="24"/>
      <c r="BL35" s="24"/>
      <c r="BM35" s="30"/>
      <c r="BN35" s="30"/>
      <c r="BO35" s="12">
        <f>Quarterly_Mm3!BO35*0.0353147</f>
        <v>0.48082607892756207</v>
      </c>
      <c r="BP35" s="12">
        <f>Quarterly_Mm3!BP35*0.0353147</f>
        <v>0.48082607892756207</v>
      </c>
      <c r="BQ35" s="12">
        <f>Quarterly_Mm3!BQ35*0.0353147</f>
        <v>0.48082607892756207</v>
      </c>
      <c r="BR35" s="12">
        <f>Quarterly_Mm3!BR35*0.0353147</f>
        <v>0.48082607892756207</v>
      </c>
      <c r="BS35" s="12">
        <f>Quarterly_Mm3!BS35*0.0353147</f>
        <v>0.49054962146369835</v>
      </c>
      <c r="BT35" s="12">
        <f>Quarterly_Mm3!BT35*0.0353147</f>
        <v>0.49054962146369835</v>
      </c>
      <c r="BU35" s="12">
        <f>Quarterly_Mm3!BU35*0.0353147</f>
        <v>0.49054962146369835</v>
      </c>
      <c r="BV35" s="12">
        <f>Quarterly_Mm3!BV35*0.0353147</f>
        <v>0.49054962146369835</v>
      </c>
      <c r="BW35" s="12">
        <f>Quarterly_Mm3!BW35*0.0353147</f>
        <v>0.46397353040221395</v>
      </c>
      <c r="BX35" s="12">
        <f>Quarterly_Mm3!BX35*0.0353147</f>
        <v>0.46397353040221395</v>
      </c>
      <c r="BY35" s="12">
        <f>Quarterly_Mm3!BY35*0.0353147</f>
        <v>0.46397353040221395</v>
      </c>
      <c r="BZ35" s="12">
        <f>Quarterly_Mm3!BZ35*0.0353147</f>
        <v>0.46397353040221395</v>
      </c>
      <c r="CA35" s="12">
        <f>Quarterly_Mm3!CA35*0.0353147</f>
        <v>0.46128695933234465</v>
      </c>
      <c r="CB35" s="12">
        <f>Quarterly_Mm3!CB35*0.0353147</f>
        <v>0.46128695933234465</v>
      </c>
      <c r="CC35" s="12">
        <f>Quarterly_Mm3!CC35*0.0353147</f>
        <v>0.46128695933234465</v>
      </c>
      <c r="CD35" s="12">
        <f>Quarterly_Mm3!CD35*0.0353147</f>
        <v>0.46128695933234465</v>
      </c>
      <c r="CE35" s="12">
        <f>Quarterly_Mm3!CE35*0.0353147</f>
        <v>0.4618818582393357</v>
      </c>
      <c r="CF35" s="12">
        <f>Quarterly_Mm3!CF35*0.0353147</f>
        <v>0.4618818582393357</v>
      </c>
      <c r="CG35" s="12">
        <f>Quarterly_Mm3!CG35*0.0353147</f>
        <v>0.4618818582393357</v>
      </c>
      <c r="CH35" s="12">
        <f>Quarterly_Mm3!CH35*0.0353147</f>
        <v>0.4618818582393357</v>
      </c>
      <c r="CI35" s="12">
        <f>Quarterly_Mm3!CI35*0.0353147</f>
        <v>0.47360598178237234</v>
      </c>
      <c r="CJ35" s="12">
        <f>Quarterly_Mm3!CJ35*0.0353147</f>
        <v>0.47360598178237234</v>
      </c>
      <c r="CK35" s="12">
        <f>Quarterly_Mm3!CK35*0.0353147</f>
        <v>0.47360598178237234</v>
      </c>
      <c r="CL35" s="12">
        <f>Quarterly_Mm3!CL35*0.0353147</f>
        <v>0.47360598178237234</v>
      </c>
      <c r="CM35" s="12">
        <f>Quarterly_Mm3!CM35*0.0353147</f>
        <v>0.47906976863645362</v>
      </c>
      <c r="CN35" s="12">
        <f>Quarterly_Mm3!CN35*0.0353147</f>
        <v>0.47906976863645362</v>
      </c>
      <c r="CO35" s="12">
        <f>Quarterly_Mm3!CO35*0.0353147</f>
        <v>0.47906976863645362</v>
      </c>
      <c r="CP35" s="12">
        <f>Quarterly_Mm3!CP35*0.0353147</f>
        <v>0.47906976863645362</v>
      </c>
      <c r="CQ35" s="12">
        <f>Quarterly_Mm3!CQ35*0.0353147</f>
        <v>0.50726554438325655</v>
      </c>
      <c r="CR35" s="12">
        <f>Quarterly_Mm3!CR35*0.0353147</f>
        <v>0.50726554438325655</v>
      </c>
      <c r="CS35" s="12">
        <f>Quarterly_Mm3!CS35*0.0353147</f>
        <v>0.50726554438325655</v>
      </c>
      <c r="CT35" s="12">
        <f>Quarterly_Mm3!CT35*0.0353147</f>
        <v>0.50726554438325655</v>
      </c>
      <c r="CU35" s="12">
        <f>Quarterly_Mm3!CU35*0.0353147</f>
        <v>0.49293783148028369</v>
      </c>
      <c r="CV35" s="12">
        <f>Quarterly_Mm3!CV35*0.0353147</f>
        <v>0.49293783148028369</v>
      </c>
      <c r="CW35" s="12">
        <f>Quarterly_Mm3!CW35*0.0353147</f>
        <v>0.49293783148028369</v>
      </c>
      <c r="CX35" s="12">
        <f>Quarterly_Mm3!CX35*0.0353147</f>
        <v>0.49293783148028369</v>
      </c>
      <c r="CY35" s="12">
        <f>Quarterly_Mm3!CY35*0.0353147</f>
        <v>0.46878307095855998</v>
      </c>
      <c r="CZ35" s="12">
        <f>Quarterly_Mm3!CZ35*0.0353147</f>
        <v>0.46878307095855998</v>
      </c>
      <c r="DA35" s="12">
        <f>Quarterly_Mm3!DA35*0.0353147</f>
        <v>0.46878307095855998</v>
      </c>
      <c r="DB35" s="12">
        <f>Quarterly_Mm3!DB35*0.0353147</f>
        <v>0.46878307095855998</v>
      </c>
      <c r="DC35" s="12">
        <f>Quarterly_Mm3!DC35*0.0353147</f>
        <v>0.497397067341384</v>
      </c>
      <c r="DD35" s="12">
        <f>Quarterly_Mm3!DD35*0.0353147</f>
        <v>0.497397067341384</v>
      </c>
      <c r="DE35" s="12">
        <f>Quarterly_Mm3!DE35*0.0353147</f>
        <v>0.497397067341384</v>
      </c>
      <c r="DF35" s="12">
        <f>Quarterly_Mm3!DF35*0.0353147</f>
        <v>0.497397067341384</v>
      </c>
      <c r="DG35" s="12">
        <f>Quarterly_Mm3!DG35*0.0353147</f>
        <v>0.48123273023561702</v>
      </c>
      <c r="DH35" s="12">
        <f>Quarterly_Mm3!DH35*0.0353147</f>
        <v>0.48123273023561702</v>
      </c>
      <c r="DI35" s="12">
        <f>Quarterly_Mm3!DI35*0.0353147</f>
        <v>0.48123273023561702</v>
      </c>
      <c r="DJ35" s="12">
        <f>Quarterly_Mm3!DJ35*0.0353147</f>
        <v>0.48123273023561702</v>
      </c>
      <c r="DK35" s="12">
        <f>Quarterly_Mm3!DK35*0.0353147</f>
        <v>0.46001562970183246</v>
      </c>
      <c r="DL35" s="12">
        <f>Quarterly_Mm3!DL35*0.0353147</f>
        <v>0.46001562970183246</v>
      </c>
      <c r="DM35" s="12">
        <f>Quarterly_Mm3!DM35*0.0353147</f>
        <v>0.46001562970183246</v>
      </c>
      <c r="DN35" s="12">
        <f>Quarterly_Mm3!DN35*0.0353147</f>
        <v>0.46001562970183246</v>
      </c>
      <c r="DO35" s="12">
        <f>Quarterly_Mm3!DO35*0.0353147</f>
        <v>0.47207800391928545</v>
      </c>
      <c r="DP35" s="12">
        <f>Quarterly_Mm3!DP35*0.0353147</f>
        <v>0.47207800391928545</v>
      </c>
      <c r="DQ35" s="12">
        <f>Quarterly_Mm3!DQ35*0.0353147</f>
        <v>0.47207800391928545</v>
      </c>
      <c r="DR35" s="12">
        <f>Quarterly_Mm3!DR35*0.0353147</f>
        <v>0.47207800391928545</v>
      </c>
      <c r="DS35" s="12">
        <f>Quarterly_Mm3!DS35*0.0353147</f>
        <v>0.4573788233166588</v>
      </c>
      <c r="DT35" s="12">
        <f>Quarterly_Mm3!DT35*0.0353147</f>
        <v>0.4573788233166588</v>
      </c>
      <c r="DU35" s="12">
        <f>Quarterly_Mm3!DU35*0.0353147</f>
        <v>0.4573788233166588</v>
      </c>
      <c r="DV35" s="12">
        <f>Quarterly_Mm3!DV35*0.0353147</f>
        <v>0.4573788233166588</v>
      </c>
      <c r="DW35" s="12">
        <f>Quarterly_Mm3!DW35*0.0353147</f>
        <v>0.49913809852634072</v>
      </c>
      <c r="DX35" s="12">
        <f>Quarterly_Mm3!DX35*0.0353147</f>
        <v>0.49913809852634072</v>
      </c>
      <c r="DY35" s="12">
        <f>Quarterly_Mm3!DY35*0.0353147</f>
        <v>0.49913809852634072</v>
      </c>
      <c r="DZ35" s="12">
        <f>Quarterly_Mm3!DZ35*0.0353147</f>
        <v>0.49913809852634072</v>
      </c>
      <c r="EA35" s="12">
        <f>Quarterly_Mm3!EA35*0.0353147</f>
        <v>0.30061523212677183</v>
      </c>
      <c r="EB35" s="12">
        <f>Quarterly_Mm3!EB35*0.0353147</f>
        <v>0.50645114000824765</v>
      </c>
      <c r="EC35" s="12">
        <f>Quarterly_Mm3!EC35*0.0353147</f>
        <v>0.51721469387041386</v>
      </c>
      <c r="ED35" s="12">
        <f>Quarterly_Mm3!ED35*0.0353147</f>
        <v>0.39030848147016522</v>
      </c>
      <c r="EE35" s="12">
        <f>Quarterly_Mm3!EE35*0.0353147</f>
        <v>0.31614755130561339</v>
      </c>
      <c r="EF35" s="12">
        <f>Quarterly_Mm3!EF35*0.0353147</f>
        <v>0.46346429858829813</v>
      </c>
      <c r="EG35" s="12">
        <f>Quarterly_Mm3!EG35*0.0353147</f>
        <v>0.51081905662839211</v>
      </c>
      <c r="EH35" s="12">
        <f>Quarterly_Mm3!EH35*0.0353147</f>
        <v>0.36726979009570315</v>
      </c>
      <c r="EI35" s="12">
        <f>Quarterly_Mm3!EI35*0.0353147</f>
        <v>0.28468849548927938</v>
      </c>
      <c r="EJ35" s="12">
        <f>Quarterly_Mm3!EJ35*0.0353147</f>
        <v>0.48605513939947309</v>
      </c>
      <c r="EK35" s="12">
        <f>Quarterly_Mm3!EK35*0.0353147</f>
        <v>0.52975831367388759</v>
      </c>
      <c r="EL35" s="12">
        <f>Quarterly_Mm3!EL35*0.0353147</f>
        <v>0.33219317618126121</v>
      </c>
      <c r="EM35" s="12">
        <f>Quarterly_Mm3!EM35*0.0353147</f>
        <v>0.29613034473894956</v>
      </c>
      <c r="EN35" s="12">
        <f>Quarterly_Mm3!EN35*0.0353147</f>
        <v>0.50907481108710517</v>
      </c>
      <c r="EO35" s="12">
        <f>Quarterly_Mm3!EO35*0.0353147</f>
        <v>0.4899335223080149</v>
      </c>
      <c r="EP35" s="12">
        <f>Quarterly_Mm3!EP35*0.0353147</f>
        <v>0.3396487951445325</v>
      </c>
      <c r="EQ35" s="12">
        <f>Quarterly_Mm3!EQ35*0.0353147</f>
        <v>0.25317673821178244</v>
      </c>
      <c r="ER35" s="12">
        <f>Quarterly_Mm3!ER35*0.0353147</f>
        <v>0.41937630549775673</v>
      </c>
      <c r="ES35" s="12">
        <f>Quarterly_Mm3!ES35*0.0353147</f>
        <v>0.41554173598861111</v>
      </c>
      <c r="ET35" s="12">
        <f>Quarterly_Mm3!ET35*0.0353147</f>
        <v>0.31134329428974011</v>
      </c>
      <c r="EU35" s="12">
        <f>Quarterly_Mm3!EU35*0.0353147</f>
        <v>0.2542462027449256</v>
      </c>
      <c r="EV35" s="12">
        <f>Quarterly_Mm3!EV35*0.0353147</f>
        <v>0.4931446603975192</v>
      </c>
      <c r="EW35" s="12">
        <f>Quarterly_Mm3!EW35*0.0353147</f>
        <v>0.54538675420736227</v>
      </c>
      <c r="EX35" s="12">
        <f>Quarterly_Mm3!EX35*0.0353147</f>
        <v>0.30332757264379745</v>
      </c>
      <c r="EY35" s="12">
        <f>Quarterly_Mm3!EY35*0.0353147</f>
        <v>0.26650643365442667</v>
      </c>
      <c r="EZ35" s="12">
        <f>Quarterly_Mm3!EZ35*0.0353147</f>
        <v>0.40192357573399157</v>
      </c>
      <c r="FA35" s="12">
        <f>Quarterly_Mm3!FA35*0.0353147</f>
        <v>0.46716065221928571</v>
      </c>
      <c r="FB35" s="12">
        <f>Quarterly_Mm3!FB35*0.0353147</f>
        <v>0.31545943796835485</v>
      </c>
      <c r="FC35" s="12">
        <f>Quarterly_Mm3!FC35*0.0353147</f>
        <v>0.21064512305942409</v>
      </c>
      <c r="FD35" s="12">
        <f>Quarterly_Mm3!FD35*0.0353147</f>
        <v>0.406993945912769</v>
      </c>
      <c r="FE35" s="12">
        <f>Quarterly_Mm3!FE35*0.0353147</f>
        <v>0.45768454445705398</v>
      </c>
      <c r="FF35" s="12">
        <f>Quarterly_Mm3!FF35*0.0353147</f>
        <v>0.32649162822957861</v>
      </c>
      <c r="FG35" s="12">
        <f>Quarterly_Mm3!FG35*0.0353147</f>
        <v>0.2717627254063491</v>
      </c>
      <c r="FH35" s="12">
        <f>Quarterly_Mm3!FH35*0.0353147</f>
        <v>0.37881925883293094</v>
      </c>
      <c r="FI35" s="12">
        <f>Quarterly_Mm3!FI35*0.0353147</f>
        <v>0.48753633935318397</v>
      </c>
      <c r="FJ35" s="12">
        <f>Quarterly_Mm3!FJ35*0.0353147</f>
        <v>0.34218241177963099</v>
      </c>
      <c r="FK35" s="12">
        <f>Quarterly_Mm3!FK35*0.0353147</f>
        <v>0.24735503170172418</v>
      </c>
      <c r="FL35" s="12">
        <f>Quarterly_Mm3!FL35*0.0353147</f>
        <v>0.43356242120229993</v>
      </c>
      <c r="FM35" s="12">
        <f>Quarterly_Mm3!FM35*0.0353147</f>
        <v>0.51770777324936601</v>
      </c>
      <c r="FN35" s="12">
        <f>Quarterly_Mm3!FN35*0.0353147</f>
        <v>0.33427901705775748</v>
      </c>
      <c r="FO35" s="12">
        <f>Quarterly_Mm3!FO35*0.0353147</f>
        <v>0.21594118798994569</v>
      </c>
      <c r="FP35" s="12">
        <f>Quarterly_Mm3!FP35*0.0353147</f>
        <v>0.37854533012111796</v>
      </c>
      <c r="FQ35" s="12">
        <f>Quarterly_Mm3!FQ35*0.0353147</f>
        <v>0.50203314836407498</v>
      </c>
      <c r="FR35" s="12">
        <f>Quarterly_Mm3!FR35*0.0353147</f>
        <v>7.140182049323239E-2</v>
      </c>
      <c r="FS35" s="12">
        <f>Quarterly_Mm3!FS35*0.0353147</f>
        <v>0.23847123154977987</v>
      </c>
      <c r="FT35" s="12">
        <f>Quarterly_Mm3!FT35*0.0353147</f>
        <v>0.38123570002310198</v>
      </c>
      <c r="FU35" s="12">
        <f>Quarterly_Mm3!FU35*0.0353147</f>
        <v>0.41541938212970098</v>
      </c>
      <c r="FV35" s="12">
        <f>Quarterly_Mm3!FV35*0.0353147</f>
        <v>0.27896350242380724</v>
      </c>
      <c r="FW35" s="12">
        <f>Quarterly_Mm3!FW35*0.0353147</f>
        <v>0.18270017296555649</v>
      </c>
      <c r="FX35" s="12">
        <f>Quarterly_Mm3!FX35*0.0353147</f>
        <v>0.33947847951431487</v>
      </c>
      <c r="FY35" s="12">
        <f>Quarterly_Mm3!FY35*0.0353147</f>
        <v>0.41897512851392199</v>
      </c>
      <c r="FZ35" s="12">
        <f>Quarterly_Mm3!FZ35*0.0353147</f>
        <v>0.28748923426041839</v>
      </c>
      <c r="GA35" s="12">
        <f>Quarterly_Mm3!GA35*0.0353147</f>
        <v>0.19804191898130377</v>
      </c>
      <c r="GB35" s="12">
        <f>Quarterly_Mm3!GB35*0.0353147</f>
        <v>0.33107181793386148</v>
      </c>
      <c r="GC35" s="12">
        <f>Quarterly_Mm3!GC35*0.0353147</f>
        <v>0.40567965885224794</v>
      </c>
      <c r="GD35" s="12">
        <f>Quarterly_Mm3!GD35*0.0353147</f>
        <v>0.26773867551759789</v>
      </c>
      <c r="GE35" s="12">
        <f>Quarterly_Mm3!GE35*0.0353147</f>
        <v>0.22382808181230007</v>
      </c>
    </row>
    <row r="36" spans="1:187" s="25" customFormat="1" ht="15" customHeight="1" outlineLevel="1" x14ac:dyDescent="0.25">
      <c r="A36" s="32" t="s">
        <v>3</v>
      </c>
      <c r="B36" s="88"/>
      <c r="C36" s="30"/>
      <c r="D36" s="30"/>
      <c r="E36" s="30"/>
      <c r="F36" s="30"/>
      <c r="G36" s="30"/>
      <c r="H36" s="30"/>
      <c r="I36" s="30"/>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c r="AJ36" s="30"/>
      <c r="AK36" s="30"/>
      <c r="AL36" s="30"/>
      <c r="AM36" s="30"/>
      <c r="AN36" s="30"/>
      <c r="AO36" s="30"/>
      <c r="AP36" s="30"/>
      <c r="AQ36" s="30"/>
      <c r="AR36" s="30"/>
      <c r="AS36" s="30"/>
      <c r="AT36" s="30"/>
      <c r="AU36" s="30"/>
      <c r="AV36" s="30"/>
      <c r="AW36" s="30"/>
      <c r="AX36" s="30"/>
      <c r="AY36" s="30"/>
      <c r="AZ36" s="30"/>
      <c r="BA36" s="30"/>
      <c r="BB36" s="30"/>
      <c r="BC36" s="30"/>
      <c r="BD36" s="30"/>
      <c r="BE36" s="30"/>
      <c r="BF36" s="30"/>
      <c r="BG36" s="30"/>
      <c r="BH36" s="30"/>
      <c r="BI36" s="30"/>
      <c r="BJ36" s="30"/>
      <c r="BK36" s="30"/>
      <c r="BL36" s="30"/>
      <c r="BM36" s="30"/>
      <c r="BN36" s="30"/>
      <c r="BO36" s="12">
        <f>Quarterly_Mm3!BO36*0.0353147</f>
        <v>13.288025958261693</v>
      </c>
      <c r="BP36" s="12">
        <f>Quarterly_Mm3!BP36*0.0353147</f>
        <v>13.288025958261693</v>
      </c>
      <c r="BQ36" s="12">
        <f>Quarterly_Mm3!BQ36*0.0353147</f>
        <v>13.288025958261693</v>
      </c>
      <c r="BR36" s="12">
        <f>Quarterly_Mm3!BR36*0.0353147</f>
        <v>13.288025958261693</v>
      </c>
      <c r="BS36" s="12">
        <f>Quarterly_Mm3!BS36*0.0353147</f>
        <v>13.950877061332731</v>
      </c>
      <c r="BT36" s="12">
        <f>Quarterly_Mm3!BT36*0.0353147</f>
        <v>13.950877061332731</v>
      </c>
      <c r="BU36" s="12">
        <f>Quarterly_Mm3!BU36*0.0353147</f>
        <v>13.950877061332731</v>
      </c>
      <c r="BV36" s="12">
        <f>Quarterly_Mm3!BV36*0.0353147</f>
        <v>13.950877061332731</v>
      </c>
      <c r="BW36" s="12">
        <f>Quarterly_Mm3!BW36*0.0353147</f>
        <v>13.821717750681628</v>
      </c>
      <c r="BX36" s="12">
        <f>Quarterly_Mm3!BX36*0.0353147</f>
        <v>13.821717750681628</v>
      </c>
      <c r="BY36" s="12">
        <f>Quarterly_Mm3!BY36*0.0353147</f>
        <v>13.821717750681628</v>
      </c>
      <c r="BZ36" s="12">
        <f>Quarterly_Mm3!BZ36*0.0353147</f>
        <v>13.821717750681628</v>
      </c>
      <c r="CA36" s="12">
        <f>Quarterly_Mm3!CA36*0.0353147</f>
        <v>13.962304764121562</v>
      </c>
      <c r="CB36" s="12">
        <f>Quarterly_Mm3!CB36*0.0353147</f>
        <v>13.962304764121562</v>
      </c>
      <c r="CC36" s="12">
        <f>Quarterly_Mm3!CC36*0.0353147</f>
        <v>13.962304764121562</v>
      </c>
      <c r="CD36" s="12">
        <f>Quarterly_Mm3!CD36*0.0353147</f>
        <v>13.962304764121562</v>
      </c>
      <c r="CE36" s="12">
        <f>Quarterly_Mm3!CE36*0.0353147</f>
        <v>14.488741015475789</v>
      </c>
      <c r="CF36" s="12">
        <f>Quarterly_Mm3!CF36*0.0353147</f>
        <v>14.488741015475789</v>
      </c>
      <c r="CG36" s="12">
        <f>Quarterly_Mm3!CG36*0.0353147</f>
        <v>14.488741015475789</v>
      </c>
      <c r="CH36" s="12">
        <f>Quarterly_Mm3!CH36*0.0353147</f>
        <v>14.488741015475789</v>
      </c>
      <c r="CI36" s="12">
        <f>Quarterly_Mm3!CI36*0.0353147</f>
        <v>13.839789068183105</v>
      </c>
      <c r="CJ36" s="12">
        <f>Quarterly_Mm3!CJ36*0.0353147</f>
        <v>13.839789068183105</v>
      </c>
      <c r="CK36" s="12">
        <f>Quarterly_Mm3!CK36*0.0353147</f>
        <v>13.839789068183105</v>
      </c>
      <c r="CL36" s="12">
        <f>Quarterly_Mm3!CL36*0.0353147</f>
        <v>13.839789068183105</v>
      </c>
      <c r="CM36" s="12">
        <f>Quarterly_Mm3!CM36*0.0353147</f>
        <v>14.672926979272264</v>
      </c>
      <c r="CN36" s="12">
        <f>Quarterly_Mm3!CN36*0.0353147</f>
        <v>14.672926979272264</v>
      </c>
      <c r="CO36" s="12">
        <f>Quarterly_Mm3!CO36*0.0353147</f>
        <v>14.672926979272264</v>
      </c>
      <c r="CP36" s="12">
        <f>Quarterly_Mm3!CP36*0.0353147</f>
        <v>14.672926979272264</v>
      </c>
      <c r="CQ36" s="12">
        <f>Quarterly_Mm3!CQ36*0.0353147</f>
        <v>13.756160709175193</v>
      </c>
      <c r="CR36" s="12">
        <f>Quarterly_Mm3!CR36*0.0353147</f>
        <v>13.756160709175193</v>
      </c>
      <c r="CS36" s="12">
        <f>Quarterly_Mm3!CS36*0.0353147</f>
        <v>13.756160709175193</v>
      </c>
      <c r="CT36" s="12">
        <f>Quarterly_Mm3!CT36*0.0353147</f>
        <v>13.756160709175193</v>
      </c>
      <c r="CU36" s="12">
        <f>Quarterly_Mm3!CU36*0.0353147</f>
        <v>13.147220996765498</v>
      </c>
      <c r="CV36" s="12">
        <f>Quarterly_Mm3!CV36*0.0353147</f>
        <v>13.147220996765498</v>
      </c>
      <c r="CW36" s="12">
        <f>Quarterly_Mm3!CW36*0.0353147</f>
        <v>13.147220996765498</v>
      </c>
      <c r="CX36" s="12">
        <f>Quarterly_Mm3!CX36*0.0353147</f>
        <v>13.147220996765498</v>
      </c>
      <c r="CY36" s="12">
        <f>Quarterly_Mm3!CY36*0.0353147</f>
        <v>13.594906681410018</v>
      </c>
      <c r="CZ36" s="12">
        <f>Quarterly_Mm3!CZ36*0.0353147</f>
        <v>13.594906681410018</v>
      </c>
      <c r="DA36" s="12">
        <f>Quarterly_Mm3!DA36*0.0353147</f>
        <v>13.594906681410018</v>
      </c>
      <c r="DB36" s="12">
        <f>Quarterly_Mm3!DB36*0.0353147</f>
        <v>13.594906681410018</v>
      </c>
      <c r="DC36" s="12">
        <f>Quarterly_Mm3!DC36*0.0353147</f>
        <v>14.929105234609745</v>
      </c>
      <c r="DD36" s="12">
        <f>Quarterly_Mm3!DD36*0.0353147</f>
        <v>14.929105234609745</v>
      </c>
      <c r="DE36" s="12">
        <f>Quarterly_Mm3!DE36*0.0353147</f>
        <v>14.929105234609745</v>
      </c>
      <c r="DF36" s="12">
        <f>Quarterly_Mm3!DF36*0.0353147</f>
        <v>14.929105234609745</v>
      </c>
      <c r="DG36" s="12">
        <f>Quarterly_Mm3!DG36*0.0353147</f>
        <v>13.706311253871521</v>
      </c>
      <c r="DH36" s="12">
        <f>Quarterly_Mm3!DH36*0.0353147</f>
        <v>13.706311253871521</v>
      </c>
      <c r="DI36" s="12">
        <f>Quarterly_Mm3!DI36*0.0353147</f>
        <v>13.706311253871521</v>
      </c>
      <c r="DJ36" s="12">
        <f>Quarterly_Mm3!DJ36*0.0353147</f>
        <v>13.706311253871521</v>
      </c>
      <c r="DK36" s="12">
        <f>Quarterly_Mm3!DK36*0.0353147</f>
        <v>14.492915367441496</v>
      </c>
      <c r="DL36" s="12">
        <f>Quarterly_Mm3!DL36*0.0353147</f>
        <v>14.492915367441496</v>
      </c>
      <c r="DM36" s="12">
        <f>Quarterly_Mm3!DM36*0.0353147</f>
        <v>14.492915367441496</v>
      </c>
      <c r="DN36" s="12">
        <f>Quarterly_Mm3!DN36*0.0353147</f>
        <v>14.492915367441496</v>
      </c>
      <c r="DO36" s="12">
        <f>Quarterly_Mm3!DO36*0.0353147</f>
        <v>10.248628198350522</v>
      </c>
      <c r="DP36" s="12">
        <f>Quarterly_Mm3!DP36*0.0353147</f>
        <v>10.248628198350522</v>
      </c>
      <c r="DQ36" s="12">
        <f>Quarterly_Mm3!DQ36*0.0353147</f>
        <v>10.248628198350522</v>
      </c>
      <c r="DR36" s="12">
        <f>Quarterly_Mm3!DR36*0.0353147</f>
        <v>10.248628198350522</v>
      </c>
      <c r="DS36" s="12">
        <f>Quarterly_Mm3!DS36*0.0353147</f>
        <v>10.667120202449023</v>
      </c>
      <c r="DT36" s="12">
        <f>Quarterly_Mm3!DT36*0.0353147</f>
        <v>10.667120202449023</v>
      </c>
      <c r="DU36" s="12">
        <f>Quarterly_Mm3!DU36*0.0353147</f>
        <v>10.667120202449023</v>
      </c>
      <c r="DV36" s="12">
        <f>Quarterly_Mm3!DV36*0.0353147</f>
        <v>10.667120202449023</v>
      </c>
      <c r="DW36" s="12">
        <f>Quarterly_Mm3!DW36*0.0353147</f>
        <v>8.244669536382311</v>
      </c>
      <c r="DX36" s="12">
        <f>Quarterly_Mm3!DX36*0.0353147</f>
        <v>8.244669536382311</v>
      </c>
      <c r="DY36" s="12">
        <f>Quarterly_Mm3!DY36*0.0353147</f>
        <v>8.244669536382311</v>
      </c>
      <c r="DZ36" s="12">
        <f>Quarterly_Mm3!DZ36*0.0353147</f>
        <v>8.244669536382311</v>
      </c>
      <c r="EA36" s="12">
        <f>Quarterly_Mm3!EA36*0.0353147</f>
        <v>6.9211651826530893</v>
      </c>
      <c r="EB36" s="12">
        <f>Quarterly_Mm3!EB36*0.0353147</f>
        <v>7.5309681626203018</v>
      </c>
      <c r="EC36" s="12">
        <f>Quarterly_Mm3!EC36*0.0353147</f>
        <v>7.683622112364203</v>
      </c>
      <c r="ED36" s="12">
        <f>Quarterly_Mm3!ED36*0.0353147</f>
        <v>7.7173336610210832</v>
      </c>
      <c r="EE36" s="12">
        <f>Quarterly_Mm3!EE36*0.0353147</f>
        <v>8.3383132164179834</v>
      </c>
      <c r="EF36" s="12">
        <f>Quarterly_Mm3!EF36*0.0353147</f>
        <v>7.6677487033277192</v>
      </c>
      <c r="EG36" s="12">
        <f>Quarterly_Mm3!EG36*0.0353147</f>
        <v>8.3131103172553491</v>
      </c>
      <c r="EH36" s="12">
        <f>Quarterly_Mm3!EH36*0.0353147</f>
        <v>7.2759588122347596</v>
      </c>
      <c r="EI36" s="12">
        <f>Quarterly_Mm3!EI36*0.0353147</f>
        <v>7.33047430400838</v>
      </c>
      <c r="EJ36" s="12">
        <f>Quarterly_Mm3!EJ36*0.0353147</f>
        <v>7.9995375514035008</v>
      </c>
      <c r="EK36" s="12">
        <f>Quarterly_Mm3!EK36*0.0353147</f>
        <v>8.4464661911726147</v>
      </c>
      <c r="EL36" s="12">
        <f>Quarterly_Mm3!EL36*0.0353147</f>
        <v>8.574835221093112</v>
      </c>
      <c r="EM36" s="12">
        <f>Quarterly_Mm3!EM36*0.0353147</f>
        <v>8.8735414746281034</v>
      </c>
      <c r="EN36" s="12">
        <f>Quarterly_Mm3!EN36*0.0353147</f>
        <v>9.8043055490460667</v>
      </c>
      <c r="EO36" s="12">
        <f>Quarterly_Mm3!EO36*0.0353147</f>
        <v>9.7590631161442474</v>
      </c>
      <c r="EP36" s="12">
        <f>Quarterly_Mm3!EP36*0.0353147</f>
        <v>10.409827955029954</v>
      </c>
      <c r="EQ36" s="12">
        <f>Quarterly_Mm3!EQ36*0.0353147</f>
        <v>10.294446763001336</v>
      </c>
      <c r="ER36" s="12">
        <f>Quarterly_Mm3!ER36*0.0353147</f>
        <v>10.336730963647843</v>
      </c>
      <c r="ES36" s="12">
        <f>Quarterly_Mm3!ES36*0.0353147</f>
        <v>10.300044442827248</v>
      </c>
      <c r="ET36" s="12">
        <f>Quarterly_Mm3!ET36*0.0353147</f>
        <v>11.615186648060986</v>
      </c>
      <c r="EU36" s="12">
        <f>Quarterly_Mm3!EU36*0.0353147</f>
        <v>10.237988460921283</v>
      </c>
      <c r="EV36" s="12">
        <f>Quarterly_Mm3!EV36*0.0353147</f>
        <v>10.636299545308377</v>
      </c>
      <c r="EW36" s="12">
        <f>Quarterly_Mm3!EW36*0.0353147</f>
        <v>11.07236514361478</v>
      </c>
      <c r="EX36" s="12">
        <f>Quarterly_Mm3!EX36*0.0353147</f>
        <v>10.959662608351708</v>
      </c>
      <c r="EY36" s="12">
        <f>Quarterly_Mm3!EY36*0.0353147</f>
        <v>9.9926620376858573</v>
      </c>
      <c r="EZ36" s="12">
        <f>Quarterly_Mm3!EZ36*0.0353147</f>
        <v>10.871989623621293</v>
      </c>
      <c r="FA36" s="12">
        <f>Quarterly_Mm3!FA36*0.0353147</f>
        <v>13.079568510015134</v>
      </c>
      <c r="FB36" s="12">
        <f>Quarterly_Mm3!FB36*0.0353147</f>
        <v>13.172208309380773</v>
      </c>
      <c r="FC36" s="12">
        <f>Quarterly_Mm3!FC36*0.0353147</f>
        <v>10.848138809438785</v>
      </c>
      <c r="FD36" s="12">
        <f>Quarterly_Mm3!FD36*0.0353147</f>
        <v>11.951414800505084</v>
      </c>
      <c r="FE36" s="12">
        <f>Quarterly_Mm3!FE36*0.0353147</f>
        <v>12.498595858986185</v>
      </c>
      <c r="FF36" s="12">
        <f>Quarterly_Mm3!FF36*0.0353147</f>
        <v>13.633741389614121</v>
      </c>
      <c r="FG36" s="12">
        <f>Quarterly_Mm3!FG36*0.0353147</f>
        <v>13.784673554098244</v>
      </c>
      <c r="FH36" s="12">
        <f>Quarterly_Mm3!FH36*0.0353147</f>
        <v>14.25788314061265</v>
      </c>
      <c r="FI36" s="12">
        <f>Quarterly_Mm3!FI36*0.0353147</f>
        <v>16.482790979310977</v>
      </c>
      <c r="FJ36" s="12">
        <f>Quarterly_Mm3!FJ36*0.0353147</f>
        <v>15.708230197366877</v>
      </c>
      <c r="FK36" s="12">
        <f>Quarterly_Mm3!FK36*0.0353147</f>
        <v>16.146842746389513</v>
      </c>
      <c r="FL36" s="12">
        <f>Quarterly_Mm3!FL36*0.0353147</f>
        <v>13.747540300314041</v>
      </c>
      <c r="FM36" s="12">
        <f>Quarterly_Mm3!FM36*0.0353147</f>
        <v>14.642756106767159</v>
      </c>
      <c r="FN36" s="12">
        <f>Quarterly_Mm3!FN36*0.0353147</f>
        <v>14.568671303571518</v>
      </c>
      <c r="FO36" s="12">
        <f>Quarterly_Mm3!FO36*0.0353147</f>
        <v>14.158905434107469</v>
      </c>
      <c r="FP36" s="12">
        <f>Quarterly_Mm3!FP36*0.0353147</f>
        <v>15.050847099950809</v>
      </c>
      <c r="FQ36" s="12">
        <f>Quarterly_Mm3!FQ36*0.0353147</f>
        <v>15.6863741446034</v>
      </c>
      <c r="FR36" s="12">
        <f>Quarterly_Mm3!FR36*0.0353147</f>
        <v>12.189934629319827</v>
      </c>
      <c r="FS36" s="12">
        <f>Quarterly_Mm3!FS36*0.0353147</f>
        <v>13.999061337746065</v>
      </c>
      <c r="FT36" s="12">
        <f>Quarterly_Mm3!FT36*0.0353147</f>
        <v>12.096466743250263</v>
      </c>
      <c r="FU36" s="12">
        <f>Quarterly_Mm3!FU36*0.0353147</f>
        <v>14.236815663334438</v>
      </c>
      <c r="FV36" s="12">
        <f>Quarterly_Mm3!FV36*0.0353147</f>
        <v>15.507597407792099</v>
      </c>
      <c r="FW36" s="12">
        <f>Quarterly_Mm3!FW36*0.0353147</f>
        <v>13.026143332488148</v>
      </c>
      <c r="FX36" s="12">
        <f>Quarterly_Mm3!FX36*0.0353147</f>
        <v>10.347530050812617</v>
      </c>
      <c r="FY36" s="12">
        <f>Quarterly_Mm3!FY36*0.0353147</f>
        <v>13.856598153563414</v>
      </c>
      <c r="FZ36" s="12">
        <f>Quarterly_Mm3!FZ36*0.0353147</f>
        <v>14.809959479723819</v>
      </c>
      <c r="GA36" s="12">
        <f>Quarterly_Mm3!GA36*0.0353147</f>
        <v>14.627016424788382</v>
      </c>
      <c r="GB36" s="12">
        <f>Quarterly_Mm3!GB36*0.0353147</f>
        <v>13.764192777588478</v>
      </c>
      <c r="GC36" s="12">
        <f>Quarterly_Mm3!GC36*0.0353147</f>
        <v>13.449308462929761</v>
      </c>
      <c r="GD36" s="12">
        <f>Quarterly_Mm3!GD36*0.0353147</f>
        <v>14.19762861218919</v>
      </c>
      <c r="GE36" s="12">
        <f>Quarterly_Mm3!GE36*0.0353147</f>
        <v>11.97613818937001</v>
      </c>
    </row>
    <row r="37" spans="1:187" s="24" customFormat="1" outlineLevel="1" x14ac:dyDescent="0.25">
      <c r="A37" s="33" t="s">
        <v>30</v>
      </c>
      <c r="B37" s="80"/>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28"/>
      <c r="BD37" s="28"/>
      <c r="BE37" s="28"/>
      <c r="BF37" s="28"/>
      <c r="BG37" s="28"/>
      <c r="BH37" s="28"/>
      <c r="BI37" s="28"/>
      <c r="BJ37" s="28"/>
      <c r="BK37" s="28"/>
      <c r="BL37" s="28"/>
      <c r="BM37" s="28"/>
      <c r="BN37" s="28"/>
      <c r="BO37" s="94">
        <f>Quarterly_Mm3!BO37*0.0353147</f>
        <v>1.9790610437472065</v>
      </c>
      <c r="BP37" s="94">
        <f>Quarterly_Mm3!BP37*0.0353147</f>
        <v>1.9790610437472065</v>
      </c>
      <c r="BQ37" s="94">
        <f>Quarterly_Mm3!BQ37*0.0353147</f>
        <v>1.9790610437472065</v>
      </c>
      <c r="BR37" s="94">
        <f>Quarterly_Mm3!BR37*0.0353147</f>
        <v>1.9790610437472065</v>
      </c>
      <c r="BS37" s="94">
        <f>Quarterly_Mm3!BS37*0.0353147</f>
        <v>2.0621774968083528</v>
      </c>
      <c r="BT37" s="94">
        <f>Quarterly_Mm3!BT37*0.0353147</f>
        <v>2.0621774968083528</v>
      </c>
      <c r="BU37" s="94">
        <f>Quarterly_Mm3!BU37*0.0353147</f>
        <v>2.0621774968083528</v>
      </c>
      <c r="BV37" s="94">
        <f>Quarterly_Mm3!BV37*0.0353147</f>
        <v>2.0621774968083528</v>
      </c>
      <c r="BW37" s="94">
        <f>Quarterly_Mm3!BW37*0.0353147</f>
        <v>2.0138374679828068</v>
      </c>
      <c r="BX37" s="94">
        <f>Quarterly_Mm3!BX37*0.0353147</f>
        <v>2.0138374679828068</v>
      </c>
      <c r="BY37" s="94">
        <f>Quarterly_Mm3!BY37*0.0353147</f>
        <v>2.0138374679828068</v>
      </c>
      <c r="BZ37" s="94">
        <f>Quarterly_Mm3!BZ37*0.0353147</f>
        <v>2.0138374679828068</v>
      </c>
      <c r="CA37" s="94">
        <f>Quarterly_Mm3!CA37*0.0353147</f>
        <v>2.087216594054627</v>
      </c>
      <c r="CB37" s="94">
        <f>Quarterly_Mm3!CB37*0.0353147</f>
        <v>2.087216594054627</v>
      </c>
      <c r="CC37" s="94">
        <f>Quarterly_Mm3!CC37*0.0353147</f>
        <v>2.087216594054627</v>
      </c>
      <c r="CD37" s="94">
        <f>Quarterly_Mm3!CD37*0.0353147</f>
        <v>2.087216594054627</v>
      </c>
      <c r="CE37" s="94">
        <f>Quarterly_Mm3!CE37*0.0353147</f>
        <v>2.1742385130394188</v>
      </c>
      <c r="CF37" s="94">
        <f>Quarterly_Mm3!CF37*0.0353147</f>
        <v>2.1742385130394188</v>
      </c>
      <c r="CG37" s="94">
        <f>Quarterly_Mm3!CG37*0.0353147</f>
        <v>2.1742385130394188</v>
      </c>
      <c r="CH37" s="94">
        <f>Quarterly_Mm3!CH37*0.0353147</f>
        <v>2.1742385130394188</v>
      </c>
      <c r="CI37" s="94">
        <f>Quarterly_Mm3!CI37*0.0353147</f>
        <v>2.245074148705871</v>
      </c>
      <c r="CJ37" s="94">
        <f>Quarterly_Mm3!CJ37*0.0353147</f>
        <v>2.245074148705871</v>
      </c>
      <c r="CK37" s="94">
        <f>Quarterly_Mm3!CK37*0.0353147</f>
        <v>2.245074148705871</v>
      </c>
      <c r="CL37" s="94">
        <f>Quarterly_Mm3!CL37*0.0353147</f>
        <v>2.245074148705871</v>
      </c>
      <c r="CM37" s="94">
        <f>Quarterly_Mm3!CM37*0.0353147</f>
        <v>2.3618671983937771</v>
      </c>
      <c r="CN37" s="94">
        <f>Quarterly_Mm3!CN37*0.0353147</f>
        <v>2.3618671983937771</v>
      </c>
      <c r="CO37" s="94">
        <f>Quarterly_Mm3!CO37*0.0353147</f>
        <v>2.3618671983937771</v>
      </c>
      <c r="CP37" s="94">
        <f>Quarterly_Mm3!CP37*0.0353147</f>
        <v>2.3618671983937771</v>
      </c>
      <c r="CQ37" s="94">
        <f>Quarterly_Mm3!CQ37*0.0353147</f>
        <v>2.5179324001564556</v>
      </c>
      <c r="CR37" s="94">
        <f>Quarterly_Mm3!CR37*0.0353147</f>
        <v>2.5179324001564556</v>
      </c>
      <c r="CS37" s="94">
        <f>Quarterly_Mm3!CS37*0.0353147</f>
        <v>2.5179324001564556</v>
      </c>
      <c r="CT37" s="94">
        <f>Quarterly_Mm3!CT37*0.0353147</f>
        <v>2.5179324001564556</v>
      </c>
      <c r="CU37" s="94">
        <f>Quarterly_Mm3!CU37*0.0353147</f>
        <v>2.4997807197755009</v>
      </c>
      <c r="CV37" s="94">
        <f>Quarterly_Mm3!CV37*0.0353147</f>
        <v>2.4997807197755009</v>
      </c>
      <c r="CW37" s="94">
        <f>Quarterly_Mm3!CW37*0.0353147</f>
        <v>2.4997807197755009</v>
      </c>
      <c r="CX37" s="94">
        <f>Quarterly_Mm3!CX37*0.0353147</f>
        <v>2.4997807197755009</v>
      </c>
      <c r="CY37" s="94">
        <f>Quarterly_Mm3!CY37*0.0353147</f>
        <v>2.3695326103065191</v>
      </c>
      <c r="CZ37" s="94">
        <f>Quarterly_Mm3!CZ37*0.0353147</f>
        <v>2.3695326103065191</v>
      </c>
      <c r="DA37" s="94">
        <f>Quarterly_Mm3!DA37*0.0353147</f>
        <v>2.3695326103065191</v>
      </c>
      <c r="DB37" s="94">
        <f>Quarterly_Mm3!DB37*0.0353147</f>
        <v>2.3695326103065191</v>
      </c>
      <c r="DC37" s="94">
        <f>Quarterly_Mm3!DC37*0.0353147</f>
        <v>2.5206281950480118</v>
      </c>
      <c r="DD37" s="94">
        <f>Quarterly_Mm3!DD37*0.0353147</f>
        <v>2.5206281950480118</v>
      </c>
      <c r="DE37" s="94">
        <f>Quarterly_Mm3!DE37*0.0353147</f>
        <v>2.5206281950480118</v>
      </c>
      <c r="DF37" s="94">
        <f>Quarterly_Mm3!DF37*0.0353147</f>
        <v>2.5206281950480118</v>
      </c>
      <c r="DG37" s="94">
        <f>Quarterly_Mm3!DG37*0.0353147</f>
        <v>2.5267820593745016</v>
      </c>
      <c r="DH37" s="94">
        <f>Quarterly_Mm3!DH37*0.0353147</f>
        <v>2.5267820593745016</v>
      </c>
      <c r="DI37" s="94">
        <f>Quarterly_Mm3!DI37*0.0353147</f>
        <v>2.5267820593745016</v>
      </c>
      <c r="DJ37" s="94">
        <f>Quarterly_Mm3!DJ37*0.0353147</f>
        <v>2.5267820593745016</v>
      </c>
      <c r="DK37" s="94">
        <f>Quarterly_Mm3!DK37*0.0353147</f>
        <v>2.5561749527626518</v>
      </c>
      <c r="DL37" s="94">
        <f>Quarterly_Mm3!DL37*0.0353147</f>
        <v>2.5561749527626518</v>
      </c>
      <c r="DM37" s="94">
        <f>Quarterly_Mm3!DM37*0.0353147</f>
        <v>2.5561749527626518</v>
      </c>
      <c r="DN37" s="94">
        <f>Quarterly_Mm3!DN37*0.0353147</f>
        <v>2.5561749527626518</v>
      </c>
      <c r="DO37" s="94">
        <f>Quarterly_Mm3!DO37*0.0353147</f>
        <v>2.4755897539667475</v>
      </c>
      <c r="DP37" s="94">
        <f>Quarterly_Mm3!DP37*0.0353147</f>
        <v>2.4755897539667475</v>
      </c>
      <c r="DQ37" s="94">
        <f>Quarterly_Mm3!DQ37*0.0353147</f>
        <v>2.4755897539667475</v>
      </c>
      <c r="DR37" s="94">
        <f>Quarterly_Mm3!DR37*0.0353147</f>
        <v>2.4755897539667475</v>
      </c>
      <c r="DS37" s="94">
        <f>Quarterly_Mm3!DS37*0.0353147</f>
        <v>2.6058842083398539</v>
      </c>
      <c r="DT37" s="94">
        <f>Quarterly_Mm3!DT37*0.0353147</f>
        <v>2.6058842083398539</v>
      </c>
      <c r="DU37" s="94">
        <f>Quarterly_Mm3!DU37*0.0353147</f>
        <v>2.6058842083398539</v>
      </c>
      <c r="DV37" s="94">
        <f>Quarterly_Mm3!DV37*0.0353147</f>
        <v>2.6058842083398539</v>
      </c>
      <c r="DW37" s="94">
        <f>Quarterly_Mm3!DW37*0.0353147</f>
        <v>2.6324938199844028</v>
      </c>
      <c r="DX37" s="94">
        <f>Quarterly_Mm3!DX37*0.0353147</f>
        <v>2.6324938199844028</v>
      </c>
      <c r="DY37" s="94">
        <f>Quarterly_Mm3!DY37*0.0353147</f>
        <v>2.6324938199844028</v>
      </c>
      <c r="DZ37" s="94">
        <f>Quarterly_Mm3!DZ37*0.0353147</f>
        <v>2.6324938199844028</v>
      </c>
      <c r="EA37" s="94">
        <f>Quarterly_Mm3!EA37*0.0353147</f>
        <v>2.0975630573153756</v>
      </c>
      <c r="EB37" s="94">
        <f>Quarterly_Mm3!EB37*0.0353147</f>
        <v>1.5831674592118319</v>
      </c>
      <c r="EC37" s="94">
        <f>Quarterly_Mm3!EC37*0.0353147</f>
        <v>1.9536411584169744</v>
      </c>
      <c r="ED37" s="94">
        <f>Quarterly_Mm3!ED37*0.0353147</f>
        <v>2.7523186914472455</v>
      </c>
      <c r="EE37" s="94">
        <f>Quarterly_Mm3!EE37*0.0353147</f>
        <v>3.5536204788850565</v>
      </c>
      <c r="EF37" s="94">
        <f>Quarterly_Mm3!EF37*0.0353147</f>
        <v>1.9486804076857756</v>
      </c>
      <c r="EG37" s="94">
        <f>Quarterly_Mm3!EG37*0.0353147</f>
        <v>2.0967854842738123</v>
      </c>
      <c r="EH37" s="94">
        <f>Quarterly_Mm3!EH37*0.0353147</f>
        <v>2.7743728554634566</v>
      </c>
      <c r="EI37" s="94">
        <f>Quarterly_Mm3!EI37*0.0353147</f>
        <v>2.1840588558468657</v>
      </c>
      <c r="EJ37" s="94">
        <f>Quarterly_Mm3!EJ37*0.0353147</f>
        <v>1.6315753707476175</v>
      </c>
      <c r="EK37" s="94">
        <f>Quarterly_Mm3!EK37*0.0353147</f>
        <v>2.0580138338219665</v>
      </c>
      <c r="EL37" s="94">
        <f>Quarterly_Mm3!EL37*0.0353147</f>
        <v>2.6362389960652353</v>
      </c>
      <c r="EM37" s="94">
        <f>Quarterly_Mm3!EM37*0.0353147</f>
        <v>2.403078721988174</v>
      </c>
      <c r="EN37" s="94">
        <f>Quarterly_Mm3!EN37*0.0353147</f>
        <v>2.188985609475345</v>
      </c>
      <c r="EO37" s="94">
        <f>Quarterly_Mm3!EO37*0.0353147</f>
        <v>1.9204501196903987</v>
      </c>
      <c r="EP37" s="94">
        <f>Quarterly_Mm3!EP37*0.0353147</f>
        <v>3.6209679714393332</v>
      </c>
      <c r="EQ37" s="94">
        <f>Quarterly_Mm3!EQ37*0.0353147</f>
        <v>3.77496963829942</v>
      </c>
      <c r="ER37" s="94">
        <f>Quarterly_Mm3!ER37*0.0353147</f>
        <v>3.1866813946672208</v>
      </c>
      <c r="ES37" s="94">
        <f>Quarterly_Mm3!ES37*0.0353147</f>
        <v>2.9950671376193783</v>
      </c>
      <c r="ET37" s="94">
        <f>Quarterly_Mm3!ET37*0.0353147</f>
        <v>4.4678437914144897</v>
      </c>
      <c r="EU37" s="94">
        <f>Quarterly_Mm3!EU37*0.0353147</f>
        <v>3.3853490562183608</v>
      </c>
      <c r="EV37" s="94">
        <f>Quarterly_Mm3!EV37*0.0353147</f>
        <v>3.0441248860661512</v>
      </c>
      <c r="EW37" s="94">
        <f>Quarterly_Mm3!EW37*0.0353147</f>
        <v>3.6314763024166332</v>
      </c>
      <c r="EX37" s="94">
        <f>Quarterly_Mm3!EX37*0.0353147</f>
        <v>4.4254103891078529</v>
      </c>
      <c r="EY37" s="94">
        <f>Quarterly_Mm3!EY37*0.0353147</f>
        <v>4.0997091989943995</v>
      </c>
      <c r="EZ37" s="94">
        <f>Quarterly_Mm3!EZ37*0.0353147</f>
        <v>3.5048330892735686</v>
      </c>
      <c r="FA37" s="94">
        <f>Quarterly_Mm3!FA37*0.0353147</f>
        <v>3.6518643370224955</v>
      </c>
      <c r="FB37" s="94">
        <f>Quarterly_Mm3!FB37*0.0353147</f>
        <v>4.1957797343029917</v>
      </c>
      <c r="FC37" s="94">
        <f>Quarterly_Mm3!FC37*0.0353147</f>
        <v>3.4384547584509835</v>
      </c>
      <c r="FD37" s="94">
        <f>Quarterly_Mm3!FD37*0.0353147</f>
        <v>2.5627031639193585</v>
      </c>
      <c r="FE37" s="94">
        <f>Quarterly_Mm3!FE37*0.0353147</f>
        <v>3.0875978236433435</v>
      </c>
      <c r="FF37" s="94">
        <f>Quarterly_Mm3!FF37*0.0353147</f>
        <v>3.8028346244530398</v>
      </c>
      <c r="FG37" s="94">
        <f>Quarterly_Mm3!FG37*0.0353147</f>
        <v>3.5354013277536898</v>
      </c>
      <c r="FH37" s="94">
        <f>Quarterly_Mm3!FH37*0.0353147</f>
        <v>2.7299711189867906</v>
      </c>
      <c r="FI37" s="94">
        <f>Quarterly_Mm3!FI37*0.0353147</f>
        <v>3.5834239201360596</v>
      </c>
      <c r="FJ37" s="94">
        <f>Quarterly_Mm3!FJ37*0.0353147</f>
        <v>4.5075241399047101</v>
      </c>
      <c r="FK37" s="94">
        <f>Quarterly_Mm3!FK37*0.0353147</f>
        <v>4.1241769372413195</v>
      </c>
      <c r="FL37" s="94">
        <f>Quarterly_Mm3!FL37*0.0353147</f>
        <v>2.9989867067112557</v>
      </c>
      <c r="FM37" s="94">
        <f>Quarterly_Mm3!FM37*0.0353147</f>
        <v>3.80310425925048</v>
      </c>
      <c r="FN37" s="94">
        <f>Quarterly_Mm3!FN37*0.0353147</f>
        <v>4.9187646724889795</v>
      </c>
      <c r="FO37" s="94">
        <f>Quarterly_Mm3!FO37*0.0353147</f>
        <v>3.8957308256705399</v>
      </c>
      <c r="FP37" s="94">
        <f>Quarterly_Mm3!FP37*0.0353147</f>
        <v>3.0216429969333789</v>
      </c>
      <c r="FQ37" s="94">
        <f>Quarterly_Mm3!FQ37*0.0353147</f>
        <v>3.6377711386799398</v>
      </c>
      <c r="FR37" s="94">
        <f>Quarterly_Mm3!FR37*0.0353147</f>
        <v>2.2799146775689509</v>
      </c>
      <c r="FS37" s="94">
        <f>Quarterly_Mm3!FS37*0.0353147</f>
        <v>3.8704675545006899</v>
      </c>
      <c r="FT37" s="94">
        <f>Quarterly_Mm3!FT37*0.0353147</f>
        <v>3.0897882669982764</v>
      </c>
      <c r="FU37" s="94">
        <f>Quarterly_Mm3!FU37*0.0353147</f>
        <v>3.9894735343729195</v>
      </c>
      <c r="FV37" s="94">
        <f>Quarterly_Mm3!FV37*0.0353147</f>
        <v>4.6368239451764195</v>
      </c>
      <c r="FW37" s="94">
        <f>Quarterly_Mm3!FW37*0.0353147</f>
        <v>3.4474124978600948</v>
      </c>
      <c r="FX37" s="94">
        <f>Quarterly_Mm3!FX37*0.0353147</f>
        <v>3.3310034293020339</v>
      </c>
      <c r="FY37" s="94">
        <f>Quarterly_Mm3!FY37*0.0353147</f>
        <v>3.5392390291747398</v>
      </c>
      <c r="FZ37" s="94">
        <f>Quarterly_Mm3!FZ37*0.0353147</f>
        <v>6.2353004848192288</v>
      </c>
      <c r="GA37" s="94">
        <f>Quarterly_Mm3!GA37*0.0353147</f>
        <v>5.4100148921557789</v>
      </c>
      <c r="GB37" s="94">
        <f>Quarterly_Mm3!GB37*0.0353147</f>
        <v>3.5421258822982895</v>
      </c>
      <c r="GC37" s="94">
        <f>Quarterly_Mm3!GC37*0.0353147</f>
        <v>2.6875421201122869</v>
      </c>
      <c r="GD37" s="94">
        <f>Quarterly_Mm3!GD37*0.0353147</f>
        <v>3.3071019198033555</v>
      </c>
      <c r="GE37" s="94">
        <f>Quarterly_Mm3!GE37*0.0353147</f>
        <v>3.0828032414677398</v>
      </c>
    </row>
    <row r="38" spans="1:187" s="24" customFormat="1" outlineLevel="1" x14ac:dyDescent="0.25">
      <c r="A38" s="33" t="s">
        <v>31</v>
      </c>
      <c r="B38" s="80"/>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c r="AW38" s="28"/>
      <c r="AX38" s="28"/>
      <c r="AY38" s="28"/>
      <c r="AZ38" s="28"/>
      <c r="BA38" s="28"/>
      <c r="BB38" s="28"/>
      <c r="BC38" s="28"/>
      <c r="BD38" s="28"/>
      <c r="BE38" s="28"/>
      <c r="BF38" s="28"/>
      <c r="BG38" s="28"/>
      <c r="BH38" s="28"/>
      <c r="BI38" s="28"/>
      <c r="BJ38" s="28"/>
      <c r="BK38" s="28"/>
      <c r="BL38" s="28"/>
      <c r="BM38" s="28"/>
      <c r="BN38" s="28"/>
      <c r="BO38" s="94">
        <f>Quarterly_Mm3!BO38*0.0353147</f>
        <v>1.4581891716178321</v>
      </c>
      <c r="BP38" s="94">
        <f>Quarterly_Mm3!BP38*0.0353147</f>
        <v>1.4581891716178321</v>
      </c>
      <c r="BQ38" s="94">
        <f>Quarterly_Mm3!BQ38*0.0353147</f>
        <v>1.4581891716178321</v>
      </c>
      <c r="BR38" s="94">
        <f>Quarterly_Mm3!BR38*0.0353147</f>
        <v>1.4581891716178321</v>
      </c>
      <c r="BS38" s="94">
        <f>Quarterly_Mm3!BS38*0.0353147</f>
        <v>1.4670922414449641</v>
      </c>
      <c r="BT38" s="94">
        <f>Quarterly_Mm3!BT38*0.0353147</f>
        <v>1.4670922414449641</v>
      </c>
      <c r="BU38" s="94">
        <f>Quarterly_Mm3!BU38*0.0353147</f>
        <v>1.4670922414449641</v>
      </c>
      <c r="BV38" s="94">
        <f>Quarterly_Mm3!BV38*0.0353147</f>
        <v>1.4670922414449641</v>
      </c>
      <c r="BW38" s="94">
        <f>Quarterly_Mm3!BW38*0.0353147</f>
        <v>1.3695535284433411</v>
      </c>
      <c r="BX38" s="94">
        <f>Quarterly_Mm3!BX38*0.0353147</f>
        <v>1.3695535284433411</v>
      </c>
      <c r="BY38" s="94">
        <f>Quarterly_Mm3!BY38*0.0353147</f>
        <v>1.3695535284433411</v>
      </c>
      <c r="BZ38" s="94">
        <f>Quarterly_Mm3!BZ38*0.0353147</f>
        <v>1.3695535284433411</v>
      </c>
      <c r="CA38" s="94">
        <f>Quarterly_Mm3!CA38*0.0353147</f>
        <v>1.4439670060347174</v>
      </c>
      <c r="CB38" s="94">
        <f>Quarterly_Mm3!CB38*0.0353147</f>
        <v>1.4439670060347174</v>
      </c>
      <c r="CC38" s="94">
        <f>Quarterly_Mm3!CC38*0.0353147</f>
        <v>1.4439670060347174</v>
      </c>
      <c r="CD38" s="94">
        <f>Quarterly_Mm3!CD38*0.0353147</f>
        <v>1.4439670060347174</v>
      </c>
      <c r="CE38" s="94">
        <f>Quarterly_Mm3!CE38*0.0353147</f>
        <v>1.5118056292982904</v>
      </c>
      <c r="CF38" s="94">
        <f>Quarterly_Mm3!CF38*0.0353147</f>
        <v>1.5118056292982904</v>
      </c>
      <c r="CG38" s="94">
        <f>Quarterly_Mm3!CG38*0.0353147</f>
        <v>1.5118056292982904</v>
      </c>
      <c r="CH38" s="94">
        <f>Quarterly_Mm3!CH38*0.0353147</f>
        <v>1.5118056292982904</v>
      </c>
      <c r="CI38" s="94">
        <f>Quarterly_Mm3!CI38*0.0353147</f>
        <v>1.5285286176559953</v>
      </c>
      <c r="CJ38" s="94">
        <f>Quarterly_Mm3!CJ38*0.0353147</f>
        <v>1.5285286176559953</v>
      </c>
      <c r="CK38" s="94">
        <f>Quarterly_Mm3!CK38*0.0353147</f>
        <v>1.5285286176559953</v>
      </c>
      <c r="CL38" s="94">
        <f>Quarterly_Mm3!CL38*0.0353147</f>
        <v>1.5285286176559953</v>
      </c>
      <c r="CM38" s="94">
        <f>Quarterly_Mm3!CM38*0.0353147</f>
        <v>1.5548744418680531</v>
      </c>
      <c r="CN38" s="94">
        <f>Quarterly_Mm3!CN38*0.0353147</f>
        <v>1.5548744418680531</v>
      </c>
      <c r="CO38" s="94">
        <f>Quarterly_Mm3!CO38*0.0353147</f>
        <v>1.5548744418680531</v>
      </c>
      <c r="CP38" s="94">
        <f>Quarterly_Mm3!CP38*0.0353147</f>
        <v>1.5548744418680531</v>
      </c>
      <c r="CQ38" s="94">
        <f>Quarterly_Mm3!CQ38*0.0353147</f>
        <v>1.5664683031503746</v>
      </c>
      <c r="CR38" s="94">
        <f>Quarterly_Mm3!CR38*0.0353147</f>
        <v>1.5664683031503746</v>
      </c>
      <c r="CS38" s="94">
        <f>Quarterly_Mm3!CS38*0.0353147</f>
        <v>1.5664683031503746</v>
      </c>
      <c r="CT38" s="94">
        <f>Quarterly_Mm3!CT38*0.0353147</f>
        <v>1.5664683031503746</v>
      </c>
      <c r="CU38" s="94">
        <f>Quarterly_Mm3!CU38*0.0353147</f>
        <v>1.5306878720796167</v>
      </c>
      <c r="CV38" s="94">
        <f>Quarterly_Mm3!CV38*0.0353147</f>
        <v>1.5306878720796167</v>
      </c>
      <c r="CW38" s="94">
        <f>Quarterly_Mm3!CW38*0.0353147</f>
        <v>1.5306878720796167</v>
      </c>
      <c r="CX38" s="94">
        <f>Quarterly_Mm3!CX38*0.0353147</f>
        <v>1.5306878720796167</v>
      </c>
      <c r="CY38" s="94">
        <f>Quarterly_Mm3!CY38*0.0353147</f>
        <v>1.5230416375498494</v>
      </c>
      <c r="CZ38" s="94">
        <f>Quarterly_Mm3!CZ38*0.0353147</f>
        <v>1.5230416375498494</v>
      </c>
      <c r="DA38" s="94">
        <f>Quarterly_Mm3!DA38*0.0353147</f>
        <v>1.5230416375498494</v>
      </c>
      <c r="DB38" s="94">
        <f>Quarterly_Mm3!DB38*0.0353147</f>
        <v>1.5230416375498494</v>
      </c>
      <c r="DC38" s="94">
        <f>Quarterly_Mm3!DC38*0.0353147</f>
        <v>1.5869758201702333</v>
      </c>
      <c r="DD38" s="94">
        <f>Quarterly_Mm3!DD38*0.0353147</f>
        <v>1.5869758201702333</v>
      </c>
      <c r="DE38" s="94">
        <f>Quarterly_Mm3!DE38*0.0353147</f>
        <v>1.5869758201702333</v>
      </c>
      <c r="DF38" s="94">
        <f>Quarterly_Mm3!DF38*0.0353147</f>
        <v>1.5869758201702333</v>
      </c>
      <c r="DG38" s="94">
        <f>Quarterly_Mm3!DG38*0.0353147</f>
        <v>1.5023368272365563</v>
      </c>
      <c r="DH38" s="94">
        <f>Quarterly_Mm3!DH38*0.0353147</f>
        <v>1.5023368272365563</v>
      </c>
      <c r="DI38" s="94">
        <f>Quarterly_Mm3!DI38*0.0353147</f>
        <v>1.5023368272365563</v>
      </c>
      <c r="DJ38" s="94">
        <f>Quarterly_Mm3!DJ38*0.0353147</f>
        <v>1.5023368272365563</v>
      </c>
      <c r="DK38" s="94">
        <f>Quarterly_Mm3!DK38*0.0353147</f>
        <v>1.4820399019131452</v>
      </c>
      <c r="DL38" s="94">
        <f>Quarterly_Mm3!DL38*0.0353147</f>
        <v>1.4820399019131452</v>
      </c>
      <c r="DM38" s="94">
        <f>Quarterly_Mm3!DM38*0.0353147</f>
        <v>1.4820399019131452</v>
      </c>
      <c r="DN38" s="94">
        <f>Quarterly_Mm3!DN38*0.0353147</f>
        <v>1.4820399019131452</v>
      </c>
      <c r="DO38" s="94">
        <f>Quarterly_Mm3!DO38*0.0353147</f>
        <v>1.3380494492825676</v>
      </c>
      <c r="DP38" s="94">
        <f>Quarterly_Mm3!DP38*0.0353147</f>
        <v>1.3380494492825676</v>
      </c>
      <c r="DQ38" s="94">
        <f>Quarterly_Mm3!DQ38*0.0353147</f>
        <v>1.3380494492825676</v>
      </c>
      <c r="DR38" s="94">
        <f>Quarterly_Mm3!DR38*0.0353147</f>
        <v>1.3380494492825676</v>
      </c>
      <c r="DS38" s="94">
        <f>Quarterly_Mm3!DS38*0.0353147</f>
        <v>1.6134176896532306</v>
      </c>
      <c r="DT38" s="94">
        <f>Quarterly_Mm3!DT38*0.0353147</f>
        <v>1.6134176896532306</v>
      </c>
      <c r="DU38" s="94">
        <f>Quarterly_Mm3!DU38*0.0353147</f>
        <v>1.6134176896532306</v>
      </c>
      <c r="DV38" s="94">
        <f>Quarterly_Mm3!DV38*0.0353147</f>
        <v>1.6134176896532306</v>
      </c>
      <c r="DW38" s="94">
        <f>Quarterly_Mm3!DW38*0.0353147</f>
        <v>1.5567486965160897</v>
      </c>
      <c r="DX38" s="94">
        <f>Quarterly_Mm3!DX38*0.0353147</f>
        <v>1.5567486965160897</v>
      </c>
      <c r="DY38" s="94">
        <f>Quarterly_Mm3!DY38*0.0353147</f>
        <v>1.5567486965160897</v>
      </c>
      <c r="DZ38" s="94">
        <f>Quarterly_Mm3!DZ38*0.0353147</f>
        <v>1.5567486965160897</v>
      </c>
      <c r="EA38" s="94">
        <f>Quarterly_Mm3!EA38*0.0353147</f>
        <v>1.142377915587222</v>
      </c>
      <c r="EB38" s="94">
        <f>Quarterly_Mm3!EB38*0.0353147</f>
        <v>1.4141535562711298</v>
      </c>
      <c r="EC38" s="94">
        <f>Quarterly_Mm3!EC38*0.0353147</f>
        <v>1.5116560687420777</v>
      </c>
      <c r="ED38" s="94">
        <f>Quarterly_Mm3!ED38*0.0353147</f>
        <v>1.1141934178705422</v>
      </c>
      <c r="EE38" s="94">
        <f>Quarterly_Mm3!EE38*0.0353147</f>
        <v>0.9963602424144764</v>
      </c>
      <c r="EF38" s="94">
        <f>Quarterly_Mm3!EF38*0.0353147</f>
        <v>1.2687793504846143</v>
      </c>
      <c r="EG38" s="94">
        <f>Quarterly_Mm3!EG38*0.0353147</f>
        <v>1.4454393645040671</v>
      </c>
      <c r="EH38" s="94">
        <f>Quarterly_Mm3!EH38*0.0353147</f>
        <v>1.1500422905068861</v>
      </c>
      <c r="EI38" s="94">
        <f>Quarterly_Mm3!EI38*0.0353147</f>
        <v>0.97886526327939261</v>
      </c>
      <c r="EJ38" s="94">
        <f>Quarterly_Mm3!EJ38*0.0353147</f>
        <v>1.2923093720771388</v>
      </c>
      <c r="EK38" s="94">
        <f>Quarterly_Mm3!EK38*0.0353147</f>
        <v>1.4087863967491903</v>
      </c>
      <c r="EL38" s="94">
        <f>Quarterly_Mm3!EL38*0.0353147</f>
        <v>0.96169150996965835</v>
      </c>
      <c r="EM38" s="94">
        <f>Quarterly_Mm3!EM38*0.0353147</f>
        <v>0.94216306894859447</v>
      </c>
      <c r="EN38" s="94">
        <f>Quarterly_Mm3!EN38*0.0353147</f>
        <v>1.1781377876038022</v>
      </c>
      <c r="EO38" s="94">
        <f>Quarterly_Mm3!EO38*0.0353147</f>
        <v>1.3321284124511252</v>
      </c>
      <c r="EP38" s="94">
        <f>Quarterly_Mm3!EP38*0.0353147</f>
        <v>1.1223958505659901</v>
      </c>
      <c r="EQ38" s="94">
        <f>Quarterly_Mm3!EQ38*0.0353147</f>
        <v>0.97646989038327037</v>
      </c>
      <c r="ER38" s="94">
        <f>Quarterly_Mm3!ER38*0.0353147</f>
        <v>1.2638379529833133</v>
      </c>
      <c r="ES38" s="94">
        <f>Quarterly_Mm3!ES38*0.0353147</f>
        <v>1.370712067583004</v>
      </c>
      <c r="ET38" s="94">
        <f>Quarterly_Mm3!ET38*0.0353147</f>
        <v>0.99884592616779899</v>
      </c>
      <c r="EU38" s="94">
        <f>Quarterly_Mm3!EU38*0.0353147</f>
        <v>0.97697260614753767</v>
      </c>
      <c r="EV38" s="94">
        <f>Quarterly_Mm3!EV38*0.0353147</f>
        <v>1.3660484952392726</v>
      </c>
      <c r="EW38" s="94">
        <f>Quarterly_Mm3!EW38*0.0353147</f>
        <v>1.3364533271209929</v>
      </c>
      <c r="EX38" s="94">
        <f>Quarterly_Mm3!EX38*0.0353147</f>
        <v>1.116130773648242</v>
      </c>
      <c r="EY38" s="94">
        <f>Quarterly_Mm3!EY38*0.0353147</f>
        <v>1.0640856316768641</v>
      </c>
      <c r="EZ38" s="94">
        <f>Quarterly_Mm3!EZ38*0.0353147</f>
        <v>1.4400123852375397</v>
      </c>
      <c r="FA38" s="94">
        <f>Quarterly_Mm3!FA38*0.0353147</f>
        <v>1.5438399335259085</v>
      </c>
      <c r="FB38" s="94">
        <f>Quarterly_Mm3!FB38*0.0353147</f>
        <v>1.0160385761207571</v>
      </c>
      <c r="FC38" s="94">
        <f>Quarterly_Mm3!FC38*0.0353147</f>
        <v>0.87878492456739443</v>
      </c>
      <c r="FD38" s="94">
        <f>Quarterly_Mm3!FD38*0.0353147</f>
        <v>0.89289352308182302</v>
      </c>
      <c r="FE38" s="94">
        <f>Quarterly_Mm3!FE38*0.0353147</f>
        <v>1.018259517623286</v>
      </c>
      <c r="FF38" s="94">
        <f>Quarterly_Mm3!FF38*0.0353147</f>
        <v>0.78125656560260892</v>
      </c>
      <c r="FG38" s="94">
        <f>Quarterly_Mm3!FG38*0.0353147</f>
        <v>0.66279281187194294</v>
      </c>
      <c r="FH38" s="94">
        <f>Quarterly_Mm3!FH38*0.0353147</f>
        <v>0.91449012898566295</v>
      </c>
      <c r="FI38" s="94">
        <f>Quarterly_Mm3!FI38*0.0353147</f>
        <v>1.14022452044628</v>
      </c>
      <c r="FJ38" s="94">
        <f>Quarterly_Mm3!FJ38*0.0353147</f>
        <v>0.88411642272914392</v>
      </c>
      <c r="FK38" s="94">
        <f>Quarterly_Mm3!FK38*0.0353147</f>
        <v>0.7119677868349199</v>
      </c>
      <c r="FL38" s="94">
        <f>Quarterly_Mm3!FL38*0.0353147</f>
        <v>0.88077323905569305</v>
      </c>
      <c r="FM38" s="94">
        <f>Quarterly_Mm3!FM38*0.0353147</f>
        <v>1.0103616964439399</v>
      </c>
      <c r="FN38" s="94">
        <f>Quarterly_Mm3!FN38*0.0353147</f>
        <v>0.97452034655710496</v>
      </c>
      <c r="FO38" s="94">
        <f>Quarterly_Mm3!FO38*0.0353147</f>
        <v>0.86758297082587799</v>
      </c>
      <c r="FP38" s="94">
        <f>Quarterly_Mm3!FP38*0.0353147</f>
        <v>1.0538564043245469</v>
      </c>
      <c r="FQ38" s="94">
        <f>Quarterly_Mm3!FQ38*0.0353147</f>
        <v>1.2299746918380479</v>
      </c>
      <c r="FR38" s="94">
        <f>Quarterly_Mm3!FR38*0.0353147</f>
        <v>4.2711878697381897E-2</v>
      </c>
      <c r="FS38" s="94">
        <f>Quarterly_Mm3!FS38*0.0353147</f>
        <v>0.86204208450776187</v>
      </c>
      <c r="FT38" s="94">
        <f>Quarterly_Mm3!FT38*0.0353147</f>
        <v>1.0746549153125899</v>
      </c>
      <c r="FU38" s="94">
        <f>Quarterly_Mm3!FU38*0.0353147</f>
        <v>1.165666723078649</v>
      </c>
      <c r="FV38" s="94">
        <f>Quarterly_Mm3!FV38*0.0353147</f>
        <v>1.186503837271556</v>
      </c>
      <c r="FW38" s="94">
        <f>Quarterly_Mm3!FW38*0.0353147</f>
        <v>0.97098868267940186</v>
      </c>
      <c r="FX38" s="94">
        <f>Quarterly_Mm3!FX38*0.0353147</f>
        <v>1.1576329085210728</v>
      </c>
      <c r="FY38" s="94">
        <f>Quarterly_Mm3!FY38*0.0353147</f>
        <v>1.112009375080387</v>
      </c>
      <c r="FZ38" s="94">
        <f>Quarterly_Mm3!FZ38*0.0353147</f>
        <v>1.0772736987862039</v>
      </c>
      <c r="GA38" s="94">
        <f>Quarterly_Mm3!GA38*0.0353147</f>
        <v>0.87541360366959198</v>
      </c>
      <c r="GB38" s="94">
        <f>Quarterly_Mm3!GB38*0.0353147</f>
        <v>1.0504239648657279</v>
      </c>
      <c r="GC38" s="94">
        <f>Quarterly_Mm3!GC38*0.0353147</f>
        <v>1.133867809114085</v>
      </c>
      <c r="GD38" s="94">
        <f>Quarterly_Mm3!GD38*0.0353147</f>
        <v>1.107692451061455</v>
      </c>
      <c r="GE38" s="94">
        <f>Quarterly_Mm3!GE38*0.0353147</f>
        <v>0.89247244860951991</v>
      </c>
    </row>
    <row r="39" spans="1:187" s="24" customFormat="1" outlineLevel="1" x14ac:dyDescent="0.25">
      <c r="A39" s="33" t="s">
        <v>32</v>
      </c>
      <c r="B39" s="80"/>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c r="AW39" s="28"/>
      <c r="AX39" s="28"/>
      <c r="AY39" s="28"/>
      <c r="AZ39" s="28"/>
      <c r="BA39" s="28"/>
      <c r="BB39" s="28"/>
      <c r="BC39" s="28"/>
      <c r="BD39" s="28"/>
      <c r="BE39" s="28"/>
      <c r="BF39" s="28"/>
      <c r="BG39" s="28"/>
      <c r="BH39" s="28"/>
      <c r="BI39" s="28"/>
      <c r="BJ39" s="28"/>
      <c r="BK39" s="28"/>
      <c r="BL39" s="28"/>
      <c r="BM39" s="28"/>
      <c r="BN39" s="28"/>
      <c r="BO39" s="94">
        <f>Quarterly_Mm3!BO39*0.0353147</f>
        <v>8.3813456714929249</v>
      </c>
      <c r="BP39" s="94">
        <f>Quarterly_Mm3!BP39*0.0353147</f>
        <v>8.3813456714929249</v>
      </c>
      <c r="BQ39" s="94">
        <f>Quarterly_Mm3!BQ39*0.0353147</f>
        <v>8.3813456714929249</v>
      </c>
      <c r="BR39" s="94">
        <f>Quarterly_Mm3!BR39*0.0353147</f>
        <v>8.3813456714929249</v>
      </c>
      <c r="BS39" s="94">
        <f>Quarterly_Mm3!BS39*0.0353147</f>
        <v>8.8268756589797484</v>
      </c>
      <c r="BT39" s="94">
        <f>Quarterly_Mm3!BT39*0.0353147</f>
        <v>8.8268756589797484</v>
      </c>
      <c r="BU39" s="94">
        <f>Quarterly_Mm3!BU39*0.0353147</f>
        <v>8.8268756589797484</v>
      </c>
      <c r="BV39" s="94">
        <f>Quarterly_Mm3!BV39*0.0353147</f>
        <v>8.8268756589797484</v>
      </c>
      <c r="BW39" s="94">
        <f>Quarterly_Mm3!BW39*0.0353147</f>
        <v>8.9515263242982606</v>
      </c>
      <c r="BX39" s="94">
        <f>Quarterly_Mm3!BX39*0.0353147</f>
        <v>8.9515263242982606</v>
      </c>
      <c r="BY39" s="94">
        <f>Quarterly_Mm3!BY39*0.0353147</f>
        <v>8.9515263242982606</v>
      </c>
      <c r="BZ39" s="94">
        <f>Quarterly_Mm3!BZ39*0.0353147</f>
        <v>8.9515263242982606</v>
      </c>
      <c r="CA39" s="94">
        <f>Quarterly_Mm3!CA39*0.0353147</f>
        <v>8.8885001143873605</v>
      </c>
      <c r="CB39" s="94">
        <f>Quarterly_Mm3!CB39*0.0353147</f>
        <v>8.8885001143873605</v>
      </c>
      <c r="CC39" s="94">
        <f>Quarterly_Mm3!CC39*0.0353147</f>
        <v>8.8885001143873605</v>
      </c>
      <c r="CD39" s="94">
        <f>Quarterly_Mm3!CD39*0.0353147</f>
        <v>8.8885001143873605</v>
      </c>
      <c r="CE39" s="94">
        <f>Quarterly_Mm3!CE39*0.0353147</f>
        <v>9.1836204606908627</v>
      </c>
      <c r="CF39" s="94">
        <f>Quarterly_Mm3!CF39*0.0353147</f>
        <v>9.1836204606908627</v>
      </c>
      <c r="CG39" s="94">
        <f>Quarterly_Mm3!CG39*0.0353147</f>
        <v>9.1836204606908627</v>
      </c>
      <c r="CH39" s="94">
        <f>Quarterly_Mm3!CH39*0.0353147</f>
        <v>9.1836204606908627</v>
      </c>
      <c r="CI39" s="94">
        <f>Quarterly_Mm3!CI39*0.0353147</f>
        <v>8.5145425298083843</v>
      </c>
      <c r="CJ39" s="94">
        <f>Quarterly_Mm3!CJ39*0.0353147</f>
        <v>8.5145425298083843</v>
      </c>
      <c r="CK39" s="94">
        <f>Quarterly_Mm3!CK39*0.0353147</f>
        <v>8.5145425298083843</v>
      </c>
      <c r="CL39" s="94">
        <f>Quarterly_Mm3!CL39*0.0353147</f>
        <v>8.5145425298083843</v>
      </c>
      <c r="CM39" s="94">
        <f>Quarterly_Mm3!CM39*0.0353147</f>
        <v>8.9928359534967282</v>
      </c>
      <c r="CN39" s="94">
        <f>Quarterly_Mm3!CN39*0.0353147</f>
        <v>8.9928359534967282</v>
      </c>
      <c r="CO39" s="94">
        <f>Quarterly_Mm3!CO39*0.0353147</f>
        <v>8.9928359534967282</v>
      </c>
      <c r="CP39" s="94">
        <f>Quarterly_Mm3!CP39*0.0353147</f>
        <v>8.9928359534967282</v>
      </c>
      <c r="CQ39" s="94">
        <f>Quarterly_Mm3!CQ39*0.0353147</f>
        <v>7.9808425980446751</v>
      </c>
      <c r="CR39" s="94">
        <f>Quarterly_Mm3!CR39*0.0353147</f>
        <v>7.9808425980446751</v>
      </c>
      <c r="CS39" s="94">
        <f>Quarterly_Mm3!CS39*0.0353147</f>
        <v>7.9808425980446751</v>
      </c>
      <c r="CT39" s="94">
        <f>Quarterly_Mm3!CT39*0.0353147</f>
        <v>7.9808425980446751</v>
      </c>
      <c r="CU39" s="94">
        <f>Quarterly_Mm3!CU39*0.0353147</f>
        <v>7.4365204835623704</v>
      </c>
      <c r="CV39" s="94">
        <f>Quarterly_Mm3!CV39*0.0353147</f>
        <v>7.4365204835623704</v>
      </c>
      <c r="CW39" s="94">
        <f>Quarterly_Mm3!CW39*0.0353147</f>
        <v>7.4365204835623704</v>
      </c>
      <c r="CX39" s="94">
        <f>Quarterly_Mm3!CX39*0.0353147</f>
        <v>7.4365204835623704</v>
      </c>
      <c r="CY39" s="94">
        <f>Quarterly_Mm3!CY39*0.0353147</f>
        <v>8.0033465570227857</v>
      </c>
      <c r="CZ39" s="94">
        <f>Quarterly_Mm3!CZ39*0.0353147</f>
        <v>8.0033465570227857</v>
      </c>
      <c r="DA39" s="94">
        <f>Quarterly_Mm3!DA39*0.0353147</f>
        <v>8.0033465570227857</v>
      </c>
      <c r="DB39" s="94">
        <f>Quarterly_Mm3!DB39*0.0353147</f>
        <v>8.0033465570227857</v>
      </c>
      <c r="DC39" s="94">
        <f>Quarterly_Mm3!DC39*0.0353147</f>
        <v>9.1986940318392243</v>
      </c>
      <c r="DD39" s="94">
        <f>Quarterly_Mm3!DD39*0.0353147</f>
        <v>9.1986940318392243</v>
      </c>
      <c r="DE39" s="94">
        <f>Quarterly_Mm3!DE39*0.0353147</f>
        <v>9.1986940318392243</v>
      </c>
      <c r="DF39" s="94">
        <f>Quarterly_Mm3!DF39*0.0353147</f>
        <v>9.1986940318392243</v>
      </c>
      <c r="DG39" s="94">
        <f>Quarterly_Mm3!DG39*0.0353147</f>
        <v>8.0082434368266977</v>
      </c>
      <c r="DH39" s="94">
        <f>Quarterly_Mm3!DH39*0.0353147</f>
        <v>8.0082434368266977</v>
      </c>
      <c r="DI39" s="94">
        <f>Quarterly_Mm3!DI39*0.0353147</f>
        <v>8.0082434368266977</v>
      </c>
      <c r="DJ39" s="94">
        <f>Quarterly_Mm3!DJ39*0.0353147</f>
        <v>8.0082434368266977</v>
      </c>
      <c r="DK39" s="94">
        <f>Quarterly_Mm3!DK39*0.0353147</f>
        <v>8.8471733057816007</v>
      </c>
      <c r="DL39" s="94">
        <f>Quarterly_Mm3!DL39*0.0353147</f>
        <v>8.8471733057816007</v>
      </c>
      <c r="DM39" s="94">
        <f>Quarterly_Mm3!DM39*0.0353147</f>
        <v>8.8471733057816007</v>
      </c>
      <c r="DN39" s="94">
        <f>Quarterly_Mm3!DN39*0.0353147</f>
        <v>8.8471733057816007</v>
      </c>
      <c r="DO39" s="94">
        <f>Quarterly_Mm3!DO39*0.0353147</f>
        <v>4.7551412614514108</v>
      </c>
      <c r="DP39" s="94">
        <f>Quarterly_Mm3!DP39*0.0353147</f>
        <v>4.7551412614514108</v>
      </c>
      <c r="DQ39" s="94">
        <f>Quarterly_Mm3!DQ39*0.0353147</f>
        <v>4.7551412614514108</v>
      </c>
      <c r="DR39" s="94">
        <f>Quarterly_Mm3!DR39*0.0353147</f>
        <v>4.7551412614514108</v>
      </c>
      <c r="DS39" s="94">
        <f>Quarterly_Mm3!DS39*0.0353147</f>
        <v>4.6265194390514477</v>
      </c>
      <c r="DT39" s="94">
        <f>Quarterly_Mm3!DT39*0.0353147</f>
        <v>4.6265194390514477</v>
      </c>
      <c r="DU39" s="94">
        <f>Quarterly_Mm3!DU39*0.0353147</f>
        <v>4.6265194390514477</v>
      </c>
      <c r="DV39" s="94">
        <f>Quarterly_Mm3!DV39*0.0353147</f>
        <v>4.6265194390514477</v>
      </c>
      <c r="DW39" s="94">
        <f>Quarterly_Mm3!DW39*0.0353147</f>
        <v>2.366969770119582</v>
      </c>
      <c r="DX39" s="94">
        <f>Quarterly_Mm3!DX39*0.0353147</f>
        <v>2.366969770119582</v>
      </c>
      <c r="DY39" s="94">
        <f>Quarterly_Mm3!DY39*0.0353147</f>
        <v>2.366969770119582</v>
      </c>
      <c r="DZ39" s="94">
        <f>Quarterly_Mm3!DZ39*0.0353147</f>
        <v>2.366969770119582</v>
      </c>
      <c r="EA39" s="94">
        <f>Quarterly_Mm3!EA39*0.0353147</f>
        <v>2.200452678486049</v>
      </c>
      <c r="EB39" s="94">
        <f>Quarterly_Mm3!EB39*0.0353147</f>
        <v>2.8858167073195418</v>
      </c>
      <c r="EC39" s="94">
        <f>Quarterly_Mm3!EC39*0.0353147</f>
        <v>2.5145148667801136</v>
      </c>
      <c r="ED39" s="94">
        <f>Quarterly_Mm3!ED39*0.0353147</f>
        <v>2.3441155877011361</v>
      </c>
      <c r="EE39" s="94">
        <f>Quarterly_Mm3!EE39*0.0353147</f>
        <v>2.3225840792171462</v>
      </c>
      <c r="EF39" s="94">
        <f>Quarterly_Mm3!EF39*0.0353147</f>
        <v>2.8470082319795331</v>
      </c>
      <c r="EG39" s="94">
        <f>Quarterly_Mm3!EG39*0.0353147</f>
        <v>3.1167428485127471</v>
      </c>
      <c r="EH39" s="94">
        <f>Quarterly_Mm3!EH39*0.0353147</f>
        <v>1.9290589459732213</v>
      </c>
      <c r="EI39" s="94">
        <f>Quarterly_Mm3!EI39*0.0353147</f>
        <v>2.7487199421665993</v>
      </c>
      <c r="EJ39" s="94">
        <f>Quarterly_Mm3!EJ39*0.0353147</f>
        <v>3.4087182399876284</v>
      </c>
      <c r="EK39" s="94">
        <f>Quarterly_Mm3!EK39*0.0353147</f>
        <v>3.3983822558338392</v>
      </c>
      <c r="EL39" s="94">
        <f>Quarterly_Mm3!EL39*0.0353147</f>
        <v>3.6978209611485426</v>
      </c>
      <c r="EM39" s="94">
        <f>Quarterly_Mm3!EM39*0.0353147</f>
        <v>4.2680957252301264</v>
      </c>
      <c r="EN39" s="94">
        <f>Quarterly_Mm3!EN39*0.0353147</f>
        <v>5.0474272477449134</v>
      </c>
      <c r="EO39" s="94">
        <f>Quarterly_Mm3!EO39*0.0353147</f>
        <v>5.097228332736182</v>
      </c>
      <c r="EP39" s="94">
        <f>Quarterly_Mm3!EP39*0.0353147</f>
        <v>4.4656136156035027</v>
      </c>
      <c r="EQ39" s="94">
        <f>Quarterly_Mm3!EQ39*0.0353147</f>
        <v>4.2530897917819095</v>
      </c>
      <c r="ER39" s="94">
        <f>Quarterly_Mm3!ER39*0.0353147</f>
        <v>4.4743082583018605</v>
      </c>
      <c r="ES39" s="94">
        <f>Quarterly_Mm3!ES39*0.0353147</f>
        <v>4.4971357219631738</v>
      </c>
      <c r="ET39" s="94">
        <f>Quarterly_Mm3!ET39*0.0353147</f>
        <v>4.7261837228376748</v>
      </c>
      <c r="EU39" s="94">
        <f>Quarterly_Mm3!EU39*0.0353147</f>
        <v>4.5420325824335555</v>
      </c>
      <c r="EV39" s="94">
        <f>Quarterly_Mm3!EV39*0.0353147</f>
        <v>4.7940190084707002</v>
      </c>
      <c r="EW39" s="94">
        <f>Quarterly_Mm3!EW39*0.0353147</f>
        <v>4.5892236225898628</v>
      </c>
      <c r="EX39" s="94">
        <f>Quarterly_Mm3!EX39*0.0353147</f>
        <v>4.1279573034123764</v>
      </c>
      <c r="EY39" s="94">
        <f>Quarterly_Mm3!EY39*0.0353147</f>
        <v>3.5452100671486511</v>
      </c>
      <c r="EZ39" s="94">
        <f>Quarterly_Mm3!EZ39*0.0353147</f>
        <v>4.518503129722534</v>
      </c>
      <c r="FA39" s="94">
        <f>Quarterly_Mm3!FA39*0.0353147</f>
        <v>6.3847464431861161</v>
      </c>
      <c r="FB39" s="94">
        <f>Quarterly_Mm3!FB39*0.0353147</f>
        <v>6.6238175696017558</v>
      </c>
      <c r="FC39" s="94">
        <f>Quarterly_Mm3!FC39*0.0353147</f>
        <v>5.3050640157264217</v>
      </c>
      <c r="FD39" s="94">
        <f>Quarterly_Mm3!FD39*0.0353147</f>
        <v>6.8648924113848695</v>
      </c>
      <c r="FE39" s="94">
        <f>Quarterly_Mm3!FE39*0.0353147</f>
        <v>6.509891583865719</v>
      </c>
      <c r="FF39" s="94">
        <f>Quarterly_Mm3!FF39*0.0353147</f>
        <v>6.8586578271139498</v>
      </c>
      <c r="FG39" s="94">
        <f>Quarterly_Mm3!FG39*0.0353147</f>
        <v>7.9077085219540697</v>
      </c>
      <c r="FH39" s="94">
        <f>Quarterly_Mm3!FH39*0.0353147</f>
        <v>9.3330909953864278</v>
      </c>
      <c r="FI39" s="94">
        <f>Quarterly_Mm3!FI39*0.0353147</f>
        <v>9.9277156091244994</v>
      </c>
      <c r="FJ39" s="94">
        <f>Quarterly_Mm3!FJ39*0.0353147</f>
        <v>9.0735911919511896</v>
      </c>
      <c r="FK39" s="94">
        <f>Quarterly_Mm3!FK39*0.0353147</f>
        <v>10.17787180332463</v>
      </c>
      <c r="FL39" s="94">
        <f>Quarterly_Mm3!FL39*0.0353147</f>
        <v>8.5210450532635402</v>
      </c>
      <c r="FM39" s="94">
        <f>Quarterly_Mm3!FM39*0.0353147</f>
        <v>8.4573291944251885</v>
      </c>
      <c r="FN39" s="94">
        <f>Quarterly_Mm3!FN39*0.0353147</f>
        <v>7.3564112805689792</v>
      </c>
      <c r="FO39" s="94">
        <f>Quarterly_Mm3!FO39*0.0353147</f>
        <v>8.1830571672246695</v>
      </c>
      <c r="FP39" s="94">
        <f>Quarterly_Mm3!FP39*0.0353147</f>
        <v>9.6396013955034885</v>
      </c>
      <c r="FQ39" s="94">
        <f>Quarterly_Mm3!FQ39*0.0353147</f>
        <v>9.5147458675344385</v>
      </c>
      <c r="FR39" s="94">
        <f>Quarterly_Mm3!FR39*0.0353147</f>
        <v>8.761226815273929</v>
      </c>
      <c r="FS39" s="94">
        <f>Quarterly_Mm3!FS39*0.0353147</f>
        <v>8.0144924902753498</v>
      </c>
      <c r="FT39" s="94">
        <f>Quarterly_Mm3!FT39*0.0353147</f>
        <v>6.4872992093659798</v>
      </c>
      <c r="FU39" s="94">
        <f>Quarterly_Mm3!FU39*0.0353147</f>
        <v>7.5444995163712694</v>
      </c>
      <c r="FV39" s="94">
        <f>Quarterly_Mm3!FV39*0.0353147</f>
        <v>8.2569543423597693</v>
      </c>
      <c r="FW39" s="94">
        <f>Quarterly_Mm3!FW39*0.0353147</f>
        <v>7.3102356116819101</v>
      </c>
      <c r="FX39" s="94">
        <f>Quarterly_Mm3!FX39*0.0353147</f>
        <v>4.3694860687964692</v>
      </c>
      <c r="FY39" s="94">
        <f>Quarterly_Mm3!FY39*0.0353147</f>
        <v>7.7530269152534297</v>
      </c>
      <c r="FZ39" s="94">
        <f>Quarterly_Mm3!FZ39*0.0353147</f>
        <v>6.0677942035547892</v>
      </c>
      <c r="GA39" s="94">
        <f>Quarterly_Mm3!GA39*0.0353147</f>
        <v>7.0213077473728998</v>
      </c>
      <c r="GB39" s="94">
        <f>Quarterly_Mm3!GB39*0.0353147</f>
        <v>7.6753885749611985</v>
      </c>
      <c r="GC39" s="94">
        <f>Quarterly_Mm3!GC39*0.0353147</f>
        <v>8.0198142849009599</v>
      </c>
      <c r="GD39" s="94">
        <f>Quarterly_Mm3!GD39*0.0353147</f>
        <v>8.3290101772536396</v>
      </c>
      <c r="GE39" s="94">
        <f>Quarterly_Mm3!GE39*0.0353147</f>
        <v>6.7083613102787698</v>
      </c>
    </row>
    <row r="40" spans="1:187" s="24" customFormat="1" outlineLevel="1" x14ac:dyDescent="0.25">
      <c r="A40" s="33" t="s">
        <v>33</v>
      </c>
      <c r="B40" s="80"/>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c r="AW40" s="28"/>
      <c r="AX40" s="28"/>
      <c r="AY40" s="28"/>
      <c r="AZ40" s="28"/>
      <c r="BA40" s="28"/>
      <c r="BB40" s="28"/>
      <c r="BC40" s="28"/>
      <c r="BD40" s="28"/>
      <c r="BE40" s="28"/>
      <c r="BF40" s="28"/>
      <c r="BG40" s="28"/>
      <c r="BH40" s="28"/>
      <c r="BI40" s="28"/>
      <c r="BJ40" s="28"/>
      <c r="BK40" s="28"/>
      <c r="BL40" s="28"/>
      <c r="BM40" s="28"/>
      <c r="BN40" s="28"/>
      <c r="BO40" s="94">
        <f>Quarterly_Mm3!BO40*0.0353147</f>
        <v>0.63017679449066777</v>
      </c>
      <c r="BP40" s="94">
        <f>Quarterly_Mm3!BP40*0.0353147</f>
        <v>0.63017679449066777</v>
      </c>
      <c r="BQ40" s="94">
        <f>Quarterly_Mm3!BQ40*0.0353147</f>
        <v>0.63017679449066777</v>
      </c>
      <c r="BR40" s="94">
        <f>Quarterly_Mm3!BR40*0.0353147</f>
        <v>0.63017679449066777</v>
      </c>
      <c r="BS40" s="94">
        <f>Quarterly_Mm3!BS40*0.0353147</f>
        <v>0.77967950374355988</v>
      </c>
      <c r="BT40" s="94">
        <f>Quarterly_Mm3!BT40*0.0353147</f>
        <v>0.77967950374355988</v>
      </c>
      <c r="BU40" s="94">
        <f>Quarterly_Mm3!BU40*0.0353147</f>
        <v>0.77967950374355988</v>
      </c>
      <c r="BV40" s="94">
        <f>Quarterly_Mm3!BV40*0.0353147</f>
        <v>0.77967950374355988</v>
      </c>
      <c r="BW40" s="94">
        <f>Quarterly_Mm3!BW40*0.0353147</f>
        <v>0.68338722778283023</v>
      </c>
      <c r="BX40" s="94">
        <f>Quarterly_Mm3!BX40*0.0353147</f>
        <v>0.68338722778283023</v>
      </c>
      <c r="BY40" s="94">
        <f>Quarterly_Mm3!BY40*0.0353147</f>
        <v>0.68338722778283023</v>
      </c>
      <c r="BZ40" s="94">
        <f>Quarterly_Mm3!BZ40*0.0353147</f>
        <v>0.68338722778283023</v>
      </c>
      <c r="CA40" s="94">
        <f>Quarterly_Mm3!CA40*0.0353147</f>
        <v>0.69154287207524812</v>
      </c>
      <c r="CB40" s="94">
        <f>Quarterly_Mm3!CB40*0.0353147</f>
        <v>0.69154287207524812</v>
      </c>
      <c r="CC40" s="94">
        <f>Quarterly_Mm3!CC40*0.0353147</f>
        <v>0.69154287207524812</v>
      </c>
      <c r="CD40" s="94">
        <f>Quarterly_Mm3!CD40*0.0353147</f>
        <v>0.69154287207524812</v>
      </c>
      <c r="CE40" s="94">
        <f>Quarterly_Mm3!CE40*0.0353147</f>
        <v>0.72665600910997152</v>
      </c>
      <c r="CF40" s="94">
        <f>Quarterly_Mm3!CF40*0.0353147</f>
        <v>0.72665600910997152</v>
      </c>
      <c r="CG40" s="94">
        <f>Quarterly_Mm3!CG40*0.0353147</f>
        <v>0.72665600910997152</v>
      </c>
      <c r="CH40" s="94">
        <f>Quarterly_Mm3!CH40*0.0353147</f>
        <v>0.72665600910997152</v>
      </c>
      <c r="CI40" s="94">
        <f>Quarterly_Mm3!CI40*0.0353147</f>
        <v>0.63602243958246851</v>
      </c>
      <c r="CJ40" s="94">
        <f>Quarterly_Mm3!CJ40*0.0353147</f>
        <v>0.63602243958246851</v>
      </c>
      <c r="CK40" s="94">
        <f>Quarterly_Mm3!CK40*0.0353147</f>
        <v>0.63602243958246851</v>
      </c>
      <c r="CL40" s="94">
        <f>Quarterly_Mm3!CL40*0.0353147</f>
        <v>0.63602243958246851</v>
      </c>
      <c r="CM40" s="94">
        <f>Quarterly_Mm3!CM40*0.0353147</f>
        <v>0.79851116647456888</v>
      </c>
      <c r="CN40" s="94">
        <f>Quarterly_Mm3!CN40*0.0353147</f>
        <v>0.79851116647456888</v>
      </c>
      <c r="CO40" s="94">
        <f>Quarterly_Mm3!CO40*0.0353147</f>
        <v>0.79851116647456888</v>
      </c>
      <c r="CP40" s="94">
        <f>Quarterly_Mm3!CP40*0.0353147</f>
        <v>0.79851116647456888</v>
      </c>
      <c r="CQ40" s="94">
        <f>Quarterly_Mm3!CQ40*0.0353147</f>
        <v>0.7312029390797079</v>
      </c>
      <c r="CR40" s="94">
        <f>Quarterly_Mm3!CR40*0.0353147</f>
        <v>0.7312029390797079</v>
      </c>
      <c r="CS40" s="94">
        <f>Quarterly_Mm3!CS40*0.0353147</f>
        <v>0.7312029390797079</v>
      </c>
      <c r="CT40" s="94">
        <f>Quarterly_Mm3!CT40*0.0353147</f>
        <v>0.7312029390797079</v>
      </c>
      <c r="CU40" s="94">
        <f>Quarterly_Mm3!CU40*0.0353147</f>
        <v>0.74681895677391363</v>
      </c>
      <c r="CV40" s="94">
        <f>Quarterly_Mm3!CV40*0.0353147</f>
        <v>0.74681895677391363</v>
      </c>
      <c r="CW40" s="94">
        <f>Quarterly_Mm3!CW40*0.0353147</f>
        <v>0.74681895677391363</v>
      </c>
      <c r="CX40" s="94">
        <f>Quarterly_Mm3!CX40*0.0353147</f>
        <v>0.74681895677391363</v>
      </c>
      <c r="CY40" s="94">
        <f>Quarterly_Mm3!CY40*0.0353147</f>
        <v>0.75666395296602107</v>
      </c>
      <c r="CZ40" s="94">
        <f>Quarterly_Mm3!CZ40*0.0353147</f>
        <v>0.75666395296602107</v>
      </c>
      <c r="DA40" s="94">
        <f>Quarterly_Mm3!DA40*0.0353147</f>
        <v>0.75666395296602107</v>
      </c>
      <c r="DB40" s="94">
        <f>Quarterly_Mm3!DB40*0.0353147</f>
        <v>0.75666395296602107</v>
      </c>
      <c r="DC40" s="94">
        <f>Quarterly_Mm3!DC40*0.0353147</f>
        <v>0.67074756843371319</v>
      </c>
      <c r="DD40" s="94">
        <f>Quarterly_Mm3!DD40*0.0353147</f>
        <v>0.67074756843371319</v>
      </c>
      <c r="DE40" s="94">
        <f>Quarterly_Mm3!DE40*0.0353147</f>
        <v>0.67074756843371319</v>
      </c>
      <c r="DF40" s="94">
        <f>Quarterly_Mm3!DF40*0.0353147</f>
        <v>0.67074756843371319</v>
      </c>
      <c r="DG40" s="94">
        <f>Quarterly_Mm3!DG40*0.0353147</f>
        <v>0.77341233705753754</v>
      </c>
      <c r="DH40" s="94">
        <f>Quarterly_Mm3!DH40*0.0353147</f>
        <v>0.77341233705753754</v>
      </c>
      <c r="DI40" s="94">
        <f>Quarterly_Mm3!DI40*0.0353147</f>
        <v>0.77341233705753754</v>
      </c>
      <c r="DJ40" s="94">
        <f>Quarterly_Mm3!DJ40*0.0353147</f>
        <v>0.77341233705753754</v>
      </c>
      <c r="DK40" s="94">
        <f>Quarterly_Mm3!DK40*0.0353147</f>
        <v>0.68287189897897482</v>
      </c>
      <c r="DL40" s="94">
        <f>Quarterly_Mm3!DL40*0.0353147</f>
        <v>0.68287189897897482</v>
      </c>
      <c r="DM40" s="94">
        <f>Quarterly_Mm3!DM40*0.0353147</f>
        <v>0.68287189897897482</v>
      </c>
      <c r="DN40" s="94">
        <f>Quarterly_Mm3!DN40*0.0353147</f>
        <v>0.68287189897897482</v>
      </c>
      <c r="DO40" s="94">
        <f>Quarterly_Mm3!DO40*0.0353147</f>
        <v>0.76605619131140812</v>
      </c>
      <c r="DP40" s="94">
        <f>Quarterly_Mm3!DP40*0.0353147</f>
        <v>0.76605619131140812</v>
      </c>
      <c r="DQ40" s="94">
        <f>Quarterly_Mm3!DQ40*0.0353147</f>
        <v>0.76605619131140812</v>
      </c>
      <c r="DR40" s="94">
        <f>Quarterly_Mm3!DR40*0.0353147</f>
        <v>0.76605619131140812</v>
      </c>
      <c r="DS40" s="94">
        <f>Quarterly_Mm3!DS40*0.0353147</f>
        <v>0.85838248799037431</v>
      </c>
      <c r="DT40" s="94">
        <f>Quarterly_Mm3!DT40*0.0353147</f>
        <v>0.85838248799037431</v>
      </c>
      <c r="DU40" s="94">
        <f>Quarterly_Mm3!DU40*0.0353147</f>
        <v>0.85838248799037431</v>
      </c>
      <c r="DV40" s="94">
        <f>Quarterly_Mm3!DV40*0.0353147</f>
        <v>0.85838248799037431</v>
      </c>
      <c r="DW40" s="94">
        <f>Quarterly_Mm3!DW40*0.0353147</f>
        <v>0.79559516794528706</v>
      </c>
      <c r="DX40" s="94">
        <f>Quarterly_Mm3!DX40*0.0353147</f>
        <v>0.79559516794528706</v>
      </c>
      <c r="DY40" s="94">
        <f>Quarterly_Mm3!DY40*0.0353147</f>
        <v>0.79559516794528706</v>
      </c>
      <c r="DZ40" s="94">
        <f>Quarterly_Mm3!DZ40*0.0353147</f>
        <v>0.79559516794528706</v>
      </c>
      <c r="EA40" s="94">
        <f>Quarterly_Mm3!EA40*0.0353147</f>
        <v>0.69901048170572255</v>
      </c>
      <c r="EB40" s="94">
        <f>Quarterly_Mm3!EB40*0.0353147</f>
        <v>0.73873554723201496</v>
      </c>
      <c r="EC40" s="94">
        <f>Quarterly_Mm3!EC40*0.0353147</f>
        <v>0.76143272513950411</v>
      </c>
      <c r="ED40" s="94">
        <f>Quarterly_Mm3!ED40*0.0353147</f>
        <v>0.6589533200543507</v>
      </c>
      <c r="EE40" s="94">
        <f>Quarterly_Mm3!EE40*0.0353147</f>
        <v>0.66357985942791986</v>
      </c>
      <c r="EF40" s="94">
        <f>Quarterly_Mm3!EF40*0.0353147</f>
        <v>0.70784179993748197</v>
      </c>
      <c r="EG40" s="94">
        <f>Quarterly_Mm3!EG40*0.0353147</f>
        <v>0.7147405980212943</v>
      </c>
      <c r="EH40" s="94">
        <f>Quarterly_Mm3!EH40*0.0353147</f>
        <v>0.66720342424658996</v>
      </c>
      <c r="EI40" s="94">
        <f>Quarterly_Mm3!EI40*0.0353147</f>
        <v>0.72351156842870046</v>
      </c>
      <c r="EJ40" s="94">
        <f>Quarterly_Mm3!EJ40*0.0353147</f>
        <v>0.76333871544014142</v>
      </c>
      <c r="EK40" s="94">
        <f>Quarterly_Mm3!EK40*0.0353147</f>
        <v>0.74558671810212696</v>
      </c>
      <c r="EL40" s="94">
        <f>Quarterly_Mm3!EL40*0.0353147</f>
        <v>0.60770994787450916</v>
      </c>
      <c r="EM40" s="94">
        <f>Quarterly_Mm3!EM40*0.0353147</f>
        <v>0.6419161140361439</v>
      </c>
      <c r="EN40" s="94">
        <f>Quarterly_Mm3!EN40*0.0353147</f>
        <v>0.71061702607681432</v>
      </c>
      <c r="EO40" s="94">
        <f>Quarterly_Mm3!EO40*0.0353147</f>
        <v>0.72543302859065939</v>
      </c>
      <c r="EP40" s="94">
        <f>Quarterly_Mm3!EP40*0.0353147</f>
        <v>0.6321727427542958</v>
      </c>
      <c r="EQ40" s="94">
        <f>Quarterly_Mm3!EQ40*0.0353147</f>
        <v>0.66875367992541523</v>
      </c>
      <c r="ER40" s="94">
        <f>Quarterly_Mm3!ER40*0.0353147</f>
        <v>0.74462201734768119</v>
      </c>
      <c r="ES40" s="94">
        <f>Quarterly_Mm3!ES40*0.0353147</f>
        <v>0.74962123030079575</v>
      </c>
      <c r="ET40" s="94">
        <f>Quarterly_Mm3!ET40*0.0353147</f>
        <v>0.69589138337922485</v>
      </c>
      <c r="EU40" s="94">
        <f>Quarterly_Mm3!EU40*0.0353147</f>
        <v>0.66496868034007095</v>
      </c>
      <c r="EV40" s="94">
        <f>Quarterly_Mm3!EV40*0.0353147</f>
        <v>0.7253980502097469</v>
      </c>
      <c r="EW40" s="94">
        <f>Quarterly_Mm3!EW40*0.0353147</f>
        <v>0.74698613383742207</v>
      </c>
      <c r="EX40" s="94">
        <f>Quarterly_Mm3!EX40*0.0353147</f>
        <v>0.67444522437263332</v>
      </c>
      <c r="EY40" s="94">
        <f>Quarterly_Mm3!EY40*0.0353147</f>
        <v>0.66778595680858654</v>
      </c>
      <c r="EZ40" s="94">
        <f>Quarterly_Mm3!EZ40*0.0353147</f>
        <v>0.710438517179663</v>
      </c>
      <c r="FA40" s="94">
        <f>Quarterly_Mm3!FA40*0.0353147</f>
        <v>0.7746305676811881</v>
      </c>
      <c r="FB40" s="94">
        <f>Quarterly_Mm3!FB40*0.0353147</f>
        <v>0.71055627806653165</v>
      </c>
      <c r="FC40" s="94">
        <f>Quarterly_Mm3!FC40*0.0353147</f>
        <v>0.64022785873474752</v>
      </c>
      <c r="FD40" s="94">
        <f>Quarterly_Mm3!FD40*0.0353147</f>
        <v>0.89598518839893393</v>
      </c>
      <c r="FE40" s="94">
        <f>Quarterly_Mm3!FE40*0.0353147</f>
        <v>1.1169407286170618</v>
      </c>
      <c r="FF40" s="94">
        <f>Quarterly_Mm3!FF40*0.0353147</f>
        <v>1.4157108107636289</v>
      </c>
      <c r="FG40" s="94">
        <f>Quarterly_Mm3!FG40*0.0353147</f>
        <v>1.0344503261777729</v>
      </c>
      <c r="FH40" s="94">
        <f>Quarterly_Mm3!FH40*0.0353147</f>
        <v>0.34527168982302198</v>
      </c>
      <c r="FI40" s="94">
        <f>Quarterly_Mm3!FI40*0.0353147</f>
        <v>0.80570745847309999</v>
      </c>
      <c r="FJ40" s="94">
        <f>Quarterly_Mm3!FJ40*0.0353147</f>
        <v>0.560916587444653</v>
      </c>
      <c r="FK40" s="94">
        <f>Quarterly_Mm3!FK40*0.0353147</f>
        <v>0.52238350627414898</v>
      </c>
      <c r="FL40" s="94">
        <f>Quarterly_Mm3!FL40*0.0353147</f>
        <v>0.57234407722115188</v>
      </c>
      <c r="FM40" s="94">
        <f>Quarterly_Mm3!FM40*0.0353147</f>
        <v>0.58363254397130804</v>
      </c>
      <c r="FN40" s="94">
        <f>Quarterly_Mm3!FN40*0.0353147</f>
        <v>0.59914532405852794</v>
      </c>
      <c r="FO40" s="94">
        <f>Quarterly_Mm3!FO40*0.0353147</f>
        <v>0.56320573997699697</v>
      </c>
      <c r="FP40" s="94">
        <f>Quarterly_Mm3!FP40*0.0353147</f>
        <v>0.58680187267036488</v>
      </c>
      <c r="FQ40" s="94">
        <f>Quarterly_Mm3!FQ40*0.0353147</f>
        <v>0.57794537957488101</v>
      </c>
      <c r="FR40" s="94">
        <f>Quarterly_Mm3!FR40*0.0353147</f>
        <v>0.49330503197232495</v>
      </c>
      <c r="FS40" s="94">
        <f>Quarterly_Mm3!FS40*0.0353147</f>
        <v>0.50471422555590095</v>
      </c>
      <c r="FT40" s="94">
        <f>Quarterly_Mm3!FT40*0.0353147</f>
        <v>0.58182629736005587</v>
      </c>
      <c r="FU40" s="94">
        <f>Quarterly_Mm3!FU40*0.0353147</f>
        <v>0.63789488928408988</v>
      </c>
      <c r="FV40" s="94">
        <f>Quarterly_Mm3!FV40*0.0353147</f>
        <v>0.60191819510321087</v>
      </c>
      <c r="FW40" s="94">
        <f>Quarterly_Mm3!FW40*0.0353147</f>
        <v>0.57279048080888295</v>
      </c>
      <c r="FX40" s="94">
        <f>Quarterly_Mm3!FX40*0.0353147</f>
        <v>0.60630955862512592</v>
      </c>
      <c r="FY40" s="94">
        <f>Quarterly_Mm3!FY40*0.0353147</f>
        <v>0.54835165497138194</v>
      </c>
      <c r="FZ40" s="94">
        <f>Quarterly_Mm3!FZ40*0.0353147</f>
        <v>0.57715294701808195</v>
      </c>
      <c r="GA40" s="94">
        <f>Quarterly_Mm3!GA40*0.0353147</f>
        <v>0.58051132413491391</v>
      </c>
      <c r="GB40" s="94">
        <f>Quarterly_Mm3!GB40*0.0353147</f>
        <v>0.62207883750082693</v>
      </c>
      <c r="GC40" s="94">
        <f>Quarterly_Mm3!GC40*0.0353147</f>
        <v>0.67677825025410088</v>
      </c>
      <c r="GD40" s="94">
        <f>Quarterly_Mm3!GD40*0.0353147</f>
        <v>0.59069402935881499</v>
      </c>
      <c r="GE40" s="94">
        <f>Quarterly_Mm3!GE40*0.0353147</f>
        <v>0.53081909476103695</v>
      </c>
    </row>
    <row r="41" spans="1:187" s="24" customFormat="1" outlineLevel="1" x14ac:dyDescent="0.25">
      <c r="A41" s="33" t="s">
        <v>34</v>
      </c>
      <c r="B41" s="80"/>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c r="BB41" s="28"/>
      <c r="BC41" s="28"/>
      <c r="BD41" s="28"/>
      <c r="BE41" s="28"/>
      <c r="BF41" s="28"/>
      <c r="BG41" s="28"/>
      <c r="BH41" s="28"/>
      <c r="BI41" s="28"/>
      <c r="BJ41" s="28"/>
      <c r="BK41" s="28"/>
      <c r="BL41" s="28"/>
      <c r="BM41" s="28"/>
      <c r="BN41" s="28"/>
      <c r="BO41" s="94">
        <f>Quarterly_Mm3!BO41*0.0353147</f>
        <v>0.83925327691306228</v>
      </c>
      <c r="BP41" s="94">
        <f>Quarterly_Mm3!BP41*0.0353147</f>
        <v>0.83925327691306228</v>
      </c>
      <c r="BQ41" s="94">
        <f>Quarterly_Mm3!BQ41*0.0353147</f>
        <v>0.83925327691306228</v>
      </c>
      <c r="BR41" s="94">
        <f>Quarterly_Mm3!BR41*0.0353147</f>
        <v>0.83925327691306228</v>
      </c>
      <c r="BS41" s="94">
        <f>Quarterly_Mm3!BS41*0.0353147</f>
        <v>0.81505216035610695</v>
      </c>
      <c r="BT41" s="94">
        <f>Quarterly_Mm3!BT41*0.0353147</f>
        <v>0.81505216035610695</v>
      </c>
      <c r="BU41" s="94">
        <f>Quarterly_Mm3!BU41*0.0353147</f>
        <v>0.81505216035610695</v>
      </c>
      <c r="BV41" s="94">
        <f>Quarterly_Mm3!BV41*0.0353147</f>
        <v>0.81505216035610695</v>
      </c>
      <c r="BW41" s="94">
        <f>Quarterly_Mm3!BW41*0.0353147</f>
        <v>0.80341320217439061</v>
      </c>
      <c r="BX41" s="94">
        <f>Quarterly_Mm3!BX41*0.0353147</f>
        <v>0.80341320217439061</v>
      </c>
      <c r="BY41" s="94">
        <f>Quarterly_Mm3!BY41*0.0353147</f>
        <v>0.80341320217439061</v>
      </c>
      <c r="BZ41" s="94">
        <f>Quarterly_Mm3!BZ41*0.0353147</f>
        <v>0.80341320217439061</v>
      </c>
      <c r="CA41" s="94">
        <f>Quarterly_Mm3!CA41*0.0353147</f>
        <v>0.85107817756960791</v>
      </c>
      <c r="CB41" s="94">
        <f>Quarterly_Mm3!CB41*0.0353147</f>
        <v>0.85107817756960791</v>
      </c>
      <c r="CC41" s="94">
        <f>Quarterly_Mm3!CC41*0.0353147</f>
        <v>0.85107817756960791</v>
      </c>
      <c r="CD41" s="94">
        <f>Quarterly_Mm3!CD41*0.0353147</f>
        <v>0.85107817756960791</v>
      </c>
      <c r="CE41" s="94">
        <f>Quarterly_Mm3!CE41*0.0353147</f>
        <v>0.89242040333724182</v>
      </c>
      <c r="CF41" s="94">
        <f>Quarterly_Mm3!CF41*0.0353147</f>
        <v>0.89242040333724182</v>
      </c>
      <c r="CG41" s="94">
        <f>Quarterly_Mm3!CG41*0.0353147</f>
        <v>0.89242040333724182</v>
      </c>
      <c r="CH41" s="94">
        <f>Quarterly_Mm3!CH41*0.0353147</f>
        <v>0.89242040333724182</v>
      </c>
      <c r="CI41" s="94">
        <f>Quarterly_Mm3!CI41*0.0353147</f>
        <v>0.91562133243038801</v>
      </c>
      <c r="CJ41" s="94">
        <f>Quarterly_Mm3!CJ41*0.0353147</f>
        <v>0.91562133243038801</v>
      </c>
      <c r="CK41" s="94">
        <f>Quarterly_Mm3!CK41*0.0353147</f>
        <v>0.91562133243038801</v>
      </c>
      <c r="CL41" s="94">
        <f>Quarterly_Mm3!CL41*0.0353147</f>
        <v>0.91562133243038801</v>
      </c>
      <c r="CM41" s="94">
        <f>Quarterly_Mm3!CM41*0.0353147</f>
        <v>0.96483821903913713</v>
      </c>
      <c r="CN41" s="94">
        <f>Quarterly_Mm3!CN41*0.0353147</f>
        <v>0.96483821903913713</v>
      </c>
      <c r="CO41" s="94">
        <f>Quarterly_Mm3!CO41*0.0353147</f>
        <v>0.96483821903913713</v>
      </c>
      <c r="CP41" s="94">
        <f>Quarterly_Mm3!CP41*0.0353147</f>
        <v>0.96483821903913713</v>
      </c>
      <c r="CQ41" s="94">
        <f>Quarterly_Mm3!CQ41*0.0353147</f>
        <v>0.95971446874397903</v>
      </c>
      <c r="CR41" s="94">
        <f>Quarterly_Mm3!CR41*0.0353147</f>
        <v>0.95971446874397903</v>
      </c>
      <c r="CS41" s="94">
        <f>Quarterly_Mm3!CS41*0.0353147</f>
        <v>0.95971446874397903</v>
      </c>
      <c r="CT41" s="94">
        <f>Quarterly_Mm3!CT41*0.0353147</f>
        <v>0.95971446874397903</v>
      </c>
      <c r="CU41" s="94">
        <f>Quarterly_Mm3!CU41*0.0353147</f>
        <v>0.93341296457409362</v>
      </c>
      <c r="CV41" s="94">
        <f>Quarterly_Mm3!CV41*0.0353147</f>
        <v>0.93341296457409362</v>
      </c>
      <c r="CW41" s="94">
        <f>Quarterly_Mm3!CW41*0.0353147</f>
        <v>0.93341296457409362</v>
      </c>
      <c r="CX41" s="94">
        <f>Quarterly_Mm3!CX41*0.0353147</f>
        <v>0.93341296457409362</v>
      </c>
      <c r="CY41" s="94">
        <f>Quarterly_Mm3!CY41*0.0353147</f>
        <v>0.94232192356484468</v>
      </c>
      <c r="CZ41" s="94">
        <f>Quarterly_Mm3!CZ41*0.0353147</f>
        <v>0.94232192356484468</v>
      </c>
      <c r="DA41" s="94">
        <f>Quarterly_Mm3!DA41*0.0353147</f>
        <v>0.94232192356484468</v>
      </c>
      <c r="DB41" s="94">
        <f>Quarterly_Mm3!DB41*0.0353147</f>
        <v>0.94232192356484468</v>
      </c>
      <c r="DC41" s="94">
        <f>Quarterly_Mm3!DC41*0.0353147</f>
        <v>0.95205961911856207</v>
      </c>
      <c r="DD41" s="94">
        <f>Quarterly_Mm3!DD41*0.0353147</f>
        <v>0.95205961911856207</v>
      </c>
      <c r="DE41" s="94">
        <f>Quarterly_Mm3!DE41*0.0353147</f>
        <v>0.95205961911856207</v>
      </c>
      <c r="DF41" s="94">
        <f>Quarterly_Mm3!DF41*0.0353147</f>
        <v>0.95205961911856207</v>
      </c>
      <c r="DG41" s="94">
        <f>Quarterly_Mm3!DG41*0.0353147</f>
        <v>0.89553659337622837</v>
      </c>
      <c r="DH41" s="94">
        <f>Quarterly_Mm3!DH41*0.0353147</f>
        <v>0.89553659337622837</v>
      </c>
      <c r="DI41" s="94">
        <f>Quarterly_Mm3!DI41*0.0353147</f>
        <v>0.89553659337622837</v>
      </c>
      <c r="DJ41" s="94">
        <f>Quarterly_Mm3!DJ41*0.0353147</f>
        <v>0.89553659337622837</v>
      </c>
      <c r="DK41" s="94">
        <f>Quarterly_Mm3!DK41*0.0353147</f>
        <v>0.92465530800512363</v>
      </c>
      <c r="DL41" s="94">
        <f>Quarterly_Mm3!DL41*0.0353147</f>
        <v>0.92465530800512363</v>
      </c>
      <c r="DM41" s="94">
        <f>Quarterly_Mm3!DM41*0.0353147</f>
        <v>0.92465530800512363</v>
      </c>
      <c r="DN41" s="94">
        <f>Quarterly_Mm3!DN41*0.0353147</f>
        <v>0.92465530800512363</v>
      </c>
      <c r="DO41" s="94">
        <f>Quarterly_Mm3!DO41*0.0353147</f>
        <v>0.91379154233838633</v>
      </c>
      <c r="DP41" s="94">
        <f>Quarterly_Mm3!DP41*0.0353147</f>
        <v>0.91379154233838633</v>
      </c>
      <c r="DQ41" s="94">
        <f>Quarterly_Mm3!DQ41*0.0353147</f>
        <v>0.91379154233838633</v>
      </c>
      <c r="DR41" s="94">
        <f>Quarterly_Mm3!DR41*0.0353147</f>
        <v>0.91379154233838633</v>
      </c>
      <c r="DS41" s="94">
        <f>Quarterly_Mm3!DS41*0.0353147</f>
        <v>0.96291637741411618</v>
      </c>
      <c r="DT41" s="94">
        <f>Quarterly_Mm3!DT41*0.0353147</f>
        <v>0.96291637741411618</v>
      </c>
      <c r="DU41" s="94">
        <f>Quarterly_Mm3!DU41*0.0353147</f>
        <v>0.96291637741411618</v>
      </c>
      <c r="DV41" s="94">
        <f>Quarterly_Mm3!DV41*0.0353147</f>
        <v>0.96291637741411618</v>
      </c>
      <c r="DW41" s="94">
        <f>Quarterly_Mm3!DW41*0.0353147</f>
        <v>0.89286208181695093</v>
      </c>
      <c r="DX41" s="94">
        <f>Quarterly_Mm3!DX41*0.0353147</f>
        <v>0.89286208181695093</v>
      </c>
      <c r="DY41" s="94">
        <f>Quarterly_Mm3!DY41*0.0353147</f>
        <v>0.89286208181695093</v>
      </c>
      <c r="DZ41" s="94">
        <f>Quarterly_Mm3!DZ41*0.0353147</f>
        <v>0.89286208181695093</v>
      </c>
      <c r="EA41" s="94">
        <f>Quarterly_Mm3!EA41*0.0353147</f>
        <v>0.78176104955872006</v>
      </c>
      <c r="EB41" s="94">
        <f>Quarterly_Mm3!EB41*0.0353147</f>
        <v>0.90909489258578347</v>
      </c>
      <c r="EC41" s="94">
        <f>Quarterly_Mm3!EC41*0.0353147</f>
        <v>0.9423772932855331</v>
      </c>
      <c r="ED41" s="94">
        <f>Quarterly_Mm3!ED41*0.0353147</f>
        <v>0.84775264394780847</v>
      </c>
      <c r="EE41" s="94">
        <f>Quarterly_Mm3!EE41*0.0353147</f>
        <v>0.80216855647338581</v>
      </c>
      <c r="EF41" s="94">
        <f>Quarterly_Mm3!EF41*0.0353147</f>
        <v>0.89543891324031499</v>
      </c>
      <c r="EG41" s="94">
        <f>Quarterly_Mm3!EG41*0.0353147</f>
        <v>0.9394020219434297</v>
      </c>
      <c r="EH41" s="94">
        <f>Quarterly_Mm3!EH41*0.0353147</f>
        <v>0.75528129604460537</v>
      </c>
      <c r="EI41" s="94">
        <f>Quarterly_Mm3!EI41*0.0353147</f>
        <v>0.6953186742868217</v>
      </c>
      <c r="EJ41" s="94">
        <f>Quarterly_Mm3!EJ41*0.0353147</f>
        <v>0.90359585315097468</v>
      </c>
      <c r="EK41" s="94">
        <f>Quarterly_Mm3!EK41*0.0353147</f>
        <v>0.8356969866654933</v>
      </c>
      <c r="EL41" s="94">
        <f>Quarterly_Mm3!EL41*0.0353147</f>
        <v>0.67137380603516683</v>
      </c>
      <c r="EM41" s="94">
        <f>Quarterly_Mm3!EM41*0.0353147</f>
        <v>0.61828784442506468</v>
      </c>
      <c r="EN41" s="94">
        <f>Quarterly_Mm3!EN41*0.0353147</f>
        <v>0.679137878145193</v>
      </c>
      <c r="EO41" s="94">
        <f>Quarterly_Mm3!EO41*0.0353147</f>
        <v>0.68382322267588336</v>
      </c>
      <c r="EP41" s="94">
        <f>Quarterly_Mm3!EP41*0.0353147</f>
        <v>0.568677774666833</v>
      </c>
      <c r="EQ41" s="94">
        <f>Quarterly_Mm3!EQ41*0.0353147</f>
        <v>0.62116376261131967</v>
      </c>
      <c r="ER41" s="94">
        <f>Quarterly_Mm3!ER41*0.0353147</f>
        <v>0.66728134034776709</v>
      </c>
      <c r="ES41" s="94">
        <f>Quarterly_Mm3!ES41*0.0353147</f>
        <v>0.68750828536089548</v>
      </c>
      <c r="ET41" s="94">
        <f>Quarterly_Mm3!ET41*0.0353147</f>
        <v>0.7264218242617968</v>
      </c>
      <c r="EU41" s="94">
        <f>Quarterly_Mm3!EU41*0.0353147</f>
        <v>0.66866553578175836</v>
      </c>
      <c r="EV41" s="94">
        <f>Quarterly_Mm3!EV41*0.0353147</f>
        <v>0.70670910532250564</v>
      </c>
      <c r="EW41" s="94">
        <f>Quarterly_Mm3!EW41*0.0353147</f>
        <v>0.76822575764986922</v>
      </c>
      <c r="EX41" s="94">
        <f>Quarterly_Mm3!EX41*0.0353147</f>
        <v>0.61571891781060351</v>
      </c>
      <c r="EY41" s="94">
        <f>Quarterly_Mm3!EY41*0.0353147</f>
        <v>0.615871183057357</v>
      </c>
      <c r="EZ41" s="94">
        <f>Quarterly_Mm3!EZ41*0.0353147</f>
        <v>0.69820250220798763</v>
      </c>
      <c r="FA41" s="94">
        <f>Quarterly_Mm3!FA41*0.0353147</f>
        <v>0.72448722859942727</v>
      </c>
      <c r="FB41" s="94">
        <f>Quarterly_Mm3!FB41*0.0353147</f>
        <v>0.62601615128873445</v>
      </c>
      <c r="FC41" s="94">
        <f>Quarterly_Mm3!FC41*0.0353147</f>
        <v>0.58560725195923857</v>
      </c>
      <c r="FD41" s="94">
        <f>Quarterly_Mm3!FD41*0.0353147</f>
        <v>0.73494051372009905</v>
      </c>
      <c r="FE41" s="94">
        <f>Quarterly_Mm3!FE41*0.0353147</f>
        <v>0.76590620523677588</v>
      </c>
      <c r="FF41" s="94">
        <f>Quarterly_Mm3!FF41*0.0353147</f>
        <v>0.77528156168089202</v>
      </c>
      <c r="FG41" s="94">
        <f>Quarterly_Mm3!FG41*0.0353147</f>
        <v>0.64432056634076795</v>
      </c>
      <c r="FH41" s="94">
        <f>Quarterly_Mm3!FH41*0.0353147</f>
        <v>0.93505920743074589</v>
      </c>
      <c r="FI41" s="94">
        <f>Quarterly_Mm3!FI41*0.0353147</f>
        <v>1.0257194711310378</v>
      </c>
      <c r="FJ41" s="94">
        <f>Quarterly_Mm3!FJ41*0.0353147</f>
        <v>0.68208185533718191</v>
      </c>
      <c r="FK41" s="94">
        <f>Quarterly_Mm3!FK41*0.0353147</f>
        <v>0.61044271271449191</v>
      </c>
      <c r="FL41" s="94">
        <f>Quarterly_Mm3!FL41*0.0353147</f>
        <v>0.77439122406240102</v>
      </c>
      <c r="FM41" s="94">
        <f>Quarterly_Mm3!FM41*0.0353147</f>
        <v>0.78832841267624287</v>
      </c>
      <c r="FN41" s="94">
        <f>Quarterly_Mm3!FN41*0.0353147</f>
        <v>0.71982967989792701</v>
      </c>
      <c r="FO41" s="94">
        <f>Quarterly_Mm3!FO41*0.0353147</f>
        <v>0.64932873040938399</v>
      </c>
      <c r="FP41" s="94">
        <f>Quarterly_Mm3!FP41*0.0353147</f>
        <v>0.74894443051903192</v>
      </c>
      <c r="FQ41" s="94">
        <f>Quarterly_Mm3!FQ41*0.0353147</f>
        <v>0.72593706697609295</v>
      </c>
      <c r="FR41" s="94">
        <f>Quarterly_Mm3!FR41*0.0353147</f>
        <v>0.612776225807241</v>
      </c>
      <c r="FS41" s="94">
        <f>Quarterly_Mm3!FS41*0.0353147</f>
        <v>0.74734498290636286</v>
      </c>
      <c r="FT41" s="94">
        <f>Quarterly_Mm3!FT41*0.0353147</f>
        <v>0.86289805421335986</v>
      </c>
      <c r="FU41" s="94">
        <f>Quarterly_Mm3!FU41*0.0353147</f>
        <v>0.8992810002275109</v>
      </c>
      <c r="FV41" s="94">
        <f>Quarterly_Mm3!FV41*0.0353147</f>
        <v>0.82539708788114297</v>
      </c>
      <c r="FW41" s="94">
        <f>Quarterly_Mm3!FW41*0.0353147</f>
        <v>0.72471605945785789</v>
      </c>
      <c r="FX41" s="94">
        <f>Quarterly_Mm3!FX41*0.0353147</f>
        <v>0.88309808556791491</v>
      </c>
      <c r="FY41" s="94">
        <f>Quarterly_Mm3!FY41*0.0353147</f>
        <v>0.90397117908347591</v>
      </c>
      <c r="FZ41" s="94">
        <f>Quarterly_Mm3!FZ41*0.0353147</f>
        <v>0.852438145545515</v>
      </c>
      <c r="GA41" s="94">
        <f>Quarterly_Mm3!GA41*0.0353147</f>
        <v>0.73976885745519694</v>
      </c>
      <c r="GB41" s="94">
        <f>Quarterly_Mm3!GB41*0.0353147</f>
        <v>0.87417551796243698</v>
      </c>
      <c r="GC41" s="94">
        <f>Quarterly_Mm3!GC41*0.0353147</f>
        <v>0.93130599854832785</v>
      </c>
      <c r="GD41" s="94">
        <f>Quarterly_Mm3!GD41*0.0353147</f>
        <v>0.86313003471192495</v>
      </c>
      <c r="GE41" s="94">
        <f>Quarterly_Mm3!GE41*0.0353147</f>
        <v>0.76168209425294298</v>
      </c>
    </row>
    <row r="42" spans="1:187" s="25" customFormat="1" ht="15" customHeight="1" outlineLevel="1" x14ac:dyDescent="0.25">
      <c r="A42" s="32" t="s">
        <v>1</v>
      </c>
      <c r="B42" s="88"/>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4"/>
      <c r="AO42" s="24"/>
      <c r="AP42" s="24"/>
      <c r="AQ42" s="24"/>
      <c r="AR42" s="24"/>
      <c r="AS42" s="24"/>
      <c r="AT42" s="24"/>
      <c r="AU42" s="24"/>
      <c r="AV42" s="24"/>
      <c r="AW42" s="24"/>
      <c r="AX42" s="24"/>
      <c r="AY42" s="24"/>
      <c r="AZ42" s="24"/>
      <c r="BA42" s="24"/>
      <c r="BB42" s="24"/>
      <c r="BC42" s="24"/>
      <c r="BD42" s="24"/>
      <c r="BE42" s="24"/>
      <c r="BF42" s="24"/>
      <c r="BG42" s="24"/>
      <c r="BH42" s="24"/>
      <c r="BI42" s="24"/>
      <c r="BJ42" s="24"/>
      <c r="BK42" s="24"/>
      <c r="BL42" s="24"/>
      <c r="BM42" s="24"/>
      <c r="BN42" s="24"/>
      <c r="BO42" s="12">
        <f>Quarterly_Mm3!BO42*0.0353147</f>
        <v>1.0569750766106785</v>
      </c>
      <c r="BP42" s="12">
        <f>Quarterly_Mm3!BP42*0.0353147</f>
        <v>1.0569750766106785</v>
      </c>
      <c r="BQ42" s="12">
        <f>Quarterly_Mm3!BQ42*0.0353147</f>
        <v>1.0569750766106785</v>
      </c>
      <c r="BR42" s="12">
        <f>Quarterly_Mm3!BR42*0.0353147</f>
        <v>1.0569750766106785</v>
      </c>
      <c r="BS42" s="12">
        <f>Quarterly_Mm3!BS42*0.0353147</f>
        <v>1.0599801622782599</v>
      </c>
      <c r="BT42" s="12">
        <f>Quarterly_Mm3!BT42*0.0353147</f>
        <v>1.0599801622782599</v>
      </c>
      <c r="BU42" s="12">
        <f>Quarterly_Mm3!BU42*0.0353147</f>
        <v>1.0599801622782599</v>
      </c>
      <c r="BV42" s="12">
        <f>Quarterly_Mm3!BV42*0.0353147</f>
        <v>1.0599801622782599</v>
      </c>
      <c r="BW42" s="12">
        <f>Quarterly_Mm3!BW42*0.0353147</f>
        <v>1.0535196780747802</v>
      </c>
      <c r="BX42" s="12">
        <f>Quarterly_Mm3!BX42*0.0353147</f>
        <v>1.0535196780747802</v>
      </c>
      <c r="BY42" s="12">
        <f>Quarterly_Mm3!BY42*0.0353147</f>
        <v>1.0535196780747802</v>
      </c>
      <c r="BZ42" s="12">
        <f>Quarterly_Mm3!BZ42*0.0353147</f>
        <v>1.0535196780747802</v>
      </c>
      <c r="CA42" s="12">
        <f>Quarterly_Mm3!CA42*0.0353147</f>
        <v>1.0964252570811239</v>
      </c>
      <c r="CB42" s="12">
        <f>Quarterly_Mm3!CB42*0.0353147</f>
        <v>1.0964252570811239</v>
      </c>
      <c r="CC42" s="12">
        <f>Quarterly_Mm3!CC42*0.0353147</f>
        <v>1.0964252570811239</v>
      </c>
      <c r="CD42" s="12">
        <f>Quarterly_Mm3!CD42*0.0353147</f>
        <v>1.0964252570811239</v>
      </c>
      <c r="CE42" s="12">
        <f>Quarterly_Mm3!CE42*0.0353147</f>
        <v>1.1706885233436557</v>
      </c>
      <c r="CF42" s="12">
        <f>Quarterly_Mm3!CF42*0.0353147</f>
        <v>1.1706885233436557</v>
      </c>
      <c r="CG42" s="12">
        <f>Quarterly_Mm3!CG42*0.0353147</f>
        <v>1.1706885233436557</v>
      </c>
      <c r="CH42" s="12">
        <f>Quarterly_Mm3!CH42*0.0353147</f>
        <v>1.1706885233436557</v>
      </c>
      <c r="CI42" s="12">
        <f>Quarterly_Mm3!CI42*0.0353147</f>
        <v>1.2070851443716994</v>
      </c>
      <c r="CJ42" s="12">
        <f>Quarterly_Mm3!CJ42*0.0353147</f>
        <v>1.2070851443716994</v>
      </c>
      <c r="CK42" s="12">
        <f>Quarterly_Mm3!CK42*0.0353147</f>
        <v>1.2070851443716994</v>
      </c>
      <c r="CL42" s="12">
        <f>Quarterly_Mm3!CL42*0.0353147</f>
        <v>1.2070851443716994</v>
      </c>
      <c r="CM42" s="12">
        <f>Quarterly_Mm3!CM42*0.0353147</f>
        <v>1.2760440118000056</v>
      </c>
      <c r="CN42" s="12">
        <f>Quarterly_Mm3!CN42*0.0353147</f>
        <v>1.2760440118000056</v>
      </c>
      <c r="CO42" s="12">
        <f>Quarterly_Mm3!CO42*0.0353147</f>
        <v>1.2760440118000056</v>
      </c>
      <c r="CP42" s="12">
        <f>Quarterly_Mm3!CP42*0.0353147</f>
        <v>1.2760440118000056</v>
      </c>
      <c r="CQ42" s="12">
        <f>Quarterly_Mm3!CQ42*0.0353147</f>
        <v>1.3231094849118581</v>
      </c>
      <c r="CR42" s="12">
        <f>Quarterly_Mm3!CR42*0.0353147</f>
        <v>1.3231094849118581</v>
      </c>
      <c r="CS42" s="12">
        <f>Quarterly_Mm3!CS42*0.0353147</f>
        <v>1.3231094849118581</v>
      </c>
      <c r="CT42" s="12">
        <f>Quarterly_Mm3!CT42*0.0353147</f>
        <v>1.3231094849118581</v>
      </c>
      <c r="CU42" s="12">
        <f>Quarterly_Mm3!CU42*0.0353147</f>
        <v>1.3942745918466626</v>
      </c>
      <c r="CV42" s="12">
        <f>Quarterly_Mm3!CV42*0.0353147</f>
        <v>1.3942745918466626</v>
      </c>
      <c r="CW42" s="12">
        <f>Quarterly_Mm3!CW42*0.0353147</f>
        <v>1.3942745918466626</v>
      </c>
      <c r="CX42" s="12">
        <f>Quarterly_Mm3!CX42*0.0353147</f>
        <v>1.3942745918466626</v>
      </c>
      <c r="CY42" s="12">
        <f>Quarterly_Mm3!CY42*0.0353147</f>
        <v>1.4389081120981211</v>
      </c>
      <c r="CZ42" s="12">
        <f>Quarterly_Mm3!CZ42*0.0353147</f>
        <v>1.4389081120981211</v>
      </c>
      <c r="DA42" s="12">
        <f>Quarterly_Mm3!DA42*0.0353147</f>
        <v>1.4389081120981211</v>
      </c>
      <c r="DB42" s="12">
        <f>Quarterly_Mm3!DB42*0.0353147</f>
        <v>1.4389081120981211</v>
      </c>
      <c r="DC42" s="12">
        <f>Quarterly_Mm3!DC42*0.0353147</f>
        <v>1.5002555065470653</v>
      </c>
      <c r="DD42" s="12">
        <f>Quarterly_Mm3!DD42*0.0353147</f>
        <v>1.5002555065470653</v>
      </c>
      <c r="DE42" s="12">
        <f>Quarterly_Mm3!DE42*0.0353147</f>
        <v>1.5002555065470653</v>
      </c>
      <c r="DF42" s="12">
        <f>Quarterly_Mm3!DF42*0.0353147</f>
        <v>1.5002555065470653</v>
      </c>
      <c r="DG42" s="12">
        <f>Quarterly_Mm3!DG42*0.0353147</f>
        <v>1.4992334690523792</v>
      </c>
      <c r="DH42" s="12">
        <f>Quarterly_Mm3!DH42*0.0353147</f>
        <v>1.4992334690523792</v>
      </c>
      <c r="DI42" s="12">
        <f>Quarterly_Mm3!DI42*0.0353147</f>
        <v>1.4992334690523792</v>
      </c>
      <c r="DJ42" s="12">
        <f>Quarterly_Mm3!DJ42*0.0353147</f>
        <v>1.4992334690523792</v>
      </c>
      <c r="DK42" s="12">
        <f>Quarterly_Mm3!DK42*0.0353147</f>
        <v>1.5322031954207185</v>
      </c>
      <c r="DL42" s="12">
        <f>Quarterly_Mm3!DL42*0.0353147</f>
        <v>1.5322031954207185</v>
      </c>
      <c r="DM42" s="12">
        <f>Quarterly_Mm3!DM42*0.0353147</f>
        <v>1.5322031954207185</v>
      </c>
      <c r="DN42" s="12">
        <f>Quarterly_Mm3!DN42*0.0353147</f>
        <v>1.5322031954207185</v>
      </c>
      <c r="DO42" s="12">
        <f>Quarterly_Mm3!DO42*0.0353147</f>
        <v>1.6330736875302565</v>
      </c>
      <c r="DP42" s="12">
        <f>Quarterly_Mm3!DP42*0.0353147</f>
        <v>1.6330736875302565</v>
      </c>
      <c r="DQ42" s="12">
        <f>Quarterly_Mm3!DQ42*0.0353147</f>
        <v>1.6330736875302565</v>
      </c>
      <c r="DR42" s="12">
        <f>Quarterly_Mm3!DR42*0.0353147</f>
        <v>1.6330736875302565</v>
      </c>
      <c r="DS42" s="12">
        <f>Quarterly_Mm3!DS42*0.0353147</f>
        <v>1.8333425817797728</v>
      </c>
      <c r="DT42" s="12">
        <f>Quarterly_Mm3!DT42*0.0353147</f>
        <v>1.8333425817797728</v>
      </c>
      <c r="DU42" s="12">
        <f>Quarterly_Mm3!DU42*0.0353147</f>
        <v>1.8333425817797728</v>
      </c>
      <c r="DV42" s="12">
        <f>Quarterly_Mm3!DV42*0.0353147</f>
        <v>1.8333425817797728</v>
      </c>
      <c r="DW42" s="12">
        <f>Quarterly_Mm3!DW42*0.0353147</f>
        <v>1.8777994583572934</v>
      </c>
      <c r="DX42" s="12">
        <f>Quarterly_Mm3!DX42*0.0353147</f>
        <v>1.8777994583572934</v>
      </c>
      <c r="DY42" s="12">
        <f>Quarterly_Mm3!DY42*0.0353147</f>
        <v>1.8777994583572934</v>
      </c>
      <c r="DZ42" s="12">
        <f>Quarterly_Mm3!DZ42*0.0353147</f>
        <v>1.8777994583572934</v>
      </c>
      <c r="EA42" s="12">
        <f>Quarterly_Mm3!EA42*0.0353147</f>
        <v>1.3073770957554376</v>
      </c>
      <c r="EB42" s="12">
        <f>Quarterly_Mm3!EB42*0.0353147</f>
        <v>1.9329004793820506</v>
      </c>
      <c r="EC42" s="12">
        <f>Quarterly_Mm3!EC42*0.0353147</f>
        <v>2.2334114104852199</v>
      </c>
      <c r="ED42" s="12">
        <f>Quarterly_Mm3!ED42*0.0353147</f>
        <v>1.4086365963025933</v>
      </c>
      <c r="EE42" s="12">
        <f>Quarterly_Mm3!EE42*0.0353147</f>
        <v>1.0836545657940728</v>
      </c>
      <c r="EF42" s="12">
        <f>Quarterly_Mm3!EF42*0.0353147</f>
        <v>1.7854141029393089</v>
      </c>
      <c r="EG42" s="12">
        <f>Quarterly_Mm3!EG42*0.0353147</f>
        <v>2.0253054525236691</v>
      </c>
      <c r="EH42" s="12">
        <f>Quarterly_Mm3!EH42*0.0353147</f>
        <v>1.1217059422465572</v>
      </c>
      <c r="EI42" s="12">
        <f>Quarterly_Mm3!EI42*0.0353147</f>
        <v>1.1067786230986674</v>
      </c>
      <c r="EJ42" s="12">
        <f>Quarterly_Mm3!EJ42*0.0353147</f>
        <v>1.8756680439182034</v>
      </c>
      <c r="EK42" s="12">
        <f>Quarterly_Mm3!EK42*0.0353147</f>
        <v>2.0269469805788609</v>
      </c>
      <c r="EL42" s="12">
        <f>Quarterly_Mm3!EL42*0.0353147</f>
        <v>1.1435993136790086</v>
      </c>
      <c r="EM42" s="12">
        <f>Quarterly_Mm3!EM42*0.0353147</f>
        <v>1.2129167769255624</v>
      </c>
      <c r="EN42" s="12">
        <f>Quarterly_Mm3!EN42*0.0353147</f>
        <v>1.9245300179217257</v>
      </c>
      <c r="EO42" s="12">
        <f>Quarterly_Mm3!EO42*0.0353147</f>
        <v>2.3727962835736758</v>
      </c>
      <c r="EP42" s="12">
        <f>Quarterly_Mm3!EP42*0.0353147</f>
        <v>1.6327053644468312</v>
      </c>
      <c r="EQ42" s="12">
        <f>Quarterly_Mm3!EQ42*0.0353147</f>
        <v>1.3287688828293118</v>
      </c>
      <c r="ER42" s="12">
        <f>Quarterly_Mm3!ER42*0.0353147</f>
        <v>1.7755578797905907</v>
      </c>
      <c r="ES42" s="12">
        <f>Quarterly_Mm3!ES42*0.0353147</f>
        <v>2.0026570773824286</v>
      </c>
      <c r="ET42" s="12">
        <f>Quarterly_Mm3!ET42*0.0353147</f>
        <v>1.4069671083980106</v>
      </c>
      <c r="EU42" s="12">
        <f>Quarterly_Mm3!EU42*0.0353147</f>
        <v>0.92058369856364708</v>
      </c>
      <c r="EV42" s="12">
        <f>Quarterly_Mm3!EV42*0.0353147</f>
        <v>1.505458189417348</v>
      </c>
      <c r="EW42" s="12">
        <f>Quarterly_Mm3!EW42*0.0353147</f>
        <v>1.6538474711486102</v>
      </c>
      <c r="EX42" s="12">
        <f>Quarterly_Mm3!EX42*0.0353147</f>
        <v>1.3113357279787072</v>
      </c>
      <c r="EY42" s="12">
        <f>Quarterly_Mm3!EY42*0.0353147</f>
        <v>1.2829338504617656</v>
      </c>
      <c r="EZ42" s="12">
        <f>Quarterly_Mm3!EZ42*0.0353147</f>
        <v>1.9721422365643024</v>
      </c>
      <c r="FA42" s="12">
        <f>Quarterly_Mm3!FA42*0.0353147</f>
        <v>2.3855385898640735</v>
      </c>
      <c r="FB42" s="12">
        <f>Quarterly_Mm3!FB42*0.0353147</f>
        <v>1.6667535277831862</v>
      </c>
      <c r="FC42" s="12">
        <f>Quarterly_Mm3!FC42*0.0353147</f>
        <v>1.2413274175552491</v>
      </c>
      <c r="FD42" s="12">
        <f>Quarterly_Mm3!FD42*0.0353147</f>
        <v>1.9004489481909668</v>
      </c>
      <c r="FE42" s="12">
        <f>Quarterly_Mm3!FE42*0.0353147</f>
        <v>2.3180612252220749</v>
      </c>
      <c r="FF42" s="12">
        <f>Quarterly_Mm3!FF42*0.0353147</f>
        <v>1.5750594199889179</v>
      </c>
      <c r="FG42" s="12">
        <f>Quarterly_Mm3!FG42*0.0353147</f>
        <v>1.4709719451386019</v>
      </c>
      <c r="FH42" s="12">
        <f>Quarterly_Mm3!FH42*0.0353147</f>
        <v>1.99486000489505</v>
      </c>
      <c r="FI42" s="12">
        <f>Quarterly_Mm3!FI42*0.0353147</f>
        <v>2.599048348631094</v>
      </c>
      <c r="FJ42" s="12">
        <f>Quarterly_Mm3!FJ42*0.0353147</f>
        <v>1.991800661710261</v>
      </c>
      <c r="FK42" s="12">
        <f>Quarterly_Mm3!FK42*0.0353147</f>
        <v>1.4998734327584358</v>
      </c>
      <c r="FL42" s="12">
        <f>Quarterly_Mm3!FL42*0.0353147</f>
        <v>2.1803822890743669</v>
      </c>
      <c r="FM42" s="12">
        <f>Quarterly_Mm3!FM42*0.0353147</f>
        <v>2.7471034064957207</v>
      </c>
      <c r="FN42" s="12">
        <f>Quarterly_Mm3!FN42*0.0353147</f>
        <v>1.9552247727732188</v>
      </c>
      <c r="FO42" s="12">
        <f>Quarterly_Mm3!FO42*0.0353147</f>
        <v>1.3411736350896628</v>
      </c>
      <c r="FP42" s="12">
        <f>Quarterly_Mm3!FP42*0.0353147</f>
        <v>1.9236214528060747</v>
      </c>
      <c r="FQ42" s="12">
        <f>Quarterly_Mm3!FQ42*0.0353147</f>
        <v>2.5362540367773598</v>
      </c>
      <c r="FR42" s="12">
        <f>Quarterly_Mm3!FR42*0.0353147</f>
        <v>1.5495866634312558</v>
      </c>
      <c r="FS42" s="12">
        <f>Quarterly_Mm3!FS42*0.0353147</f>
        <v>1.3087008287154958</v>
      </c>
      <c r="FT42" s="12">
        <f>Quarterly_Mm3!FT42*0.0353147</f>
        <v>1.8969116191290898</v>
      </c>
      <c r="FU42" s="12">
        <f>Quarterly_Mm3!FU42*0.0353147</f>
        <v>2.4037077853899089</v>
      </c>
      <c r="FV42" s="12">
        <f>Quarterly_Mm3!FV42*0.0353147</f>
        <v>1.6974653367295278</v>
      </c>
      <c r="FW42" s="12">
        <f>Quarterly_Mm3!FW42*0.0353147</f>
        <v>1.3073828050065679</v>
      </c>
      <c r="FX42" s="12">
        <f>Quarterly_Mm3!FX42*0.0353147</f>
        <v>2.0413907023493358</v>
      </c>
      <c r="FY42" s="12">
        <f>Quarterly_Mm3!FY42*0.0353147</f>
        <v>2.5222886419594808</v>
      </c>
      <c r="FZ42" s="12">
        <f>Quarterly_Mm3!FZ42*0.0353147</f>
        <v>1.9002501550348738</v>
      </c>
      <c r="GA42" s="12">
        <f>Quarterly_Mm3!GA42*0.0353147</f>
        <v>2.3360643167294848</v>
      </c>
      <c r="GB42" s="12">
        <f>Quarterly_Mm3!GB42*0.0353147</f>
        <v>2.6453469723560064</v>
      </c>
      <c r="GC42" s="12">
        <f>Quarterly_Mm3!GC42*0.0353147</f>
        <v>3.59983681895423</v>
      </c>
      <c r="GD42" s="12">
        <f>Quarterly_Mm3!GD42*0.0353147</f>
        <v>3.497576682772888</v>
      </c>
      <c r="GE42" s="12">
        <f>Quarterly_Mm3!GE42*0.0353147</f>
        <v>2.3928955366629587</v>
      </c>
    </row>
    <row r="43" spans="1:187" s="25" customFormat="1" outlineLevel="1" x14ac:dyDescent="0.25">
      <c r="A43" s="32" t="s">
        <v>0</v>
      </c>
      <c r="B43" s="88"/>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4"/>
      <c r="AO43" s="24"/>
      <c r="AP43" s="24"/>
      <c r="AQ43" s="24"/>
      <c r="AR43" s="24"/>
      <c r="AS43" s="24"/>
      <c r="AT43" s="24"/>
      <c r="AU43" s="24"/>
      <c r="AV43" s="24"/>
      <c r="AW43" s="24"/>
      <c r="AX43" s="24"/>
      <c r="AY43" s="24"/>
      <c r="AZ43" s="24"/>
      <c r="BA43" s="24"/>
      <c r="BB43" s="24"/>
      <c r="BC43" s="24"/>
      <c r="BD43" s="24"/>
      <c r="BE43" s="24"/>
      <c r="BF43" s="24"/>
      <c r="BG43" s="24"/>
      <c r="BH43" s="24"/>
      <c r="BI43" s="24"/>
      <c r="BJ43" s="24"/>
      <c r="BK43" s="24"/>
      <c r="BL43" s="24"/>
      <c r="BM43" s="24"/>
      <c r="BN43" s="24"/>
      <c r="BO43" s="12">
        <f>Quarterly_Mm3!BO43*0.0353147</f>
        <v>0.84037919293506402</v>
      </c>
      <c r="BP43" s="12">
        <f>Quarterly_Mm3!BP43*0.0353147</f>
        <v>0.84037919293506402</v>
      </c>
      <c r="BQ43" s="12">
        <f>Quarterly_Mm3!BQ43*0.0353147</f>
        <v>0.84037919293506402</v>
      </c>
      <c r="BR43" s="12">
        <f>Quarterly_Mm3!BR43*0.0353147</f>
        <v>0.84037919293506402</v>
      </c>
      <c r="BS43" s="12">
        <f>Quarterly_Mm3!BS43*0.0353147</f>
        <v>0.91960459456450816</v>
      </c>
      <c r="BT43" s="12">
        <f>Quarterly_Mm3!BT43*0.0353147</f>
        <v>0.91960459456450816</v>
      </c>
      <c r="BU43" s="12">
        <f>Quarterly_Mm3!BU43*0.0353147</f>
        <v>0.91960459456450816</v>
      </c>
      <c r="BV43" s="12">
        <f>Quarterly_Mm3!BV43*0.0353147</f>
        <v>0.91960459456450816</v>
      </c>
      <c r="BW43" s="12">
        <f>Quarterly_Mm3!BW43*0.0353147</f>
        <v>1.0134604544966543</v>
      </c>
      <c r="BX43" s="12">
        <f>Quarterly_Mm3!BX43*0.0353147</f>
        <v>1.0134604544966543</v>
      </c>
      <c r="BY43" s="12">
        <f>Quarterly_Mm3!BY43*0.0353147</f>
        <v>1.0134604544966543</v>
      </c>
      <c r="BZ43" s="12">
        <f>Quarterly_Mm3!BZ43*0.0353147</f>
        <v>1.0134604544966543</v>
      </c>
      <c r="CA43" s="12">
        <f>Quarterly_Mm3!CA43*0.0353147</f>
        <v>1.0179052134765139</v>
      </c>
      <c r="CB43" s="12">
        <f>Quarterly_Mm3!CB43*0.0353147</f>
        <v>1.0179052134765139</v>
      </c>
      <c r="CC43" s="12">
        <f>Quarterly_Mm3!CC43*0.0353147</f>
        <v>1.0179052134765139</v>
      </c>
      <c r="CD43" s="12">
        <f>Quarterly_Mm3!CD43*0.0353147</f>
        <v>1.0179052134765139</v>
      </c>
      <c r="CE43" s="12">
        <f>Quarterly_Mm3!CE43*0.0353147</f>
        <v>1.0660452018056521</v>
      </c>
      <c r="CF43" s="12">
        <f>Quarterly_Mm3!CF43*0.0353147</f>
        <v>1.0660452018056521</v>
      </c>
      <c r="CG43" s="12">
        <f>Quarterly_Mm3!CG43*0.0353147</f>
        <v>1.0660452018056521</v>
      </c>
      <c r="CH43" s="12">
        <f>Quarterly_Mm3!CH43*0.0353147</f>
        <v>1.0660452018056521</v>
      </c>
      <c r="CI43" s="12">
        <f>Quarterly_Mm3!CI43*0.0353147</f>
        <v>1.0333112424633311</v>
      </c>
      <c r="CJ43" s="12">
        <f>Quarterly_Mm3!CJ43*0.0353147</f>
        <v>1.0333112424633311</v>
      </c>
      <c r="CK43" s="12">
        <f>Quarterly_Mm3!CK43*0.0353147</f>
        <v>1.0333112424633311</v>
      </c>
      <c r="CL43" s="12">
        <f>Quarterly_Mm3!CL43*0.0353147</f>
        <v>1.0333112424633311</v>
      </c>
      <c r="CM43" s="12">
        <f>Quarterly_Mm3!CM43*0.0353147</f>
        <v>1.1106780308299997</v>
      </c>
      <c r="CN43" s="12">
        <f>Quarterly_Mm3!CN43*0.0353147</f>
        <v>1.1106780308299997</v>
      </c>
      <c r="CO43" s="12">
        <f>Quarterly_Mm3!CO43*0.0353147</f>
        <v>1.1106780308299997</v>
      </c>
      <c r="CP43" s="12">
        <f>Quarterly_Mm3!CP43*0.0353147</f>
        <v>1.1106780308299997</v>
      </c>
      <c r="CQ43" s="12">
        <f>Quarterly_Mm3!CQ43*0.0353147</f>
        <v>1.1847428734470362</v>
      </c>
      <c r="CR43" s="12">
        <f>Quarterly_Mm3!CR43*0.0353147</f>
        <v>1.1847428734470362</v>
      </c>
      <c r="CS43" s="12">
        <f>Quarterly_Mm3!CS43*0.0353147</f>
        <v>1.1847428734470362</v>
      </c>
      <c r="CT43" s="12">
        <f>Quarterly_Mm3!CT43*0.0353147</f>
        <v>1.1847428734470362</v>
      </c>
      <c r="CU43" s="12">
        <f>Quarterly_Mm3!CU43*0.0353147</f>
        <v>1.2452412026060209</v>
      </c>
      <c r="CV43" s="12">
        <f>Quarterly_Mm3!CV43*0.0353147</f>
        <v>1.2452412026060209</v>
      </c>
      <c r="CW43" s="12">
        <f>Quarterly_Mm3!CW43*0.0353147</f>
        <v>1.2452412026060209</v>
      </c>
      <c r="CX43" s="12">
        <f>Quarterly_Mm3!CX43*0.0353147</f>
        <v>1.2452412026060209</v>
      </c>
      <c r="CY43" s="12">
        <f>Quarterly_Mm3!CY43*0.0353147</f>
        <v>1.315772817196887</v>
      </c>
      <c r="CZ43" s="12">
        <f>Quarterly_Mm3!CZ43*0.0353147</f>
        <v>1.315772817196887</v>
      </c>
      <c r="DA43" s="12">
        <f>Quarterly_Mm3!DA43*0.0353147</f>
        <v>1.315772817196887</v>
      </c>
      <c r="DB43" s="12">
        <f>Quarterly_Mm3!DB43*0.0353147</f>
        <v>1.315772817196887</v>
      </c>
      <c r="DC43" s="12">
        <f>Quarterly_Mm3!DC43*0.0353147</f>
        <v>1.7226374784679763</v>
      </c>
      <c r="DD43" s="12">
        <f>Quarterly_Mm3!DD43*0.0353147</f>
        <v>1.7226374784679763</v>
      </c>
      <c r="DE43" s="12">
        <f>Quarterly_Mm3!DE43*0.0353147</f>
        <v>1.7226374784679763</v>
      </c>
      <c r="DF43" s="12">
        <f>Quarterly_Mm3!DF43*0.0353147</f>
        <v>1.7226374784679763</v>
      </c>
      <c r="DG43" s="12">
        <f>Quarterly_Mm3!DG43*0.0353147</f>
        <v>1.6462329737932206</v>
      </c>
      <c r="DH43" s="12">
        <f>Quarterly_Mm3!DH43*0.0353147</f>
        <v>1.6462329737932206</v>
      </c>
      <c r="DI43" s="12">
        <f>Quarterly_Mm3!DI43*0.0353147</f>
        <v>1.6462329737932206</v>
      </c>
      <c r="DJ43" s="12">
        <f>Quarterly_Mm3!DJ43*0.0353147</f>
        <v>1.6462329737932206</v>
      </c>
      <c r="DK43" s="12">
        <f>Quarterly_Mm3!DK43*0.0353147</f>
        <v>1.5500290952229803</v>
      </c>
      <c r="DL43" s="12">
        <f>Quarterly_Mm3!DL43*0.0353147</f>
        <v>1.5500290952229803</v>
      </c>
      <c r="DM43" s="12">
        <f>Quarterly_Mm3!DM43*0.0353147</f>
        <v>1.5500290952229803</v>
      </c>
      <c r="DN43" s="12">
        <f>Quarterly_Mm3!DN43*0.0353147</f>
        <v>1.5500290952229803</v>
      </c>
      <c r="DO43" s="12">
        <f>Quarterly_Mm3!DO43*0.0353147</f>
        <v>1.5906663130831966</v>
      </c>
      <c r="DP43" s="12">
        <f>Quarterly_Mm3!DP43*0.0353147</f>
        <v>1.5906663130831966</v>
      </c>
      <c r="DQ43" s="12">
        <f>Quarterly_Mm3!DQ43*0.0353147</f>
        <v>1.5906663130831966</v>
      </c>
      <c r="DR43" s="12">
        <f>Quarterly_Mm3!DR43*0.0353147</f>
        <v>1.5906663130831966</v>
      </c>
      <c r="DS43" s="12">
        <f>Quarterly_Mm3!DS43*0.0353147</f>
        <v>1.6983393814854781</v>
      </c>
      <c r="DT43" s="12">
        <f>Quarterly_Mm3!DT43*0.0353147</f>
        <v>1.6983393814854781</v>
      </c>
      <c r="DU43" s="12">
        <f>Quarterly_Mm3!DU43*0.0353147</f>
        <v>1.6983393814854781</v>
      </c>
      <c r="DV43" s="12">
        <f>Quarterly_Mm3!DV43*0.0353147</f>
        <v>1.6983393814854781</v>
      </c>
      <c r="DW43" s="12">
        <f>Quarterly_Mm3!DW43*0.0353147</f>
        <v>1.5946900331251237</v>
      </c>
      <c r="DX43" s="12">
        <f>Quarterly_Mm3!DX43*0.0353147</f>
        <v>1.5946900331251237</v>
      </c>
      <c r="DY43" s="12">
        <f>Quarterly_Mm3!DY43*0.0353147</f>
        <v>1.5946900331251237</v>
      </c>
      <c r="DZ43" s="12">
        <f>Quarterly_Mm3!DZ43*0.0353147</f>
        <v>1.5946900331251237</v>
      </c>
      <c r="EA43" s="12">
        <f>Quarterly_Mm3!EA43*0.0353147</f>
        <v>0.82922127801361167</v>
      </c>
      <c r="EB43" s="12">
        <f>Quarterly_Mm3!EB43*0.0353147</f>
        <v>2.0181345043222501</v>
      </c>
      <c r="EC43" s="12">
        <f>Quarterly_Mm3!EC43*0.0353147</f>
        <v>2.4273497186120103</v>
      </c>
      <c r="ED43" s="12">
        <f>Quarterly_Mm3!ED43*0.0353147</f>
        <v>1.1179538378293195</v>
      </c>
      <c r="EE43" s="12">
        <f>Quarterly_Mm3!EE43*0.0353147</f>
        <v>0.66369810882372271</v>
      </c>
      <c r="EF43" s="12">
        <f>Quarterly_Mm3!EF43*0.0353147</f>
        <v>1.4682541645981422</v>
      </c>
      <c r="EG43" s="12">
        <f>Quarterly_Mm3!EG43*0.0353147</f>
        <v>2.1655607683653804</v>
      </c>
      <c r="EH43" s="12">
        <f>Quarterly_Mm3!EH43*0.0353147</f>
        <v>0.88577964076119142</v>
      </c>
      <c r="EI43" s="12">
        <f>Quarterly_Mm3!EI43*0.0353147</f>
        <v>0.61801835038844832</v>
      </c>
      <c r="EJ43" s="12">
        <f>Quarterly_Mm3!EJ43*0.0353147</f>
        <v>1.4622121830945392</v>
      </c>
      <c r="EK43" s="12">
        <f>Quarterly_Mm3!EK43*0.0353147</f>
        <v>2.1260419873711154</v>
      </c>
      <c r="EL43" s="12">
        <f>Quarterly_Mm3!EL43*0.0353147</f>
        <v>0.9502351091157244</v>
      </c>
      <c r="EM43" s="12">
        <f>Quarterly_Mm3!EM43*0.0353147</f>
        <v>0.64148927657575772</v>
      </c>
      <c r="EN43" s="12">
        <f>Quarterly_Mm3!EN43*0.0353147</f>
        <v>1.9712302448317902</v>
      </c>
      <c r="EO43" s="12">
        <f>Quarterly_Mm3!EO43*0.0353147</f>
        <v>2.362858357374447</v>
      </c>
      <c r="EP43" s="12">
        <f>Quarterly_Mm3!EP43*0.0353147</f>
        <v>1.246901776735841</v>
      </c>
      <c r="EQ43" s="12">
        <f>Quarterly_Mm3!EQ43*0.0353147</f>
        <v>0.83863766906084725</v>
      </c>
      <c r="ER43" s="12">
        <f>Quarterly_Mm3!ER43*0.0353147</f>
        <v>1.4630547813033707</v>
      </c>
      <c r="ES43" s="12">
        <f>Quarterly_Mm3!ES43*0.0353147</f>
        <v>2.2988291782632451</v>
      </c>
      <c r="ET43" s="12">
        <f>Quarterly_Mm3!ET43*0.0353147</f>
        <v>1.1010799357583387</v>
      </c>
      <c r="EU43" s="12">
        <f>Quarterly_Mm3!EU43*0.0353147</f>
        <v>0.70336233798773928</v>
      </c>
      <c r="EV43" s="12">
        <f>Quarterly_Mm3!EV43*0.0353147</f>
        <v>1.3629368804845103</v>
      </c>
      <c r="EW43" s="12">
        <f>Quarterly_Mm3!EW43*0.0353147</f>
        <v>2.1655731832332066</v>
      </c>
      <c r="EX43" s="12">
        <f>Quarterly_Mm3!EX43*0.0353147</f>
        <v>1.1283110135576382</v>
      </c>
      <c r="EY43" s="12">
        <f>Quarterly_Mm3!EY43*0.0353147</f>
        <v>0.77249345339099162</v>
      </c>
      <c r="EZ43" s="12">
        <f>Quarterly_Mm3!EZ43*0.0353147</f>
        <v>1.5537447673526597</v>
      </c>
      <c r="FA43" s="12">
        <f>Quarterly_Mm3!FA43*0.0353147</f>
        <v>2.2448263376444491</v>
      </c>
      <c r="FB43" s="12">
        <f>Quarterly_Mm3!FB43*0.0353147</f>
        <v>1.2578813906824244</v>
      </c>
      <c r="FC43" s="12">
        <f>Quarterly_Mm3!FC43*0.0353147</f>
        <v>0.66506923364677895</v>
      </c>
      <c r="FD43" s="12">
        <f>Quarterly_Mm3!FD43*0.0353147</f>
        <v>1.5398007552359958</v>
      </c>
      <c r="FE43" s="12">
        <f>Quarterly_Mm3!FE43*0.0353147</f>
        <v>2.2019160863716687</v>
      </c>
      <c r="FF43" s="12">
        <f>Quarterly_Mm3!FF43*0.0353147</f>
        <v>1.1901926070677371</v>
      </c>
      <c r="FG43" s="12">
        <f>Quarterly_Mm3!FG43*0.0353147</f>
        <v>0.82617607189388798</v>
      </c>
      <c r="FH43" s="12">
        <f>Quarterly_Mm3!FH43*0.0353147</f>
        <v>1.4253286559484419</v>
      </c>
      <c r="FI43" s="12">
        <f>Quarterly_Mm3!FI43*0.0353147</f>
        <v>2.3369627445925985</v>
      </c>
      <c r="FJ43" s="12">
        <f>Quarterly_Mm3!FJ43*0.0353147</f>
        <v>1.4004100463624758</v>
      </c>
      <c r="FK43" s="12">
        <f>Quarterly_Mm3!FK43*0.0353147</f>
        <v>0.801689753082092</v>
      </c>
      <c r="FL43" s="12">
        <f>Quarterly_Mm3!FL43*0.0353147</f>
        <v>1.5070766498097758</v>
      </c>
      <c r="FM43" s="12">
        <f>Quarterly_Mm3!FM43*0.0353147</f>
        <v>2.643659516273174</v>
      </c>
      <c r="FN43" s="12">
        <f>Quarterly_Mm3!FN43*0.0353147</f>
        <v>1.4427693986450809</v>
      </c>
      <c r="FO43" s="12">
        <f>Quarterly_Mm3!FO43*0.0353147</f>
        <v>0.75613549472266095</v>
      </c>
      <c r="FP43" s="12">
        <f>Quarterly_Mm3!FP43*0.0353147</f>
        <v>1.346375361854155</v>
      </c>
      <c r="FQ43" s="12">
        <f>Quarterly_Mm3!FQ43*0.0353147</f>
        <v>2.3277692736856568</v>
      </c>
      <c r="FR43" s="12">
        <f>Quarterly_Mm3!FR43*0.0353147</f>
        <v>1.4030160614531579</v>
      </c>
      <c r="FS43" s="12">
        <f>Quarterly_Mm3!FS43*0.0353147</f>
        <v>0.88912543823517698</v>
      </c>
      <c r="FT43" s="12">
        <f>Quarterly_Mm3!FT43*0.0353147</f>
        <v>1.5915790002780239</v>
      </c>
      <c r="FU43" s="12">
        <f>Quarterly_Mm3!FU43*0.0353147</f>
        <v>2.4115534506419718</v>
      </c>
      <c r="FV43" s="12">
        <f>Quarterly_Mm3!FV43*0.0353147</f>
        <v>1.2917087592823568</v>
      </c>
      <c r="FW43" s="12">
        <f>Quarterly_Mm3!FW43*0.0353147</f>
        <v>0.74841552790748389</v>
      </c>
      <c r="FX43" s="12">
        <f>Quarterly_Mm3!FX43*0.0353147</f>
        <v>1.5882950188739471</v>
      </c>
      <c r="FY43" s="12">
        <f>Quarterly_Mm3!FY43*0.0353147</f>
        <v>2.3908950281247709</v>
      </c>
      <c r="FZ43" s="12">
        <f>Quarterly_Mm3!FZ43*0.0353147</f>
        <v>1.403010466898384</v>
      </c>
      <c r="GA43" s="12">
        <f>Quarterly_Mm3!GA43*0.0353147</f>
        <v>0.80034802508708303</v>
      </c>
      <c r="GB43" s="12">
        <f>Quarterly_Mm3!GB43*0.0353147</f>
        <v>1.5318663642722119</v>
      </c>
      <c r="GC43" s="12">
        <f>Quarterly_Mm3!GC43*0.0353147</f>
        <v>2.347658151456276</v>
      </c>
      <c r="GD43" s="12">
        <f>Quarterly_Mm3!GD43*0.0353147</f>
        <v>1.40853783474934</v>
      </c>
      <c r="GE43" s="12">
        <f>Quarterly_Mm3!GE43*0.0353147</f>
        <v>0.86124724701989297</v>
      </c>
    </row>
    <row r="44" spans="1:187" s="25" customFormat="1" ht="14.25" customHeight="1" outlineLevel="1" x14ac:dyDescent="0.25">
      <c r="A44" s="32" t="s">
        <v>7</v>
      </c>
      <c r="B44" s="88"/>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4"/>
      <c r="AO44" s="24"/>
      <c r="AP44" s="24"/>
      <c r="AQ44" s="24"/>
      <c r="AR44" s="24"/>
      <c r="AS44" s="24"/>
      <c r="AT44" s="24"/>
      <c r="AU44" s="24"/>
      <c r="AV44" s="24"/>
      <c r="AW44" s="24"/>
      <c r="AX44" s="24"/>
      <c r="AY44" s="24"/>
      <c r="AZ44" s="24"/>
      <c r="BA44" s="24"/>
      <c r="BB44" s="24"/>
      <c r="BC44" s="24"/>
      <c r="BD44" s="24"/>
      <c r="BE44" s="24"/>
      <c r="BF44" s="24"/>
      <c r="BG44" s="24"/>
      <c r="BH44" s="24"/>
      <c r="BI44" s="24"/>
      <c r="BJ44" s="24"/>
      <c r="BK44" s="24"/>
      <c r="BL44" s="24"/>
      <c r="BM44" s="24"/>
      <c r="BN44" s="24"/>
      <c r="BO44" s="12">
        <f>Quarterly_Mm3!BO44*0.0353147</f>
        <v>0.64881509282730043</v>
      </c>
      <c r="BP44" s="12">
        <f>Quarterly_Mm3!BP44*0.0353147</f>
        <v>0.64207665714511764</v>
      </c>
      <c r="BQ44" s="12">
        <f>Quarterly_Mm3!BQ44*0.0353147</f>
        <v>0.59875814204537203</v>
      </c>
      <c r="BR44" s="12">
        <f>Quarterly_Mm3!BR44*0.0353147</f>
        <v>0.66132933052278242</v>
      </c>
      <c r="BS44" s="12">
        <f>Quarterly_Mm3!BS44*0.0353147</f>
        <v>0.65326835546977013</v>
      </c>
      <c r="BT44" s="12">
        <f>Quarterly_Mm3!BT44*0.0353147</f>
        <v>0.63666811325304939</v>
      </c>
      <c r="BU44" s="12">
        <f>Quarterly_Mm3!BU44*0.0353147</f>
        <v>0.66010374932371385</v>
      </c>
      <c r="BV44" s="12">
        <f>Quarterly_Mm3!BV44*0.0353147</f>
        <v>0.64936241612465939</v>
      </c>
      <c r="BW44" s="12">
        <f>Quarterly_Mm3!BW44*0.0353147</f>
        <v>0.61507870721085467</v>
      </c>
      <c r="BX44" s="12">
        <f>Quarterly_Mm3!BX44*0.0353147</f>
        <v>0.57817398477820336</v>
      </c>
      <c r="BY44" s="12">
        <f>Quarterly_Mm3!BY44*0.0353147</f>
        <v>0.57060378530483902</v>
      </c>
      <c r="BZ44" s="12">
        <f>Quarterly_Mm3!BZ44*0.0353147</f>
        <v>0.56303358583147467</v>
      </c>
      <c r="CA44" s="12">
        <f>Quarterly_Mm3!CA44*0.0353147</f>
        <v>0.56552903471170313</v>
      </c>
      <c r="CB44" s="12">
        <f>Quarterly_Mm3!CB44*0.0353147</f>
        <v>0.5495323731641174</v>
      </c>
      <c r="CC44" s="12">
        <f>Quarterly_Mm3!CC44*0.0353147</f>
        <v>0.52977179125239404</v>
      </c>
      <c r="CD44" s="12">
        <f>Quarterly_Mm3!CD44*0.0353147</f>
        <v>0.49495552788411945</v>
      </c>
      <c r="CE44" s="12">
        <f>Quarterly_Mm3!CE44*0.0353147</f>
        <v>0.47536673458000389</v>
      </c>
      <c r="CF44" s="12">
        <f>Quarterly_Mm3!CF44*0.0353147</f>
        <v>0.4433618455191719</v>
      </c>
      <c r="CG44" s="12">
        <f>Quarterly_Mm3!CG44*0.0353147</f>
        <v>0.42453544018927075</v>
      </c>
      <c r="CH44" s="12">
        <f>Quarterly_Mm3!CH44*0.0353147</f>
        <v>0.38311734846348827</v>
      </c>
      <c r="CI44" s="12">
        <f>Quarterly_Mm3!CI44*0.0353147</f>
        <v>0.37304995013045267</v>
      </c>
      <c r="CJ44" s="12">
        <f>Quarterly_Mm3!CJ44*0.0353147</f>
        <v>0.33685853705809532</v>
      </c>
      <c r="CK44" s="12">
        <f>Quarterly_Mm3!CK44*0.0353147</f>
        <v>0.31365891329376372</v>
      </c>
      <c r="CL44" s="12">
        <f>Quarterly_Mm3!CL44*0.0353147</f>
        <v>0.29695518418344496</v>
      </c>
      <c r="CM44" s="12">
        <f>Quarterly_Mm3!CM44*0.0353147</f>
        <v>0.27879945430129782</v>
      </c>
      <c r="CN44" s="12">
        <f>Quarterly_Mm3!CN44*0.0353147</f>
        <v>0.26167184277425565</v>
      </c>
      <c r="CO44" s="12">
        <f>Quarterly_Mm3!CO44*0.0353147</f>
        <v>0.2435926972734889</v>
      </c>
      <c r="CP44" s="12">
        <f>Quarterly_Mm3!CP44*0.0353147</f>
        <v>0.22075588190409931</v>
      </c>
      <c r="CQ44" s="12">
        <f>Quarterly_Mm3!CQ44*0.0353147</f>
        <v>0.19693930355464151</v>
      </c>
      <c r="CR44" s="12">
        <f>Quarterly_Mm3!CR44*0.0353147</f>
        <v>0.19885133562798754</v>
      </c>
      <c r="CS44" s="12">
        <f>Quarterly_Mm3!CS44*0.0353147</f>
        <v>0.16825882245445098</v>
      </c>
      <c r="CT44" s="12">
        <f>Quarterly_Mm3!CT44*0.0353147</f>
        <v>0.15869866208772082</v>
      </c>
      <c r="CU44" s="12">
        <f>Quarterly_Mm3!CU44*0.0353147</f>
        <v>0.14372836653202661</v>
      </c>
      <c r="CV44" s="12">
        <f>Quarterly_Mm3!CV44*0.0353147</f>
        <v>0.12819016474478048</v>
      </c>
      <c r="CW44" s="12">
        <f>Quarterly_Mm3!CW44*0.0353147</f>
        <v>0.12430561429796895</v>
      </c>
      <c r="CX44" s="12">
        <f>Quarterly_Mm3!CX44*0.0353147</f>
        <v>9.7113761170288249E-2</v>
      </c>
      <c r="CY44" s="12">
        <f>Quarterly_Mm3!CY44*0.0353147</f>
        <v>7.2089223662747365E-2</v>
      </c>
      <c r="CZ44" s="12">
        <f>Quarterly_Mm3!CZ44*0.0353147</f>
        <v>5.3523550740492601E-2</v>
      </c>
      <c r="DA44" s="12">
        <f>Quarterly_Mm3!DA44*0.0353147</f>
        <v>3.4957877827733859E-2</v>
      </c>
      <c r="DB44" s="12">
        <f>Quarterly_Mm3!DB44*0.0353147</f>
        <v>1.639220491497512E-2</v>
      </c>
      <c r="DC44" s="12">
        <f>Quarterly_Mm3!DC44*0.0353147</f>
        <v>2.9979641230351416E-3</v>
      </c>
      <c r="DD44" s="12">
        <f>Quarterly_Mm3!DD44*0.0353147</f>
        <v>6.7173175951302389E-3</v>
      </c>
      <c r="DE44" s="12">
        <f>Quarterly_Mm3!DE44*0.0353147</f>
        <v>4.4962690357333848E-3</v>
      </c>
      <c r="DF44" s="12">
        <f>Quarterly_Mm3!DF44*0.0353147</f>
        <v>2.2604651743933059E-3</v>
      </c>
      <c r="DG44" s="12">
        <f>Quarterly_Mm3!DG44*0.0353147</f>
        <v>2.2311419875731642E-3</v>
      </c>
      <c r="DH44" s="12">
        <f>Quarterly_Mm3!DH44*0.0353147</f>
        <v>6.272590220281384E-3</v>
      </c>
      <c r="DI44" s="12">
        <f>Quarterly_Mm3!DI44*0.0353147</f>
        <v>6.9689449012577962E-3</v>
      </c>
      <c r="DJ44" s="12">
        <f>Quarterly_Mm3!DJ44*0.0353147</f>
        <v>4.7980456898494023E-3</v>
      </c>
      <c r="DK44" s="12">
        <f>Quarterly_Mm3!DK44*0.0353147</f>
        <v>5.519766775822452E-3</v>
      </c>
      <c r="DL44" s="12">
        <f>Quarterly_Mm3!DL44*0.0353147</f>
        <v>6.7188300905905779E-3</v>
      </c>
      <c r="DM44" s="12">
        <f>Quarterly_Mm3!DM44*0.0353147</f>
        <v>7.0399388179404124E-3</v>
      </c>
      <c r="DN44" s="12">
        <f>Quarterly_Mm3!DN44*0.0353147</f>
        <v>5.5300628479221662E-3</v>
      </c>
      <c r="DO44" s="12">
        <f>Quarterly_Mm3!DO44*0.0353147</f>
        <v>4.7620420289731904E-3</v>
      </c>
      <c r="DP44" s="12">
        <f>Quarterly_Mm3!DP44*0.0353147</f>
        <v>7.0017238966941318E-3</v>
      </c>
      <c r="DQ44" s="12">
        <f>Quarterly_Mm3!DQ44*0.0353147</f>
        <v>7.5181553957053959E-3</v>
      </c>
      <c r="DR44" s="12">
        <f>Quarterly_Mm3!DR44*0.0353147</f>
        <v>5.1969317118215549E-3</v>
      </c>
      <c r="DS44" s="12">
        <f>Quarterly_Mm3!DS44*0.0353147</f>
        <v>5.4308400590302053E-3</v>
      </c>
      <c r="DT44" s="12">
        <f>Quarterly_Mm3!DT44*0.0353147</f>
        <v>6.4061746009859239E-3</v>
      </c>
      <c r="DU44" s="12">
        <f>Quarterly_Mm3!DU44*0.0353147</f>
        <v>6.206674353576986E-3</v>
      </c>
      <c r="DV44" s="12">
        <f>Quarterly_Mm3!DV44*0.0353147</f>
        <v>5.2535065067102369E-3</v>
      </c>
      <c r="DW44" s="12">
        <f>Quarterly_Mm3!DW44*0.0353147</f>
        <v>4.3855834862340324E-3</v>
      </c>
      <c r="DX44" s="12">
        <f>Quarterly_Mm3!DX44*0.0353147</f>
        <v>6.0013247715558675E-3</v>
      </c>
      <c r="DY44" s="12">
        <f>Quarterly_Mm3!DY44*0.0353147</f>
        <v>6.232144954479755E-3</v>
      </c>
      <c r="DZ44" s="12">
        <f>Quarterly_Mm3!DZ44*0.0353147</f>
        <v>4.3163374320365142E-3</v>
      </c>
      <c r="EA44" s="12">
        <f>Quarterly_Mm3!EA44*0.0353147</f>
        <v>3.7398507827804675E-3</v>
      </c>
      <c r="EB44" s="12">
        <f>Quarterly_Mm3!EB44*0.0353147</f>
        <v>5.4464686357292517E-3</v>
      </c>
      <c r="EC44" s="12">
        <f>Quarterly_Mm3!EC44*0.0353147</f>
        <v>5.7254974104598046E-3</v>
      </c>
      <c r="ED44" s="12">
        <f>Quarterly_Mm3!ED44*0.0353147</f>
        <v>5.8012028920252168E-3</v>
      </c>
      <c r="EE44" s="12">
        <f>Quarterly_Mm3!EE44*0.0353147</f>
        <v>5.5613243840726446E-3</v>
      </c>
      <c r="EF44" s="12">
        <f>Quarterly_Mm3!EF44*0.0353147</f>
        <v>7.2349517856462276E-3</v>
      </c>
      <c r="EG44" s="12">
        <f>Quarterly_Mm3!EG44*0.0353147</f>
        <v>7.7492435391974838E-3</v>
      </c>
      <c r="EH44" s="12">
        <f>Quarterly_Mm3!EH44*0.0353147</f>
        <v>5.9252511757494526E-3</v>
      </c>
      <c r="EI44" s="12">
        <f>Quarterly_Mm3!EI44*0.0353147</f>
        <v>5.41347686505799E-3</v>
      </c>
      <c r="EJ44" s="12">
        <f>Quarterly_Mm3!EJ44*0.0353147</f>
        <v>1.2017739234153535E-2</v>
      </c>
      <c r="EK44" s="12">
        <f>Quarterly_Mm3!EK44*0.0353147</f>
        <v>3.8207497751152324E-3</v>
      </c>
      <c r="EL44" s="12">
        <f>Quarterly_Mm3!EL44*0.0353147</f>
        <v>9.1149747573016204E-3</v>
      </c>
      <c r="EM44" s="12">
        <f>Quarterly_Mm3!EM44*0.0353147</f>
        <v>9.4362380159080453E-3</v>
      </c>
      <c r="EN44" s="12">
        <f>Quarterly_Mm3!EN44*0.0353147</f>
        <v>1.0093833292655703E-2</v>
      </c>
      <c r="EO44" s="12">
        <f>Quarterly_Mm3!EO44*0.0353147</f>
        <v>8.7567791759117219E-3</v>
      </c>
      <c r="EP44" s="12">
        <f>Quarterly_Mm3!EP44*0.0353147</f>
        <v>7.7005177111634862E-3</v>
      </c>
      <c r="EQ44" s="12">
        <f>Quarterly_Mm3!EQ44*0.0353147</f>
        <v>1.0117716223688445E-2</v>
      </c>
      <c r="ER44" s="12">
        <f>Quarterly_Mm3!ER44*0.0353147</f>
        <v>7.9454373542878227E-3</v>
      </c>
      <c r="ES44" s="12">
        <f>Quarterly_Mm3!ES44*0.0353147</f>
        <v>9.9534957890523492E-3</v>
      </c>
      <c r="ET44" s="12">
        <f>Quarterly_Mm3!ET44*0.0353147</f>
        <v>4.5566788926009599E-3</v>
      </c>
      <c r="EU44" s="12">
        <f>Quarterly_Mm3!EU44*0.0353147</f>
        <v>4.9884117682988107E-3</v>
      </c>
      <c r="EV44" s="12">
        <f>Quarterly_Mm3!EV44*0.0353147</f>
        <v>7.3455482076393774E-3</v>
      </c>
      <c r="EW44" s="12">
        <f>Quarterly_Mm3!EW44*0.0353147</f>
        <v>0</v>
      </c>
      <c r="EX44" s="12">
        <f>Quarterly_Mm3!EX44*0.0353147</f>
        <v>3.7234979090169942E-2</v>
      </c>
      <c r="EY44" s="12">
        <f>Quarterly_Mm3!EY44*0.0353147</f>
        <v>0</v>
      </c>
      <c r="EZ44" s="12">
        <f>Quarterly_Mm3!EZ44*0.0353147</f>
        <v>1.6581060529124989E-2</v>
      </c>
      <c r="FA44" s="12">
        <f>Quarterly_Mm3!FA44*0.0353147</f>
        <v>8.6872497393730725E-3</v>
      </c>
      <c r="FB44" s="12">
        <f>Quarterly_Mm3!FB44*0.0353147</f>
        <v>7.1386779607138023E-3</v>
      </c>
      <c r="FC44" s="12">
        <f>Quarterly_Mm3!FC44*0.0353147</f>
        <v>6.6983409537059307E-3</v>
      </c>
      <c r="FD44" s="12">
        <f>Quarterly_Mm3!FD44*0.0353147</f>
        <v>4.7970351864138304E-3</v>
      </c>
      <c r="FE44" s="12">
        <f>Quarterly_Mm3!FE44*0.0353147</f>
        <v>7.6528716864065387E-3</v>
      </c>
      <c r="FF44" s="12">
        <f>Quarterly_Mm3!FF44*0.0353147</f>
        <v>6.497689446317483E-3</v>
      </c>
      <c r="FG44" s="12">
        <f>Quarterly_Mm3!FG44*0.0353147</f>
        <v>5.0792026925023902E-3</v>
      </c>
      <c r="FH44" s="12">
        <f>Quarterly_Mm3!FH44*0.0353147</f>
        <v>4.5767213226003464E-3</v>
      </c>
      <c r="FI44" s="12">
        <f>Quarterly_Mm3!FI44*0.0353147</f>
        <v>4.8997806959925529E-3</v>
      </c>
      <c r="FJ44" s="12">
        <f>Quarterly_Mm3!FJ44*0.0353147</f>
        <v>5.0569155415709091E-3</v>
      </c>
      <c r="FK44" s="12">
        <f>Quarterly_Mm3!FK44*0.0353147</f>
        <v>2.0927081498786889E-3</v>
      </c>
      <c r="FL44" s="12">
        <f>Quarterly_Mm3!FL44*0.0353147</f>
        <v>5.8134088569266433E-3</v>
      </c>
      <c r="FM44" s="12">
        <f>Quarterly_Mm3!FM44*0.0353147</f>
        <v>6.0452551592329457E-3</v>
      </c>
      <c r="FN44" s="12">
        <f>Quarterly_Mm3!FN44*0.0353147</f>
        <v>5.2602884928684944E-3</v>
      </c>
      <c r="FO44" s="12">
        <f>Quarterly_Mm3!FO44*0.0353147</f>
        <v>3.6394499922365675E-3</v>
      </c>
      <c r="FP44" s="12">
        <f>Quarterly_Mm3!FP44*0.0353147</f>
        <v>1.1505731635346038E-3</v>
      </c>
      <c r="FQ44" s="12">
        <f>Quarterly_Mm3!FQ44*0.0353147</f>
        <v>3.6999208312691128E-3</v>
      </c>
      <c r="FR44" s="12">
        <f>Quarterly_Mm3!FR44*0.0353147</f>
        <v>3.6618947459303971E-3</v>
      </c>
      <c r="FS44" s="12">
        <f>Quarterly_Mm3!FS44*0.0353147</f>
        <v>3.6640118639101314E-3</v>
      </c>
      <c r="FT44" s="12">
        <f>Quarterly_Mm3!FT44*0.0353147</f>
        <v>3.4690049780330364E-3</v>
      </c>
      <c r="FU44" s="12">
        <f>Quarterly_Mm3!FU44*0.0353147</f>
        <v>9.6470029727781877E-4</v>
      </c>
      <c r="FV44" s="12">
        <f>Quarterly_Mm3!FV44*0.0353147</f>
        <v>1.1274175528325724E-4</v>
      </c>
      <c r="FW44" s="12">
        <f>Quarterly_Mm3!FW44*0.0353147</f>
        <v>0</v>
      </c>
      <c r="FX44" s="12">
        <f>Quarterly_Mm3!FX44*0.0353147</f>
        <v>0</v>
      </c>
      <c r="FY44" s="12">
        <f>Quarterly_Mm3!FY44*0.0353147</f>
        <v>0</v>
      </c>
      <c r="FZ44" s="12">
        <f>Quarterly_Mm3!FZ44*0.0353147</f>
        <v>0</v>
      </c>
      <c r="GA44" s="12">
        <f>Quarterly_Mm3!GA44*0.0353147</f>
        <v>0</v>
      </c>
      <c r="GB44" s="12">
        <f>Quarterly_Mm3!GB44*0.0353147</f>
        <v>0</v>
      </c>
      <c r="GC44" s="12">
        <f>Quarterly_Mm3!GC44*0.0353147</f>
        <v>0</v>
      </c>
      <c r="GD44" s="12">
        <f>Quarterly_Mm3!GD44*0.0353147</f>
        <v>0</v>
      </c>
      <c r="GE44" s="12">
        <f>Quarterly_Mm3!GE44*0.0353147</f>
        <v>0</v>
      </c>
    </row>
    <row r="45" spans="1:187" x14ac:dyDescent="0.25">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12"/>
      <c r="BK45" s="12"/>
      <c r="BL45" s="12"/>
      <c r="BM45" s="12"/>
      <c r="BN45" s="12"/>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row>
    <row r="46" spans="1:187" x14ac:dyDescent="0.25">
      <c r="A46" s="9" t="s">
        <v>68</v>
      </c>
      <c r="B46" s="86"/>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12"/>
      <c r="BH46" s="12"/>
      <c r="BI46" s="12"/>
      <c r="BJ46" s="12"/>
      <c r="BK46" s="12"/>
      <c r="BL46" s="12"/>
      <c r="BM46" s="12"/>
      <c r="BN46" s="12"/>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W46" s="22"/>
      <c r="EX46" s="22"/>
      <c r="EY46" s="22"/>
      <c r="EZ46" s="22"/>
      <c r="FA46" s="22"/>
      <c r="FB46" s="22"/>
      <c r="FC46" s="22"/>
      <c r="FD46" s="22"/>
      <c r="FE46" s="22"/>
      <c r="FF46" s="22"/>
      <c r="FG46" s="22"/>
      <c r="FH46" s="22"/>
      <c r="FI46" s="22"/>
      <c r="FJ46" s="22"/>
      <c r="FK46" s="22"/>
    </row>
    <row r="47" spans="1:187" ht="17.25" x14ac:dyDescent="0.25">
      <c r="A47" s="72" t="s">
        <v>80</v>
      </c>
      <c r="B47" s="89"/>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12"/>
      <c r="BE47" s="12"/>
      <c r="BF47" s="12"/>
      <c r="BG47" s="12"/>
      <c r="BH47" s="12"/>
      <c r="BI47" s="12"/>
      <c r="BJ47" s="12"/>
      <c r="BK47" s="12"/>
      <c r="BL47" s="12"/>
      <c r="BM47" s="12"/>
      <c r="BN47" s="12"/>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s="11"/>
      <c r="EI47" s="11"/>
      <c r="EJ47" s="11"/>
      <c r="EK47" s="11"/>
      <c r="EL47" s="11"/>
      <c r="EM47" s="11"/>
      <c r="EN47" s="11"/>
      <c r="EO47" s="11"/>
      <c r="EP47" s="11"/>
      <c r="EQ47" s="11"/>
      <c r="ER47" s="11"/>
      <c r="ES47" s="11"/>
      <c r="ET47" s="11"/>
      <c r="EW47" s="22"/>
      <c r="EX47" s="22"/>
      <c r="EY47" s="22"/>
      <c r="EZ47" s="22"/>
      <c r="FA47" s="22"/>
      <c r="FB47" s="22"/>
      <c r="FC47" s="22"/>
      <c r="FD47" s="22"/>
      <c r="FE47" s="22"/>
      <c r="FF47" s="22"/>
      <c r="FG47" s="22"/>
      <c r="FH47" s="22"/>
      <c r="FI47" s="22"/>
      <c r="FJ47" s="22"/>
      <c r="FK47" s="22"/>
    </row>
    <row r="48" spans="1:187" s="11" customFormat="1" x14ac:dyDescent="0.25">
      <c r="A48" s="53" t="s">
        <v>69</v>
      </c>
      <c r="B48" s="80"/>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12"/>
      <c r="BH48" s="12"/>
      <c r="BI48" s="12"/>
      <c r="BJ48" s="12"/>
      <c r="BK48" s="12"/>
      <c r="BL48" s="12"/>
      <c r="BM48" s="12"/>
      <c r="BN48" s="12"/>
      <c r="EW48" s="22"/>
      <c r="EX48" s="22"/>
      <c r="EY48" s="22"/>
      <c r="EZ48" s="22"/>
      <c r="FA48" s="22"/>
      <c r="FB48" s="22"/>
      <c r="FC48" s="22"/>
      <c r="FD48" s="22"/>
      <c r="FE48" s="22"/>
      <c r="FF48" s="22"/>
      <c r="FG48" s="22"/>
      <c r="FH48" s="22"/>
      <c r="FI48" s="22"/>
      <c r="FJ48" s="22"/>
      <c r="FK48" s="22"/>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0EBFBD8-13BF-4EF2-A5F6-0A1127136E68}"/>
</file>

<file path=customXml/itemProps2.xml><?xml version="1.0" encoding="utf-8"?>
<ds:datastoreItem xmlns:ds="http://schemas.openxmlformats.org/officeDocument/2006/customXml" ds:itemID="{DC709CF0-E174-4CCE-A60A-310BF9C5B481}"/>
</file>

<file path=customXml/itemProps3.xml><?xml version="1.0" encoding="utf-8"?>
<ds:datastoreItem xmlns:ds="http://schemas.openxmlformats.org/officeDocument/2006/customXml" ds:itemID="{54D5F2E5-941F-4C45-8355-226EB176A43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Contents</vt:lpstr>
      <vt:lpstr>Charts</vt:lpstr>
      <vt:lpstr>Annual_PJ</vt:lpstr>
      <vt:lpstr>Quarterly_PJ</vt:lpstr>
      <vt:lpstr>Annual_Mm3</vt:lpstr>
      <vt:lpstr>Quarterly_Mm3</vt:lpstr>
      <vt:lpstr>Annual_Bcf</vt:lpstr>
      <vt:lpstr>Quarterly_Bcf</vt:lpstr>
    </vt:vector>
  </TitlesOfParts>
  <Company>Ministry of Economic Development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Lawrence</dc:creator>
  <cp:lastModifiedBy>James Kerr</cp:lastModifiedBy>
  <cp:lastPrinted>2011-09-12T01:42:51Z</cp:lastPrinted>
  <dcterms:created xsi:type="dcterms:W3CDTF">2011-08-18T01:17:26Z</dcterms:created>
  <dcterms:modified xsi:type="dcterms:W3CDTF">2020-06-15T23:40:33Z</dcterms:modified>
</cp:coreProperties>
</file>