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worksheets/sheet1.xml" ContentType="application/vnd.openxmlformats-officedocument.spreadsheetml.worksheet+xml"/>
  <Override PartName="/xl/drawings/drawing6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Energy Information\Projects\Website\2019\Q2\"/>
    </mc:Choice>
  </mc:AlternateContent>
  <bookViews>
    <workbookView xWindow="3270" yWindow="75" windowWidth="27960" windowHeight="12840"/>
  </bookViews>
  <sheets>
    <sheet name="CO2-e" sheetId="6" r:id="rId1"/>
    <sheet name="CO2" sheetId="13" r:id="rId2"/>
    <sheet name="CH4" sheetId="14" r:id="rId3"/>
    <sheet name="N2O" sheetId="15" r:id="rId4"/>
    <sheet name="CO" sheetId="16" r:id="rId5"/>
    <sheet name="NOx" sheetId="17" r:id="rId6"/>
    <sheet name="NMVOCs" sheetId="18" r:id="rId7"/>
    <sheet name="SO2" sheetId="19" r:id="rId8"/>
  </sheets>
  <calcPr calcId="162913"/>
</workbook>
</file>

<file path=xl/calcChain.xml><?xml version="1.0" encoding="utf-8"?>
<calcChain xmlns="http://schemas.openxmlformats.org/spreadsheetml/2006/main">
  <c r="AE11" i="17" l="1"/>
  <c r="AF11" i="17"/>
  <c r="AG11" i="19" l="1"/>
  <c r="AF11" i="19"/>
  <c r="AE11" i="19"/>
  <c r="AD11" i="19"/>
  <c r="AG11" i="18"/>
  <c r="AF11" i="18"/>
  <c r="AE11" i="18"/>
  <c r="AD11" i="18"/>
  <c r="AG11" i="17"/>
  <c r="AD11" i="17"/>
  <c r="AG11" i="16"/>
  <c r="AF11" i="16"/>
  <c r="AE11" i="16"/>
  <c r="AD11" i="16"/>
  <c r="AG11" i="15"/>
  <c r="AF11" i="15"/>
  <c r="AE11" i="15"/>
  <c r="AD11" i="15"/>
  <c r="AG11" i="14"/>
  <c r="AF11" i="14"/>
  <c r="AE11" i="14"/>
  <c r="AD11" i="14"/>
  <c r="AB78" i="13"/>
  <c r="AB25" i="13"/>
  <c r="AG11" i="13"/>
  <c r="AF11" i="13"/>
  <c r="AE11" i="13"/>
  <c r="AD11" i="13"/>
  <c r="AB78" i="6"/>
  <c r="AB76" i="6"/>
  <c r="AB70" i="6"/>
  <c r="AB55" i="6"/>
  <c r="AB47" i="6"/>
  <c r="AB21" i="6"/>
  <c r="AG11" i="6"/>
  <c r="AF11" i="6"/>
  <c r="AE11" i="6"/>
  <c r="AD11" i="6"/>
  <c r="AB63" i="6" l="1"/>
  <c r="AB69" i="6"/>
  <c r="AB25" i="6"/>
  <c r="AB16" i="6"/>
  <c r="AB33" i="6"/>
  <c r="Y25" i="19"/>
  <c r="AA76" i="19"/>
  <c r="AB76" i="19"/>
  <c r="W78" i="19"/>
  <c r="AB78" i="19"/>
  <c r="Y29" i="19"/>
  <c r="AB63" i="19"/>
  <c r="AB70" i="19"/>
  <c r="AB69" i="19" s="1"/>
  <c r="AB108" i="19"/>
  <c r="AB101" i="19"/>
  <c r="AB99" i="19" s="1"/>
  <c r="Y78" i="18"/>
  <c r="AB78" i="18"/>
  <c r="AB47" i="18"/>
  <c r="AB55" i="18"/>
  <c r="AB42" i="18"/>
  <c r="AB76" i="18"/>
  <c r="AB37" i="18"/>
  <c r="AB108" i="18"/>
  <c r="AB51" i="17"/>
  <c r="U76" i="17"/>
  <c r="AB76" i="17"/>
  <c r="AB108" i="17"/>
  <c r="AB47" i="17"/>
  <c r="AB55" i="17"/>
  <c r="X78" i="17"/>
  <c r="AB78" i="17"/>
  <c r="AB25" i="17"/>
  <c r="AB42" i="17"/>
  <c r="AB80" i="17"/>
  <c r="AB59" i="17"/>
  <c r="AB55" i="16"/>
  <c r="AB33" i="16"/>
  <c r="AB47" i="16"/>
  <c r="AB70" i="16"/>
  <c r="AB69" i="16" s="1"/>
  <c r="Z78" i="16"/>
  <c r="AB78" i="16"/>
  <c r="AB94" i="16"/>
  <c r="AB42" i="16"/>
  <c r="AB51" i="16"/>
  <c r="P76" i="16"/>
  <c r="AB76" i="16"/>
  <c r="AB21" i="16"/>
  <c r="AB29" i="16"/>
  <c r="AB101" i="16"/>
  <c r="AB99" i="16" s="1"/>
  <c r="AB51" i="15"/>
  <c r="P76" i="15"/>
  <c r="AB76" i="15"/>
  <c r="AB21" i="15"/>
  <c r="AB42" i="15"/>
  <c r="AB108" i="15"/>
  <c r="AA78" i="15"/>
  <c r="AB78" i="15"/>
  <c r="AB70" i="15"/>
  <c r="AB69" i="15" s="1"/>
  <c r="AB16" i="15"/>
  <c r="AB47" i="15"/>
  <c r="AB33" i="15"/>
  <c r="AB89" i="15"/>
  <c r="S78" i="14"/>
  <c r="AB78" i="14"/>
  <c r="AB25" i="14"/>
  <c r="AB94" i="14"/>
  <c r="AB29" i="14"/>
  <c r="AF24" i="14"/>
  <c r="Z76" i="14"/>
  <c r="AB76" i="14"/>
  <c r="AB89" i="14"/>
  <c r="AB84" i="14"/>
  <c r="AB42" i="6"/>
  <c r="AB15" i="6"/>
  <c r="AB51" i="6"/>
  <c r="AB59" i="6"/>
  <c r="AB84" i="6"/>
  <c r="AB29" i="6"/>
  <c r="AB37" i="6"/>
  <c r="AB80" i="6"/>
  <c r="AB68" i="6" s="1"/>
  <c r="AB63" i="13"/>
  <c r="AB21" i="13"/>
  <c r="AB37" i="13"/>
  <c r="AB80" i="13"/>
  <c r="C76" i="14"/>
  <c r="AA76" i="14"/>
  <c r="AB94" i="13"/>
  <c r="AB16" i="13"/>
  <c r="AB15" i="13" s="1"/>
  <c r="AB89" i="13"/>
  <c r="AB42" i="13"/>
  <c r="AB101" i="13"/>
  <c r="AB99" i="13" s="1"/>
  <c r="AB84" i="13"/>
  <c r="AB108" i="13"/>
  <c r="AB59" i="13"/>
  <c r="AB76" i="13"/>
  <c r="AC76" i="13"/>
  <c r="AB29" i="13"/>
  <c r="AB51" i="13"/>
  <c r="AB55" i="13"/>
  <c r="AB33" i="13"/>
  <c r="AB47" i="13"/>
  <c r="C78" i="18"/>
  <c r="AF106" i="18"/>
  <c r="J78" i="18"/>
  <c r="AD32" i="18"/>
  <c r="AE32" i="18" s="1"/>
  <c r="AD102" i="18"/>
  <c r="AE102" i="18" s="1"/>
  <c r="AF107" i="18"/>
  <c r="AD17" i="18"/>
  <c r="AE17" i="18" s="1"/>
  <c r="R78" i="18"/>
  <c r="AD88" i="18"/>
  <c r="AE88" i="18" s="1"/>
  <c r="AF102" i="18"/>
  <c r="AF17" i="18"/>
  <c r="X78" i="18"/>
  <c r="AF103" i="18"/>
  <c r="P78" i="17"/>
  <c r="Q80" i="17"/>
  <c r="H78" i="17"/>
  <c r="C78" i="17"/>
  <c r="B78" i="16"/>
  <c r="AD57" i="16"/>
  <c r="AE57" i="16" s="1"/>
  <c r="X76" i="16"/>
  <c r="J78" i="16"/>
  <c r="F78" i="15"/>
  <c r="V76" i="15"/>
  <c r="O70" i="15"/>
  <c r="C76" i="15"/>
  <c r="X76" i="15"/>
  <c r="S78" i="15"/>
  <c r="AD106" i="15"/>
  <c r="AE106" i="15" s="1"/>
  <c r="AF41" i="15"/>
  <c r="H76" i="15"/>
  <c r="AF34" i="15"/>
  <c r="J76" i="15"/>
  <c r="AD88" i="14"/>
  <c r="AE88" i="14" s="1"/>
  <c r="G76" i="14"/>
  <c r="R76" i="14"/>
  <c r="B76" i="14"/>
  <c r="W76" i="14"/>
  <c r="O76" i="14"/>
  <c r="G70" i="14"/>
  <c r="X51" i="19"/>
  <c r="F76" i="19"/>
  <c r="L76" i="19"/>
  <c r="T76" i="19"/>
  <c r="K47" i="19"/>
  <c r="L70" i="19"/>
  <c r="O78" i="19"/>
  <c r="T78" i="19"/>
  <c r="B78" i="19"/>
  <c r="AF91" i="19"/>
  <c r="Y51" i="19"/>
  <c r="G78" i="19"/>
  <c r="AF93" i="13"/>
  <c r="AF86" i="13"/>
  <c r="AF110" i="13"/>
  <c r="Z76" i="13"/>
  <c r="V76" i="13"/>
  <c r="R76" i="13"/>
  <c r="N76" i="13"/>
  <c r="X76" i="13"/>
  <c r="T76" i="13"/>
  <c r="P76" i="13"/>
  <c r="L76" i="13"/>
  <c r="H76" i="13"/>
  <c r="D76" i="13"/>
  <c r="AA76" i="13"/>
  <c r="S76" i="13"/>
  <c r="K76" i="13"/>
  <c r="F76" i="13"/>
  <c r="Y76" i="13"/>
  <c r="Q76" i="13"/>
  <c r="J76" i="13"/>
  <c r="E76" i="13"/>
  <c r="W76" i="13"/>
  <c r="O76" i="13"/>
  <c r="I76" i="13"/>
  <c r="C76" i="13"/>
  <c r="U76" i="13"/>
  <c r="M76" i="13"/>
  <c r="G76" i="13"/>
  <c r="Z78" i="13"/>
  <c r="V78" i="13"/>
  <c r="R78" i="13"/>
  <c r="N78" i="13"/>
  <c r="X78" i="13"/>
  <c r="S78" i="13"/>
  <c r="M78" i="13"/>
  <c r="I78" i="13"/>
  <c r="E78" i="13"/>
  <c r="AA78" i="13"/>
  <c r="U78" i="13"/>
  <c r="P78" i="13"/>
  <c r="K78" i="13"/>
  <c r="G78" i="13"/>
  <c r="C78" i="13"/>
  <c r="Y78" i="13"/>
  <c r="O78" i="13"/>
  <c r="F78" i="13"/>
  <c r="W78" i="13"/>
  <c r="L78" i="13"/>
  <c r="D78" i="13"/>
  <c r="T78" i="13"/>
  <c r="J78" i="13"/>
  <c r="AC78" i="13"/>
  <c r="AF78" i="13" s="1"/>
  <c r="Q78" i="13"/>
  <c r="H78" i="13"/>
  <c r="AF91" i="13"/>
  <c r="AF107" i="13"/>
  <c r="Z80" i="13"/>
  <c r="E80" i="13"/>
  <c r="G80" i="13"/>
  <c r="AA51" i="13"/>
  <c r="AF88" i="13"/>
  <c r="AF104" i="13"/>
  <c r="AF17" i="17"/>
  <c r="Y21" i="19"/>
  <c r="AD106" i="18"/>
  <c r="AE106" i="18" s="1"/>
  <c r="P51" i="19"/>
  <c r="H78" i="19"/>
  <c r="Y78" i="19"/>
  <c r="Z78" i="19"/>
  <c r="S78" i="19"/>
  <c r="L78" i="19"/>
  <c r="D78" i="19"/>
  <c r="X78" i="19"/>
  <c r="R78" i="19"/>
  <c r="J78" i="19"/>
  <c r="C78" i="19"/>
  <c r="N78" i="19"/>
  <c r="AC78" i="19"/>
  <c r="AD22" i="19"/>
  <c r="AE22" i="19" s="1"/>
  <c r="Z21" i="19"/>
  <c r="X47" i="19"/>
  <c r="AF95" i="19"/>
  <c r="AF103" i="19"/>
  <c r="U59" i="19"/>
  <c r="AD81" i="19"/>
  <c r="AE81" i="19" s="1"/>
  <c r="AF87" i="19"/>
  <c r="O80" i="19"/>
  <c r="AF20" i="18"/>
  <c r="B78" i="18"/>
  <c r="H78" i="18"/>
  <c r="O78" i="18"/>
  <c r="W78" i="18"/>
  <c r="AD105" i="18"/>
  <c r="AE105" i="18" s="1"/>
  <c r="AF18" i="18"/>
  <c r="AD35" i="18"/>
  <c r="AE35" i="18" s="1"/>
  <c r="AD36" i="18"/>
  <c r="AE36" i="18" s="1"/>
  <c r="AD38" i="18"/>
  <c r="AE38" i="18" s="1"/>
  <c r="AD40" i="18"/>
  <c r="AE40" i="18" s="1"/>
  <c r="D78" i="18"/>
  <c r="L78" i="18"/>
  <c r="S78" i="18"/>
  <c r="Z78" i="18"/>
  <c r="AF22" i="18"/>
  <c r="G78" i="18"/>
  <c r="N78" i="18"/>
  <c r="T78" i="18"/>
  <c r="AC78" i="18"/>
  <c r="D76" i="17"/>
  <c r="M76" i="17"/>
  <c r="X76" i="17"/>
  <c r="Q84" i="17"/>
  <c r="AD17" i="17"/>
  <c r="AE17" i="17" s="1"/>
  <c r="E76" i="17"/>
  <c r="P76" i="17"/>
  <c r="Y76" i="17"/>
  <c r="U78" i="17"/>
  <c r="I76" i="17"/>
  <c r="S76" i="17"/>
  <c r="AA76" i="17"/>
  <c r="D25" i="17"/>
  <c r="C76" i="17"/>
  <c r="K76" i="17"/>
  <c r="T76" i="17"/>
  <c r="AF88" i="17"/>
  <c r="AF17" i="16"/>
  <c r="C76" i="16"/>
  <c r="J76" i="16"/>
  <c r="AA80" i="16"/>
  <c r="AD19" i="15"/>
  <c r="AE19" i="15" s="1"/>
  <c r="AF31" i="15"/>
  <c r="F25" i="15"/>
  <c r="AD71" i="15"/>
  <c r="AE71" i="15" s="1"/>
  <c r="AA55" i="15"/>
  <c r="AA59" i="15"/>
  <c r="AD102" i="15"/>
  <c r="AE102" i="15" s="1"/>
  <c r="AF107" i="15"/>
  <c r="N33" i="15"/>
  <c r="AD57" i="15"/>
  <c r="AE57" i="15" s="1"/>
  <c r="AD100" i="15"/>
  <c r="AE100" i="15" s="1"/>
  <c r="AF102" i="15"/>
  <c r="AF56" i="14"/>
  <c r="C78" i="14"/>
  <c r="R78" i="14"/>
  <c r="AD17" i="14"/>
  <c r="AE17" i="14" s="1"/>
  <c r="AD57" i="14"/>
  <c r="AE57" i="14" s="1"/>
  <c r="F78" i="14"/>
  <c r="AA25" i="14"/>
  <c r="Y78" i="14"/>
  <c r="V78" i="14"/>
  <c r="K78" i="14"/>
  <c r="B78" i="14"/>
  <c r="N78" i="14"/>
  <c r="AA78" i="14"/>
  <c r="D21" i="14"/>
  <c r="AF17" i="14"/>
  <c r="AA47" i="14"/>
  <c r="J78" i="14"/>
  <c r="Z78" i="14"/>
  <c r="K76" i="14"/>
  <c r="W80" i="14"/>
  <c r="D108" i="6"/>
  <c r="AF31" i="6"/>
  <c r="AD35" i="6"/>
  <c r="AE35" i="6" s="1"/>
  <c r="AF67" i="6"/>
  <c r="E78" i="6"/>
  <c r="I78" i="6"/>
  <c r="M78" i="6"/>
  <c r="Q78" i="6"/>
  <c r="U78" i="6"/>
  <c r="Y78" i="6"/>
  <c r="B78" i="6"/>
  <c r="F78" i="6"/>
  <c r="J78" i="6"/>
  <c r="N78" i="6"/>
  <c r="R78" i="6"/>
  <c r="V78" i="6"/>
  <c r="Z78" i="6"/>
  <c r="C78" i="6"/>
  <c r="G78" i="6"/>
  <c r="K78" i="6"/>
  <c r="O78" i="6"/>
  <c r="S78" i="6"/>
  <c r="W78" i="6"/>
  <c r="AA78" i="6"/>
  <c r="D78" i="6"/>
  <c r="H78" i="6"/>
  <c r="L78" i="6"/>
  <c r="P78" i="6"/>
  <c r="T78" i="6"/>
  <c r="X78" i="6"/>
  <c r="AC78" i="6"/>
  <c r="AF95" i="6"/>
  <c r="AA108" i="6"/>
  <c r="W108" i="6"/>
  <c r="S108" i="6"/>
  <c r="O108" i="6"/>
  <c r="AF102" i="6"/>
  <c r="AF97" i="6"/>
  <c r="Z108" i="6"/>
  <c r="F108" i="6"/>
  <c r="AD92" i="6"/>
  <c r="AE92" i="6" s="1"/>
  <c r="AF24" i="6"/>
  <c r="AD57" i="6"/>
  <c r="AE57" i="6" s="1"/>
  <c r="C76" i="6"/>
  <c r="G76" i="6"/>
  <c r="K76" i="6"/>
  <c r="O76" i="6"/>
  <c r="S76" i="6"/>
  <c r="W76" i="6"/>
  <c r="AA76" i="6"/>
  <c r="B76" i="6"/>
  <c r="F76" i="6"/>
  <c r="J76" i="6"/>
  <c r="N76" i="6"/>
  <c r="I76" i="6"/>
  <c r="Q76" i="6"/>
  <c r="V76" i="6"/>
  <c r="AC76" i="6"/>
  <c r="D76" i="6"/>
  <c r="L76" i="6"/>
  <c r="R76" i="6"/>
  <c r="X76" i="6"/>
  <c r="E76" i="6"/>
  <c r="M76" i="6"/>
  <c r="T76" i="6"/>
  <c r="Y76" i="6"/>
  <c r="H76" i="6"/>
  <c r="P76" i="6"/>
  <c r="U76" i="6"/>
  <c r="Z76" i="6"/>
  <c r="AF105" i="6"/>
  <c r="AF106" i="6"/>
  <c r="AD105" i="6"/>
  <c r="AE105" i="6" s="1"/>
  <c r="M16" i="6"/>
  <c r="AF88" i="6"/>
  <c r="AD88" i="6"/>
  <c r="AE88" i="6" s="1"/>
  <c r="Z80" i="6"/>
  <c r="C80" i="6"/>
  <c r="H80" i="6"/>
  <c r="M80" i="6"/>
  <c r="B89" i="6"/>
  <c r="AF17" i="19"/>
  <c r="B42" i="19"/>
  <c r="K59" i="19"/>
  <c r="Y80" i="19"/>
  <c r="H80" i="19"/>
  <c r="D80" i="19"/>
  <c r="W80" i="19"/>
  <c r="J80" i="19"/>
  <c r="B80" i="19"/>
  <c r="L80" i="19"/>
  <c r="G80" i="19"/>
  <c r="AF73" i="19"/>
  <c r="S42" i="19"/>
  <c r="Y76" i="19"/>
  <c r="X76" i="19"/>
  <c r="S76" i="19"/>
  <c r="N76" i="19"/>
  <c r="H76" i="19"/>
  <c r="C76" i="19"/>
  <c r="G76" i="19"/>
  <c r="O76" i="19"/>
  <c r="V76" i="19"/>
  <c r="AC76" i="19"/>
  <c r="AF76" i="19" s="1"/>
  <c r="Y70" i="19"/>
  <c r="S70" i="19"/>
  <c r="G70" i="19"/>
  <c r="J76" i="19"/>
  <c r="P76" i="19"/>
  <c r="W76" i="19"/>
  <c r="J70" i="19"/>
  <c r="D76" i="19"/>
  <c r="K76" i="19"/>
  <c r="R76" i="19"/>
  <c r="Z76" i="19"/>
  <c r="K70" i="19"/>
  <c r="AF72" i="19"/>
  <c r="F78" i="19"/>
  <c r="K78" i="19"/>
  <c r="P78" i="19"/>
  <c r="V78" i="19"/>
  <c r="AA80" i="19"/>
  <c r="AD87" i="19"/>
  <c r="AE87" i="19" s="1"/>
  <c r="S89" i="19"/>
  <c r="AF104" i="19"/>
  <c r="AF105" i="19"/>
  <c r="W108" i="19"/>
  <c r="Z108" i="19"/>
  <c r="AA76" i="18"/>
  <c r="AA80" i="18"/>
  <c r="AF26" i="18"/>
  <c r="AF24" i="18"/>
  <c r="J76" i="18"/>
  <c r="P76" i="18"/>
  <c r="W76" i="18"/>
  <c r="AF82" i="18"/>
  <c r="D76" i="18"/>
  <c r="K76" i="18"/>
  <c r="R76" i="18"/>
  <c r="Z76" i="18"/>
  <c r="AF90" i="18"/>
  <c r="V70" i="18"/>
  <c r="F76" i="18"/>
  <c r="L76" i="18"/>
  <c r="T76" i="18"/>
  <c r="U47" i="18"/>
  <c r="Y76" i="18"/>
  <c r="X76" i="18"/>
  <c r="S76" i="18"/>
  <c r="N76" i="18"/>
  <c r="H76" i="18"/>
  <c r="C76" i="18"/>
  <c r="G76" i="18"/>
  <c r="O76" i="18"/>
  <c r="V76" i="18"/>
  <c r="AC76" i="18"/>
  <c r="F78" i="18"/>
  <c r="K78" i="18"/>
  <c r="P78" i="18"/>
  <c r="V78" i="18"/>
  <c r="AF87" i="18"/>
  <c r="AF105" i="18"/>
  <c r="AD110" i="18"/>
  <c r="AE110" i="18" s="1"/>
  <c r="AD109" i="18"/>
  <c r="AE109" i="18" s="1"/>
  <c r="AF110" i="18"/>
  <c r="AF91" i="18"/>
  <c r="AD103" i="18"/>
  <c r="AE103" i="18" s="1"/>
  <c r="AD107" i="18"/>
  <c r="AE107" i="18" s="1"/>
  <c r="F108" i="18"/>
  <c r="U70" i="17"/>
  <c r="U69" i="17" s="1"/>
  <c r="AF31" i="17"/>
  <c r="I78" i="17"/>
  <c r="AA78" i="17"/>
  <c r="T78" i="17"/>
  <c r="M78" i="17"/>
  <c r="E78" i="17"/>
  <c r="Y78" i="17"/>
  <c r="S78" i="17"/>
  <c r="K78" i="17"/>
  <c r="D78" i="17"/>
  <c r="O78" i="17"/>
  <c r="AA80" i="17"/>
  <c r="T33" i="17"/>
  <c r="R59" i="17"/>
  <c r="H76" i="17"/>
  <c r="O76" i="17"/>
  <c r="AD88" i="16"/>
  <c r="AE88" i="16" s="1"/>
  <c r="B70" i="16"/>
  <c r="P78" i="16"/>
  <c r="AD107" i="16"/>
  <c r="AE107" i="16" s="1"/>
  <c r="Y21" i="16"/>
  <c r="S21" i="16"/>
  <c r="AF24" i="16"/>
  <c r="H25" i="16"/>
  <c r="AF41" i="16"/>
  <c r="X70" i="16"/>
  <c r="N70" i="16"/>
  <c r="C70" i="16"/>
  <c r="AD72" i="16"/>
  <c r="AE72" i="16" s="1"/>
  <c r="AF66" i="16"/>
  <c r="AF31" i="16"/>
  <c r="AF48" i="16"/>
  <c r="Y76" i="16"/>
  <c r="AC76" i="16"/>
  <c r="W76" i="16"/>
  <c r="R76" i="16"/>
  <c r="L76" i="16"/>
  <c r="G76" i="16"/>
  <c r="H76" i="16"/>
  <c r="O76" i="16"/>
  <c r="V76" i="16"/>
  <c r="Y78" i="16"/>
  <c r="AC78" i="16"/>
  <c r="AD78" i="16" s="1"/>
  <c r="AE78" i="16" s="1"/>
  <c r="W78" i="16"/>
  <c r="R78" i="16"/>
  <c r="T78" i="16"/>
  <c r="N78" i="16"/>
  <c r="H78" i="16"/>
  <c r="C78" i="16"/>
  <c r="G78" i="16"/>
  <c r="O78" i="16"/>
  <c r="X78" i="16"/>
  <c r="D76" i="16"/>
  <c r="K76" i="16"/>
  <c r="S76" i="16"/>
  <c r="Z76" i="16"/>
  <c r="D78" i="16"/>
  <c r="K78" i="16"/>
  <c r="S78" i="16"/>
  <c r="C80" i="16"/>
  <c r="AD74" i="16"/>
  <c r="AE74" i="16" s="1"/>
  <c r="F76" i="16"/>
  <c r="N76" i="16"/>
  <c r="T76" i="16"/>
  <c r="F78" i="16"/>
  <c r="L78" i="16"/>
  <c r="V78" i="16"/>
  <c r="AD105" i="16"/>
  <c r="AE105" i="16" s="1"/>
  <c r="R80" i="16"/>
  <c r="AF19" i="15"/>
  <c r="AF24" i="15"/>
  <c r="T21" i="15"/>
  <c r="AC25" i="15"/>
  <c r="AA33" i="15"/>
  <c r="X21" i="15"/>
  <c r="R25" i="15"/>
  <c r="AD26" i="15"/>
  <c r="AE26" i="15" s="1"/>
  <c r="X25" i="15"/>
  <c r="AF17" i="15"/>
  <c r="AF20" i="15"/>
  <c r="AF54" i="15"/>
  <c r="AF58" i="15"/>
  <c r="K59" i="15"/>
  <c r="AF67" i="15"/>
  <c r="L70" i="15"/>
  <c r="AD73" i="15"/>
  <c r="AE73" i="15" s="1"/>
  <c r="Y76" i="15"/>
  <c r="AC76" i="15"/>
  <c r="W76" i="15"/>
  <c r="R76" i="15"/>
  <c r="L76" i="15"/>
  <c r="G76" i="15"/>
  <c r="AA76" i="15"/>
  <c r="T76" i="15"/>
  <c r="N76" i="15"/>
  <c r="F76" i="15"/>
  <c r="Z76" i="15"/>
  <c r="S76" i="15"/>
  <c r="K76" i="15"/>
  <c r="D76" i="15"/>
  <c r="O76" i="15"/>
  <c r="L78" i="15"/>
  <c r="Y78" i="15"/>
  <c r="Z78" i="15"/>
  <c r="T78" i="15"/>
  <c r="O78" i="15"/>
  <c r="J78" i="15"/>
  <c r="D78" i="15"/>
  <c r="X78" i="15"/>
  <c r="R78" i="15"/>
  <c r="K78" i="15"/>
  <c r="C78" i="15"/>
  <c r="W78" i="15"/>
  <c r="P78" i="15"/>
  <c r="H78" i="15"/>
  <c r="B78" i="15"/>
  <c r="N78" i="15"/>
  <c r="AC78" i="15"/>
  <c r="AF60" i="15"/>
  <c r="T80" i="15"/>
  <c r="AF53" i="15"/>
  <c r="AF61" i="15"/>
  <c r="AF73" i="15"/>
  <c r="G78" i="15"/>
  <c r="V78" i="15"/>
  <c r="F70" i="15"/>
  <c r="AF93" i="15"/>
  <c r="AD105" i="15"/>
  <c r="AE105" i="15" s="1"/>
  <c r="AD107" i="15"/>
  <c r="AE107" i="15" s="1"/>
  <c r="AF96" i="15"/>
  <c r="AF100" i="15"/>
  <c r="AD104" i="15"/>
  <c r="AE104" i="15" s="1"/>
  <c r="AF106" i="15"/>
  <c r="T108" i="15"/>
  <c r="AF104" i="15"/>
  <c r="Y108" i="15"/>
  <c r="C108" i="15"/>
  <c r="AF26" i="14"/>
  <c r="AF46" i="14"/>
  <c r="Z25" i="14"/>
  <c r="AF34" i="14"/>
  <c r="AF35" i="14"/>
  <c r="AD35" i="14"/>
  <c r="AE35" i="14" s="1"/>
  <c r="W33" i="14"/>
  <c r="AD46" i="14"/>
  <c r="AE46" i="14" s="1"/>
  <c r="AF61" i="14"/>
  <c r="AF60" i="14"/>
  <c r="AF49" i="14"/>
  <c r="AF50" i="14"/>
  <c r="AF53" i="14"/>
  <c r="AF54" i="14"/>
  <c r="AD53" i="14"/>
  <c r="AE53" i="14" s="1"/>
  <c r="S70" i="14"/>
  <c r="F70" i="14"/>
  <c r="S80" i="14"/>
  <c r="Y76" i="14"/>
  <c r="V76" i="14"/>
  <c r="N76" i="14"/>
  <c r="F76" i="14"/>
  <c r="J76" i="14"/>
  <c r="S76" i="14"/>
  <c r="AF87" i="14"/>
  <c r="AF97" i="14"/>
  <c r="G78" i="14"/>
  <c r="O78" i="14"/>
  <c r="W78" i="14"/>
  <c r="AF88" i="14"/>
  <c r="AD105" i="14"/>
  <c r="AE105" i="14" s="1"/>
  <c r="F108" i="14"/>
  <c r="AD27" i="13"/>
  <c r="AE27" i="13" s="1"/>
  <c r="AF31" i="13"/>
  <c r="AD20" i="13"/>
  <c r="AE20" i="13" s="1"/>
  <c r="AD54" i="13"/>
  <c r="AE54" i="13" s="1"/>
  <c r="AD57" i="13"/>
  <c r="AE57" i="13" s="1"/>
  <c r="AD58" i="13"/>
  <c r="AE58" i="13" s="1"/>
  <c r="AF24" i="13"/>
  <c r="AF105" i="13"/>
  <c r="AD105" i="13"/>
  <c r="AE105" i="13" s="1"/>
  <c r="AD19" i="19"/>
  <c r="AE19" i="19" s="1"/>
  <c r="U16" i="19"/>
  <c r="AD17" i="19"/>
  <c r="AE17" i="19" s="1"/>
  <c r="AF24" i="19"/>
  <c r="AF31" i="19"/>
  <c r="AD24" i="19"/>
  <c r="AE24" i="19" s="1"/>
  <c r="AD35" i="19"/>
  <c r="AE35" i="19" s="1"/>
  <c r="AD40" i="19"/>
  <c r="AE40" i="19" s="1"/>
  <c r="AF54" i="19"/>
  <c r="AD57" i="19"/>
  <c r="AE57" i="19" s="1"/>
  <c r="AF61" i="19"/>
  <c r="AF65" i="19"/>
  <c r="AF67" i="19"/>
  <c r="AD67" i="19"/>
  <c r="AE67" i="19" s="1"/>
  <c r="AF74" i="19"/>
  <c r="AF88" i="19"/>
  <c r="B76" i="19"/>
  <c r="AD88" i="19"/>
  <c r="AE88" i="19" s="1"/>
  <c r="E76" i="19"/>
  <c r="I76" i="19"/>
  <c r="M76" i="19"/>
  <c r="Q76" i="19"/>
  <c r="U76" i="19"/>
  <c r="E78" i="19"/>
  <c r="I78" i="19"/>
  <c r="M78" i="19"/>
  <c r="Q78" i="19"/>
  <c r="U78" i="19"/>
  <c r="AF102" i="19"/>
  <c r="AD92" i="19"/>
  <c r="AE92" i="19" s="1"/>
  <c r="AD93" i="19"/>
  <c r="AE93" i="19" s="1"/>
  <c r="AD103" i="19"/>
  <c r="AE103" i="19" s="1"/>
  <c r="AD104" i="19"/>
  <c r="AE104" i="19" s="1"/>
  <c r="AD105" i="19"/>
  <c r="AE105" i="19" s="1"/>
  <c r="AD107" i="19"/>
  <c r="AE107" i="19" s="1"/>
  <c r="AA21" i="17"/>
  <c r="AA25" i="17"/>
  <c r="Y16" i="16"/>
  <c r="Y25" i="16"/>
  <c r="AA16" i="17"/>
  <c r="Y108" i="16"/>
  <c r="AD17" i="16"/>
  <c r="AE17" i="16" s="1"/>
  <c r="AD26" i="16"/>
  <c r="AE26" i="16" s="1"/>
  <c r="E76" i="16"/>
  <c r="I76" i="16"/>
  <c r="M76" i="16"/>
  <c r="Q76" i="16"/>
  <c r="U76" i="16"/>
  <c r="E78" i="16"/>
  <c r="I78" i="16"/>
  <c r="M78" i="16"/>
  <c r="Q78" i="16"/>
  <c r="U78" i="16"/>
  <c r="AF40" i="17"/>
  <c r="AD40" i="17"/>
  <c r="AE40" i="17" s="1"/>
  <c r="AF41" i="17"/>
  <c r="AD41" i="17"/>
  <c r="AE41" i="17" s="1"/>
  <c r="AD57" i="17"/>
  <c r="AE57" i="17" s="1"/>
  <c r="AF18" i="17"/>
  <c r="AF19" i="17"/>
  <c r="AF20" i="17"/>
  <c r="AF22" i="17"/>
  <c r="AF23" i="17"/>
  <c r="AF27" i="17"/>
  <c r="AF30" i="17"/>
  <c r="AF35" i="17"/>
  <c r="AF88" i="16"/>
  <c r="AD95" i="16"/>
  <c r="AE95" i="16" s="1"/>
  <c r="AD104" i="16"/>
  <c r="AE104" i="16" s="1"/>
  <c r="AF105" i="16"/>
  <c r="AF107" i="16"/>
  <c r="B63" i="17"/>
  <c r="AF85" i="17"/>
  <c r="AF87" i="17"/>
  <c r="AD87" i="17"/>
  <c r="AE87" i="17" s="1"/>
  <c r="AD91" i="17"/>
  <c r="AE91" i="17" s="1"/>
  <c r="AD93" i="17"/>
  <c r="AE93" i="17" s="1"/>
  <c r="AF97" i="17"/>
  <c r="AD97" i="17"/>
  <c r="AE97" i="17" s="1"/>
  <c r="AD104" i="17"/>
  <c r="AE104" i="17" s="1"/>
  <c r="AF104" i="17"/>
  <c r="AD65" i="17"/>
  <c r="AE65" i="17" s="1"/>
  <c r="AD66" i="17"/>
  <c r="AE66" i="17" s="1"/>
  <c r="AD86" i="17"/>
  <c r="AE86" i="17" s="1"/>
  <c r="AD88" i="17"/>
  <c r="AE88" i="17" s="1"/>
  <c r="AF98" i="17"/>
  <c r="AD98" i="17"/>
  <c r="AE98" i="17" s="1"/>
  <c r="AC21" i="18"/>
  <c r="S21" i="18"/>
  <c r="AF72" i="17"/>
  <c r="AF74" i="17"/>
  <c r="Z76" i="17"/>
  <c r="V76" i="17"/>
  <c r="R76" i="17"/>
  <c r="N76" i="17"/>
  <c r="J76" i="17"/>
  <c r="F76" i="17"/>
  <c r="G76" i="17"/>
  <c r="L76" i="17"/>
  <c r="Q76" i="17"/>
  <c r="W76" i="17"/>
  <c r="Z78" i="17"/>
  <c r="V78" i="17"/>
  <c r="R78" i="17"/>
  <c r="N78" i="17"/>
  <c r="J78" i="17"/>
  <c r="F78" i="17"/>
  <c r="B78" i="17"/>
  <c r="G78" i="17"/>
  <c r="L78" i="17"/>
  <c r="Q78" i="17"/>
  <c r="W78" i="17"/>
  <c r="AC78" i="17"/>
  <c r="E80" i="17"/>
  <c r="AF102" i="17"/>
  <c r="AF106" i="17"/>
  <c r="F108" i="17"/>
  <c r="N108" i="17"/>
  <c r="AF103" i="17"/>
  <c r="AD103" i="17"/>
  <c r="AE103" i="17" s="1"/>
  <c r="AD105" i="17"/>
  <c r="AE105" i="17" s="1"/>
  <c r="AD107" i="17"/>
  <c r="AE107" i="17" s="1"/>
  <c r="V108" i="17"/>
  <c r="AC16" i="18"/>
  <c r="S16" i="18"/>
  <c r="U25" i="18"/>
  <c r="G25" i="18"/>
  <c r="AD20" i="18"/>
  <c r="AE20" i="18" s="1"/>
  <c r="P21" i="18"/>
  <c r="H25" i="18"/>
  <c r="F29" i="18"/>
  <c r="U42" i="18"/>
  <c r="C25" i="18"/>
  <c r="Q25" i="18"/>
  <c r="X25" i="18"/>
  <c r="Q29" i="18"/>
  <c r="AF31" i="18"/>
  <c r="Y33" i="18"/>
  <c r="R70" i="18"/>
  <c r="W70" i="18"/>
  <c r="AF39" i="18"/>
  <c r="AD66" i="18"/>
  <c r="AE66" i="18" s="1"/>
  <c r="AF32" i="18"/>
  <c r="AF36" i="18"/>
  <c r="AF40" i="18"/>
  <c r="AD57" i="18"/>
  <c r="AE57" i="18" s="1"/>
  <c r="AD61" i="18"/>
  <c r="AE61" i="18" s="1"/>
  <c r="AA78" i="18"/>
  <c r="E76" i="18"/>
  <c r="I76" i="18"/>
  <c r="M76" i="18"/>
  <c r="Q76" i="18"/>
  <c r="U76" i="18"/>
  <c r="E78" i="18"/>
  <c r="I78" i="18"/>
  <c r="M78" i="18"/>
  <c r="Q78" i="18"/>
  <c r="U78" i="18"/>
  <c r="AD92" i="18"/>
  <c r="AE92" i="18" s="1"/>
  <c r="AC108" i="18"/>
  <c r="AF19" i="14"/>
  <c r="AF20" i="14"/>
  <c r="Y21" i="14"/>
  <c r="Z21" i="14"/>
  <c r="D76" i="14"/>
  <c r="H76" i="14"/>
  <c r="L76" i="14"/>
  <c r="P76" i="14"/>
  <c r="T76" i="14"/>
  <c r="X76" i="14"/>
  <c r="AC76" i="14"/>
  <c r="AD76" i="14" s="1"/>
  <c r="AE76" i="14" s="1"/>
  <c r="D78" i="14"/>
  <c r="H78" i="14"/>
  <c r="L78" i="14"/>
  <c r="P78" i="14"/>
  <c r="T78" i="14"/>
  <c r="X78" i="14"/>
  <c r="AF82" i="14"/>
  <c r="E76" i="14"/>
  <c r="I76" i="14"/>
  <c r="M76" i="14"/>
  <c r="Q76" i="14"/>
  <c r="U76" i="14"/>
  <c r="E78" i="14"/>
  <c r="I78" i="14"/>
  <c r="M78" i="14"/>
  <c r="Q78" i="14"/>
  <c r="U78" i="14"/>
  <c r="AD34" i="15"/>
  <c r="AE34" i="15" s="1"/>
  <c r="AF35" i="15"/>
  <c r="AD17" i="15"/>
  <c r="AE17" i="15" s="1"/>
  <c r="Y108" i="14"/>
  <c r="AF26" i="15"/>
  <c r="AF105" i="14"/>
  <c r="AD64" i="15"/>
  <c r="AE64" i="15" s="1"/>
  <c r="AD66" i="15"/>
  <c r="AE66" i="15" s="1"/>
  <c r="AF88" i="15"/>
  <c r="AD88" i="15"/>
  <c r="AE88" i="15" s="1"/>
  <c r="AA70" i="15"/>
  <c r="AF91" i="15"/>
  <c r="E76" i="15"/>
  <c r="I76" i="15"/>
  <c r="M76" i="15"/>
  <c r="Q76" i="15"/>
  <c r="U76" i="15"/>
  <c r="E78" i="15"/>
  <c r="I78" i="15"/>
  <c r="M78" i="15"/>
  <c r="Q78" i="15"/>
  <c r="U78" i="15"/>
  <c r="Q80" i="15"/>
  <c r="W80" i="15"/>
  <c r="O80" i="15"/>
  <c r="R80" i="15"/>
  <c r="AD96" i="15"/>
  <c r="AE96" i="15" s="1"/>
  <c r="AD17" i="13"/>
  <c r="AE17" i="13" s="1"/>
  <c r="AF30" i="13"/>
  <c r="AD36" i="13"/>
  <c r="AE36" i="13" s="1"/>
  <c r="AF17" i="13"/>
  <c r="AF75" i="13"/>
  <c r="AF76" i="13"/>
  <c r="B78" i="13"/>
  <c r="AF87" i="13"/>
  <c r="AF74" i="13"/>
  <c r="AD88" i="13"/>
  <c r="AE88" i="13" s="1"/>
  <c r="AD106" i="6"/>
  <c r="AE106" i="6" s="1"/>
  <c r="AD23" i="6"/>
  <c r="AE23" i="6" s="1"/>
  <c r="AF75" i="6"/>
  <c r="AF71" i="6"/>
  <c r="AF109" i="6"/>
  <c r="AF17" i="6"/>
  <c r="AD17" i="6"/>
  <c r="AE17" i="6" s="1"/>
  <c r="AD56" i="6"/>
  <c r="AE56" i="6" s="1"/>
  <c r="AD73" i="6"/>
  <c r="AE73" i="6" s="1"/>
  <c r="AF76" i="6"/>
  <c r="AF57" i="6"/>
  <c r="AF62" i="6"/>
  <c r="AF38" i="6"/>
  <c r="AF77" i="6"/>
  <c r="AF32" i="6"/>
  <c r="AD78" i="6" l="1"/>
  <c r="AE78" i="6" s="1"/>
  <c r="E63" i="13"/>
  <c r="D63" i="13"/>
  <c r="J108" i="13"/>
  <c r="AD107" i="6"/>
  <c r="AE107" i="6" s="1"/>
  <c r="AD109" i="6"/>
  <c r="AE109" i="6" s="1"/>
  <c r="B108" i="6"/>
  <c r="AB28" i="6"/>
  <c r="AB89" i="6"/>
  <c r="AB101" i="6"/>
  <c r="AB99" i="6" s="1"/>
  <c r="AB108" i="6"/>
  <c r="AB51" i="19"/>
  <c r="AB42" i="19"/>
  <c r="AB33" i="19"/>
  <c r="AB55" i="19"/>
  <c r="AB37" i="19"/>
  <c r="AB89" i="19"/>
  <c r="AB94" i="19"/>
  <c r="Z70" i="19"/>
  <c r="AB25" i="19"/>
  <c r="AB47" i="19"/>
  <c r="AB29" i="19"/>
  <c r="AB80" i="19"/>
  <c r="AB68" i="19" s="1"/>
  <c r="AB84" i="19"/>
  <c r="AB16" i="19"/>
  <c r="AB21" i="19"/>
  <c r="AB59" i="19"/>
  <c r="AB84" i="18"/>
  <c r="AB29" i="18"/>
  <c r="AB59" i="18"/>
  <c r="AB89" i="18"/>
  <c r="AB16" i="18"/>
  <c r="AB70" i="18"/>
  <c r="AB69" i="18" s="1"/>
  <c r="M21" i="18"/>
  <c r="AB21" i="18"/>
  <c r="AB51" i="18"/>
  <c r="AB94" i="18"/>
  <c r="AB80" i="18"/>
  <c r="AB101" i="18"/>
  <c r="AB99" i="18" s="1"/>
  <c r="AB63" i="18"/>
  <c r="B108" i="18"/>
  <c r="V101" i="18"/>
  <c r="AB33" i="18"/>
  <c r="AB25" i="18"/>
  <c r="AF88" i="18"/>
  <c r="AF105" i="17"/>
  <c r="AF24" i="17"/>
  <c r="AB16" i="17"/>
  <c r="AB94" i="17"/>
  <c r="AB63" i="17"/>
  <c r="AB37" i="17"/>
  <c r="AF44" i="17"/>
  <c r="AF107" i="17"/>
  <c r="AB89" i="17"/>
  <c r="AB33" i="17"/>
  <c r="AB101" i="17"/>
  <c r="AB99" i="17" s="1"/>
  <c r="AB84" i="17"/>
  <c r="AB29" i="17"/>
  <c r="AB70" i="17"/>
  <c r="AB69" i="17" s="1"/>
  <c r="AB68" i="17" s="1"/>
  <c r="AB21" i="17"/>
  <c r="AB108" i="16"/>
  <c r="AB84" i="16"/>
  <c r="AB25" i="16"/>
  <c r="Z80" i="16"/>
  <c r="AB59" i="16"/>
  <c r="AB63" i="16"/>
  <c r="AB16" i="16"/>
  <c r="AB80" i="16"/>
  <c r="AB68" i="16" s="1"/>
  <c r="AB89" i="16"/>
  <c r="AB37" i="16"/>
  <c r="AB28" i="16" s="1"/>
  <c r="AF98" i="15"/>
  <c r="AB29" i="15"/>
  <c r="X80" i="15"/>
  <c r="AC108" i="15"/>
  <c r="AF105" i="15"/>
  <c r="AB63" i="15"/>
  <c r="AB80" i="15"/>
  <c r="AB68" i="15" s="1"/>
  <c r="AB55" i="15"/>
  <c r="AB94" i="15"/>
  <c r="AB25" i="15"/>
  <c r="AB15" i="15" s="1"/>
  <c r="AB84" i="15"/>
  <c r="AB83" i="15" s="1"/>
  <c r="AB59" i="15"/>
  <c r="AB101" i="15"/>
  <c r="AB99" i="15" s="1"/>
  <c r="AB37" i="15"/>
  <c r="AB42" i="14"/>
  <c r="AB108" i="14"/>
  <c r="AB33" i="14"/>
  <c r="AB80" i="14"/>
  <c r="AB55" i="14"/>
  <c r="AB63" i="14"/>
  <c r="AB21" i="14"/>
  <c r="AB101" i="14"/>
  <c r="AB99" i="14" s="1"/>
  <c r="AB59" i="14"/>
  <c r="AB83" i="14"/>
  <c r="AB37" i="14"/>
  <c r="AB51" i="14"/>
  <c r="AB70" i="14"/>
  <c r="AB69" i="14" s="1"/>
  <c r="AB16" i="14"/>
  <c r="AB47" i="14"/>
  <c r="AD76" i="6"/>
  <c r="AE76" i="6" s="1"/>
  <c r="AD32" i="6"/>
  <c r="AE32" i="6" s="1"/>
  <c r="AD39" i="6"/>
  <c r="AE39" i="6" s="1"/>
  <c r="AD52" i="6"/>
  <c r="AE52" i="6" s="1"/>
  <c r="AD91" i="6"/>
  <c r="AE91" i="6" s="1"/>
  <c r="AB94" i="6"/>
  <c r="AC70" i="19"/>
  <c r="AD91" i="19"/>
  <c r="AE91" i="19" s="1"/>
  <c r="AC89" i="19"/>
  <c r="T55" i="19"/>
  <c r="E16" i="19"/>
  <c r="AD91" i="18"/>
  <c r="AE91" i="18" s="1"/>
  <c r="AD74" i="18"/>
  <c r="AE74" i="18" s="1"/>
  <c r="L21" i="18"/>
  <c r="L25" i="18"/>
  <c r="V99" i="18"/>
  <c r="L80" i="18"/>
  <c r="AD93" i="18"/>
  <c r="AE93" i="18" s="1"/>
  <c r="AF41" i="18"/>
  <c r="X29" i="18"/>
  <c r="AD92" i="17"/>
  <c r="AE92" i="17" s="1"/>
  <c r="AD96" i="17"/>
  <c r="AE96" i="17" s="1"/>
  <c r="P108" i="17"/>
  <c r="E70" i="17"/>
  <c r="AD43" i="16"/>
  <c r="AE43" i="16" s="1"/>
  <c r="O59" i="16"/>
  <c r="M80" i="16"/>
  <c r="AD53" i="16"/>
  <c r="AE53" i="16" s="1"/>
  <c r="Y80" i="16"/>
  <c r="C21" i="16"/>
  <c r="J59" i="16"/>
  <c r="AD98" i="15"/>
  <c r="AE98" i="15" s="1"/>
  <c r="C70" i="15"/>
  <c r="C69" i="15" s="1"/>
  <c r="C68" i="15" s="1"/>
  <c r="S80" i="15"/>
  <c r="AD40" i="15"/>
  <c r="AE40" i="15" s="1"/>
  <c r="R37" i="15"/>
  <c r="H25" i="15"/>
  <c r="G42" i="15"/>
  <c r="H80" i="15"/>
  <c r="S42" i="15"/>
  <c r="AA51" i="15"/>
  <c r="N29" i="14"/>
  <c r="P16" i="14"/>
  <c r="N108" i="14"/>
  <c r="AF40" i="14"/>
  <c r="AD107" i="14"/>
  <c r="AE107" i="14" s="1"/>
  <c r="AF74" i="14"/>
  <c r="AD61" i="6"/>
  <c r="AE61" i="6" s="1"/>
  <c r="AD75" i="6"/>
  <c r="AE75" i="6" s="1"/>
  <c r="AD67" i="6"/>
  <c r="AE67" i="6" s="1"/>
  <c r="AD66" i="6"/>
  <c r="AE66" i="6" s="1"/>
  <c r="AD50" i="6"/>
  <c r="AE50" i="6" s="1"/>
  <c r="X80" i="19"/>
  <c r="G108" i="6"/>
  <c r="AC29" i="18"/>
  <c r="M25" i="18"/>
  <c r="AD104" i="13"/>
  <c r="AE104" i="13" s="1"/>
  <c r="AF100" i="14"/>
  <c r="AF57" i="14"/>
  <c r="Y94" i="18"/>
  <c r="AF78" i="18"/>
  <c r="AD87" i="6"/>
  <c r="AE87" i="6" s="1"/>
  <c r="U51" i="19"/>
  <c r="AD79" i="18"/>
  <c r="AE79" i="18" s="1"/>
  <c r="AF53" i="19"/>
  <c r="AD19" i="13"/>
  <c r="AE19" i="13" s="1"/>
  <c r="AF92" i="15"/>
  <c r="P63" i="13"/>
  <c r="AF104" i="14"/>
  <c r="AF45" i="14"/>
  <c r="X70" i="15"/>
  <c r="F80" i="17"/>
  <c r="W16" i="13"/>
  <c r="AC16" i="13"/>
  <c r="AF16" i="13" s="1"/>
  <c r="D51" i="19"/>
  <c r="AD19" i="14"/>
  <c r="AE19" i="14" s="1"/>
  <c r="AD66" i="19"/>
  <c r="AE66" i="19" s="1"/>
  <c r="G29" i="16"/>
  <c r="AA16" i="16"/>
  <c r="Z59" i="17"/>
  <c r="E37" i="17"/>
  <c r="B101" i="18"/>
  <c r="T101" i="19"/>
  <c r="T99" i="19" s="1"/>
  <c r="E63" i="19"/>
  <c r="AD24" i="15"/>
  <c r="AE24" i="15" s="1"/>
  <c r="V59" i="13"/>
  <c r="F108" i="13"/>
  <c r="AD92" i="15"/>
  <c r="AE92" i="15" s="1"/>
  <c r="AF106" i="14"/>
  <c r="S25" i="18"/>
  <c r="Z55" i="15"/>
  <c r="B80" i="15"/>
  <c r="AF18" i="15"/>
  <c r="R55" i="16"/>
  <c r="C70" i="19"/>
  <c r="F21" i="15"/>
  <c r="G70" i="18"/>
  <c r="T84" i="19"/>
  <c r="G80" i="15"/>
  <c r="D33" i="15"/>
  <c r="J51" i="16"/>
  <c r="F84" i="18"/>
  <c r="B33" i="18"/>
  <c r="W101" i="19"/>
  <c r="J21" i="19"/>
  <c r="R29" i="18"/>
  <c r="AD106" i="16"/>
  <c r="AE106" i="16" s="1"/>
  <c r="P80" i="16"/>
  <c r="AF58" i="19"/>
  <c r="Z16" i="14"/>
  <c r="Z15" i="14" s="1"/>
  <c r="B108" i="15"/>
  <c r="AD108" i="15" s="1"/>
  <c r="AE108" i="15" s="1"/>
  <c r="T55" i="15"/>
  <c r="Z25" i="15"/>
  <c r="AF100" i="6"/>
  <c r="AF56" i="6"/>
  <c r="AF40" i="6"/>
  <c r="AD40" i="6"/>
  <c r="AE40" i="6" s="1"/>
  <c r="N80" i="17"/>
  <c r="D101" i="19"/>
  <c r="C47" i="19"/>
  <c r="T80" i="16"/>
  <c r="X108" i="15"/>
  <c r="AF110" i="15"/>
  <c r="AD61" i="16"/>
  <c r="AE61" i="16" s="1"/>
  <c r="N108" i="18"/>
  <c r="Z101" i="19"/>
  <c r="E101" i="17"/>
  <c r="E99" i="17" s="1"/>
  <c r="R70" i="15"/>
  <c r="R69" i="15" s="1"/>
  <c r="R68" i="15" s="1"/>
  <c r="Y101" i="6"/>
  <c r="Y99" i="6" s="1"/>
  <c r="AF27" i="6"/>
  <c r="AD44" i="14"/>
  <c r="AE44" i="14" s="1"/>
  <c r="V33" i="19"/>
  <c r="AA89" i="13"/>
  <c r="S16" i="13"/>
  <c r="X16" i="13"/>
  <c r="AD110" i="15"/>
  <c r="AE110" i="15" s="1"/>
  <c r="S94" i="13"/>
  <c r="Y108" i="13"/>
  <c r="Y89" i="13"/>
  <c r="E84" i="13"/>
  <c r="AB83" i="13"/>
  <c r="AF72" i="14"/>
  <c r="AD97" i="16"/>
  <c r="AE97" i="16" s="1"/>
  <c r="AD87" i="16"/>
  <c r="AE87" i="16" s="1"/>
  <c r="AD54" i="17"/>
  <c r="AE54" i="17" s="1"/>
  <c r="N80" i="16"/>
  <c r="AD98" i="14"/>
  <c r="AE98" i="14" s="1"/>
  <c r="AC42" i="14"/>
  <c r="AD18" i="15"/>
  <c r="AE18" i="15" s="1"/>
  <c r="P70" i="16"/>
  <c r="X51" i="13"/>
  <c r="M47" i="13"/>
  <c r="AF92" i="19"/>
  <c r="AF54" i="17"/>
  <c r="Y108" i="17"/>
  <c r="C80" i="18"/>
  <c r="U94" i="6"/>
  <c r="B33" i="19"/>
  <c r="AD38" i="15"/>
  <c r="AE38" i="15" s="1"/>
  <c r="AD43" i="6"/>
  <c r="AE43" i="6" s="1"/>
  <c r="AD34" i="6"/>
  <c r="AE34" i="6" s="1"/>
  <c r="AF20" i="6"/>
  <c r="AD58" i="6"/>
  <c r="AE58" i="6" s="1"/>
  <c r="AD49" i="6"/>
  <c r="AE49" i="6" s="1"/>
  <c r="V94" i="6"/>
  <c r="C84" i="6"/>
  <c r="AD71" i="6"/>
  <c r="AE71" i="6" s="1"/>
  <c r="AF43" i="6"/>
  <c r="AF23" i="6"/>
  <c r="AD65" i="6"/>
  <c r="AE65" i="6" s="1"/>
  <c r="AF48" i="6"/>
  <c r="AF39" i="6"/>
  <c r="AD46" i="6"/>
  <c r="AE46" i="6" s="1"/>
  <c r="AA25" i="15"/>
  <c r="Z33" i="19"/>
  <c r="AD104" i="14"/>
  <c r="AE104" i="14" s="1"/>
  <c r="C80" i="15"/>
  <c r="P51" i="16"/>
  <c r="Z70" i="16"/>
  <c r="Z63" i="17"/>
  <c r="AD30" i="15"/>
  <c r="AE30" i="15" s="1"/>
  <c r="AD103" i="6"/>
  <c r="AE103" i="6" s="1"/>
  <c r="I16" i="17"/>
  <c r="Y89" i="18"/>
  <c r="Y47" i="19"/>
  <c r="O55" i="15"/>
  <c r="D84" i="6"/>
  <c r="AD74" i="6"/>
  <c r="AE74" i="6" s="1"/>
  <c r="Y16" i="17"/>
  <c r="B108" i="14"/>
  <c r="J70" i="16"/>
  <c r="J69" i="16" s="1"/>
  <c r="AF78" i="6"/>
  <c r="N16" i="6"/>
  <c r="AD39" i="14"/>
  <c r="AE39" i="14" s="1"/>
  <c r="B59" i="14"/>
  <c r="J101" i="15"/>
  <c r="J99" i="15" s="1"/>
  <c r="Z16" i="15"/>
  <c r="AD103" i="15"/>
  <c r="AE103" i="15" s="1"/>
  <c r="B29" i="16"/>
  <c r="B16" i="13"/>
  <c r="AD34" i="16"/>
  <c r="AE34" i="16" s="1"/>
  <c r="Y63" i="16"/>
  <c r="AC101" i="18"/>
  <c r="AD101" i="18" s="1"/>
  <c r="AE101" i="18" s="1"/>
  <c r="AD102" i="6"/>
  <c r="AE102" i="6" s="1"/>
  <c r="AD54" i="15"/>
  <c r="AE54" i="15" s="1"/>
  <c r="B42" i="15"/>
  <c r="AD31" i="14"/>
  <c r="AE31" i="14" s="1"/>
  <c r="AC94" i="15"/>
  <c r="D70" i="16"/>
  <c r="E16" i="17"/>
  <c r="AD24" i="6"/>
  <c r="AE24" i="6" s="1"/>
  <c r="AD104" i="18"/>
  <c r="AE104" i="18" s="1"/>
  <c r="E21" i="18"/>
  <c r="M42" i="17"/>
  <c r="AF57" i="19"/>
  <c r="AF64" i="6"/>
  <c r="F42" i="15"/>
  <c r="R16" i="15"/>
  <c r="Z16" i="19"/>
  <c r="I63" i="13"/>
  <c r="Z94" i="13"/>
  <c r="AC94" i="13"/>
  <c r="Q42" i="13"/>
  <c r="I42" i="13"/>
  <c r="T37" i="13"/>
  <c r="L37" i="13"/>
  <c r="S37" i="13"/>
  <c r="J16" i="13"/>
  <c r="D16" i="15"/>
  <c r="K47" i="16"/>
  <c r="AA89" i="17"/>
  <c r="AF73" i="13"/>
  <c r="V42" i="15"/>
  <c r="X21" i="18"/>
  <c r="E25" i="18"/>
  <c r="Q108" i="17"/>
  <c r="Q101" i="17"/>
  <c r="Q99" i="17" s="1"/>
  <c r="I80" i="17"/>
  <c r="L80" i="17"/>
  <c r="AF86" i="17"/>
  <c r="AD61" i="17"/>
  <c r="AE61" i="17" s="1"/>
  <c r="AF57" i="17"/>
  <c r="AF46" i="17"/>
  <c r="AD46" i="17"/>
  <c r="AE46" i="17" s="1"/>
  <c r="AD36" i="19"/>
  <c r="AE36" i="19" s="1"/>
  <c r="AF48" i="14"/>
  <c r="S108" i="15"/>
  <c r="J16" i="15"/>
  <c r="D51" i="15"/>
  <c r="G84" i="16"/>
  <c r="AD31" i="16"/>
  <c r="AE31" i="16" s="1"/>
  <c r="AD75" i="16"/>
  <c r="AE75" i="16" s="1"/>
  <c r="J80" i="17"/>
  <c r="Z101" i="18"/>
  <c r="H80" i="18"/>
  <c r="AF75" i="19"/>
  <c r="N70" i="19"/>
  <c r="N69" i="19" s="1"/>
  <c r="S80" i="19"/>
  <c r="V80" i="6"/>
  <c r="Z70" i="15"/>
  <c r="Z69" i="15" s="1"/>
  <c r="S70" i="17"/>
  <c r="S69" i="17" s="1"/>
  <c r="AD78" i="18"/>
  <c r="AE78" i="18" s="1"/>
  <c r="T94" i="19"/>
  <c r="E94" i="13"/>
  <c r="Q37" i="13"/>
  <c r="AA16" i="13"/>
  <c r="E16" i="13"/>
  <c r="N16" i="13"/>
  <c r="AD93" i="15"/>
  <c r="AE93" i="15" s="1"/>
  <c r="F89" i="14"/>
  <c r="AF90" i="6"/>
  <c r="AC51" i="14"/>
  <c r="K42" i="13"/>
  <c r="G84" i="19"/>
  <c r="AF23" i="15"/>
  <c r="AF79" i="18"/>
  <c r="AD50" i="15"/>
  <c r="AE50" i="15" s="1"/>
  <c r="T59" i="19"/>
  <c r="AD65" i="13"/>
  <c r="AE65" i="13" s="1"/>
  <c r="AA16" i="15"/>
  <c r="L84" i="18"/>
  <c r="E63" i="14"/>
  <c r="AF49" i="15"/>
  <c r="R84" i="16"/>
  <c r="W84" i="18"/>
  <c r="AD97" i="13"/>
  <c r="AE97" i="13" s="1"/>
  <c r="AF82" i="15"/>
  <c r="AF38" i="15"/>
  <c r="M59" i="18"/>
  <c r="K21" i="18"/>
  <c r="AD24" i="18"/>
  <c r="AE24" i="18" s="1"/>
  <c r="F21" i="18"/>
  <c r="G16" i="18"/>
  <c r="E108" i="17"/>
  <c r="Z80" i="17"/>
  <c r="AF23" i="18"/>
  <c r="K89" i="19"/>
  <c r="Z84" i="19"/>
  <c r="I63" i="19"/>
  <c r="V55" i="14"/>
  <c r="L25" i="14"/>
  <c r="B29" i="15"/>
  <c r="N25" i="15"/>
  <c r="D21" i="15"/>
  <c r="L29" i="15"/>
  <c r="T16" i="15"/>
  <c r="F37" i="18"/>
  <c r="D47" i="19"/>
  <c r="AD36" i="14"/>
  <c r="AE36" i="14" s="1"/>
  <c r="T59" i="15"/>
  <c r="D37" i="15"/>
  <c r="AF30" i="15"/>
  <c r="AD86" i="19"/>
  <c r="AE86" i="19" s="1"/>
  <c r="AD41" i="15"/>
  <c r="AE41" i="15" s="1"/>
  <c r="I51" i="18"/>
  <c r="J84" i="19"/>
  <c r="AF73" i="6"/>
  <c r="B59" i="17"/>
  <c r="AF79" i="6"/>
  <c r="AF27" i="15"/>
  <c r="K70" i="18"/>
  <c r="K69" i="18" s="1"/>
  <c r="Q80" i="16"/>
  <c r="AD97" i="19"/>
  <c r="AE97" i="19" s="1"/>
  <c r="J37" i="19"/>
  <c r="F59" i="15"/>
  <c r="Z89" i="15"/>
  <c r="AD65" i="15"/>
  <c r="AE65" i="15" s="1"/>
  <c r="AD109" i="14"/>
  <c r="AE109" i="14" s="1"/>
  <c r="AD98" i="16"/>
  <c r="AE98" i="16" s="1"/>
  <c r="AD96" i="16"/>
  <c r="AE96" i="16" s="1"/>
  <c r="AD93" i="16"/>
  <c r="AE93" i="16" s="1"/>
  <c r="P80" i="19"/>
  <c r="G94" i="19"/>
  <c r="AD86" i="15"/>
  <c r="AE86" i="15" s="1"/>
  <c r="AF86" i="15"/>
  <c r="W84" i="14"/>
  <c r="AD73" i="18"/>
  <c r="AE73" i="18" s="1"/>
  <c r="X37" i="18"/>
  <c r="L33" i="18"/>
  <c r="I29" i="18"/>
  <c r="C21" i="18"/>
  <c r="W25" i="18"/>
  <c r="AF27" i="18"/>
  <c r="M16" i="18"/>
  <c r="S80" i="17"/>
  <c r="AD110" i="19"/>
  <c r="AE110" i="19" s="1"/>
  <c r="Z89" i="19"/>
  <c r="AF50" i="19"/>
  <c r="Z55" i="14"/>
  <c r="P80" i="15"/>
  <c r="H42" i="15"/>
  <c r="AF74" i="15"/>
  <c r="G55" i="15"/>
  <c r="Y70" i="15"/>
  <c r="Y69" i="15" s="1"/>
  <c r="D25" i="15"/>
  <c r="J80" i="16"/>
  <c r="W70" i="16"/>
  <c r="W69" i="16" s="1"/>
  <c r="AF18" i="16"/>
  <c r="X80" i="18"/>
  <c r="Z42" i="19"/>
  <c r="AF35" i="6"/>
  <c r="AF54" i="6"/>
  <c r="AF34" i="6"/>
  <c r="AF22" i="6"/>
  <c r="H84" i="19"/>
  <c r="AD110" i="6"/>
  <c r="AE110" i="6" s="1"/>
  <c r="AD82" i="6"/>
  <c r="AE82" i="6" s="1"/>
  <c r="AD23" i="13"/>
  <c r="AE23" i="13" s="1"/>
  <c r="AD62" i="18"/>
  <c r="AE62" i="18" s="1"/>
  <c r="AD109" i="16"/>
  <c r="AE109" i="16" s="1"/>
  <c r="D59" i="16"/>
  <c r="AD87" i="15"/>
  <c r="AE87" i="15" s="1"/>
  <c r="AF87" i="15"/>
  <c r="AD77" i="6"/>
  <c r="AE77" i="6" s="1"/>
  <c r="Y42" i="15"/>
  <c r="I55" i="18"/>
  <c r="R33" i="18"/>
  <c r="S101" i="17"/>
  <c r="S99" i="17" s="1"/>
  <c r="R80" i="17"/>
  <c r="AD62" i="17"/>
  <c r="AE62" i="17" s="1"/>
  <c r="AD44" i="19"/>
  <c r="AE44" i="19" s="1"/>
  <c r="AD31" i="19"/>
  <c r="AE31" i="19" s="1"/>
  <c r="AD24" i="13"/>
  <c r="AE24" i="13" s="1"/>
  <c r="V108" i="14"/>
  <c r="AF41" i="14"/>
  <c r="Z108" i="15"/>
  <c r="F16" i="15"/>
  <c r="G70" i="16"/>
  <c r="AF46" i="16"/>
  <c r="U21" i="18"/>
  <c r="C108" i="19"/>
  <c r="H21" i="14"/>
  <c r="D70" i="15"/>
  <c r="D69" i="15" s="1"/>
  <c r="D68" i="15" s="1"/>
  <c r="S51" i="13"/>
  <c r="P47" i="13"/>
  <c r="T47" i="13"/>
  <c r="V63" i="13"/>
  <c r="L33" i="15"/>
  <c r="T37" i="18"/>
  <c r="AD102" i="16"/>
  <c r="AE102" i="16" s="1"/>
  <c r="AD86" i="16"/>
  <c r="AE86" i="16" s="1"/>
  <c r="Q16" i="17"/>
  <c r="AF45" i="17"/>
  <c r="AD39" i="17"/>
  <c r="AE39" i="17" s="1"/>
  <c r="H42" i="17"/>
  <c r="R37" i="19"/>
  <c r="AF50" i="15"/>
  <c r="F16" i="6"/>
  <c r="C47" i="15"/>
  <c r="Z37" i="15"/>
  <c r="K80" i="13"/>
  <c r="V42" i="13"/>
  <c r="N42" i="13"/>
  <c r="AF76" i="15"/>
  <c r="AD23" i="19"/>
  <c r="AE23" i="19" s="1"/>
  <c r="Y94" i="6"/>
  <c r="T42" i="13"/>
  <c r="AF95" i="15"/>
  <c r="AD92" i="13"/>
  <c r="AE92" i="13" s="1"/>
  <c r="M63" i="15"/>
  <c r="O21" i="18"/>
  <c r="AC94" i="19"/>
  <c r="AF103" i="6"/>
  <c r="G89" i="19"/>
  <c r="AF39" i="14"/>
  <c r="D55" i="15"/>
  <c r="O33" i="16"/>
  <c r="H21" i="16"/>
  <c r="E94" i="18"/>
  <c r="AF106" i="19"/>
  <c r="M16" i="19"/>
  <c r="X80" i="6"/>
  <c r="S80" i="6"/>
  <c r="AD100" i="6"/>
  <c r="AE100" i="6" s="1"/>
  <c r="C108" i="6"/>
  <c r="C16" i="6"/>
  <c r="T25" i="14"/>
  <c r="L16" i="15"/>
  <c r="D84" i="19"/>
  <c r="C55" i="15"/>
  <c r="AD22" i="15"/>
  <c r="AE22" i="15" s="1"/>
  <c r="B21" i="15"/>
  <c r="G16" i="6"/>
  <c r="AD20" i="15"/>
  <c r="AE20" i="15" s="1"/>
  <c r="AC16" i="15"/>
  <c r="AD97" i="18"/>
  <c r="AE97" i="18" s="1"/>
  <c r="V21" i="18"/>
  <c r="B37" i="18"/>
  <c r="J80" i="15"/>
  <c r="AD91" i="13"/>
  <c r="AE91" i="13" s="1"/>
  <c r="X42" i="15"/>
  <c r="AF86" i="14"/>
  <c r="AD30" i="19"/>
  <c r="AE30" i="19" s="1"/>
  <c r="O51" i="14"/>
  <c r="N21" i="15"/>
  <c r="V80" i="16"/>
  <c r="R63" i="16"/>
  <c r="G59" i="16"/>
  <c r="R51" i="16"/>
  <c r="S47" i="16"/>
  <c r="O29" i="17"/>
  <c r="H84" i="18"/>
  <c r="AF79" i="19"/>
  <c r="AA78" i="19"/>
  <c r="AF78" i="19" s="1"/>
  <c r="AD85" i="19"/>
  <c r="AE85" i="19" s="1"/>
  <c r="AC84" i="19"/>
  <c r="AC83" i="19" s="1"/>
  <c r="R80" i="19"/>
  <c r="T33" i="15"/>
  <c r="O84" i="6"/>
  <c r="AD20" i="6"/>
  <c r="AE20" i="6" s="1"/>
  <c r="G89" i="13"/>
  <c r="AD79" i="19"/>
  <c r="AE79" i="19" s="1"/>
  <c r="AD78" i="19"/>
  <c r="AE78" i="19" s="1"/>
  <c r="AF78" i="15"/>
  <c r="C42" i="15"/>
  <c r="AA29" i="15"/>
  <c r="AF49" i="17"/>
  <c r="AD43" i="15"/>
  <c r="AE43" i="15" s="1"/>
  <c r="T33" i="18"/>
  <c r="AD79" i="6"/>
  <c r="AE79" i="6" s="1"/>
  <c r="N42" i="15"/>
  <c r="AD23" i="14"/>
  <c r="AE23" i="14" s="1"/>
  <c r="J108" i="17"/>
  <c r="AD85" i="16"/>
  <c r="AE85" i="16" s="1"/>
  <c r="S84" i="19"/>
  <c r="Y80" i="14"/>
  <c r="AF32" i="14"/>
  <c r="AF40" i="15"/>
  <c r="V16" i="15"/>
  <c r="AF81" i="16"/>
  <c r="H80" i="16"/>
  <c r="F47" i="16"/>
  <c r="AD73" i="16"/>
  <c r="AE73" i="16" s="1"/>
  <c r="P80" i="18"/>
  <c r="U80" i="15"/>
  <c r="Z59" i="15"/>
  <c r="P42" i="15"/>
  <c r="AF67" i="14"/>
  <c r="AD98" i="18"/>
  <c r="AE98" i="18" s="1"/>
  <c r="L47" i="18"/>
  <c r="Y55" i="18"/>
  <c r="T21" i="18"/>
  <c r="Z21" i="18"/>
  <c r="U16" i="18"/>
  <c r="I108" i="17"/>
  <c r="G21" i="18"/>
  <c r="G15" i="18" s="1"/>
  <c r="AF93" i="17"/>
  <c r="AD49" i="17"/>
  <c r="AE49" i="17" s="1"/>
  <c r="L42" i="17"/>
  <c r="L84" i="19"/>
  <c r="C63" i="19"/>
  <c r="AD39" i="19"/>
  <c r="AE39" i="19" s="1"/>
  <c r="AD27" i="19"/>
  <c r="AE27" i="19" s="1"/>
  <c r="Z37" i="19"/>
  <c r="R80" i="14"/>
  <c r="G55" i="14"/>
  <c r="B70" i="14"/>
  <c r="B69" i="14" s="1"/>
  <c r="T16" i="14"/>
  <c r="W29" i="14"/>
  <c r="D80" i="15"/>
  <c r="D59" i="15"/>
  <c r="AD79" i="15"/>
  <c r="AE79" i="15" s="1"/>
  <c r="AC70" i="15"/>
  <c r="AC69" i="15" s="1"/>
  <c r="H21" i="15"/>
  <c r="F70" i="16"/>
  <c r="AF65" i="16"/>
  <c r="Z47" i="16"/>
  <c r="K33" i="16"/>
  <c r="J25" i="16"/>
  <c r="L21" i="16"/>
  <c r="Z29" i="16"/>
  <c r="W70" i="19"/>
  <c r="W69" i="19" s="1"/>
  <c r="O70" i="19"/>
  <c r="O69" i="19" s="1"/>
  <c r="O68" i="19" s="1"/>
  <c r="Y55" i="19"/>
  <c r="J16" i="19"/>
  <c r="R80" i="6"/>
  <c r="J55" i="15"/>
  <c r="E69" i="17"/>
  <c r="E68" i="17" s="1"/>
  <c r="AD86" i="18"/>
  <c r="AE86" i="18" s="1"/>
  <c r="C84" i="18"/>
  <c r="AD96" i="18"/>
  <c r="AE96" i="18" s="1"/>
  <c r="AD72" i="18"/>
  <c r="AE72" i="18" s="1"/>
  <c r="AD65" i="18"/>
  <c r="AE65" i="18" s="1"/>
  <c r="W63" i="18"/>
  <c r="W21" i="18"/>
  <c r="E16" i="18"/>
  <c r="AF78" i="17"/>
  <c r="AF71" i="17"/>
  <c r="AF96" i="17"/>
  <c r="AD45" i="17"/>
  <c r="AE45" i="17" s="1"/>
  <c r="U16" i="17"/>
  <c r="D89" i="19"/>
  <c r="AD76" i="19"/>
  <c r="AE76" i="19" s="1"/>
  <c r="AD46" i="19"/>
  <c r="AE46" i="19" s="1"/>
  <c r="AD41" i="19"/>
  <c r="AE41" i="19" s="1"/>
  <c r="AD20" i="19"/>
  <c r="AE20" i="19" s="1"/>
  <c r="AD103" i="14"/>
  <c r="AE103" i="14" s="1"/>
  <c r="AD90" i="14"/>
  <c r="AE90" i="14" s="1"/>
  <c r="R55" i="14"/>
  <c r="V51" i="14"/>
  <c r="R70" i="14"/>
  <c r="R69" i="14" s="1"/>
  <c r="Y47" i="14"/>
  <c r="H16" i="14"/>
  <c r="H108" i="15"/>
  <c r="W108" i="15"/>
  <c r="AF103" i="15"/>
  <c r="AF97" i="15"/>
  <c r="F47" i="15"/>
  <c r="F84" i="15"/>
  <c r="H70" i="15"/>
  <c r="H69" i="15" s="1"/>
  <c r="W55" i="15"/>
  <c r="AC37" i="15"/>
  <c r="AC33" i="15"/>
  <c r="G108" i="16"/>
  <c r="AF57" i="16"/>
  <c r="N25" i="16"/>
  <c r="X21" i="16"/>
  <c r="AF23" i="16"/>
  <c r="O33" i="17"/>
  <c r="K84" i="18"/>
  <c r="R84" i="18"/>
  <c r="AF86" i="19"/>
  <c r="I42" i="19"/>
  <c r="Y80" i="6"/>
  <c r="T80" i="6"/>
  <c r="O80" i="6"/>
  <c r="H16" i="6"/>
  <c r="AD97" i="6"/>
  <c r="AE97" i="6" s="1"/>
  <c r="AD31" i="6"/>
  <c r="AE31" i="6" s="1"/>
  <c r="AD27" i="6"/>
  <c r="AE27" i="6" s="1"/>
  <c r="AD19" i="6"/>
  <c r="AE19" i="6" s="1"/>
  <c r="B47" i="14"/>
  <c r="L21" i="14"/>
  <c r="Y55" i="14"/>
  <c r="F94" i="17"/>
  <c r="K70" i="17"/>
  <c r="K69" i="17" s="1"/>
  <c r="R70" i="19"/>
  <c r="R69" i="19" s="1"/>
  <c r="AF96" i="19"/>
  <c r="O51" i="19"/>
  <c r="H63" i="13"/>
  <c r="Z63" i="13"/>
  <c r="R63" i="13"/>
  <c r="Y63" i="13"/>
  <c r="J94" i="13"/>
  <c r="Q94" i="13"/>
  <c r="O42" i="13"/>
  <c r="I108" i="13"/>
  <c r="R108" i="13"/>
  <c r="W84" i="13"/>
  <c r="AD31" i="18"/>
  <c r="AE31" i="18" s="1"/>
  <c r="AF103" i="14"/>
  <c r="AF73" i="14"/>
  <c r="M63" i="18"/>
  <c r="D33" i="18"/>
  <c r="T29" i="18"/>
  <c r="L16" i="18"/>
  <c r="C108" i="17"/>
  <c r="Z108" i="17"/>
  <c r="C101" i="17"/>
  <c r="C99" i="17" s="1"/>
  <c r="X42" i="17"/>
  <c r="AD106" i="19"/>
  <c r="AE106" i="19" s="1"/>
  <c r="L89" i="19"/>
  <c r="W84" i="19"/>
  <c r="O63" i="19"/>
  <c r="AD110" i="13"/>
  <c r="AE110" i="13" s="1"/>
  <c r="B63" i="13"/>
  <c r="AC101" i="14"/>
  <c r="AC99" i="14" s="1"/>
  <c r="Z84" i="14"/>
  <c r="X47" i="14"/>
  <c r="P29" i="14"/>
  <c r="J33" i="14"/>
  <c r="R33" i="14"/>
  <c r="R108" i="15"/>
  <c r="Z101" i="15"/>
  <c r="Z99" i="15" s="1"/>
  <c r="Z94" i="15"/>
  <c r="G94" i="15"/>
  <c r="R42" i="15"/>
  <c r="AF75" i="15"/>
  <c r="X55" i="15"/>
  <c r="R21" i="15"/>
  <c r="AF74" i="16"/>
  <c r="W89" i="16"/>
  <c r="L70" i="16"/>
  <c r="L69" i="16" s="1"/>
  <c r="R59" i="16"/>
  <c r="W55" i="16"/>
  <c r="F21" i="16"/>
  <c r="W29" i="16"/>
  <c r="R101" i="18"/>
  <c r="R99" i="18" s="1"/>
  <c r="N80" i="18"/>
  <c r="O108" i="19"/>
  <c r="AD60" i="6"/>
  <c r="AE60" i="6" s="1"/>
  <c r="O16" i="6"/>
  <c r="AF104" i="6"/>
  <c r="V16" i="6"/>
  <c r="AC80" i="13"/>
  <c r="C80" i="13"/>
  <c r="AF32" i="17"/>
  <c r="AF39" i="17"/>
  <c r="U80" i="16"/>
  <c r="AD96" i="19"/>
  <c r="AE96" i="19" s="1"/>
  <c r="P84" i="19"/>
  <c r="H89" i="19"/>
  <c r="AD73" i="13"/>
  <c r="AE73" i="13" s="1"/>
  <c r="AD62" i="13"/>
  <c r="AE62" i="13" s="1"/>
  <c r="AF92" i="14"/>
  <c r="J84" i="14"/>
  <c r="K29" i="14"/>
  <c r="W25" i="14"/>
  <c r="L108" i="15"/>
  <c r="AF71" i="15"/>
  <c r="Z80" i="15"/>
  <c r="L47" i="15"/>
  <c r="Z29" i="15"/>
  <c r="F33" i="15"/>
  <c r="T25" i="15"/>
  <c r="AC21" i="15"/>
  <c r="L42" i="15"/>
  <c r="F80" i="16"/>
  <c r="E84" i="16"/>
  <c r="D51" i="16"/>
  <c r="K80" i="19"/>
  <c r="E55" i="19"/>
  <c r="N16" i="19"/>
  <c r="B80" i="6"/>
  <c r="Q101" i="6"/>
  <c r="W16" i="6"/>
  <c r="R16" i="6"/>
  <c r="X29" i="14"/>
  <c r="E59" i="13"/>
  <c r="H47" i="13"/>
  <c r="I21" i="18"/>
  <c r="R21" i="18"/>
  <c r="AD92" i="16"/>
  <c r="AE92" i="16" s="1"/>
  <c r="W94" i="14"/>
  <c r="K55" i="14"/>
  <c r="C47" i="14"/>
  <c r="Z51" i="15"/>
  <c r="P84" i="18"/>
  <c r="I80" i="6"/>
  <c r="D80" i="6"/>
  <c r="X16" i="6"/>
  <c r="AD40" i="13"/>
  <c r="AE40" i="13" s="1"/>
  <c r="AD97" i="15"/>
  <c r="AE97" i="15" s="1"/>
  <c r="Y84" i="14"/>
  <c r="V84" i="14"/>
  <c r="AF75" i="14"/>
  <c r="X51" i="18"/>
  <c r="AF19" i="18"/>
  <c r="W108" i="17"/>
  <c r="J101" i="17"/>
  <c r="AF82" i="17"/>
  <c r="AA101" i="19"/>
  <c r="AA99" i="19" s="1"/>
  <c r="AD67" i="13"/>
  <c r="AE67" i="13" s="1"/>
  <c r="C55" i="14"/>
  <c r="H59" i="14"/>
  <c r="J108" i="15"/>
  <c r="S94" i="15"/>
  <c r="Y80" i="15"/>
  <c r="Z47" i="15"/>
  <c r="R47" i="15"/>
  <c r="D42" i="15"/>
  <c r="R29" i="15"/>
  <c r="Z21" i="15"/>
  <c r="I94" i="18"/>
  <c r="N101" i="18"/>
  <c r="N99" i="18" s="1"/>
  <c r="F80" i="18"/>
  <c r="J89" i="18"/>
  <c r="D29" i="15"/>
  <c r="AF48" i="15"/>
  <c r="X63" i="13"/>
  <c r="C94" i="13"/>
  <c r="V94" i="13"/>
  <c r="X94" i="13"/>
  <c r="C42" i="13"/>
  <c r="P42" i="13"/>
  <c r="J89" i="13"/>
  <c r="S89" i="13"/>
  <c r="AC89" i="13"/>
  <c r="N37" i="13"/>
  <c r="F37" i="13"/>
  <c r="O37" i="13"/>
  <c r="F16" i="13"/>
  <c r="H84" i="13"/>
  <c r="Y84" i="13"/>
  <c r="N84" i="13"/>
  <c r="K63" i="19"/>
  <c r="H25" i="14"/>
  <c r="J29" i="14"/>
  <c r="W47" i="15"/>
  <c r="O89" i="13"/>
  <c r="AC25" i="13"/>
  <c r="AF25" i="13" s="1"/>
  <c r="M84" i="13"/>
  <c r="R84" i="13"/>
  <c r="B89" i="13"/>
  <c r="B84" i="13"/>
  <c r="B37" i="13"/>
  <c r="X59" i="15"/>
  <c r="B16" i="15"/>
  <c r="U63" i="18"/>
  <c r="H63" i="18"/>
  <c r="M47" i="18"/>
  <c r="P47" i="18"/>
  <c r="Y51" i="18"/>
  <c r="I33" i="18"/>
  <c r="AF35" i="18"/>
  <c r="Q21" i="18"/>
  <c r="O25" i="18"/>
  <c r="V25" i="18"/>
  <c r="AA21" i="18"/>
  <c r="Y101" i="17"/>
  <c r="AF50" i="17"/>
  <c r="AD58" i="17"/>
  <c r="AE58" i="17" s="1"/>
  <c r="AD44" i="17"/>
  <c r="AE44" i="17" s="1"/>
  <c r="T89" i="19"/>
  <c r="T83" i="19" s="1"/>
  <c r="F84" i="19"/>
  <c r="P89" i="19"/>
  <c r="F37" i="19"/>
  <c r="AD32" i="19"/>
  <c r="AE32" i="19" s="1"/>
  <c r="R16" i="19"/>
  <c r="AF93" i="14"/>
  <c r="S94" i="14"/>
  <c r="O63" i="14"/>
  <c r="W70" i="15"/>
  <c r="W69" i="15" s="1"/>
  <c r="W68" i="15" s="1"/>
  <c r="S51" i="15"/>
  <c r="N47" i="15"/>
  <c r="J33" i="15"/>
  <c r="AD31" i="15"/>
  <c r="AE31" i="15" s="1"/>
  <c r="G108" i="19"/>
  <c r="AC101" i="19"/>
  <c r="AC99" i="19" s="1"/>
  <c r="AC80" i="19"/>
  <c r="N80" i="6"/>
  <c r="J63" i="13"/>
  <c r="AA63" i="13"/>
  <c r="M63" i="13"/>
  <c r="G94" i="13"/>
  <c r="AA94" i="13"/>
  <c r="F42" i="13"/>
  <c r="X42" i="13"/>
  <c r="U89" i="13"/>
  <c r="M89" i="13"/>
  <c r="D89" i="13"/>
  <c r="H37" i="13"/>
  <c r="Y37" i="13"/>
  <c r="W37" i="13"/>
  <c r="G84" i="13"/>
  <c r="S84" i="13"/>
  <c r="K84" i="13"/>
  <c r="V84" i="13"/>
  <c r="F89" i="17"/>
  <c r="S84" i="18"/>
  <c r="M29" i="18"/>
  <c r="K101" i="17"/>
  <c r="K99" i="17" s="1"/>
  <c r="N84" i="19"/>
  <c r="AF49" i="19"/>
  <c r="R25" i="14"/>
  <c r="P55" i="15"/>
  <c r="AF53" i="16"/>
  <c r="W80" i="18"/>
  <c r="AC33" i="18"/>
  <c r="AD33" i="18" s="1"/>
  <c r="AE33" i="18" s="1"/>
  <c r="AD78" i="15"/>
  <c r="AE78" i="15" s="1"/>
  <c r="M51" i="18"/>
  <c r="J21" i="18"/>
  <c r="AC25" i="18"/>
  <c r="AC15" i="18" s="1"/>
  <c r="K80" i="17"/>
  <c r="AF95" i="17"/>
  <c r="R84" i="19"/>
  <c r="AD45" i="19"/>
  <c r="AE45" i="19" s="1"/>
  <c r="T94" i="14"/>
  <c r="L94" i="14"/>
  <c r="L55" i="14"/>
  <c r="J47" i="15"/>
  <c r="U84" i="16"/>
  <c r="G55" i="16"/>
  <c r="W59" i="16"/>
  <c r="B55" i="16"/>
  <c r="B51" i="16"/>
  <c r="F70" i="19"/>
  <c r="F69" i="19" s="1"/>
  <c r="L94" i="13"/>
  <c r="M42" i="13"/>
  <c r="D42" i="13"/>
  <c r="K89" i="13"/>
  <c r="C89" i="13"/>
  <c r="P89" i="13"/>
  <c r="X37" i="13"/>
  <c r="P37" i="13"/>
  <c r="C37" i="13"/>
  <c r="G16" i="13"/>
  <c r="L16" i="13"/>
  <c r="Q16" i="13"/>
  <c r="Z16" i="13"/>
  <c r="I84" i="13"/>
  <c r="AA84" i="13"/>
  <c r="AA83" i="13" s="1"/>
  <c r="V16" i="19"/>
  <c r="X59" i="18"/>
  <c r="K108" i="17"/>
  <c r="AF91" i="17"/>
  <c r="AF53" i="17"/>
  <c r="AD98" i="19"/>
  <c r="AE98" i="19" s="1"/>
  <c r="AF62" i="19"/>
  <c r="W55" i="14"/>
  <c r="E59" i="19"/>
  <c r="B94" i="13"/>
  <c r="R63" i="15"/>
  <c r="E51" i="18"/>
  <c r="H21" i="18"/>
  <c r="AF92" i="17"/>
  <c r="B42" i="13"/>
  <c r="K42" i="15"/>
  <c r="Y101" i="14"/>
  <c r="Y99" i="14" s="1"/>
  <c r="I63" i="14"/>
  <c r="AD20" i="14"/>
  <c r="AE20" i="14" s="1"/>
  <c r="AC21" i="14"/>
  <c r="Z99" i="18"/>
  <c r="N63" i="18"/>
  <c r="X63" i="18"/>
  <c r="G59" i="18"/>
  <c r="G63" i="18"/>
  <c r="AC47" i="18"/>
  <c r="K47" i="18"/>
  <c r="N47" i="18"/>
  <c r="X55" i="18"/>
  <c r="F25" i="18"/>
  <c r="S108" i="17"/>
  <c r="Z101" i="17"/>
  <c r="Z99" i="17" s="1"/>
  <c r="AF75" i="17"/>
  <c r="AF73" i="17"/>
  <c r="AD67" i="17"/>
  <c r="AE67" i="17" s="1"/>
  <c r="AF36" i="17"/>
  <c r="AF34" i="17"/>
  <c r="AD53" i="17"/>
  <c r="AE53" i="17" s="1"/>
  <c r="L80" i="16"/>
  <c r="U42" i="17"/>
  <c r="W89" i="19"/>
  <c r="O84" i="19"/>
  <c r="V84" i="19"/>
  <c r="Z101" i="14"/>
  <c r="Z99" i="14" s="1"/>
  <c r="AF96" i="14"/>
  <c r="F29" i="14"/>
  <c r="AD27" i="14"/>
  <c r="AE27" i="14" s="1"/>
  <c r="AC55" i="15"/>
  <c r="AF55" i="15" s="1"/>
  <c r="T51" i="15"/>
  <c r="T29" i="15"/>
  <c r="R108" i="16"/>
  <c r="W94" i="16"/>
  <c r="B16" i="19"/>
  <c r="AF61" i="6"/>
  <c r="AF53" i="6"/>
  <c r="V108" i="6"/>
  <c r="H55" i="14"/>
  <c r="D55" i="14"/>
  <c r="B84" i="14"/>
  <c r="K59" i="14"/>
  <c r="G108" i="15"/>
  <c r="D101" i="15"/>
  <c r="D99" i="15" s="1"/>
  <c r="N55" i="15"/>
  <c r="AF22" i="15"/>
  <c r="AC29" i="15"/>
  <c r="AC63" i="16"/>
  <c r="X63" i="16"/>
  <c r="C55" i="16"/>
  <c r="O51" i="16"/>
  <c r="Z69" i="16"/>
  <c r="Z68" i="16" s="1"/>
  <c r="AF44" i="16"/>
  <c r="X25" i="16"/>
  <c r="V21" i="16"/>
  <c r="W59" i="17"/>
  <c r="D16" i="17"/>
  <c r="V108" i="18"/>
  <c r="J101" i="18"/>
  <c r="J99" i="18" s="1"/>
  <c r="S80" i="18"/>
  <c r="Q37" i="18"/>
  <c r="H70" i="19"/>
  <c r="H69" i="19" s="1"/>
  <c r="H68" i="19" s="1"/>
  <c r="G42" i="19"/>
  <c r="Z80" i="19"/>
  <c r="C89" i="6"/>
  <c r="E80" i="6"/>
  <c r="AA80" i="6"/>
  <c r="AD104" i="6"/>
  <c r="AE104" i="6" s="1"/>
  <c r="Y16" i="6"/>
  <c r="T16" i="6"/>
  <c r="Q94" i="6"/>
  <c r="AF65" i="6"/>
  <c r="AD48" i="6"/>
  <c r="AE48" i="6" s="1"/>
  <c r="P21" i="15"/>
  <c r="F33" i="19"/>
  <c r="AF92" i="13"/>
  <c r="O63" i="13"/>
  <c r="G63" i="13"/>
  <c r="Q63" i="13"/>
  <c r="H59" i="13"/>
  <c r="F59" i="13"/>
  <c r="N55" i="13"/>
  <c r="U51" i="13"/>
  <c r="D47" i="13"/>
  <c r="Q47" i="13"/>
  <c r="P80" i="13"/>
  <c r="W94" i="13"/>
  <c r="D94" i="13"/>
  <c r="I94" i="13"/>
  <c r="E42" i="13"/>
  <c r="AA42" i="13"/>
  <c r="S42" i="13"/>
  <c r="AC42" i="13"/>
  <c r="Z89" i="13"/>
  <c r="R89" i="13"/>
  <c r="H89" i="13"/>
  <c r="M37" i="13"/>
  <c r="E37" i="13"/>
  <c r="V37" i="13"/>
  <c r="AA37" i="13"/>
  <c r="D16" i="13"/>
  <c r="I16" i="13"/>
  <c r="R16" i="13"/>
  <c r="L84" i="13"/>
  <c r="X84" i="13"/>
  <c r="P84" i="13"/>
  <c r="Z84" i="13"/>
  <c r="AB70" i="13"/>
  <c r="AB69" i="13" s="1"/>
  <c r="AB68" i="13" s="1"/>
  <c r="K25" i="14"/>
  <c r="D29" i="14"/>
  <c r="O108" i="15"/>
  <c r="R101" i="15"/>
  <c r="R99" i="15" s="1"/>
  <c r="H94" i="15"/>
  <c r="P70" i="15"/>
  <c r="P69" i="15" s="1"/>
  <c r="N80" i="15"/>
  <c r="S55" i="15"/>
  <c r="D47" i="15"/>
  <c r="H47" i="15"/>
  <c r="AC42" i="15"/>
  <c r="AD42" i="15" s="1"/>
  <c r="AE42" i="15" s="1"/>
  <c r="AD23" i="15"/>
  <c r="AE23" i="15" s="1"/>
  <c r="AF46" i="15"/>
  <c r="W84" i="16"/>
  <c r="AF67" i="16"/>
  <c r="S59" i="16"/>
  <c r="P37" i="16"/>
  <c r="X33" i="16"/>
  <c r="S25" i="16"/>
  <c r="U80" i="17"/>
  <c r="U68" i="17" s="1"/>
  <c r="R42" i="19"/>
  <c r="C80" i="19"/>
  <c r="P16" i="6"/>
  <c r="AD72" i="19"/>
  <c r="AE72" i="19" s="1"/>
  <c r="D70" i="19"/>
  <c r="D69" i="19" s="1"/>
  <c r="D68" i="19" s="1"/>
  <c r="C63" i="13"/>
  <c r="T63" i="13"/>
  <c r="L63" i="13"/>
  <c r="U63" i="13"/>
  <c r="F94" i="13"/>
  <c r="H94" i="13"/>
  <c r="M94" i="13"/>
  <c r="J42" i="13"/>
  <c r="G42" i="13"/>
  <c r="Y42" i="13"/>
  <c r="F89" i="13"/>
  <c r="W89" i="13"/>
  <c r="L89" i="13"/>
  <c r="R37" i="13"/>
  <c r="J37" i="13"/>
  <c r="AC37" i="13"/>
  <c r="C16" i="13"/>
  <c r="H16" i="13"/>
  <c r="M16" i="13"/>
  <c r="V16" i="13"/>
  <c r="Q84" i="13"/>
  <c r="D84" i="13"/>
  <c r="U84" i="13"/>
  <c r="AB28" i="13"/>
  <c r="J25" i="14"/>
  <c r="D108" i="15"/>
  <c r="F69" i="15"/>
  <c r="P47" i="15"/>
  <c r="R55" i="15"/>
  <c r="L51" i="15"/>
  <c r="N70" i="15"/>
  <c r="N69" i="15" s="1"/>
  <c r="F37" i="15"/>
  <c r="J94" i="16"/>
  <c r="AF75" i="16"/>
  <c r="V70" i="16"/>
  <c r="V69" i="16" s="1"/>
  <c r="V68" i="16" s="1"/>
  <c r="AF61" i="16"/>
  <c r="W80" i="16"/>
  <c r="T59" i="16"/>
  <c r="T70" i="16"/>
  <c r="T69" i="16" s="1"/>
  <c r="T68" i="16" s="1"/>
  <c r="D55" i="16"/>
  <c r="V42" i="16"/>
  <c r="O80" i="16"/>
  <c r="Y80" i="17"/>
  <c r="O89" i="18"/>
  <c r="O80" i="18"/>
  <c r="Q33" i="18"/>
  <c r="R80" i="18"/>
  <c r="AD34" i="18"/>
  <c r="AE34" i="18" s="1"/>
  <c r="X70" i="19"/>
  <c r="X69" i="19" s="1"/>
  <c r="X68" i="19" s="1"/>
  <c r="O59" i="19"/>
  <c r="N80" i="19"/>
  <c r="J80" i="6"/>
  <c r="E94" i="6"/>
  <c r="J108" i="6"/>
  <c r="AD95" i="6"/>
  <c r="AE95" i="6" s="1"/>
  <c r="T70" i="15"/>
  <c r="Y70" i="17"/>
  <c r="Y69" i="17" s="1"/>
  <c r="R33" i="19"/>
  <c r="N63" i="13"/>
  <c r="F63" i="13"/>
  <c r="W63" i="13"/>
  <c r="G59" i="13"/>
  <c r="AA59" i="13"/>
  <c r="W59" i="13"/>
  <c r="X59" i="13"/>
  <c r="P55" i="13"/>
  <c r="H51" i="13"/>
  <c r="C47" i="13"/>
  <c r="K94" i="13"/>
  <c r="N94" i="13"/>
  <c r="P94" i="13"/>
  <c r="U94" i="13"/>
  <c r="U42" i="13"/>
  <c r="R42" i="13"/>
  <c r="H42" i="13"/>
  <c r="Q89" i="13"/>
  <c r="I89" i="13"/>
  <c r="T89" i="13"/>
  <c r="D37" i="13"/>
  <c r="U37" i="13"/>
  <c r="G37" i="13"/>
  <c r="K16" i="13"/>
  <c r="P16" i="13"/>
  <c r="U16" i="13"/>
  <c r="AC84" i="13"/>
  <c r="O84" i="13"/>
  <c r="F84" i="13"/>
  <c r="N108" i="15"/>
  <c r="O94" i="15"/>
  <c r="AF57" i="15"/>
  <c r="K47" i="15"/>
  <c r="L80" i="15"/>
  <c r="G70" i="15"/>
  <c r="G69" i="15" s="1"/>
  <c r="G68" i="15" s="1"/>
  <c r="S70" i="15"/>
  <c r="S69" i="15" s="1"/>
  <c r="S68" i="15" s="1"/>
  <c r="T47" i="15"/>
  <c r="N37" i="15"/>
  <c r="V33" i="15"/>
  <c r="K51" i="15"/>
  <c r="C63" i="16"/>
  <c r="AC55" i="16"/>
  <c r="X55" i="16"/>
  <c r="J47" i="16"/>
  <c r="O70" i="16"/>
  <c r="O69" i="16" s="1"/>
  <c r="B59" i="16"/>
  <c r="O42" i="16"/>
  <c r="N21" i="16"/>
  <c r="G80" i="16"/>
  <c r="X47" i="16"/>
  <c r="O21" i="17"/>
  <c r="I21" i="17"/>
  <c r="X37" i="17"/>
  <c r="F33" i="18"/>
  <c r="C89" i="18"/>
  <c r="K80" i="18"/>
  <c r="X33" i="18"/>
  <c r="G101" i="19"/>
  <c r="G99" i="19" s="1"/>
  <c r="AF81" i="19"/>
  <c r="L94" i="19"/>
  <c r="L83" i="19" s="1"/>
  <c r="D59" i="19"/>
  <c r="B37" i="19"/>
  <c r="T80" i="19"/>
  <c r="W42" i="19"/>
  <c r="U80" i="6"/>
  <c r="P80" i="6"/>
  <c r="K80" i="6"/>
  <c r="F80" i="6"/>
  <c r="S16" i="6"/>
  <c r="I16" i="6"/>
  <c r="D16" i="6"/>
  <c r="AF91" i="6"/>
  <c r="H84" i="6"/>
  <c r="F94" i="6"/>
  <c r="T101" i="15"/>
  <c r="T99" i="15" s="1"/>
  <c r="I70" i="17"/>
  <c r="I69" i="17" s="1"/>
  <c r="R21" i="19"/>
  <c r="S63" i="13"/>
  <c r="K63" i="13"/>
  <c r="AC63" i="13"/>
  <c r="L59" i="13"/>
  <c r="Y51" i="13"/>
  <c r="L51" i="13"/>
  <c r="V47" i="13"/>
  <c r="Z47" i="13"/>
  <c r="L80" i="13"/>
  <c r="Y80" i="13"/>
  <c r="O94" i="13"/>
  <c r="R94" i="13"/>
  <c r="T94" i="13"/>
  <c r="Y94" i="13"/>
  <c r="Z42" i="13"/>
  <c r="W42" i="13"/>
  <c r="L42" i="13"/>
  <c r="E89" i="13"/>
  <c r="V89" i="13"/>
  <c r="N89" i="13"/>
  <c r="X89" i="13"/>
  <c r="I37" i="13"/>
  <c r="Z37" i="13"/>
  <c r="K37" i="13"/>
  <c r="O16" i="13"/>
  <c r="T16" i="13"/>
  <c r="Y16" i="13"/>
  <c r="C84" i="13"/>
  <c r="T84" i="13"/>
  <c r="J84" i="13"/>
  <c r="AC70" i="13"/>
  <c r="AC69" i="13" s="1"/>
  <c r="AD45" i="6"/>
  <c r="AE45" i="6" s="1"/>
  <c r="AF107" i="6"/>
  <c r="AF96" i="6"/>
  <c r="AF41" i="6"/>
  <c r="B16" i="6"/>
  <c r="AD72" i="6"/>
  <c r="AE72" i="6" s="1"/>
  <c r="AF60" i="6"/>
  <c r="C101" i="6"/>
  <c r="C99" i="6" s="1"/>
  <c r="AF85" i="6"/>
  <c r="I101" i="6"/>
  <c r="I99" i="6" s="1"/>
  <c r="M108" i="13"/>
  <c r="V108" i="13"/>
  <c r="AC59" i="13"/>
  <c r="AD53" i="13"/>
  <c r="AE53" i="13" s="1"/>
  <c r="C59" i="13"/>
  <c r="Q59" i="13"/>
  <c r="Q55" i="13"/>
  <c r="Z55" i="13"/>
  <c r="F51" i="13"/>
  <c r="O51" i="13"/>
  <c r="L47" i="13"/>
  <c r="X47" i="13"/>
  <c r="D55" i="13"/>
  <c r="C51" i="13"/>
  <c r="AD61" i="13"/>
  <c r="AE61" i="13" s="1"/>
  <c r="U59" i="13"/>
  <c r="R47" i="13"/>
  <c r="S59" i="13"/>
  <c r="D59" i="13"/>
  <c r="J55" i="13"/>
  <c r="T55" i="13"/>
  <c r="Q108" i="13"/>
  <c r="Z108" i="13"/>
  <c r="Q80" i="13"/>
  <c r="K108" i="13"/>
  <c r="P108" i="13"/>
  <c r="U108" i="13"/>
  <c r="J80" i="13"/>
  <c r="W51" i="13"/>
  <c r="X80" i="13"/>
  <c r="AD31" i="13"/>
  <c r="AE31" i="13" s="1"/>
  <c r="Q51" i="13"/>
  <c r="I80" i="13"/>
  <c r="AA108" i="13"/>
  <c r="E108" i="13"/>
  <c r="N108" i="13"/>
  <c r="T80" i="13"/>
  <c r="D80" i="13"/>
  <c r="N80" i="13"/>
  <c r="AD72" i="13"/>
  <c r="AE72" i="13" s="1"/>
  <c r="AD107" i="13"/>
  <c r="AE107" i="13" s="1"/>
  <c r="AD66" i="13"/>
  <c r="AE66" i="13" s="1"/>
  <c r="AD93" i="13"/>
  <c r="AE93" i="13" s="1"/>
  <c r="AD71" i="13"/>
  <c r="AE71" i="13" s="1"/>
  <c r="AD46" i="13"/>
  <c r="AE46" i="13" s="1"/>
  <c r="AD50" i="13"/>
  <c r="AE50" i="13" s="1"/>
  <c r="AD49" i="13"/>
  <c r="AE49" i="13" s="1"/>
  <c r="E55" i="18"/>
  <c r="C37" i="14"/>
  <c r="X37" i="14"/>
  <c r="H51" i="16"/>
  <c r="Y51" i="16"/>
  <c r="AC16" i="16"/>
  <c r="AF16" i="16" s="1"/>
  <c r="G16" i="16"/>
  <c r="O101" i="18"/>
  <c r="O99" i="18" s="1"/>
  <c r="Z59" i="13"/>
  <c r="O59" i="13"/>
  <c r="P59" i="13"/>
  <c r="M59" i="13"/>
  <c r="T59" i="13"/>
  <c r="C55" i="13"/>
  <c r="Y55" i="13"/>
  <c r="U55" i="13"/>
  <c r="L55" i="13"/>
  <c r="V51" i="13"/>
  <c r="R51" i="13"/>
  <c r="N51" i="13"/>
  <c r="J51" i="13"/>
  <c r="D51" i="13"/>
  <c r="T51" i="13"/>
  <c r="K47" i="13"/>
  <c r="G47" i="13"/>
  <c r="AC47" i="13"/>
  <c r="S47" i="13"/>
  <c r="O47" i="13"/>
  <c r="I47" i="13"/>
  <c r="Y47" i="13"/>
  <c r="AA80" i="13"/>
  <c r="S80" i="13"/>
  <c r="O80" i="13"/>
  <c r="G108" i="13"/>
  <c r="W108" i="13"/>
  <c r="L108" i="13"/>
  <c r="AC108" i="13"/>
  <c r="AF108" i="13" s="1"/>
  <c r="U51" i="18"/>
  <c r="W63" i="14"/>
  <c r="J59" i="15"/>
  <c r="H55" i="15"/>
  <c r="K55" i="16"/>
  <c r="O63" i="16"/>
  <c r="C59" i="16"/>
  <c r="X59" i="16"/>
  <c r="Y55" i="16"/>
  <c r="AF36" i="16"/>
  <c r="T33" i="16"/>
  <c r="T21" i="17"/>
  <c r="AC80" i="18"/>
  <c r="AD41" i="18"/>
  <c r="AE41" i="18" s="1"/>
  <c r="M33" i="18"/>
  <c r="AD77" i="19"/>
  <c r="AE77" i="19" s="1"/>
  <c r="K51" i="13"/>
  <c r="G51" i="13"/>
  <c r="AC51" i="13"/>
  <c r="H80" i="13"/>
  <c r="R80" i="13"/>
  <c r="Q63" i="18"/>
  <c r="O63" i="18"/>
  <c r="I63" i="18"/>
  <c r="D63" i="18"/>
  <c r="T63" i="18"/>
  <c r="U55" i="18"/>
  <c r="F80" i="15"/>
  <c r="V70" i="15"/>
  <c r="V69" i="15" s="1"/>
  <c r="AF44" i="15"/>
  <c r="N59" i="15"/>
  <c r="T42" i="15"/>
  <c r="K51" i="16"/>
  <c r="J63" i="16"/>
  <c r="T55" i="16"/>
  <c r="L51" i="16"/>
  <c r="H70" i="16"/>
  <c r="H69" i="16" s="1"/>
  <c r="V37" i="16"/>
  <c r="W51" i="16"/>
  <c r="W37" i="16"/>
  <c r="Z33" i="16"/>
  <c r="O25" i="16"/>
  <c r="R21" i="16"/>
  <c r="P16" i="16"/>
  <c r="X37" i="16"/>
  <c r="K21" i="16"/>
  <c r="V80" i="18"/>
  <c r="Y80" i="18"/>
  <c r="O94" i="19"/>
  <c r="Y37" i="19"/>
  <c r="Q89" i="6"/>
  <c r="D29" i="17"/>
  <c r="Y33" i="19"/>
  <c r="R59" i="13"/>
  <c r="N59" i="13"/>
  <c r="J59" i="13"/>
  <c r="K59" i="13"/>
  <c r="I59" i="13"/>
  <c r="Y59" i="13"/>
  <c r="H55" i="13"/>
  <c r="X55" i="13"/>
  <c r="M51" i="13"/>
  <c r="I51" i="13"/>
  <c r="E51" i="13"/>
  <c r="Z51" i="13"/>
  <c r="P51" i="13"/>
  <c r="F47" i="13"/>
  <c r="AA47" i="13"/>
  <c r="W47" i="13"/>
  <c r="N47" i="13"/>
  <c r="J47" i="13"/>
  <c r="E47" i="13"/>
  <c r="U47" i="13"/>
  <c r="W80" i="13"/>
  <c r="U80" i="13"/>
  <c r="M80" i="13"/>
  <c r="F80" i="13"/>
  <c r="V80" i="13"/>
  <c r="H51" i="19"/>
  <c r="AC59" i="16"/>
  <c r="G51" i="16"/>
  <c r="AD82" i="17"/>
  <c r="AE82" i="17" s="1"/>
  <c r="R108" i="14"/>
  <c r="AD56" i="15"/>
  <c r="AE56" i="15" s="1"/>
  <c r="AF39" i="15"/>
  <c r="B25" i="15"/>
  <c r="AD25" i="15" s="1"/>
  <c r="AE25" i="15" s="1"/>
  <c r="G63" i="16"/>
  <c r="S63" i="16"/>
  <c r="X51" i="16"/>
  <c r="AC37" i="16"/>
  <c r="T25" i="16"/>
  <c r="W21" i="16"/>
  <c r="B21" i="16"/>
  <c r="AF73" i="18"/>
  <c r="R94" i="16"/>
  <c r="H16" i="16"/>
  <c r="K16" i="16"/>
  <c r="K51" i="19"/>
  <c r="AA51" i="14"/>
  <c r="F51" i="14"/>
  <c r="V25" i="14"/>
  <c r="AF45" i="15"/>
  <c r="O89" i="16"/>
  <c r="AD41" i="6"/>
  <c r="AE41" i="6" s="1"/>
  <c r="D51" i="6"/>
  <c r="AD44" i="6"/>
  <c r="AE44" i="6" s="1"/>
  <c r="AF44" i="6"/>
  <c r="AD36" i="6"/>
  <c r="AE36" i="6" s="1"/>
  <c r="C29" i="14"/>
  <c r="R94" i="14"/>
  <c r="AF86" i="6"/>
  <c r="AF82" i="6"/>
  <c r="AD54" i="6"/>
  <c r="AE54" i="6" s="1"/>
  <c r="AD30" i="6"/>
  <c r="AE30" i="6" s="1"/>
  <c r="AF67" i="17"/>
  <c r="AF66" i="17"/>
  <c r="AF65" i="17"/>
  <c r="AF62" i="17"/>
  <c r="AF61" i="17"/>
  <c r="AD106" i="14"/>
  <c r="AE106" i="14" s="1"/>
  <c r="Z63" i="14"/>
  <c r="AA70" i="14"/>
  <c r="AA69" i="14" s="1"/>
  <c r="K51" i="14"/>
  <c r="W51" i="14"/>
  <c r="Y59" i="14"/>
  <c r="G51" i="14"/>
  <c r="AC59" i="14"/>
  <c r="AD75" i="15"/>
  <c r="AE75" i="15" s="1"/>
  <c r="V37" i="15"/>
  <c r="U101" i="16"/>
  <c r="U99" i="16" s="1"/>
  <c r="H63" i="16"/>
  <c r="AD66" i="16"/>
  <c r="AE66" i="16" s="1"/>
  <c r="L55" i="16"/>
  <c r="AF49" i="6"/>
  <c r="AA94" i="14"/>
  <c r="U94" i="18"/>
  <c r="K94" i="19"/>
  <c r="AF71" i="19"/>
  <c r="F80" i="19"/>
  <c r="K55" i="19"/>
  <c r="O101" i="19"/>
  <c r="O99" i="19" s="1"/>
  <c r="K69" i="19"/>
  <c r="C94" i="19"/>
  <c r="Z94" i="19"/>
  <c r="S69" i="19"/>
  <c r="Y84" i="19"/>
  <c r="D94" i="19"/>
  <c r="D55" i="19"/>
  <c r="E63" i="18"/>
  <c r="Z63" i="18"/>
  <c r="S63" i="18"/>
  <c r="L63" i="18"/>
  <c r="AC63" i="18"/>
  <c r="E59" i="18"/>
  <c r="R69" i="18"/>
  <c r="Y47" i="18"/>
  <c r="I47" i="18"/>
  <c r="X47" i="18"/>
  <c r="O47" i="18"/>
  <c r="R47" i="18"/>
  <c r="K25" i="18"/>
  <c r="P25" i="18"/>
  <c r="D21" i="18"/>
  <c r="Y21" i="18"/>
  <c r="N21" i="18"/>
  <c r="Y37" i="18"/>
  <c r="R63" i="18"/>
  <c r="T25" i="18"/>
  <c r="J25" i="18"/>
  <c r="Z25" i="18"/>
  <c r="AF72" i="18"/>
  <c r="AF65" i="18"/>
  <c r="AD67" i="18"/>
  <c r="AE67" i="18" s="1"/>
  <c r="AF67" i="18"/>
  <c r="M55" i="18"/>
  <c r="V63" i="18"/>
  <c r="Y59" i="18"/>
  <c r="C70" i="17"/>
  <c r="C69" i="17" s="1"/>
  <c r="D21" i="17"/>
  <c r="V80" i="17"/>
  <c r="G80" i="17"/>
  <c r="D80" i="17"/>
  <c r="T80" i="17"/>
  <c r="K84" i="17"/>
  <c r="O108" i="17"/>
  <c r="M108" i="17"/>
  <c r="H108" i="17"/>
  <c r="X108" i="17"/>
  <c r="P42" i="17"/>
  <c r="T42" i="17"/>
  <c r="D33" i="17"/>
  <c r="Y21" i="17"/>
  <c r="P70" i="17"/>
  <c r="P69" i="17" s="1"/>
  <c r="M63" i="17"/>
  <c r="Q89" i="17"/>
  <c r="AA101" i="17"/>
  <c r="AA99" i="17" s="1"/>
  <c r="AA33" i="17"/>
  <c r="AF110" i="17"/>
  <c r="AD110" i="17"/>
  <c r="AE110" i="17" s="1"/>
  <c r="AD50" i="17"/>
  <c r="AE50" i="17" s="1"/>
  <c r="AA29" i="17"/>
  <c r="W80" i="17"/>
  <c r="P80" i="17"/>
  <c r="AC42" i="17"/>
  <c r="Y47" i="16"/>
  <c r="Y59" i="16"/>
  <c r="S70" i="16"/>
  <c r="S69" i="16" s="1"/>
  <c r="B63" i="16"/>
  <c r="Y89" i="16"/>
  <c r="S80" i="16"/>
  <c r="B108" i="16"/>
  <c r="J101" i="16"/>
  <c r="J99" i="16" s="1"/>
  <c r="J84" i="16"/>
  <c r="B84" i="16"/>
  <c r="B94" i="16"/>
  <c r="K70" i="16"/>
  <c r="K69" i="16" s="1"/>
  <c r="D69" i="16"/>
  <c r="D63" i="16"/>
  <c r="H55" i="16"/>
  <c r="W63" i="16"/>
  <c r="L59" i="16"/>
  <c r="AF54" i="16"/>
  <c r="N37" i="16"/>
  <c r="Z59" i="16"/>
  <c r="AD40" i="16"/>
  <c r="AE40" i="16" s="1"/>
  <c r="G33" i="16"/>
  <c r="AC33" i="16"/>
  <c r="J33" i="16"/>
  <c r="Y33" i="16"/>
  <c r="O29" i="16"/>
  <c r="P21" i="16"/>
  <c r="AD103" i="16"/>
  <c r="AE103" i="16" s="1"/>
  <c r="E94" i="16"/>
  <c r="D80" i="16"/>
  <c r="K59" i="16"/>
  <c r="P55" i="16"/>
  <c r="Z63" i="16"/>
  <c r="H59" i="16"/>
  <c r="O55" i="16"/>
  <c r="N55" i="16"/>
  <c r="AC51" i="16"/>
  <c r="C51" i="16"/>
  <c r="G37" i="16"/>
  <c r="J55" i="16"/>
  <c r="R29" i="16"/>
  <c r="AD22" i="16"/>
  <c r="AE22" i="16" s="1"/>
  <c r="Y84" i="16"/>
  <c r="AF73" i="16"/>
  <c r="W101" i="16"/>
  <c r="Y70" i="16"/>
  <c r="Y69" i="16" s="1"/>
  <c r="Y68" i="16" s="1"/>
  <c r="N63" i="16"/>
  <c r="N51" i="16"/>
  <c r="AF50" i="16"/>
  <c r="AD49" i="16"/>
  <c r="AE49" i="16" s="1"/>
  <c r="D47" i="16"/>
  <c r="R70" i="16"/>
  <c r="R69" i="16" s="1"/>
  <c r="R68" i="16" s="1"/>
  <c r="W42" i="16"/>
  <c r="Z55" i="16"/>
  <c r="Z51" i="16"/>
  <c r="F42" i="16"/>
  <c r="D42" i="16"/>
  <c r="Z42" i="16"/>
  <c r="B37" i="16"/>
  <c r="C33" i="16"/>
  <c r="L16" i="16"/>
  <c r="C37" i="16"/>
  <c r="Q70" i="16"/>
  <c r="Q69" i="16" s="1"/>
  <c r="X80" i="16"/>
  <c r="AD91" i="16"/>
  <c r="AE91" i="16" s="1"/>
  <c r="AD90" i="16"/>
  <c r="AE90" i="16" s="1"/>
  <c r="AA47" i="16"/>
  <c r="X89" i="15"/>
  <c r="P16" i="15"/>
  <c r="AA47" i="15"/>
  <c r="Z33" i="15"/>
  <c r="K70" i="15"/>
  <c r="K69" i="15" s="1"/>
  <c r="L21" i="15"/>
  <c r="T94" i="15"/>
  <c r="AD91" i="15"/>
  <c r="AE91" i="15" s="1"/>
  <c r="H89" i="15"/>
  <c r="C101" i="15"/>
  <c r="C99" i="15" s="1"/>
  <c r="X101" i="15"/>
  <c r="X99" i="15" s="1"/>
  <c r="X16" i="15"/>
  <c r="X15" i="15" s="1"/>
  <c r="L101" i="15"/>
  <c r="L99" i="15" s="1"/>
  <c r="Y101" i="15"/>
  <c r="Y99" i="15" s="1"/>
  <c r="AC80" i="15"/>
  <c r="AA37" i="15"/>
  <c r="S101" i="15"/>
  <c r="S99" i="15" s="1"/>
  <c r="K80" i="15"/>
  <c r="P25" i="15"/>
  <c r="AA21" i="15"/>
  <c r="L25" i="15"/>
  <c r="T89" i="15"/>
  <c r="AC59" i="15"/>
  <c r="AF59" i="15" s="1"/>
  <c r="W101" i="15"/>
  <c r="W99" i="15" s="1"/>
  <c r="P94" i="15"/>
  <c r="P59" i="15"/>
  <c r="AA101" i="15"/>
  <c r="W94" i="15"/>
  <c r="V80" i="15"/>
  <c r="AF72" i="15"/>
  <c r="B89" i="14"/>
  <c r="AD102" i="14"/>
  <c r="AE102" i="14" s="1"/>
  <c r="B94" i="14"/>
  <c r="AC16" i="14"/>
  <c r="AD30" i="14"/>
  <c r="AE30" i="14" s="1"/>
  <c r="AC55" i="14"/>
  <c r="B51" i="14"/>
  <c r="AD51" i="14" s="1"/>
  <c r="AE51" i="14" s="1"/>
  <c r="Y51" i="14"/>
  <c r="B55" i="14"/>
  <c r="N101" i="14"/>
  <c r="N99" i="14" s="1"/>
  <c r="U63" i="14"/>
  <c r="X84" i="14"/>
  <c r="AD18" i="14"/>
  <c r="AE18" i="14" s="1"/>
  <c r="T55" i="14"/>
  <c r="AF62" i="14"/>
  <c r="V59" i="14"/>
  <c r="R59" i="14"/>
  <c r="AF27" i="14"/>
  <c r="D16" i="14"/>
  <c r="H29" i="14"/>
  <c r="R29" i="14"/>
  <c r="Z29" i="14"/>
  <c r="N25" i="14"/>
  <c r="AD45" i="14"/>
  <c r="AE45" i="14" s="1"/>
  <c r="AF110" i="14"/>
  <c r="T84" i="14"/>
  <c r="AC47" i="14"/>
  <c r="N94" i="14"/>
  <c r="Y63" i="14"/>
  <c r="O55" i="14"/>
  <c r="AD50" i="14"/>
  <c r="AE50" i="14" s="1"/>
  <c r="AD62" i="14"/>
  <c r="AE62" i="14" s="1"/>
  <c r="D33" i="14"/>
  <c r="Z33" i="14"/>
  <c r="D25" i="14"/>
  <c r="P25" i="14"/>
  <c r="X21" i="14"/>
  <c r="AD40" i="14"/>
  <c r="AE40" i="14" s="1"/>
  <c r="AF107" i="14"/>
  <c r="V101" i="14"/>
  <c r="V99" i="14" s="1"/>
  <c r="R84" i="14"/>
  <c r="AF85" i="14"/>
  <c r="F101" i="14"/>
  <c r="F99" i="14" s="1"/>
  <c r="Z94" i="14"/>
  <c r="AF98" i="14"/>
  <c r="G84" i="14"/>
  <c r="N63" i="14"/>
  <c r="C63" i="14"/>
  <c r="AD58" i="14"/>
  <c r="AE58" i="14" s="1"/>
  <c r="AF36" i="14"/>
  <c r="X16" i="14"/>
  <c r="L37" i="14"/>
  <c r="C33" i="14"/>
  <c r="L29" i="14"/>
  <c r="T29" i="14"/>
  <c r="F25" i="14"/>
  <c r="R51" i="14"/>
  <c r="R47" i="14"/>
  <c r="J21" i="14"/>
  <c r="V70" i="14"/>
  <c r="V69" i="14" s="1"/>
  <c r="AD96" i="13"/>
  <c r="AE96" i="13" s="1"/>
  <c r="V55" i="13"/>
  <c r="F55" i="13"/>
  <c r="S55" i="13"/>
  <c r="O55" i="13"/>
  <c r="C108" i="13"/>
  <c r="S108" i="13"/>
  <c r="H108" i="13"/>
  <c r="X108" i="13"/>
  <c r="K55" i="13"/>
  <c r="G55" i="13"/>
  <c r="AC55" i="13"/>
  <c r="AD96" i="6"/>
  <c r="AE96" i="6" s="1"/>
  <c r="D94" i="6"/>
  <c r="AF52" i="6"/>
  <c r="AD90" i="6"/>
  <c r="AE90" i="6" s="1"/>
  <c r="AF66" i="6"/>
  <c r="Q99" i="6"/>
  <c r="AF50" i="6"/>
  <c r="AF72" i="6"/>
  <c r="F51" i="6"/>
  <c r="J51" i="6"/>
  <c r="C51" i="6"/>
  <c r="AD85" i="6"/>
  <c r="AE85" i="6" s="1"/>
  <c r="AD93" i="6"/>
  <c r="AE93" i="6" s="1"/>
  <c r="AF98" i="6"/>
  <c r="AF87" i="6"/>
  <c r="Z16" i="6"/>
  <c r="J16" i="6"/>
  <c r="U16" i="6"/>
  <c r="E16" i="6"/>
  <c r="AF19" i="6"/>
  <c r="K16" i="6"/>
  <c r="G84" i="6"/>
  <c r="AD86" i="6"/>
  <c r="AE86" i="6" s="1"/>
  <c r="AF74" i="6"/>
  <c r="AD62" i="6"/>
  <c r="AE62" i="6" s="1"/>
  <c r="AF58" i="6"/>
  <c r="AF46" i="6"/>
  <c r="AD38" i="6"/>
  <c r="AE38" i="6" s="1"/>
  <c r="AF30" i="6"/>
  <c r="AF26" i="6"/>
  <c r="Q16" i="6"/>
  <c r="AC16" i="6"/>
  <c r="L16" i="6"/>
  <c r="AD18" i="6"/>
  <c r="AE18" i="6" s="1"/>
  <c r="K108" i="6"/>
  <c r="N94" i="6"/>
  <c r="AD98" i="6"/>
  <c r="AE98" i="6" s="1"/>
  <c r="AF93" i="6"/>
  <c r="AA16" i="6"/>
  <c r="V89" i="6"/>
  <c r="Q80" i="6"/>
  <c r="AC80" i="6"/>
  <c r="L80" i="6"/>
  <c r="W80" i="6"/>
  <c r="G80" i="6"/>
  <c r="P94" i="6"/>
  <c r="P84" i="6"/>
  <c r="N108" i="6"/>
  <c r="AF45" i="6"/>
  <c r="AF18" i="6"/>
  <c r="AF92" i="6"/>
  <c r="R108" i="6"/>
  <c r="V25" i="19"/>
  <c r="H47" i="19"/>
  <c r="J33" i="19"/>
  <c r="U47" i="19"/>
  <c r="Y42" i="19"/>
  <c r="B21" i="19"/>
  <c r="P47" i="19"/>
  <c r="C51" i="19"/>
  <c r="F16" i="19"/>
  <c r="P108" i="19"/>
  <c r="B51" i="13"/>
  <c r="AF96" i="13"/>
  <c r="M55" i="13"/>
  <c r="I55" i="13"/>
  <c r="E55" i="13"/>
  <c r="R55" i="13"/>
  <c r="O108" i="13"/>
  <c r="D108" i="13"/>
  <c r="T108" i="13"/>
  <c r="AD52" i="13"/>
  <c r="AE52" i="13" s="1"/>
  <c r="AA55" i="13"/>
  <c r="W55" i="13"/>
  <c r="S101" i="6"/>
  <c r="S99" i="6" s="1"/>
  <c r="K84" i="6"/>
  <c r="L84" i="6"/>
  <c r="AD53" i="6"/>
  <c r="AE53" i="6" s="1"/>
  <c r="AF36" i="6"/>
  <c r="AF81" i="6"/>
  <c r="U101" i="6"/>
  <c r="U99" i="6" s="1"/>
  <c r="S94" i="6"/>
  <c r="AD81" i="6"/>
  <c r="AE81" i="6" s="1"/>
  <c r="B51" i="6"/>
  <c r="N89" i="6"/>
  <c r="B101" i="6"/>
  <c r="B99" i="6" s="1"/>
  <c r="AC94" i="6"/>
  <c r="L94" i="6"/>
  <c r="Z94" i="6"/>
  <c r="R70" i="13"/>
  <c r="R69" i="13" s="1"/>
  <c r="H70" i="13"/>
  <c r="H69" i="13" s="1"/>
  <c r="D70" i="13"/>
  <c r="D69" i="13" s="1"/>
  <c r="Z70" i="13"/>
  <c r="Z69" i="13" s="1"/>
  <c r="Z68" i="13" s="1"/>
  <c r="V70" i="13"/>
  <c r="V69" i="13" s="1"/>
  <c r="M70" i="13"/>
  <c r="M69" i="13" s="1"/>
  <c r="F101" i="13"/>
  <c r="F99" i="13" s="1"/>
  <c r="AA101" i="13"/>
  <c r="AA99" i="13" s="1"/>
  <c r="W101" i="13"/>
  <c r="W99" i="13" s="1"/>
  <c r="N101" i="13"/>
  <c r="N99" i="13" s="1"/>
  <c r="J101" i="13"/>
  <c r="J99" i="13" s="1"/>
  <c r="E101" i="13"/>
  <c r="E99" i="13" s="1"/>
  <c r="U101" i="13"/>
  <c r="U99" i="13" s="1"/>
  <c r="O33" i="13"/>
  <c r="K33" i="13"/>
  <c r="G33" i="13"/>
  <c r="C33" i="13"/>
  <c r="Y33" i="13"/>
  <c r="P33" i="13"/>
  <c r="F29" i="13"/>
  <c r="AC29" i="13"/>
  <c r="X29" i="13"/>
  <c r="T29" i="13"/>
  <c r="P29" i="13"/>
  <c r="G29" i="13"/>
  <c r="W29" i="13"/>
  <c r="P25" i="13"/>
  <c r="L25" i="13"/>
  <c r="H25" i="13"/>
  <c r="D25" i="13"/>
  <c r="Y25" i="13"/>
  <c r="O25" i="13"/>
  <c r="E21" i="13"/>
  <c r="U21" i="13"/>
  <c r="N21" i="13"/>
  <c r="C21" i="13"/>
  <c r="S21" i="13"/>
  <c r="H21" i="13"/>
  <c r="X21" i="13"/>
  <c r="W70" i="13"/>
  <c r="W69" i="13" s="1"/>
  <c r="N70" i="13"/>
  <c r="N69" i="13" s="1"/>
  <c r="J70" i="13"/>
  <c r="J69" i="13" s="1"/>
  <c r="F70" i="13"/>
  <c r="F69" i="13" s="1"/>
  <c r="AA70" i="13"/>
  <c r="AA69" i="13" s="1"/>
  <c r="Q70" i="13"/>
  <c r="Q69" i="13" s="1"/>
  <c r="K101" i="13"/>
  <c r="K99" i="13" s="1"/>
  <c r="G101" i="13"/>
  <c r="G99" i="13" s="1"/>
  <c r="AC101" i="13"/>
  <c r="AC99" i="13" s="1"/>
  <c r="S101" i="13"/>
  <c r="S99" i="13" s="1"/>
  <c r="O101" i="13"/>
  <c r="O99" i="13" s="1"/>
  <c r="I101" i="13"/>
  <c r="I99" i="13" s="1"/>
  <c r="Y101" i="13"/>
  <c r="Y99" i="13" s="1"/>
  <c r="U33" i="13"/>
  <c r="Q33" i="13"/>
  <c r="M33" i="13"/>
  <c r="I33" i="13"/>
  <c r="D33" i="13"/>
  <c r="T33" i="13"/>
  <c r="L29" i="13"/>
  <c r="H29" i="13"/>
  <c r="D29" i="13"/>
  <c r="Y29" i="13"/>
  <c r="U29" i="13"/>
  <c r="K29" i="13"/>
  <c r="AA29" i="13"/>
  <c r="U25" i="13"/>
  <c r="Q25" i="13"/>
  <c r="M25" i="13"/>
  <c r="I25" i="13"/>
  <c r="C25" i="13"/>
  <c r="S25" i="13"/>
  <c r="I21" i="13"/>
  <c r="Y21" i="13"/>
  <c r="R21" i="13"/>
  <c r="G21" i="13"/>
  <c r="W21" i="13"/>
  <c r="L21" i="13"/>
  <c r="AC21" i="13"/>
  <c r="AF21" i="13" s="1"/>
  <c r="G70" i="13"/>
  <c r="G69" i="13" s="1"/>
  <c r="G68" i="13" s="1"/>
  <c r="S70" i="13"/>
  <c r="S69" i="13" s="1"/>
  <c r="O70" i="13"/>
  <c r="O69" i="13" s="1"/>
  <c r="K70" i="13"/>
  <c r="K69" i="13" s="1"/>
  <c r="E70" i="13"/>
  <c r="E69" i="13" s="1"/>
  <c r="E68" i="13" s="1"/>
  <c r="U70" i="13"/>
  <c r="U69" i="13" s="1"/>
  <c r="P101" i="13"/>
  <c r="P99" i="13" s="1"/>
  <c r="L101" i="13"/>
  <c r="L99" i="13" s="1"/>
  <c r="C101" i="13"/>
  <c r="C99" i="13" s="1"/>
  <c r="X101" i="13"/>
  <c r="X99" i="13" s="1"/>
  <c r="T101" i="13"/>
  <c r="T99" i="13" s="1"/>
  <c r="M101" i="13"/>
  <c r="M99" i="13" s="1"/>
  <c r="E33" i="13"/>
  <c r="Z33" i="13"/>
  <c r="V33" i="13"/>
  <c r="R33" i="13"/>
  <c r="N33" i="13"/>
  <c r="H33" i="13"/>
  <c r="X33" i="13"/>
  <c r="Q29" i="13"/>
  <c r="M29" i="13"/>
  <c r="I29" i="13"/>
  <c r="E29" i="13"/>
  <c r="Z29" i="13"/>
  <c r="O29" i="13"/>
  <c r="E25" i="13"/>
  <c r="Z25" i="13"/>
  <c r="V25" i="13"/>
  <c r="R25" i="13"/>
  <c r="N25" i="13"/>
  <c r="G25" i="13"/>
  <c r="W25" i="13"/>
  <c r="M21" i="13"/>
  <c r="F21" i="13"/>
  <c r="V21" i="13"/>
  <c r="K21" i="13"/>
  <c r="AA21" i="13"/>
  <c r="P21" i="13"/>
  <c r="L70" i="13"/>
  <c r="L69" i="13" s="1"/>
  <c r="C70" i="13"/>
  <c r="C69" i="13" s="1"/>
  <c r="C68" i="13" s="1"/>
  <c r="X70" i="13"/>
  <c r="X69" i="13" s="1"/>
  <c r="T70" i="13"/>
  <c r="T69" i="13" s="1"/>
  <c r="P70" i="13"/>
  <c r="P69" i="13" s="1"/>
  <c r="I70" i="13"/>
  <c r="I69" i="13" s="1"/>
  <c r="Y70" i="13"/>
  <c r="Y69" i="13" s="1"/>
  <c r="V101" i="13"/>
  <c r="V99" i="13" s="1"/>
  <c r="R101" i="13"/>
  <c r="R99" i="13" s="1"/>
  <c r="H101" i="13"/>
  <c r="H99" i="13" s="1"/>
  <c r="D101" i="13"/>
  <c r="D99" i="13" s="1"/>
  <c r="Z101" i="13"/>
  <c r="Z99" i="13" s="1"/>
  <c r="Q101" i="13"/>
  <c r="Q99" i="13" s="1"/>
  <c r="J33" i="13"/>
  <c r="F33" i="13"/>
  <c r="AA33" i="13"/>
  <c r="W33" i="13"/>
  <c r="S33" i="13"/>
  <c r="L33" i="13"/>
  <c r="AC33" i="13"/>
  <c r="V29" i="13"/>
  <c r="R29" i="13"/>
  <c r="N29" i="13"/>
  <c r="J29" i="13"/>
  <c r="C29" i="13"/>
  <c r="S29" i="13"/>
  <c r="J25" i="13"/>
  <c r="F25" i="13"/>
  <c r="X25" i="13"/>
  <c r="T25" i="13"/>
  <c r="K25" i="13"/>
  <c r="AA25" i="13"/>
  <c r="Q21" i="13"/>
  <c r="J21" i="13"/>
  <c r="Z21" i="13"/>
  <c r="O21" i="13"/>
  <c r="D21" i="13"/>
  <c r="T21" i="13"/>
  <c r="AD75" i="18"/>
  <c r="AE75" i="18" s="1"/>
  <c r="D25" i="18"/>
  <c r="Y25" i="18"/>
  <c r="N25" i="18"/>
  <c r="J108" i="14"/>
  <c r="J42" i="15"/>
  <c r="R33" i="15"/>
  <c r="J29" i="15"/>
  <c r="V25" i="15"/>
  <c r="N16" i="15"/>
  <c r="N15" i="15" s="1"/>
  <c r="AC70" i="16"/>
  <c r="AD70" i="16" s="1"/>
  <c r="AE70" i="16" s="1"/>
  <c r="T51" i="16"/>
  <c r="T37" i="16"/>
  <c r="Z25" i="16"/>
  <c r="D25" i="16"/>
  <c r="AC21" i="16"/>
  <c r="G21" i="16"/>
  <c r="W16" i="16"/>
  <c r="J94" i="18"/>
  <c r="T80" i="18"/>
  <c r="T94" i="6"/>
  <c r="E101" i="6"/>
  <c r="E99" i="6" s="1"/>
  <c r="AF74" i="18"/>
  <c r="G108" i="17"/>
  <c r="D108" i="17"/>
  <c r="T108" i="17"/>
  <c r="AF110" i="16"/>
  <c r="S89" i="14"/>
  <c r="J63" i="14"/>
  <c r="J51" i="14"/>
  <c r="Y55" i="15"/>
  <c r="O42" i="15"/>
  <c r="O94" i="16"/>
  <c r="N59" i="16"/>
  <c r="S55" i="16"/>
  <c r="D37" i="16"/>
  <c r="Z37" i="16"/>
  <c r="D29" i="16"/>
  <c r="K37" i="16"/>
  <c r="M37" i="17"/>
  <c r="C108" i="18"/>
  <c r="P63" i="19"/>
  <c r="T63" i="19"/>
  <c r="M42" i="19"/>
  <c r="E47" i="18"/>
  <c r="T47" i="18"/>
  <c r="C47" i="18"/>
  <c r="S47" i="18"/>
  <c r="F47" i="18"/>
  <c r="V47" i="18"/>
  <c r="B55" i="13"/>
  <c r="AD55" i="13" s="1"/>
  <c r="AE55" i="13" s="1"/>
  <c r="AC108" i="14"/>
  <c r="AD108" i="14" s="1"/>
  <c r="AE108" i="14" s="1"/>
  <c r="AD110" i="14"/>
  <c r="AE110" i="14" s="1"/>
  <c r="N101" i="15"/>
  <c r="L94" i="15"/>
  <c r="AC84" i="15"/>
  <c r="Z42" i="15"/>
  <c r="F15" i="15"/>
  <c r="P59" i="16"/>
  <c r="S51" i="16"/>
  <c r="O37" i="16"/>
  <c r="C25" i="16"/>
  <c r="G80" i="18"/>
  <c r="S94" i="19"/>
  <c r="S55" i="19"/>
  <c r="C94" i="6"/>
  <c r="X70" i="17"/>
  <c r="X69" i="17" s="1"/>
  <c r="N108" i="19"/>
  <c r="AF20" i="19"/>
  <c r="AF19" i="19"/>
  <c r="D101" i="14"/>
  <c r="D99" i="14" s="1"/>
  <c r="AD110" i="16"/>
  <c r="AE110" i="16" s="1"/>
  <c r="S101" i="18"/>
  <c r="S99" i="18" s="1"/>
  <c r="AF110" i="19"/>
  <c r="H63" i="19"/>
  <c r="AD34" i="14"/>
  <c r="AE34" i="14" s="1"/>
  <c r="AD41" i="14"/>
  <c r="AE41" i="14" s="1"/>
  <c r="AD32" i="14"/>
  <c r="AE32" i="14" s="1"/>
  <c r="W33" i="16"/>
  <c r="K108" i="19"/>
  <c r="H94" i="19"/>
  <c r="AF110" i="6"/>
  <c r="AF96" i="18"/>
  <c r="H94" i="14"/>
  <c r="B80" i="14"/>
  <c r="K70" i="14"/>
  <c r="K69" i="14" s="1"/>
  <c r="E101" i="16"/>
  <c r="E99" i="16" s="1"/>
  <c r="L63" i="16"/>
  <c r="J80" i="18"/>
  <c r="AF107" i="19"/>
  <c r="W94" i="19"/>
  <c r="N21" i="19"/>
  <c r="AF98" i="13"/>
  <c r="AF82" i="13"/>
  <c r="U80" i="14"/>
  <c r="E80" i="14"/>
  <c r="AF66" i="14"/>
  <c r="AF65" i="14"/>
  <c r="O42" i="14"/>
  <c r="G37" i="14"/>
  <c r="AC37" i="14"/>
  <c r="S37" i="14"/>
  <c r="P108" i="15"/>
  <c r="AD109" i="15"/>
  <c r="AE109" i="15" s="1"/>
  <c r="AF81" i="15"/>
  <c r="AF77" i="15"/>
  <c r="AD67" i="15"/>
  <c r="AE67" i="15" s="1"/>
  <c r="O47" i="15"/>
  <c r="AD32" i="15"/>
  <c r="AE32" i="15" s="1"/>
  <c r="K108" i="18"/>
  <c r="R108" i="18"/>
  <c r="S108" i="19"/>
  <c r="S33" i="14"/>
  <c r="AF23" i="14"/>
  <c r="AF98" i="18"/>
  <c r="AF62" i="18"/>
  <c r="I101" i="17"/>
  <c r="I99" i="17" s="1"/>
  <c r="F101" i="17"/>
  <c r="F99" i="17" s="1"/>
  <c r="C84" i="14"/>
  <c r="X33" i="14"/>
  <c r="AD24" i="14"/>
  <c r="AE24" i="14" s="1"/>
  <c r="E108" i="16"/>
  <c r="X16" i="16"/>
  <c r="V89" i="17"/>
  <c r="O89" i="17"/>
  <c r="M89" i="17"/>
  <c r="I89" i="17"/>
  <c r="D89" i="17"/>
  <c r="T89" i="17"/>
  <c r="O89" i="15"/>
  <c r="AF46" i="19"/>
  <c r="AF45" i="19"/>
  <c r="AF44" i="19"/>
  <c r="AF41" i="19"/>
  <c r="T108" i="14"/>
  <c r="D42" i="14"/>
  <c r="G42" i="14"/>
  <c r="T37" i="15"/>
  <c r="V21" i="15"/>
  <c r="T63" i="16"/>
  <c r="AD20" i="16"/>
  <c r="AE20" i="16" s="1"/>
  <c r="W101" i="18"/>
  <c r="W99" i="18" s="1"/>
  <c r="AD82" i="18"/>
  <c r="AE82" i="18" s="1"/>
  <c r="D80" i="18"/>
  <c r="AD39" i="18"/>
  <c r="AE39" i="18" s="1"/>
  <c r="X108" i="19"/>
  <c r="F89" i="6"/>
  <c r="F94" i="14"/>
  <c r="Q70" i="14"/>
  <c r="Q69" i="14" s="1"/>
  <c r="H16" i="17"/>
  <c r="R37" i="14"/>
  <c r="H37" i="14"/>
  <c r="Y37" i="14"/>
  <c r="N16" i="16"/>
  <c r="V16" i="16"/>
  <c r="AD67" i="16"/>
  <c r="AE67" i="16" s="1"/>
  <c r="O70" i="17"/>
  <c r="O69" i="17" s="1"/>
  <c r="C101" i="18"/>
  <c r="C99" i="18" s="1"/>
  <c r="Z80" i="18"/>
  <c r="M108" i="15"/>
  <c r="U70" i="15"/>
  <c r="U69" i="15" s="1"/>
  <c r="E70" i="15"/>
  <c r="E69" i="15" s="1"/>
  <c r="M59" i="14"/>
  <c r="I55" i="14"/>
  <c r="AF61" i="18"/>
  <c r="AF75" i="18"/>
  <c r="J108" i="19"/>
  <c r="D108" i="14"/>
  <c r="Z108" i="14"/>
  <c r="G94" i="14"/>
  <c r="K89" i="14"/>
  <c r="X89" i="14"/>
  <c r="F55" i="14"/>
  <c r="S63" i="14"/>
  <c r="P51" i="14"/>
  <c r="N80" i="14"/>
  <c r="C80" i="14"/>
  <c r="Z42" i="14"/>
  <c r="R42" i="14"/>
  <c r="W37" i="14"/>
  <c r="N37" i="14"/>
  <c r="S25" i="14"/>
  <c r="V108" i="15"/>
  <c r="O101" i="15"/>
  <c r="O99" i="15" s="1"/>
  <c r="N99" i="15"/>
  <c r="D94" i="15"/>
  <c r="W59" i="15"/>
  <c r="AD39" i="15"/>
  <c r="AE39" i="15" s="1"/>
  <c r="AD27" i="15"/>
  <c r="AE27" i="15" s="1"/>
  <c r="W42" i="15"/>
  <c r="M108" i="16"/>
  <c r="U94" i="16"/>
  <c r="U108" i="16"/>
  <c r="O84" i="16"/>
  <c r="AD50" i="16"/>
  <c r="AE50" i="16" s="1"/>
  <c r="T47" i="16"/>
  <c r="AD46" i="16"/>
  <c r="AE46" i="16" s="1"/>
  <c r="J37" i="16"/>
  <c r="Y37" i="16"/>
  <c r="D33" i="16"/>
  <c r="AD32" i="16"/>
  <c r="AE32" i="16" s="1"/>
  <c r="T16" i="16"/>
  <c r="S16" i="16"/>
  <c r="AD41" i="16"/>
  <c r="AE41" i="16" s="1"/>
  <c r="T37" i="17"/>
  <c r="S108" i="18"/>
  <c r="G101" i="18"/>
  <c r="G99" i="18" s="1"/>
  <c r="Z108" i="18"/>
  <c r="F101" i="18"/>
  <c r="F99" i="18" s="1"/>
  <c r="AD90" i="18"/>
  <c r="AE90" i="18" s="1"/>
  <c r="M70" i="17"/>
  <c r="M69" i="17" s="1"/>
  <c r="AD98" i="13"/>
  <c r="AE98" i="13" s="1"/>
  <c r="B108" i="13"/>
  <c r="B47" i="13"/>
  <c r="AD41" i="13"/>
  <c r="AE41" i="13" s="1"/>
  <c r="AD82" i="13"/>
  <c r="AE82" i="13" s="1"/>
  <c r="AF41" i="13"/>
  <c r="I94" i="6"/>
  <c r="J94" i="6"/>
  <c r="I25" i="19"/>
  <c r="U21" i="19"/>
  <c r="E21" i="19"/>
  <c r="T25" i="19"/>
  <c r="D25" i="19"/>
  <c r="X21" i="19"/>
  <c r="H21" i="19"/>
  <c r="S101" i="19"/>
  <c r="S99" i="19" s="1"/>
  <c r="L69" i="19"/>
  <c r="L68" i="19" s="1"/>
  <c r="U63" i="19"/>
  <c r="V21" i="19"/>
  <c r="U80" i="19"/>
  <c r="E80" i="19"/>
  <c r="Q70" i="19"/>
  <c r="Q69" i="19" s="1"/>
  <c r="C89" i="19"/>
  <c r="Z69" i="19"/>
  <c r="Q37" i="19"/>
  <c r="Q25" i="19"/>
  <c r="M21" i="19"/>
  <c r="C101" i="19"/>
  <c r="S47" i="19"/>
  <c r="N42" i="19"/>
  <c r="O25" i="19"/>
  <c r="O89" i="19"/>
  <c r="H55" i="19"/>
  <c r="L101" i="19"/>
  <c r="L99" i="19" s="1"/>
  <c r="AF93" i="19"/>
  <c r="T70" i="19"/>
  <c r="T69" i="19" s="1"/>
  <c r="W89" i="18"/>
  <c r="F63" i="18"/>
  <c r="J63" i="18"/>
  <c r="C63" i="18"/>
  <c r="Y63" i="18"/>
  <c r="P63" i="18"/>
  <c r="I59" i="18"/>
  <c r="AD19" i="18"/>
  <c r="AE19" i="18" s="1"/>
  <c r="AD23" i="18"/>
  <c r="AE23" i="18" s="1"/>
  <c r="H16" i="18"/>
  <c r="T16" i="18"/>
  <c r="J16" i="18"/>
  <c r="Z16" i="18"/>
  <c r="O94" i="18"/>
  <c r="R37" i="18"/>
  <c r="C94" i="18"/>
  <c r="AC37" i="18"/>
  <c r="AD37" i="18" s="1"/>
  <c r="AE37" i="18" s="1"/>
  <c r="L108" i="18"/>
  <c r="U59" i="18"/>
  <c r="N94" i="18"/>
  <c r="X84" i="18"/>
  <c r="O80" i="17"/>
  <c r="M80" i="17"/>
  <c r="H80" i="17"/>
  <c r="X80" i="17"/>
  <c r="E42" i="17"/>
  <c r="AA94" i="17"/>
  <c r="M59" i="17"/>
  <c r="AC37" i="17"/>
  <c r="O25" i="17"/>
  <c r="Y29" i="17"/>
  <c r="I25" i="17"/>
  <c r="P37" i="17"/>
  <c r="D70" i="17"/>
  <c r="D69" i="17" s="1"/>
  <c r="AA70" i="17"/>
  <c r="AA69" i="17" s="1"/>
  <c r="AA68" i="17" s="1"/>
  <c r="V101" i="17"/>
  <c r="V99" i="17" s="1"/>
  <c r="U101" i="17"/>
  <c r="U99" i="17" s="1"/>
  <c r="D42" i="17"/>
  <c r="H70" i="17"/>
  <c r="H69" i="17" s="1"/>
  <c r="T25" i="17"/>
  <c r="C80" i="17"/>
  <c r="C68" i="17" s="1"/>
  <c r="Y25" i="17"/>
  <c r="R108" i="17"/>
  <c r="L108" i="17"/>
  <c r="Q94" i="17"/>
  <c r="G59" i="17"/>
  <c r="U37" i="17"/>
  <c r="AA84" i="17"/>
  <c r="T70" i="17"/>
  <c r="T69" i="17" s="1"/>
  <c r="J108" i="16"/>
  <c r="B101" i="16"/>
  <c r="B99" i="16" s="1"/>
  <c r="G101" i="16"/>
  <c r="G99" i="16" s="1"/>
  <c r="AD65" i="16"/>
  <c r="AE65" i="16" s="1"/>
  <c r="P47" i="16"/>
  <c r="I80" i="15"/>
  <c r="I55" i="15"/>
  <c r="U51" i="15"/>
  <c r="E51" i="15"/>
  <c r="Q47" i="15"/>
  <c r="K25" i="15"/>
  <c r="S21" i="15"/>
  <c r="C21" i="15"/>
  <c r="K101" i="15"/>
  <c r="K99" i="15" s="1"/>
  <c r="AC101" i="15"/>
  <c r="AC99" i="15" s="1"/>
  <c r="H101" i="15"/>
  <c r="H99" i="15" s="1"/>
  <c r="H16" i="15"/>
  <c r="F101" i="15"/>
  <c r="F99" i="15" s="1"/>
  <c r="K94" i="15"/>
  <c r="K55" i="15"/>
  <c r="L55" i="15"/>
  <c r="L37" i="15"/>
  <c r="J70" i="15"/>
  <c r="J69" i="15" s="1"/>
  <c r="S47" i="15"/>
  <c r="V29" i="15"/>
  <c r="U108" i="15"/>
  <c r="E108" i="15"/>
  <c r="M70" i="15"/>
  <c r="M69" i="15" s="1"/>
  <c r="O69" i="15"/>
  <c r="O68" i="15" s="1"/>
  <c r="V59" i="15"/>
  <c r="Y59" i="15"/>
  <c r="X47" i="15"/>
  <c r="F29" i="15"/>
  <c r="F108" i="15"/>
  <c r="P101" i="15"/>
  <c r="P99" i="15" s="1"/>
  <c r="X94" i="15"/>
  <c r="C94" i="15"/>
  <c r="T69" i="15"/>
  <c r="T68" i="15" s="1"/>
  <c r="L69" i="15"/>
  <c r="J37" i="15"/>
  <c r="F51" i="15"/>
  <c r="N29" i="15"/>
  <c r="J89" i="14"/>
  <c r="F69" i="14"/>
  <c r="C51" i="14"/>
  <c r="H47" i="14"/>
  <c r="L59" i="14"/>
  <c r="O29" i="14"/>
  <c r="AD60" i="14"/>
  <c r="AE60" i="14" s="1"/>
  <c r="R89" i="14"/>
  <c r="K94" i="14"/>
  <c r="AD97" i="14"/>
  <c r="AE97" i="14" s="1"/>
  <c r="P89" i="14"/>
  <c r="J55" i="14"/>
  <c r="S55" i="14"/>
  <c r="F84" i="14"/>
  <c r="S69" i="14"/>
  <c r="S68" i="14" s="1"/>
  <c r="H51" i="14"/>
  <c r="AD49" i="14"/>
  <c r="AE49" i="14" s="1"/>
  <c r="W47" i="14"/>
  <c r="P21" i="14"/>
  <c r="T42" i="14"/>
  <c r="T37" i="14"/>
  <c r="AF44" i="14"/>
  <c r="AD52" i="14"/>
  <c r="AE52" i="14" s="1"/>
  <c r="S29" i="14"/>
  <c r="V94" i="14"/>
  <c r="AC94" i="14"/>
  <c r="X101" i="14"/>
  <c r="X99" i="14" s="1"/>
  <c r="P47" i="14"/>
  <c r="L51" i="14"/>
  <c r="AD61" i="14"/>
  <c r="AE61" i="14" s="1"/>
  <c r="P33" i="14"/>
  <c r="T21" i="14"/>
  <c r="K21" i="14"/>
  <c r="AD91" i="14"/>
  <c r="AE91" i="14" s="1"/>
  <c r="D89" i="14"/>
  <c r="J80" i="14"/>
  <c r="Z70" i="14"/>
  <c r="Z69" i="14" s="1"/>
  <c r="AD54" i="14"/>
  <c r="AE54" i="14" s="1"/>
  <c r="S51" i="14"/>
  <c r="K33" i="14"/>
  <c r="Y29" i="14"/>
  <c r="L16" i="14"/>
  <c r="AD56" i="14"/>
  <c r="AE56" i="14" s="1"/>
  <c r="AD45" i="13"/>
  <c r="AE45" i="13" s="1"/>
  <c r="AD106" i="13"/>
  <c r="AE106" i="13" s="1"/>
  <c r="AF19" i="13"/>
  <c r="B70" i="13"/>
  <c r="Z59" i="6"/>
  <c r="J59" i="6"/>
  <c r="U59" i="6"/>
  <c r="E59" i="6"/>
  <c r="P59" i="6"/>
  <c r="AA59" i="6"/>
  <c r="K59" i="6"/>
  <c r="T51" i="6"/>
  <c r="X51" i="6"/>
  <c r="L51" i="6"/>
  <c r="P51" i="6"/>
  <c r="W51" i="6"/>
  <c r="G51" i="6"/>
  <c r="Z84" i="6"/>
  <c r="J84" i="6"/>
  <c r="U84" i="6"/>
  <c r="T63" i="6"/>
  <c r="L63" i="6"/>
  <c r="U63" i="6"/>
  <c r="E63" i="6"/>
  <c r="O63" i="6"/>
  <c r="Z63" i="6"/>
  <c r="J63" i="6"/>
  <c r="W55" i="6"/>
  <c r="G55" i="6"/>
  <c r="R55" i="6"/>
  <c r="B55" i="6"/>
  <c r="M55" i="6"/>
  <c r="X55" i="6"/>
  <c r="H55" i="6"/>
  <c r="O47" i="6"/>
  <c r="N47" i="6"/>
  <c r="M47" i="6"/>
  <c r="Q47" i="6"/>
  <c r="X47" i="6"/>
  <c r="H47" i="6"/>
  <c r="E47" i="6"/>
  <c r="R89" i="6"/>
  <c r="O101" i="6"/>
  <c r="O99" i="6" s="1"/>
  <c r="H94" i="6"/>
  <c r="V101" i="6"/>
  <c r="V99" i="6" s="1"/>
  <c r="W94" i="6"/>
  <c r="G94" i="6"/>
  <c r="O70" i="6"/>
  <c r="O69" i="6" s="1"/>
  <c r="L70" i="6"/>
  <c r="L69" i="6" s="1"/>
  <c r="K70" i="6"/>
  <c r="K69" i="6" s="1"/>
  <c r="H70" i="6"/>
  <c r="H69" i="6" s="1"/>
  <c r="H68" i="6" s="1"/>
  <c r="M70" i="6"/>
  <c r="M69" i="6" s="1"/>
  <c r="M68" i="6" s="1"/>
  <c r="V70" i="6"/>
  <c r="V69" i="6" s="1"/>
  <c r="F70" i="6"/>
  <c r="F69" i="6" s="1"/>
  <c r="P42" i="6"/>
  <c r="Q42" i="6"/>
  <c r="T42" i="6"/>
  <c r="X42" i="6"/>
  <c r="B42" i="6"/>
  <c r="O42" i="6"/>
  <c r="G101" i="6"/>
  <c r="G99" i="6" s="1"/>
  <c r="P108" i="6"/>
  <c r="X101" i="6"/>
  <c r="X99" i="6" s="1"/>
  <c r="H101" i="6"/>
  <c r="H99" i="6" s="1"/>
  <c r="O89" i="6"/>
  <c r="I89" i="6"/>
  <c r="T89" i="6"/>
  <c r="D89" i="6"/>
  <c r="AC37" i="6"/>
  <c r="L37" i="6"/>
  <c r="H37" i="6"/>
  <c r="P37" i="6"/>
  <c r="T37" i="6"/>
  <c r="AA37" i="6"/>
  <c r="K37" i="6"/>
  <c r="R33" i="6"/>
  <c r="S33" i="6"/>
  <c r="V33" i="6"/>
  <c r="Z33" i="6"/>
  <c r="AC33" i="6"/>
  <c r="J33" i="6"/>
  <c r="I33" i="6"/>
  <c r="G29" i="6"/>
  <c r="H29" i="6"/>
  <c r="D29" i="6"/>
  <c r="C29" i="6"/>
  <c r="K29" i="6"/>
  <c r="R29" i="6"/>
  <c r="B29" i="6"/>
  <c r="M25" i="6"/>
  <c r="C25" i="6"/>
  <c r="B25" i="6"/>
  <c r="AD26" i="6"/>
  <c r="AE26" i="6" s="1"/>
  <c r="AA25" i="6"/>
  <c r="F25" i="6"/>
  <c r="P25" i="6"/>
  <c r="AC21" i="6"/>
  <c r="L21" i="6"/>
  <c r="W21" i="6"/>
  <c r="G21" i="6"/>
  <c r="R21" i="6"/>
  <c r="B21" i="6"/>
  <c r="AD22" i="6"/>
  <c r="AE22" i="6" s="1"/>
  <c r="M21" i="6"/>
  <c r="M108" i="6"/>
  <c r="V59" i="6"/>
  <c r="F59" i="6"/>
  <c r="Q59" i="6"/>
  <c r="AC59" i="6"/>
  <c r="L59" i="6"/>
  <c r="W59" i="6"/>
  <c r="G59" i="6"/>
  <c r="N51" i="6"/>
  <c r="R51" i="6"/>
  <c r="AC51" i="6"/>
  <c r="S51" i="6"/>
  <c r="Y89" i="6"/>
  <c r="AA84" i="6"/>
  <c r="V84" i="6"/>
  <c r="F84" i="6"/>
  <c r="Q84" i="6"/>
  <c r="AC84" i="6"/>
  <c r="D63" i="6"/>
  <c r="X63" i="6"/>
  <c r="Q63" i="6"/>
  <c r="AA63" i="6"/>
  <c r="K63" i="6"/>
  <c r="V63" i="6"/>
  <c r="F63" i="6"/>
  <c r="S55" i="6"/>
  <c r="C55" i="6"/>
  <c r="N55" i="6"/>
  <c r="Y55" i="6"/>
  <c r="I55" i="6"/>
  <c r="T55" i="6"/>
  <c r="D55" i="6"/>
  <c r="J47" i="6"/>
  <c r="G47" i="6"/>
  <c r="F47" i="6"/>
  <c r="K47" i="6"/>
  <c r="T47" i="6"/>
  <c r="D47" i="6"/>
  <c r="Z89" i="6"/>
  <c r="M94" i="6"/>
  <c r="F101" i="6"/>
  <c r="F99" i="6" s="1"/>
  <c r="AA101" i="6"/>
  <c r="AA99" i="6" s="1"/>
  <c r="G70" i="6"/>
  <c r="G69" i="6" s="1"/>
  <c r="D70" i="6"/>
  <c r="D69" i="6" s="1"/>
  <c r="C70" i="6"/>
  <c r="C69" i="6" s="1"/>
  <c r="C68" i="6" s="1"/>
  <c r="Y70" i="6"/>
  <c r="Y69" i="6" s="1"/>
  <c r="I70" i="6"/>
  <c r="I69" i="6" s="1"/>
  <c r="R70" i="6"/>
  <c r="R69" i="6" s="1"/>
  <c r="B70" i="6"/>
  <c r="B69" i="6" s="1"/>
  <c r="Z42" i="6"/>
  <c r="J42" i="6"/>
  <c r="L42" i="6"/>
  <c r="N42" i="6"/>
  <c r="R42" i="6"/>
  <c r="AA42" i="6"/>
  <c r="K42" i="6"/>
  <c r="M101" i="6"/>
  <c r="M99" i="6" s="1"/>
  <c r="T108" i="6"/>
  <c r="T101" i="6"/>
  <c r="T99" i="6" s="1"/>
  <c r="D101" i="6"/>
  <c r="D99" i="6" s="1"/>
  <c r="AA89" i="6"/>
  <c r="K89" i="6"/>
  <c r="E89" i="6"/>
  <c r="P89" i="6"/>
  <c r="M84" i="6"/>
  <c r="F37" i="6"/>
  <c r="X37" i="6"/>
  <c r="B37" i="6"/>
  <c r="J37" i="6"/>
  <c r="N37" i="6"/>
  <c r="W37" i="6"/>
  <c r="G37" i="6"/>
  <c r="K33" i="6"/>
  <c r="L33" i="6"/>
  <c r="P33" i="6"/>
  <c r="U33" i="6"/>
  <c r="X33" i="6"/>
  <c r="D33" i="6"/>
  <c r="E33" i="6"/>
  <c r="AC29" i="6"/>
  <c r="Y29" i="6"/>
  <c r="X29" i="6"/>
  <c r="AA29" i="6"/>
  <c r="E29" i="6"/>
  <c r="N29" i="6"/>
  <c r="Y25" i="6"/>
  <c r="E25" i="6"/>
  <c r="W25" i="6"/>
  <c r="U25" i="6"/>
  <c r="V25" i="6"/>
  <c r="AC25" i="6"/>
  <c r="L25" i="6"/>
  <c r="X21" i="6"/>
  <c r="H21" i="6"/>
  <c r="S21" i="6"/>
  <c r="C21" i="6"/>
  <c r="N21" i="6"/>
  <c r="Y21" i="6"/>
  <c r="I21" i="6"/>
  <c r="Q108" i="6"/>
  <c r="R59" i="6"/>
  <c r="B59" i="6"/>
  <c r="M59" i="6"/>
  <c r="X59" i="6"/>
  <c r="H59" i="6"/>
  <c r="S59" i="6"/>
  <c r="C59" i="6"/>
  <c r="I51" i="6"/>
  <c r="M51" i="6"/>
  <c r="V51" i="6"/>
  <c r="Z51" i="6"/>
  <c r="E51" i="6"/>
  <c r="O51" i="6"/>
  <c r="W84" i="6"/>
  <c r="R84" i="6"/>
  <c r="B84" i="6"/>
  <c r="X84" i="6"/>
  <c r="P63" i="6"/>
  <c r="H63" i="6"/>
  <c r="M63" i="6"/>
  <c r="W63" i="6"/>
  <c r="G63" i="6"/>
  <c r="R63" i="6"/>
  <c r="B63" i="6"/>
  <c r="AD64" i="6"/>
  <c r="AE64" i="6" s="1"/>
  <c r="O55" i="6"/>
  <c r="Z55" i="6"/>
  <c r="J55" i="6"/>
  <c r="U55" i="6"/>
  <c r="E55" i="6"/>
  <c r="P55" i="6"/>
  <c r="Z47" i="6"/>
  <c r="Y47" i="6"/>
  <c r="W47" i="6"/>
  <c r="AA47" i="6"/>
  <c r="C47" i="6"/>
  <c r="P47" i="6"/>
  <c r="B47" i="6"/>
  <c r="Z101" i="6"/>
  <c r="Z99" i="6" s="1"/>
  <c r="M89" i="6"/>
  <c r="R94" i="6"/>
  <c r="K101" i="6"/>
  <c r="K99" i="6" s="1"/>
  <c r="O94" i="6"/>
  <c r="AC70" i="6"/>
  <c r="AC69" i="6" s="1"/>
  <c r="AA70" i="6"/>
  <c r="AA69" i="6" s="1"/>
  <c r="X70" i="6"/>
  <c r="X69" i="6" s="1"/>
  <c r="U70" i="6"/>
  <c r="U69" i="6" s="1"/>
  <c r="E70" i="6"/>
  <c r="E69" i="6" s="1"/>
  <c r="N70" i="6"/>
  <c r="N69" i="6" s="1"/>
  <c r="E42" i="6"/>
  <c r="AC42" i="6"/>
  <c r="F42" i="6"/>
  <c r="I42" i="6"/>
  <c r="M42" i="6"/>
  <c r="W42" i="6"/>
  <c r="G42" i="6"/>
  <c r="E37" i="6"/>
  <c r="R101" i="6"/>
  <c r="R99" i="6" s="1"/>
  <c r="H108" i="6"/>
  <c r="X108" i="6"/>
  <c r="P101" i="6"/>
  <c r="P99" i="6" s="1"/>
  <c r="W89" i="6"/>
  <c r="G89" i="6"/>
  <c r="AC89" i="6"/>
  <c r="AD89" i="6" s="1"/>
  <c r="AE89" i="6" s="1"/>
  <c r="L89" i="6"/>
  <c r="I84" i="6"/>
  <c r="V37" i="6"/>
  <c r="R37" i="6"/>
  <c r="Z37" i="6"/>
  <c r="I37" i="6"/>
  <c r="S37" i="6"/>
  <c r="C37" i="6"/>
  <c r="C33" i="6"/>
  <c r="F33" i="6"/>
  <c r="H33" i="6"/>
  <c r="N33" i="6"/>
  <c r="T33" i="6"/>
  <c r="Q33" i="6"/>
  <c r="T29" i="6"/>
  <c r="W29" i="6"/>
  <c r="S29" i="6"/>
  <c r="Q29" i="6"/>
  <c r="U29" i="6"/>
  <c r="Z29" i="6"/>
  <c r="J29" i="6"/>
  <c r="Z25" i="6"/>
  <c r="R25" i="6"/>
  <c r="O25" i="6"/>
  <c r="N25" i="6"/>
  <c r="Q25" i="6"/>
  <c r="X25" i="6"/>
  <c r="H25" i="6"/>
  <c r="T21" i="6"/>
  <c r="D21" i="6"/>
  <c r="O21" i="6"/>
  <c r="Z21" i="6"/>
  <c r="J21" i="6"/>
  <c r="U21" i="6"/>
  <c r="E21" i="6"/>
  <c r="E108" i="6"/>
  <c r="U108" i="6"/>
  <c r="N59" i="6"/>
  <c r="Y59" i="6"/>
  <c r="I59" i="6"/>
  <c r="T59" i="6"/>
  <c r="D59" i="6"/>
  <c r="O59" i="6"/>
  <c r="Y51" i="6"/>
  <c r="H51" i="6"/>
  <c r="Q51" i="6"/>
  <c r="U51" i="6"/>
  <c r="AA51" i="6"/>
  <c r="K51" i="6"/>
  <c r="N101" i="6"/>
  <c r="N99" i="6" s="1"/>
  <c r="S84" i="6"/>
  <c r="N84" i="6"/>
  <c r="Y84" i="6"/>
  <c r="T84" i="6"/>
  <c r="AC63" i="6"/>
  <c r="Y63" i="6"/>
  <c r="I63" i="6"/>
  <c r="S63" i="6"/>
  <c r="C63" i="6"/>
  <c r="N63" i="6"/>
  <c r="AA55" i="6"/>
  <c r="K55" i="6"/>
  <c r="V55" i="6"/>
  <c r="F55" i="6"/>
  <c r="Q55" i="6"/>
  <c r="AC55" i="6"/>
  <c r="L55" i="6"/>
  <c r="U47" i="6"/>
  <c r="S47" i="6"/>
  <c r="R47" i="6"/>
  <c r="V47" i="6"/>
  <c r="AC47" i="6"/>
  <c r="L47" i="6"/>
  <c r="I47" i="6"/>
  <c r="J89" i="6"/>
  <c r="J101" i="6"/>
  <c r="J99" i="6" s="1"/>
  <c r="U89" i="6"/>
  <c r="B94" i="6"/>
  <c r="X94" i="6"/>
  <c r="AA94" i="6"/>
  <c r="K94" i="6"/>
  <c r="W70" i="6"/>
  <c r="W69" i="6" s="1"/>
  <c r="T70" i="6"/>
  <c r="T69" i="6" s="1"/>
  <c r="S70" i="6"/>
  <c r="S69" i="6" s="1"/>
  <c r="P70" i="6"/>
  <c r="P69" i="6" s="1"/>
  <c r="Q70" i="6"/>
  <c r="Q69" i="6" s="1"/>
  <c r="Z70" i="6"/>
  <c r="Z69" i="6" s="1"/>
  <c r="Z68" i="6" s="1"/>
  <c r="J70" i="6"/>
  <c r="J69" i="6" s="1"/>
  <c r="U42" i="6"/>
  <c r="V42" i="6"/>
  <c r="Y42" i="6"/>
  <c r="D42" i="6"/>
  <c r="H42" i="6"/>
  <c r="S42" i="6"/>
  <c r="C42" i="6"/>
  <c r="W101" i="6"/>
  <c r="W99" i="6" s="1"/>
  <c r="L108" i="6"/>
  <c r="AC108" i="6"/>
  <c r="AC101" i="6"/>
  <c r="AC99" i="6" s="1"/>
  <c r="L101" i="6"/>
  <c r="L99" i="6" s="1"/>
  <c r="S89" i="6"/>
  <c r="X89" i="6"/>
  <c r="H89" i="6"/>
  <c r="E84" i="6"/>
  <c r="Q37" i="6"/>
  <c r="M37" i="6"/>
  <c r="U37" i="6"/>
  <c r="Y37" i="6"/>
  <c r="D37" i="6"/>
  <c r="O37" i="6"/>
  <c r="W33" i="6"/>
  <c r="Y33" i="6"/>
  <c r="AA33" i="6"/>
  <c r="B33" i="6"/>
  <c r="G33" i="6"/>
  <c r="O33" i="6"/>
  <c r="M33" i="6"/>
  <c r="M29" i="6"/>
  <c r="O29" i="6"/>
  <c r="L29" i="6"/>
  <c r="I29" i="6"/>
  <c r="P29" i="6"/>
  <c r="V29" i="6"/>
  <c r="F29" i="6"/>
  <c r="S25" i="6"/>
  <c r="J25" i="6"/>
  <c r="I25" i="6"/>
  <c r="G25" i="6"/>
  <c r="K25" i="6"/>
  <c r="T25" i="6"/>
  <c r="D25" i="6"/>
  <c r="P21" i="6"/>
  <c r="AA21" i="6"/>
  <c r="K21" i="6"/>
  <c r="V21" i="6"/>
  <c r="F21" i="6"/>
  <c r="Q21" i="6"/>
  <c r="I108" i="6"/>
  <c r="Y108" i="6"/>
  <c r="M80" i="19"/>
  <c r="S21" i="19"/>
  <c r="C21" i="19"/>
  <c r="H108" i="19"/>
  <c r="T108" i="19"/>
  <c r="P101" i="19"/>
  <c r="P99" i="19" s="1"/>
  <c r="AF97" i="19"/>
  <c r="AA94" i="19"/>
  <c r="AF94" i="19" s="1"/>
  <c r="C84" i="19"/>
  <c r="X84" i="19"/>
  <c r="AD71" i="19"/>
  <c r="AE71" i="19" s="1"/>
  <c r="B70" i="19"/>
  <c r="AD75" i="19"/>
  <c r="AE75" i="19" s="1"/>
  <c r="V70" i="19"/>
  <c r="V69" i="19" s="1"/>
  <c r="Y69" i="19"/>
  <c r="Y68" i="19" s="1"/>
  <c r="AF98" i="19"/>
  <c r="AD73" i="19"/>
  <c r="AE73" i="19" s="1"/>
  <c r="X63" i="19"/>
  <c r="T47" i="19"/>
  <c r="J29" i="19"/>
  <c r="J25" i="19"/>
  <c r="S59" i="19"/>
  <c r="I55" i="19"/>
  <c r="AD82" i="19"/>
  <c r="AE82" i="19" s="1"/>
  <c r="H59" i="19"/>
  <c r="I59" i="19"/>
  <c r="I51" i="19"/>
  <c r="AA51" i="19"/>
  <c r="R29" i="19"/>
  <c r="R25" i="19"/>
  <c r="N25" i="19"/>
  <c r="N29" i="19"/>
  <c r="AF109" i="19"/>
  <c r="AA108" i="19"/>
  <c r="L108" i="19"/>
  <c r="H101" i="19"/>
  <c r="H99" i="19" s="1"/>
  <c r="X94" i="19"/>
  <c r="K101" i="19"/>
  <c r="K99" i="19" s="1"/>
  <c r="X89" i="19"/>
  <c r="K84" i="19"/>
  <c r="W68" i="19"/>
  <c r="C99" i="19"/>
  <c r="AF77" i="19"/>
  <c r="I47" i="19"/>
  <c r="AA47" i="19"/>
  <c r="Y59" i="19"/>
  <c r="M55" i="19"/>
  <c r="P55" i="19"/>
  <c r="V80" i="19"/>
  <c r="P59" i="19"/>
  <c r="S51" i="19"/>
  <c r="E51" i="19"/>
  <c r="O47" i="19"/>
  <c r="C42" i="19"/>
  <c r="B29" i="19"/>
  <c r="AD26" i="19"/>
  <c r="AE26" i="19" s="1"/>
  <c r="B25" i="19"/>
  <c r="S63" i="19"/>
  <c r="I16" i="19"/>
  <c r="D108" i="19"/>
  <c r="P94" i="19"/>
  <c r="P70" i="19"/>
  <c r="P69" i="19" s="1"/>
  <c r="P68" i="19" s="1"/>
  <c r="G69" i="19"/>
  <c r="G68" i="19" s="1"/>
  <c r="AA70" i="19"/>
  <c r="AD74" i="19"/>
  <c r="AE74" i="19" s="1"/>
  <c r="M63" i="19"/>
  <c r="E47" i="19"/>
  <c r="AA55" i="19"/>
  <c r="U55" i="19"/>
  <c r="X55" i="19"/>
  <c r="V29" i="19"/>
  <c r="AA59" i="19"/>
  <c r="X59" i="19"/>
  <c r="M51" i="19"/>
  <c r="D63" i="19"/>
  <c r="Y63" i="19"/>
  <c r="AC108" i="19"/>
  <c r="X101" i="19"/>
  <c r="X99" i="19" s="1"/>
  <c r="AF85" i="19"/>
  <c r="J69" i="19"/>
  <c r="J68" i="19" s="1"/>
  <c r="D99" i="19"/>
  <c r="W99" i="19"/>
  <c r="AC69" i="19"/>
  <c r="C69" i="19"/>
  <c r="C68" i="19" s="1"/>
  <c r="M47" i="19"/>
  <c r="N37" i="19"/>
  <c r="Z29" i="19"/>
  <c r="Z25" i="19"/>
  <c r="O55" i="19"/>
  <c r="C55" i="19"/>
  <c r="F29" i="19"/>
  <c r="F25" i="19"/>
  <c r="AF82" i="19"/>
  <c r="M59" i="19"/>
  <c r="C59" i="19"/>
  <c r="T51" i="19"/>
  <c r="N33" i="19"/>
  <c r="F21" i="19"/>
  <c r="P108" i="18"/>
  <c r="Q108" i="18"/>
  <c r="L37" i="18"/>
  <c r="Q16" i="18"/>
  <c r="I25" i="18"/>
  <c r="R25" i="18"/>
  <c r="W16" i="18"/>
  <c r="I16" i="18"/>
  <c r="R16" i="18"/>
  <c r="AF109" i="18"/>
  <c r="AA108" i="18"/>
  <c r="AF108" i="18" s="1"/>
  <c r="AF86" i="18"/>
  <c r="AA84" i="18"/>
  <c r="O108" i="18"/>
  <c r="Z94" i="18"/>
  <c r="AC84" i="18"/>
  <c r="D84" i="18"/>
  <c r="Z84" i="18"/>
  <c r="I37" i="18"/>
  <c r="AF76" i="18"/>
  <c r="G89" i="18"/>
  <c r="D37" i="18"/>
  <c r="E37" i="18"/>
  <c r="Z37" i="18"/>
  <c r="O37" i="18"/>
  <c r="N33" i="18"/>
  <c r="P33" i="18"/>
  <c r="G33" i="18"/>
  <c r="W33" i="18"/>
  <c r="H59" i="18"/>
  <c r="G29" i="18"/>
  <c r="G108" i="18"/>
  <c r="AF104" i="18"/>
  <c r="AA101" i="18"/>
  <c r="AD87" i="18"/>
  <c r="AE87" i="18" s="1"/>
  <c r="B84" i="18"/>
  <c r="V84" i="18"/>
  <c r="J84" i="18"/>
  <c r="Y84" i="18"/>
  <c r="AD85" i="18"/>
  <c r="AE85" i="18" s="1"/>
  <c r="M37" i="18"/>
  <c r="AF85" i="18"/>
  <c r="AF77" i="18"/>
  <c r="V69" i="18"/>
  <c r="C16" i="18"/>
  <c r="C15" i="18" s="1"/>
  <c r="N84" i="18"/>
  <c r="O84" i="18"/>
  <c r="N89" i="18"/>
  <c r="R89" i="18"/>
  <c r="I89" i="18"/>
  <c r="Q80" i="18"/>
  <c r="L89" i="18"/>
  <c r="AC89" i="18"/>
  <c r="AF57" i="18"/>
  <c r="D47" i="18"/>
  <c r="Q47" i="18"/>
  <c r="H47" i="18"/>
  <c r="G47" i="18"/>
  <c r="W47" i="18"/>
  <c r="J47" i="18"/>
  <c r="Z47" i="18"/>
  <c r="AF58" i="18"/>
  <c r="AD50" i="18"/>
  <c r="AE50" i="18" s="1"/>
  <c r="Y16" i="18"/>
  <c r="J108" i="18"/>
  <c r="W108" i="18"/>
  <c r="S94" i="18"/>
  <c r="K101" i="18"/>
  <c r="K99" i="18" s="1"/>
  <c r="G84" i="18"/>
  <c r="T84" i="18"/>
  <c r="Z89" i="18"/>
  <c r="S89" i="18"/>
  <c r="AD81" i="18"/>
  <c r="AE81" i="18" s="1"/>
  <c r="B80" i="18"/>
  <c r="AD77" i="18"/>
  <c r="AE77" i="18" s="1"/>
  <c r="B76" i="18"/>
  <c r="AD76" i="18" s="1"/>
  <c r="AE76" i="18" s="1"/>
  <c r="AF81" i="18"/>
  <c r="O16" i="17"/>
  <c r="I33" i="17"/>
  <c r="N101" i="17"/>
  <c r="X25" i="17"/>
  <c r="C25" i="17"/>
  <c r="S21" i="17"/>
  <c r="M16" i="17"/>
  <c r="W55" i="17"/>
  <c r="P16" i="17"/>
  <c r="T16" i="17"/>
  <c r="W63" i="17"/>
  <c r="K94" i="17"/>
  <c r="F84" i="17"/>
  <c r="R63" i="17"/>
  <c r="H37" i="17"/>
  <c r="L37" i="17"/>
  <c r="G63" i="17"/>
  <c r="U108" i="17"/>
  <c r="M25" i="17"/>
  <c r="H21" i="17"/>
  <c r="X16" i="17"/>
  <c r="I29" i="17"/>
  <c r="D37" i="17"/>
  <c r="Y33" i="17"/>
  <c r="T29" i="17"/>
  <c r="I55" i="16"/>
  <c r="Q47" i="16"/>
  <c r="U33" i="16"/>
  <c r="E33" i="16"/>
  <c r="M25" i="16"/>
  <c r="W99" i="16"/>
  <c r="N47" i="16"/>
  <c r="N69" i="16"/>
  <c r="N68" i="16" s="1"/>
  <c r="Z16" i="16"/>
  <c r="D16" i="16"/>
  <c r="N42" i="16"/>
  <c r="AD44" i="16"/>
  <c r="AE44" i="16" s="1"/>
  <c r="C47" i="16"/>
  <c r="P63" i="16"/>
  <c r="AD79" i="16"/>
  <c r="AE79" i="16" s="1"/>
  <c r="G69" i="16"/>
  <c r="AD58" i="16"/>
  <c r="AE58" i="16" s="1"/>
  <c r="G42" i="16"/>
  <c r="L33" i="16"/>
  <c r="Y15" i="16"/>
  <c r="K63" i="16"/>
  <c r="AD62" i="16"/>
  <c r="AE62" i="16" s="1"/>
  <c r="S42" i="16"/>
  <c r="L37" i="16"/>
  <c r="AD27" i="16"/>
  <c r="AE27" i="16" s="1"/>
  <c r="O16" i="16"/>
  <c r="C16" i="16"/>
  <c r="C15" i="16" s="1"/>
  <c r="F16" i="16"/>
  <c r="B16" i="16"/>
  <c r="Z89" i="16"/>
  <c r="H42" i="16"/>
  <c r="H37" i="16"/>
  <c r="AF40" i="16"/>
  <c r="R37" i="16"/>
  <c r="J16" i="16"/>
  <c r="R16" i="16"/>
  <c r="AD35" i="16"/>
  <c r="AE35" i="16" s="1"/>
  <c r="I70" i="16"/>
  <c r="I69" i="16" s="1"/>
  <c r="Z108" i="16"/>
  <c r="W108" i="16"/>
  <c r="G94" i="16"/>
  <c r="Z84" i="16"/>
  <c r="M84" i="16"/>
  <c r="P69" i="16"/>
  <c r="P68" i="16" s="1"/>
  <c r="K80" i="16"/>
  <c r="G89" i="16"/>
  <c r="AF79" i="16"/>
  <c r="AA78" i="16"/>
  <c r="AF78" i="16" s="1"/>
  <c r="AD77" i="16"/>
  <c r="AE77" i="16" s="1"/>
  <c r="B76" i="16"/>
  <c r="AD76" i="16" s="1"/>
  <c r="AE76" i="16" s="1"/>
  <c r="V55" i="16"/>
  <c r="X69" i="16"/>
  <c r="F51" i="16"/>
  <c r="H47" i="16"/>
  <c r="R47" i="16"/>
  <c r="AD71" i="16"/>
  <c r="AE71" i="16" s="1"/>
  <c r="AD60" i="16"/>
  <c r="AE60" i="16" s="1"/>
  <c r="AA59" i="16"/>
  <c r="AF59" i="16" s="1"/>
  <c r="AA55" i="16"/>
  <c r="AF62" i="16"/>
  <c r="AF58" i="16"/>
  <c r="F37" i="16"/>
  <c r="AD39" i="16"/>
  <c r="AE39" i="16" s="1"/>
  <c r="AD38" i="16"/>
  <c r="AE38" i="16" s="1"/>
  <c r="AF35" i="16"/>
  <c r="AA33" i="16"/>
  <c r="S33" i="16"/>
  <c r="R33" i="16"/>
  <c r="AD19" i="16"/>
  <c r="AE19" i="16" s="1"/>
  <c r="AF38" i="16"/>
  <c r="F33" i="16"/>
  <c r="AD45" i="16"/>
  <c r="AE45" i="16" s="1"/>
  <c r="V33" i="16"/>
  <c r="V29" i="16"/>
  <c r="AC25" i="16"/>
  <c r="G25" i="16"/>
  <c r="AD23" i="16"/>
  <c r="AE23" i="16" s="1"/>
  <c r="J21" i="16"/>
  <c r="K42" i="16"/>
  <c r="P33" i="16"/>
  <c r="T29" i="16"/>
  <c r="P29" i="16"/>
  <c r="N29" i="16"/>
  <c r="AF26" i="16"/>
  <c r="AA25" i="16"/>
  <c r="F25" i="16"/>
  <c r="E80" i="16"/>
  <c r="Q25" i="16"/>
  <c r="Q21" i="16"/>
  <c r="O108" i="16"/>
  <c r="R101" i="16"/>
  <c r="R99" i="16" s="1"/>
  <c r="O101" i="16"/>
  <c r="O99" i="16" s="1"/>
  <c r="J89" i="16"/>
  <c r="AD81" i="16"/>
  <c r="AE81" i="16" s="1"/>
  <c r="B80" i="16"/>
  <c r="U89" i="16"/>
  <c r="V59" i="16"/>
  <c r="F55" i="16"/>
  <c r="AD48" i="16"/>
  <c r="AE48" i="16" s="1"/>
  <c r="B47" i="16"/>
  <c r="W47" i="16"/>
  <c r="AD56" i="16"/>
  <c r="AE56" i="16" s="1"/>
  <c r="AD52" i="16"/>
  <c r="AE52" i="16" s="1"/>
  <c r="AA63" i="16"/>
  <c r="AF60" i="16"/>
  <c r="AF56" i="16"/>
  <c r="AA51" i="16"/>
  <c r="AF51" i="16" s="1"/>
  <c r="AD54" i="16"/>
  <c r="AE54" i="16" s="1"/>
  <c r="AC42" i="16"/>
  <c r="L42" i="16"/>
  <c r="J42" i="16"/>
  <c r="Y42" i="16"/>
  <c r="H33" i="16"/>
  <c r="X42" i="16"/>
  <c r="AF34" i="16"/>
  <c r="AF32" i="16"/>
  <c r="N33" i="16"/>
  <c r="L29" i="16"/>
  <c r="W25" i="16"/>
  <c r="B25" i="16"/>
  <c r="Z21" i="16"/>
  <c r="D21" i="16"/>
  <c r="K29" i="16"/>
  <c r="S29" i="16"/>
  <c r="V25" i="16"/>
  <c r="Z94" i="16"/>
  <c r="Z101" i="16"/>
  <c r="Z99" i="16" s="1"/>
  <c r="AF77" i="16"/>
  <c r="AA76" i="16"/>
  <c r="AF76" i="16" s="1"/>
  <c r="F69" i="16"/>
  <c r="E89" i="16"/>
  <c r="E83" i="16" s="1"/>
  <c r="B89" i="16"/>
  <c r="V63" i="16"/>
  <c r="V51" i="16"/>
  <c r="F59" i="16"/>
  <c r="V47" i="16"/>
  <c r="G47" i="16"/>
  <c r="AC47" i="16"/>
  <c r="AF72" i="16"/>
  <c r="AD64" i="16"/>
  <c r="AE64" i="16" s="1"/>
  <c r="AF49" i="16"/>
  <c r="AF64" i="16"/>
  <c r="AF52" i="16"/>
  <c r="R42" i="16"/>
  <c r="S37" i="16"/>
  <c r="AD24" i="16"/>
  <c r="AE24" i="16" s="1"/>
  <c r="F29" i="16"/>
  <c r="AF19" i="16"/>
  <c r="AF45" i="16"/>
  <c r="R25" i="16"/>
  <c r="T21" i="16"/>
  <c r="AD18" i="16"/>
  <c r="AE18" i="16" s="1"/>
  <c r="AF20" i="16"/>
  <c r="B42" i="16"/>
  <c r="AD36" i="16"/>
  <c r="AE36" i="16" s="1"/>
  <c r="B33" i="16"/>
  <c r="AD30" i="16"/>
  <c r="AE30" i="16" s="1"/>
  <c r="C29" i="16"/>
  <c r="X29" i="16"/>
  <c r="P25" i="16"/>
  <c r="M94" i="16"/>
  <c r="Y94" i="16"/>
  <c r="M101" i="16"/>
  <c r="M99" i="16" s="1"/>
  <c r="Y101" i="16"/>
  <c r="Y99" i="16" s="1"/>
  <c r="AF71" i="16"/>
  <c r="AA70" i="16"/>
  <c r="R89" i="16"/>
  <c r="M89" i="16"/>
  <c r="F63" i="16"/>
  <c r="O47" i="16"/>
  <c r="L47" i="16"/>
  <c r="B69" i="16"/>
  <c r="C69" i="16"/>
  <c r="C68" i="16" s="1"/>
  <c r="P42" i="16"/>
  <c r="AF43" i="16"/>
  <c r="AA42" i="16"/>
  <c r="T42" i="16"/>
  <c r="AF39" i="16"/>
  <c r="AA37" i="16"/>
  <c r="AF30" i="16"/>
  <c r="AA29" i="16"/>
  <c r="AF27" i="16"/>
  <c r="AF22" i="16"/>
  <c r="AA21" i="16"/>
  <c r="C42" i="16"/>
  <c r="L25" i="16"/>
  <c r="O21" i="16"/>
  <c r="AC29" i="16"/>
  <c r="J29" i="16"/>
  <c r="H29" i="16"/>
  <c r="Y29" i="16"/>
  <c r="K25" i="16"/>
  <c r="M101" i="15"/>
  <c r="M99" i="15" s="1"/>
  <c r="G89" i="15"/>
  <c r="Y25" i="15"/>
  <c r="I25" i="15"/>
  <c r="Q21" i="15"/>
  <c r="AF25" i="15"/>
  <c r="AF109" i="15"/>
  <c r="AA108" i="15"/>
  <c r="AF108" i="15" s="1"/>
  <c r="H59" i="15"/>
  <c r="AD53" i="15"/>
  <c r="AE53" i="15" s="1"/>
  <c r="G59" i="15"/>
  <c r="S59" i="15"/>
  <c r="R59" i="15"/>
  <c r="Y47" i="15"/>
  <c r="P37" i="15"/>
  <c r="H33" i="15"/>
  <c r="AD36" i="15"/>
  <c r="AE36" i="15" s="1"/>
  <c r="AF36" i="15"/>
  <c r="J25" i="15"/>
  <c r="AF56" i="15"/>
  <c r="H51" i="15"/>
  <c r="J51" i="15"/>
  <c r="Y51" i="15"/>
  <c r="AD46" i="15"/>
  <c r="AE46" i="15" s="1"/>
  <c r="AF79" i="15"/>
  <c r="AD45" i="15"/>
  <c r="AE45" i="15" s="1"/>
  <c r="L84" i="15"/>
  <c r="O25" i="15"/>
  <c r="W21" i="15"/>
  <c r="G21" i="15"/>
  <c r="G63" i="15"/>
  <c r="U25" i="15"/>
  <c r="E25" i="15"/>
  <c r="M21" i="15"/>
  <c r="G101" i="15"/>
  <c r="G99" i="15" s="1"/>
  <c r="Q84" i="15"/>
  <c r="AD74" i="15"/>
  <c r="AE74" i="15" s="1"/>
  <c r="AD60" i="15"/>
  <c r="AE60" i="15" s="1"/>
  <c r="B59" i="15"/>
  <c r="AD82" i="15"/>
  <c r="AE82" i="15" s="1"/>
  <c r="L59" i="15"/>
  <c r="V55" i="15"/>
  <c r="H37" i="15"/>
  <c r="AD35" i="15"/>
  <c r="AE35" i="15" s="1"/>
  <c r="B33" i="15"/>
  <c r="AD33" i="15" s="1"/>
  <c r="AE33" i="15" s="1"/>
  <c r="X29" i="15"/>
  <c r="V51" i="15"/>
  <c r="J21" i="15"/>
  <c r="B63" i="15"/>
  <c r="AC51" i="15"/>
  <c r="AF51" i="15" s="1"/>
  <c r="R51" i="15"/>
  <c r="P51" i="15"/>
  <c r="O51" i="15"/>
  <c r="AD49" i="15"/>
  <c r="AE49" i="15" s="1"/>
  <c r="AF33" i="15"/>
  <c r="X69" i="15"/>
  <c r="X68" i="15" s="1"/>
  <c r="W63" i="15"/>
  <c r="AD72" i="15"/>
  <c r="AE72" i="15" s="1"/>
  <c r="B70" i="15"/>
  <c r="C59" i="15"/>
  <c r="AD58" i="15"/>
  <c r="AE58" i="15" s="1"/>
  <c r="B55" i="15"/>
  <c r="AD48" i="15"/>
  <c r="AE48" i="15" s="1"/>
  <c r="B47" i="15"/>
  <c r="X33" i="15"/>
  <c r="P29" i="15"/>
  <c r="G51" i="15"/>
  <c r="N51" i="15"/>
  <c r="X51" i="15"/>
  <c r="W51" i="15"/>
  <c r="AF32" i="15"/>
  <c r="AF52" i="15"/>
  <c r="K108" i="15"/>
  <c r="V101" i="15"/>
  <c r="V99" i="15" s="1"/>
  <c r="B101" i="15"/>
  <c r="AA94" i="15"/>
  <c r="AD81" i="15"/>
  <c r="AE81" i="15" s="1"/>
  <c r="AD61" i="15"/>
  <c r="AE61" i="15" s="1"/>
  <c r="O59" i="15"/>
  <c r="AD77" i="15"/>
  <c r="AE77" i="15" s="1"/>
  <c r="B76" i="15"/>
  <c r="AD76" i="15" s="1"/>
  <c r="AE76" i="15" s="1"/>
  <c r="F55" i="15"/>
  <c r="V47" i="15"/>
  <c r="G47" i="15"/>
  <c r="AC47" i="15"/>
  <c r="AF47" i="15" s="1"/>
  <c r="X37" i="15"/>
  <c r="P33" i="15"/>
  <c r="H29" i="15"/>
  <c r="C51" i="15"/>
  <c r="AD52" i="15"/>
  <c r="AE52" i="15" s="1"/>
  <c r="B51" i="15"/>
  <c r="AD44" i="15"/>
  <c r="AE44" i="15" s="1"/>
  <c r="B37" i="15"/>
  <c r="AD37" i="15" s="1"/>
  <c r="AE37" i="15" s="1"/>
  <c r="W108" i="14"/>
  <c r="G108" i="14"/>
  <c r="C101" i="14"/>
  <c r="C99" i="14" s="1"/>
  <c r="D84" i="14"/>
  <c r="AC80" i="14"/>
  <c r="AD80" i="14" s="1"/>
  <c r="AE80" i="14" s="1"/>
  <c r="L80" i="14"/>
  <c r="P70" i="14"/>
  <c r="P69" i="14" s="1"/>
  <c r="V16" i="14"/>
  <c r="F16" i="14"/>
  <c r="J101" i="14"/>
  <c r="J99" i="14" s="1"/>
  <c r="V89" i="14"/>
  <c r="X94" i="14"/>
  <c r="AF90" i="14"/>
  <c r="AA89" i="14"/>
  <c r="AC89" i="14"/>
  <c r="AF91" i="14"/>
  <c r="W89" i="14"/>
  <c r="S84" i="14"/>
  <c r="AD87" i="14"/>
  <c r="AE87" i="14" s="1"/>
  <c r="AF58" i="14"/>
  <c r="P55" i="14"/>
  <c r="X55" i="14"/>
  <c r="Z80" i="14"/>
  <c r="AA80" i="14"/>
  <c r="O84" i="14"/>
  <c r="N70" i="14"/>
  <c r="N69" i="14" s="1"/>
  <c r="N51" i="14"/>
  <c r="G69" i="14"/>
  <c r="P59" i="14"/>
  <c r="W59" i="14"/>
  <c r="X59" i="14"/>
  <c r="T59" i="14"/>
  <c r="G47" i="14"/>
  <c r="T47" i="14"/>
  <c r="Z51" i="14"/>
  <c r="O37" i="14"/>
  <c r="S42" i="14"/>
  <c r="V37" i="14"/>
  <c r="V33" i="14"/>
  <c r="H33" i="14"/>
  <c r="Y33" i="14"/>
  <c r="AF38" i="14"/>
  <c r="AA37" i="14"/>
  <c r="AF37" i="14" s="1"/>
  <c r="T33" i="14"/>
  <c r="G29" i="14"/>
  <c r="C25" i="14"/>
  <c r="Y25" i="14"/>
  <c r="AA33" i="14"/>
  <c r="Q108" i="14"/>
  <c r="R16" i="14"/>
  <c r="X108" i="14"/>
  <c r="P101" i="14"/>
  <c r="P99" i="14" s="1"/>
  <c r="R101" i="14"/>
  <c r="R99" i="14" s="1"/>
  <c r="O94" i="14"/>
  <c r="Y94" i="14"/>
  <c r="Y89" i="14"/>
  <c r="D94" i="14"/>
  <c r="O89" i="14"/>
  <c r="T101" i="14"/>
  <c r="T99" i="14" s="1"/>
  <c r="P94" i="14"/>
  <c r="T89" i="14"/>
  <c r="AA84" i="14"/>
  <c r="V80" i="14"/>
  <c r="W70" i="14"/>
  <c r="W69" i="14" s="1"/>
  <c r="W68" i="14" s="1"/>
  <c r="AA59" i="14"/>
  <c r="C59" i="14"/>
  <c r="D59" i="14"/>
  <c r="Z59" i="14"/>
  <c r="AF52" i="14"/>
  <c r="D47" i="14"/>
  <c r="Z47" i="14"/>
  <c r="S47" i="14"/>
  <c r="D37" i="14"/>
  <c r="V42" i="14"/>
  <c r="L42" i="14"/>
  <c r="C42" i="14"/>
  <c r="X42" i="14"/>
  <c r="K37" i="14"/>
  <c r="O33" i="14"/>
  <c r="N33" i="14"/>
  <c r="AF43" i="14"/>
  <c r="AA42" i="14"/>
  <c r="P37" i="14"/>
  <c r="L33" i="14"/>
  <c r="AC29" i="14"/>
  <c r="X25" i="14"/>
  <c r="O25" i="14"/>
  <c r="B33" i="14"/>
  <c r="Q47" i="14"/>
  <c r="Q25" i="14"/>
  <c r="N16" i="14"/>
  <c r="Q21" i="14"/>
  <c r="L108" i="14"/>
  <c r="P108" i="14"/>
  <c r="Z89" i="14"/>
  <c r="N89" i="14"/>
  <c r="H89" i="14"/>
  <c r="H101" i="14"/>
  <c r="H99" i="14" s="1"/>
  <c r="J94" i="14"/>
  <c r="L89" i="14"/>
  <c r="AF95" i="14"/>
  <c r="N55" i="14"/>
  <c r="F80" i="14"/>
  <c r="K80" i="14"/>
  <c r="N84" i="14"/>
  <c r="G80" i="14"/>
  <c r="O70" i="14"/>
  <c r="O69" i="14" s="1"/>
  <c r="Y70" i="14"/>
  <c r="Y69" i="14" s="1"/>
  <c r="Y68" i="14" s="1"/>
  <c r="X51" i="14"/>
  <c r="S59" i="14"/>
  <c r="F59" i="14"/>
  <c r="J59" i="14"/>
  <c r="T51" i="14"/>
  <c r="V47" i="14"/>
  <c r="J47" i="14"/>
  <c r="L47" i="14"/>
  <c r="AD48" i="14"/>
  <c r="AE48" i="14" s="1"/>
  <c r="K42" i="14"/>
  <c r="H42" i="14"/>
  <c r="Y42" i="14"/>
  <c r="AD38" i="14"/>
  <c r="AE38" i="14" s="1"/>
  <c r="B37" i="14"/>
  <c r="AD37" i="14" s="1"/>
  <c r="AE37" i="14" s="1"/>
  <c r="G33" i="14"/>
  <c r="P42" i="14"/>
  <c r="F37" i="14"/>
  <c r="F33" i="14"/>
  <c r="V29" i="14"/>
  <c r="AD26" i="14"/>
  <c r="AE26" i="14" s="1"/>
  <c r="B25" i="14"/>
  <c r="AF30" i="14"/>
  <c r="I108" i="14"/>
  <c r="M101" i="14"/>
  <c r="M99" i="14" s="1"/>
  <c r="G101" i="14"/>
  <c r="G99" i="14" s="1"/>
  <c r="H84" i="14"/>
  <c r="P80" i="14"/>
  <c r="T70" i="14"/>
  <c r="T69" i="14" s="1"/>
  <c r="D70" i="14"/>
  <c r="D69" i="14" s="1"/>
  <c r="AD67" i="14"/>
  <c r="AE67" i="14" s="1"/>
  <c r="M47" i="14"/>
  <c r="M42" i="14"/>
  <c r="M37" i="14"/>
  <c r="I33" i="14"/>
  <c r="U29" i="14"/>
  <c r="E29" i="14"/>
  <c r="M25" i="14"/>
  <c r="J16" i="14"/>
  <c r="E16" i="14"/>
  <c r="H108" i="14"/>
  <c r="AD95" i="14"/>
  <c r="AE95" i="14" s="1"/>
  <c r="AD92" i="14"/>
  <c r="AE92" i="14" s="1"/>
  <c r="L101" i="14"/>
  <c r="L99" i="14" s="1"/>
  <c r="C89" i="14"/>
  <c r="B101" i="14"/>
  <c r="AD100" i="14"/>
  <c r="AE100" i="14" s="1"/>
  <c r="AD96" i="14"/>
  <c r="AE96" i="14" s="1"/>
  <c r="C94" i="14"/>
  <c r="AD93" i="14"/>
  <c r="AE93" i="14" s="1"/>
  <c r="G89" i="14"/>
  <c r="K84" i="14"/>
  <c r="O80" i="14"/>
  <c r="C70" i="14"/>
  <c r="C69" i="14" s="1"/>
  <c r="J70" i="14"/>
  <c r="J69" i="14" s="1"/>
  <c r="AA55" i="14"/>
  <c r="G59" i="14"/>
  <c r="N59" i="14"/>
  <c r="O59" i="14"/>
  <c r="N47" i="14"/>
  <c r="O47" i="14"/>
  <c r="D51" i="14"/>
  <c r="K47" i="14"/>
  <c r="F47" i="14"/>
  <c r="AF31" i="14"/>
  <c r="AA29" i="14"/>
  <c r="Z37" i="14"/>
  <c r="AD43" i="14"/>
  <c r="AE43" i="14" s="1"/>
  <c r="B42" i="14"/>
  <c r="W42" i="14"/>
  <c r="N42" i="14"/>
  <c r="J42" i="14"/>
  <c r="J37" i="14"/>
  <c r="AC33" i="14"/>
  <c r="F42" i="14"/>
  <c r="G25" i="14"/>
  <c r="AC25" i="14"/>
  <c r="B29" i="14"/>
  <c r="AF94" i="13"/>
  <c r="AD103" i="13"/>
  <c r="AE103" i="13" s="1"/>
  <c r="AF97" i="13"/>
  <c r="AF106" i="13"/>
  <c r="B59" i="13"/>
  <c r="AD22" i="13"/>
  <c r="AE22" i="13" s="1"/>
  <c r="B21" i="13"/>
  <c r="AF102" i="13"/>
  <c r="AF103" i="13"/>
  <c r="AD109" i="13"/>
  <c r="AE109" i="13" s="1"/>
  <c r="AF109" i="13"/>
  <c r="AD26" i="13"/>
  <c r="AE26" i="13" s="1"/>
  <c r="B25" i="13"/>
  <c r="AD44" i="13"/>
  <c r="AE44" i="13" s="1"/>
  <c r="AF44" i="13"/>
  <c r="AF40" i="13"/>
  <c r="AD39" i="13"/>
  <c r="AE39" i="13" s="1"/>
  <c r="AD35" i="13"/>
  <c r="AE35" i="13" s="1"/>
  <c r="AD102" i="13"/>
  <c r="AE102" i="13" s="1"/>
  <c r="B101" i="13"/>
  <c r="B99" i="13" s="1"/>
  <c r="AD100" i="13"/>
  <c r="AE100" i="13" s="1"/>
  <c r="AF100" i="13"/>
  <c r="N101" i="19"/>
  <c r="N99" i="19" s="1"/>
  <c r="Q108" i="19"/>
  <c r="Q101" i="19"/>
  <c r="Q99" i="19" s="1"/>
  <c r="J94" i="19"/>
  <c r="Q94" i="19"/>
  <c r="I84" i="19"/>
  <c r="Q80" i="19"/>
  <c r="M70" i="19"/>
  <c r="M69" i="19" s="1"/>
  <c r="Q89" i="19"/>
  <c r="F89" i="19"/>
  <c r="V89" i="19"/>
  <c r="B84" i="19"/>
  <c r="AA89" i="19"/>
  <c r="AF89" i="19" s="1"/>
  <c r="AF90" i="19"/>
  <c r="AD65" i="19"/>
  <c r="AE65" i="19" s="1"/>
  <c r="W63" i="19"/>
  <c r="B63" i="19"/>
  <c r="AD64" i="19"/>
  <c r="AE64" i="19" s="1"/>
  <c r="R63" i="19"/>
  <c r="AD62" i="19"/>
  <c r="AE62" i="19" s="1"/>
  <c r="AD61" i="19"/>
  <c r="AE61" i="19" s="1"/>
  <c r="W59" i="19"/>
  <c r="B59" i="19"/>
  <c r="AD60" i="19"/>
  <c r="AE60" i="19" s="1"/>
  <c r="R59" i="19"/>
  <c r="AD58" i="19"/>
  <c r="AE58" i="19" s="1"/>
  <c r="W55" i="19"/>
  <c r="B55" i="19"/>
  <c r="AD56" i="19"/>
  <c r="AE56" i="19" s="1"/>
  <c r="R55" i="19"/>
  <c r="AD54" i="19"/>
  <c r="AE54" i="19" s="1"/>
  <c r="AD53" i="19"/>
  <c r="AE53" i="19" s="1"/>
  <c r="W51" i="19"/>
  <c r="B51" i="19"/>
  <c r="AD52" i="19"/>
  <c r="AE52" i="19" s="1"/>
  <c r="R51" i="19"/>
  <c r="AD50" i="19"/>
  <c r="AE50" i="19" s="1"/>
  <c r="AD49" i="19"/>
  <c r="AE49" i="19" s="1"/>
  <c r="W47" i="19"/>
  <c r="AD48" i="19"/>
  <c r="AE48" i="19" s="1"/>
  <c r="B47" i="19"/>
  <c r="R47" i="19"/>
  <c r="U37" i="19"/>
  <c r="E37" i="19"/>
  <c r="Q33" i="19"/>
  <c r="M29" i="19"/>
  <c r="U25" i="19"/>
  <c r="E25" i="19"/>
  <c r="Q21" i="19"/>
  <c r="K42" i="19"/>
  <c r="L42" i="19"/>
  <c r="AC42" i="19"/>
  <c r="AD42" i="19" s="1"/>
  <c r="AE42" i="19" s="1"/>
  <c r="P37" i="19"/>
  <c r="T33" i="19"/>
  <c r="D33" i="19"/>
  <c r="X29" i="19"/>
  <c r="H29" i="19"/>
  <c r="P25" i="19"/>
  <c r="T21" i="19"/>
  <c r="D21" i="19"/>
  <c r="O42" i="19"/>
  <c r="AF38" i="19"/>
  <c r="AA37" i="19"/>
  <c r="K37" i="19"/>
  <c r="O33" i="19"/>
  <c r="AF32" i="19"/>
  <c r="S29" i="19"/>
  <c r="C29" i="19"/>
  <c r="AF26" i="19"/>
  <c r="AA25" i="19"/>
  <c r="K25" i="19"/>
  <c r="O21" i="19"/>
  <c r="Q16" i="19"/>
  <c r="K16" i="19"/>
  <c r="AA16" i="19"/>
  <c r="AF18" i="19"/>
  <c r="P16" i="19"/>
  <c r="J101" i="19"/>
  <c r="J99" i="19" s="1"/>
  <c r="M108" i="19"/>
  <c r="M101" i="19"/>
  <c r="M99" i="19" s="1"/>
  <c r="V94" i="19"/>
  <c r="F94" i="19"/>
  <c r="AF100" i="19"/>
  <c r="M94" i="19"/>
  <c r="U84" i="19"/>
  <c r="E84" i="19"/>
  <c r="I70" i="19"/>
  <c r="I69" i="19" s="1"/>
  <c r="E89" i="19"/>
  <c r="U89" i="19"/>
  <c r="J89" i="19"/>
  <c r="D83" i="19"/>
  <c r="Q63" i="19"/>
  <c r="F63" i="19"/>
  <c r="V63" i="19"/>
  <c r="Q59" i="19"/>
  <c r="F59" i="19"/>
  <c r="V59" i="19"/>
  <c r="Q55" i="19"/>
  <c r="F55" i="19"/>
  <c r="V55" i="19"/>
  <c r="Q51" i="19"/>
  <c r="F51" i="19"/>
  <c r="V51" i="19"/>
  <c r="Q47" i="19"/>
  <c r="F47" i="19"/>
  <c r="V47" i="19"/>
  <c r="M33" i="19"/>
  <c r="I29" i="19"/>
  <c r="AA42" i="19"/>
  <c r="AF43" i="19"/>
  <c r="F42" i="19"/>
  <c r="P42" i="19"/>
  <c r="V37" i="19"/>
  <c r="AC37" i="19"/>
  <c r="L37" i="19"/>
  <c r="P33" i="19"/>
  <c r="T29" i="19"/>
  <c r="D29" i="19"/>
  <c r="AC25" i="19"/>
  <c r="L25" i="19"/>
  <c r="P21" i="19"/>
  <c r="J42" i="19"/>
  <c r="AF39" i="19"/>
  <c r="W37" i="19"/>
  <c r="G37" i="19"/>
  <c r="AF34" i="19"/>
  <c r="AA33" i="19"/>
  <c r="K33" i="19"/>
  <c r="O29" i="19"/>
  <c r="AF27" i="19"/>
  <c r="W25" i="19"/>
  <c r="G25" i="19"/>
  <c r="AF22" i="19"/>
  <c r="AA21" i="19"/>
  <c r="K21" i="19"/>
  <c r="O16" i="19"/>
  <c r="D16" i="19"/>
  <c r="T16" i="19"/>
  <c r="AF40" i="19"/>
  <c r="V108" i="19"/>
  <c r="F108" i="19"/>
  <c r="V101" i="19"/>
  <c r="V99" i="19" s="1"/>
  <c r="F101" i="19"/>
  <c r="F99" i="19" s="1"/>
  <c r="Y108" i="19"/>
  <c r="I108" i="19"/>
  <c r="Y101" i="19"/>
  <c r="Y99" i="19" s="1"/>
  <c r="I101" i="19"/>
  <c r="I99" i="19" s="1"/>
  <c r="AD100" i="19"/>
  <c r="AE100" i="19" s="1"/>
  <c r="R94" i="19"/>
  <c r="B94" i="19"/>
  <c r="AD94" i="19" s="1"/>
  <c r="AE94" i="19" s="1"/>
  <c r="AD95" i="19"/>
  <c r="AE95" i="19" s="1"/>
  <c r="Y94" i="19"/>
  <c r="I94" i="19"/>
  <c r="Q84" i="19"/>
  <c r="I80" i="19"/>
  <c r="U70" i="19"/>
  <c r="U69" i="19" s="1"/>
  <c r="U68" i="19" s="1"/>
  <c r="E70" i="19"/>
  <c r="E69" i="19" s="1"/>
  <c r="I89" i="19"/>
  <c r="Y89" i="19"/>
  <c r="N89" i="19"/>
  <c r="AF66" i="19"/>
  <c r="AA63" i="19"/>
  <c r="L63" i="19"/>
  <c r="J63" i="19"/>
  <c r="Z63" i="19"/>
  <c r="L59" i="19"/>
  <c r="J59" i="19"/>
  <c r="Z59" i="19"/>
  <c r="L55" i="19"/>
  <c r="J55" i="19"/>
  <c r="Z55" i="19"/>
  <c r="L51" i="19"/>
  <c r="J51" i="19"/>
  <c r="Z51" i="19"/>
  <c r="L47" i="19"/>
  <c r="J47" i="19"/>
  <c r="Z47" i="19"/>
  <c r="M37" i="19"/>
  <c r="I33" i="19"/>
  <c r="U29" i="19"/>
  <c r="E29" i="19"/>
  <c r="M25" i="19"/>
  <c r="I21" i="19"/>
  <c r="V42" i="19"/>
  <c r="D42" i="19"/>
  <c r="T42" i="19"/>
  <c r="X37" i="19"/>
  <c r="H37" i="19"/>
  <c r="AC33" i="19"/>
  <c r="AD33" i="19" s="1"/>
  <c r="AE33" i="19" s="1"/>
  <c r="L33" i="19"/>
  <c r="P29" i="19"/>
  <c r="X25" i="19"/>
  <c r="H25" i="19"/>
  <c r="AC21" i="19"/>
  <c r="L21" i="19"/>
  <c r="E42" i="19"/>
  <c r="S37" i="19"/>
  <c r="C37" i="19"/>
  <c r="AF35" i="19"/>
  <c r="W33" i="19"/>
  <c r="G33" i="19"/>
  <c r="AF30" i="19"/>
  <c r="AA29" i="19"/>
  <c r="K29" i="19"/>
  <c r="S25" i="19"/>
  <c r="C25" i="19"/>
  <c r="AF23" i="19"/>
  <c r="W21" i="19"/>
  <c r="G21" i="19"/>
  <c r="AD38" i="19"/>
  <c r="AE38" i="19" s="1"/>
  <c r="AD43" i="19"/>
  <c r="AE43" i="19" s="1"/>
  <c r="C16" i="19"/>
  <c r="S16" i="19"/>
  <c r="H16" i="19"/>
  <c r="X16" i="19"/>
  <c r="R108" i="19"/>
  <c r="B108" i="19"/>
  <c r="AD109" i="19"/>
  <c r="AE109" i="19" s="1"/>
  <c r="R101" i="19"/>
  <c r="R99" i="19" s="1"/>
  <c r="B101" i="19"/>
  <c r="AD101" i="19" s="1"/>
  <c r="AE101" i="19" s="1"/>
  <c r="AD102" i="19"/>
  <c r="AE102" i="19" s="1"/>
  <c r="U108" i="19"/>
  <c r="E108" i="19"/>
  <c r="U101" i="19"/>
  <c r="U99" i="19" s="1"/>
  <c r="E101" i="19"/>
  <c r="E99" i="19" s="1"/>
  <c r="N94" i="19"/>
  <c r="Z99" i="19"/>
  <c r="U94" i="19"/>
  <c r="E94" i="19"/>
  <c r="M84" i="19"/>
  <c r="M89" i="19"/>
  <c r="B89" i="19"/>
  <c r="AD89" i="19" s="1"/>
  <c r="AE89" i="19" s="1"/>
  <c r="AD90" i="19"/>
  <c r="AE90" i="19" s="1"/>
  <c r="R89" i="19"/>
  <c r="AA84" i="19"/>
  <c r="AC63" i="19"/>
  <c r="AF64" i="19"/>
  <c r="G63" i="19"/>
  <c r="N63" i="19"/>
  <c r="AC59" i="19"/>
  <c r="AF59" i="19" s="1"/>
  <c r="AF60" i="19"/>
  <c r="G59" i="19"/>
  <c r="N59" i="19"/>
  <c r="AC55" i="19"/>
  <c r="AF56" i="19"/>
  <c r="G55" i="19"/>
  <c r="N55" i="19"/>
  <c r="AC51" i="19"/>
  <c r="AF52" i="19"/>
  <c r="G51" i="19"/>
  <c r="N51" i="19"/>
  <c r="AC47" i="19"/>
  <c r="AF48" i="19"/>
  <c r="G47" i="19"/>
  <c r="N47" i="19"/>
  <c r="I37" i="19"/>
  <c r="U33" i="19"/>
  <c r="E33" i="19"/>
  <c r="Q29" i="19"/>
  <c r="Q42" i="19"/>
  <c r="H42" i="19"/>
  <c r="X42" i="19"/>
  <c r="T37" i="19"/>
  <c r="D37" i="19"/>
  <c r="X33" i="19"/>
  <c r="H33" i="19"/>
  <c r="AC29" i="19"/>
  <c r="L29" i="19"/>
  <c r="U42" i="19"/>
  <c r="O37" i="19"/>
  <c r="AF36" i="19"/>
  <c r="S33" i="19"/>
  <c r="C33" i="19"/>
  <c r="W29" i="19"/>
  <c r="G29" i="19"/>
  <c r="AD34" i="19"/>
  <c r="AE34" i="19" s="1"/>
  <c r="Y16" i="19"/>
  <c r="Y15" i="19" s="1"/>
  <c r="G16" i="19"/>
  <c r="W16" i="19"/>
  <c r="L16" i="19"/>
  <c r="AC16" i="19"/>
  <c r="AD18" i="19"/>
  <c r="AE18" i="19" s="1"/>
  <c r="S15" i="18"/>
  <c r="X108" i="18"/>
  <c r="H108" i="18"/>
  <c r="X101" i="18"/>
  <c r="X99" i="18" s="1"/>
  <c r="H101" i="18"/>
  <c r="H99" i="18" s="1"/>
  <c r="Y108" i="18"/>
  <c r="I108" i="18"/>
  <c r="Y101" i="18"/>
  <c r="Y99" i="18" s="1"/>
  <c r="I101" i="18"/>
  <c r="I99" i="18" s="1"/>
  <c r="AD108" i="18"/>
  <c r="AE108" i="18" s="1"/>
  <c r="M94" i="18"/>
  <c r="M89" i="18"/>
  <c r="M84" i="18"/>
  <c r="U80" i="18"/>
  <c r="E80" i="18"/>
  <c r="Q94" i="18"/>
  <c r="H94" i="18"/>
  <c r="X94" i="18"/>
  <c r="H89" i="18"/>
  <c r="X89" i="18"/>
  <c r="H37" i="18"/>
  <c r="U37" i="18"/>
  <c r="K37" i="18"/>
  <c r="AF38" i="18"/>
  <c r="AA37" i="18"/>
  <c r="V33" i="18"/>
  <c r="J33" i="18"/>
  <c r="C33" i="18"/>
  <c r="S33" i="18"/>
  <c r="P59" i="18"/>
  <c r="L59" i="18"/>
  <c r="W59" i="18"/>
  <c r="J59" i="18"/>
  <c r="Z59" i="18"/>
  <c r="D55" i="18"/>
  <c r="C55" i="18"/>
  <c r="S55" i="18"/>
  <c r="F55" i="18"/>
  <c r="V55" i="18"/>
  <c r="Q51" i="18"/>
  <c r="AC51" i="18"/>
  <c r="O51" i="18"/>
  <c r="B51" i="18"/>
  <c r="AD52" i="18"/>
  <c r="AE52" i="18" s="1"/>
  <c r="R51" i="18"/>
  <c r="AF66" i="18"/>
  <c r="G69" i="18"/>
  <c r="AD71" i="18"/>
  <c r="AE71" i="18" s="1"/>
  <c r="B70" i="18"/>
  <c r="AF71" i="18"/>
  <c r="AA70" i="18"/>
  <c r="U70" i="18"/>
  <c r="U69" i="18" s="1"/>
  <c r="N70" i="18"/>
  <c r="N69" i="18" s="1"/>
  <c r="N68" i="18" s="1"/>
  <c r="H70" i="18"/>
  <c r="H69" i="18" s="1"/>
  <c r="H68" i="18" s="1"/>
  <c r="X70" i="18"/>
  <c r="X69" i="18" s="1"/>
  <c r="AD44" i="18"/>
  <c r="AE44" i="18" s="1"/>
  <c r="AD58" i="18"/>
  <c r="AE58" i="18" s="1"/>
  <c r="AF50" i="18"/>
  <c r="K16" i="18"/>
  <c r="D42" i="18"/>
  <c r="Q42" i="18"/>
  <c r="H42" i="18"/>
  <c r="G42" i="18"/>
  <c r="W42" i="18"/>
  <c r="J42" i="18"/>
  <c r="Z42" i="18"/>
  <c r="L29" i="18"/>
  <c r="C29" i="18"/>
  <c r="AD30" i="18"/>
  <c r="AE30" i="18" s="1"/>
  <c r="B29" i="18"/>
  <c r="U29" i="18"/>
  <c r="S29" i="18"/>
  <c r="P16" i="18"/>
  <c r="O16" i="18"/>
  <c r="F16" i="18"/>
  <c r="V16" i="18"/>
  <c r="AD27" i="18"/>
  <c r="AE27" i="18" s="1"/>
  <c r="AD109" i="17"/>
  <c r="AE109" i="17" s="1"/>
  <c r="B108" i="17"/>
  <c r="AD102" i="17"/>
  <c r="AE102" i="17" s="1"/>
  <c r="B101" i="17"/>
  <c r="B99" i="17" s="1"/>
  <c r="W101" i="17"/>
  <c r="W99" i="17" s="1"/>
  <c r="P101" i="17"/>
  <c r="P99" i="17" s="1"/>
  <c r="AD78" i="17"/>
  <c r="AE78" i="17" s="1"/>
  <c r="AD79" i="17"/>
  <c r="AE79" i="17" s="1"/>
  <c r="B76" i="17"/>
  <c r="AD77" i="17"/>
  <c r="AE77" i="17" s="1"/>
  <c r="AD75" i="17"/>
  <c r="AE75" i="17" s="1"/>
  <c r="AD74" i="17"/>
  <c r="AE74" i="17" s="1"/>
  <c r="AD73" i="17"/>
  <c r="AE73" i="17" s="1"/>
  <c r="AD72" i="17"/>
  <c r="AE72" i="17" s="1"/>
  <c r="W70" i="17"/>
  <c r="W69" i="17" s="1"/>
  <c r="W68" i="17" s="1"/>
  <c r="AD71" i="17"/>
  <c r="AE71" i="17" s="1"/>
  <c r="B70" i="17"/>
  <c r="R70" i="17"/>
  <c r="R69" i="17" s="1"/>
  <c r="R68" i="17" s="1"/>
  <c r="AD106" i="17"/>
  <c r="AE106" i="17" s="1"/>
  <c r="J89" i="17"/>
  <c r="Z89" i="17"/>
  <c r="R89" i="17"/>
  <c r="N89" i="17"/>
  <c r="H89" i="17"/>
  <c r="X89" i="17"/>
  <c r="K63" i="17"/>
  <c r="L63" i="17"/>
  <c r="AC63" i="17"/>
  <c r="AD63" i="17" s="1"/>
  <c r="AE63" i="17" s="1"/>
  <c r="K59" i="17"/>
  <c r="L59" i="17"/>
  <c r="AC59" i="17"/>
  <c r="AD59" i="17" s="1"/>
  <c r="AE59" i="17" s="1"/>
  <c r="J99" i="17"/>
  <c r="O63" i="17"/>
  <c r="O59" i="17"/>
  <c r="J94" i="17"/>
  <c r="Z94" i="17"/>
  <c r="R94" i="17"/>
  <c r="N94" i="17"/>
  <c r="H94" i="17"/>
  <c r="X94" i="17"/>
  <c r="J84" i="17"/>
  <c r="Z84" i="17"/>
  <c r="R84" i="17"/>
  <c r="N84" i="17"/>
  <c r="H84" i="17"/>
  <c r="X84" i="17"/>
  <c r="N63" i="17"/>
  <c r="I59" i="17"/>
  <c r="R55" i="17"/>
  <c r="R47" i="17"/>
  <c r="M33" i="17"/>
  <c r="H29" i="17"/>
  <c r="S25" i="17"/>
  <c r="M21" i="17"/>
  <c r="M15" i="17" s="1"/>
  <c r="AA108" i="16"/>
  <c r="AF109" i="16"/>
  <c r="F108" i="16"/>
  <c r="P108" i="16"/>
  <c r="AF106" i="16"/>
  <c r="AF104" i="16"/>
  <c r="AF103" i="16"/>
  <c r="AA101" i="16"/>
  <c r="AA99" i="16" s="1"/>
  <c r="AF102" i="16"/>
  <c r="F101" i="16"/>
  <c r="F99" i="16" s="1"/>
  <c r="P101" i="16"/>
  <c r="P99" i="16" s="1"/>
  <c r="AF100" i="16"/>
  <c r="AF98" i="16"/>
  <c r="AF97" i="16"/>
  <c r="AF96" i="16"/>
  <c r="AA94" i="16"/>
  <c r="AF95" i="16"/>
  <c r="F94" i="16"/>
  <c r="P94" i="16"/>
  <c r="AF93" i="16"/>
  <c r="AF92" i="16"/>
  <c r="AF91" i="16"/>
  <c r="AA89" i="16"/>
  <c r="AF90" i="16"/>
  <c r="F89" i="16"/>
  <c r="P89" i="16"/>
  <c r="AF87" i="16"/>
  <c r="AF86" i="16"/>
  <c r="AA84" i="16"/>
  <c r="AF85" i="16"/>
  <c r="F84" i="16"/>
  <c r="P84" i="16"/>
  <c r="Q55" i="17"/>
  <c r="AF52" i="17"/>
  <c r="AA51" i="17"/>
  <c r="AD36" i="17"/>
  <c r="AE36" i="17" s="1"/>
  <c r="AD35" i="17"/>
  <c r="AE35" i="17" s="1"/>
  <c r="W33" i="17"/>
  <c r="B33" i="17"/>
  <c r="AD34" i="17"/>
  <c r="AE34" i="17" s="1"/>
  <c r="R33" i="17"/>
  <c r="AD32" i="17"/>
  <c r="AE32" i="17" s="1"/>
  <c r="AD31" i="17"/>
  <c r="AE31" i="17" s="1"/>
  <c r="W29" i="17"/>
  <c r="B29" i="17"/>
  <c r="AD30" i="17"/>
  <c r="AE30" i="17" s="1"/>
  <c r="R29" i="17"/>
  <c r="AD27" i="17"/>
  <c r="AE27" i="17" s="1"/>
  <c r="W25" i="17"/>
  <c r="B25" i="17"/>
  <c r="AD26" i="17"/>
  <c r="AE26" i="17" s="1"/>
  <c r="R25" i="17"/>
  <c r="AD24" i="17"/>
  <c r="AE24" i="17" s="1"/>
  <c r="AD23" i="17"/>
  <c r="AE23" i="17" s="1"/>
  <c r="W21" i="17"/>
  <c r="B21" i="17"/>
  <c r="AD22" i="17"/>
  <c r="AE22" i="17" s="1"/>
  <c r="R21" i="17"/>
  <c r="AD20" i="17"/>
  <c r="AE20" i="17" s="1"/>
  <c r="AD19" i="17"/>
  <c r="AE19" i="17" s="1"/>
  <c r="W16" i="17"/>
  <c r="AD18" i="17"/>
  <c r="AE18" i="17" s="1"/>
  <c r="B16" i="17"/>
  <c r="R16" i="17"/>
  <c r="AD52" i="17"/>
  <c r="AE52" i="17" s="1"/>
  <c r="B51" i="17"/>
  <c r="M47" i="17"/>
  <c r="Q42" i="17"/>
  <c r="J42" i="17"/>
  <c r="Z42" i="17"/>
  <c r="O42" i="17"/>
  <c r="Q37" i="17"/>
  <c r="J37" i="17"/>
  <c r="Z37" i="17"/>
  <c r="O37" i="17"/>
  <c r="U33" i="17"/>
  <c r="U29" i="17"/>
  <c r="U25" i="17"/>
  <c r="U21" i="17"/>
  <c r="S108" i="16"/>
  <c r="S101" i="16"/>
  <c r="S99" i="16" s="1"/>
  <c r="S94" i="16"/>
  <c r="S89" i="16"/>
  <c r="S84" i="16"/>
  <c r="M70" i="16"/>
  <c r="M69" i="16" s="1"/>
  <c r="M68" i="16" s="1"/>
  <c r="M63" i="16"/>
  <c r="I59" i="16"/>
  <c r="U55" i="16"/>
  <c r="E55" i="16"/>
  <c r="Q51" i="16"/>
  <c r="M47" i="16"/>
  <c r="Q42" i="16"/>
  <c r="Q37" i="16"/>
  <c r="Q33" i="16"/>
  <c r="M29" i="16"/>
  <c r="I25" i="16"/>
  <c r="I21" i="16"/>
  <c r="U16" i="16"/>
  <c r="E16" i="16"/>
  <c r="AF58" i="17"/>
  <c r="K55" i="17"/>
  <c r="S55" i="17"/>
  <c r="O55" i="17"/>
  <c r="H55" i="17"/>
  <c r="X55" i="17"/>
  <c r="V51" i="17"/>
  <c r="N51" i="17"/>
  <c r="J51" i="17"/>
  <c r="D51" i="17"/>
  <c r="T51" i="17"/>
  <c r="I47" i="17"/>
  <c r="E47" i="17"/>
  <c r="Z47" i="17"/>
  <c r="P47" i="17"/>
  <c r="T108" i="18"/>
  <c r="D108" i="18"/>
  <c r="T101" i="18"/>
  <c r="T99" i="18" s="1"/>
  <c r="D101" i="18"/>
  <c r="D99" i="18" s="1"/>
  <c r="U108" i="18"/>
  <c r="E108" i="18"/>
  <c r="U101" i="18"/>
  <c r="U99" i="18" s="1"/>
  <c r="E101" i="18"/>
  <c r="E99" i="18" s="1"/>
  <c r="G94" i="18"/>
  <c r="I84" i="18"/>
  <c r="AF100" i="18"/>
  <c r="K94" i="18"/>
  <c r="L94" i="18"/>
  <c r="AC94" i="18"/>
  <c r="K89" i="18"/>
  <c r="B89" i="18"/>
  <c r="T59" i="18"/>
  <c r="K59" i="18"/>
  <c r="AF60" i="18"/>
  <c r="AA59" i="18"/>
  <c r="N59" i="18"/>
  <c r="P55" i="18"/>
  <c r="L55" i="18"/>
  <c r="G55" i="18"/>
  <c r="W55" i="18"/>
  <c r="J55" i="18"/>
  <c r="Z55" i="18"/>
  <c r="D51" i="18"/>
  <c r="C51" i="18"/>
  <c r="S51" i="18"/>
  <c r="F51" i="18"/>
  <c r="V51" i="18"/>
  <c r="W69" i="18"/>
  <c r="E70" i="18"/>
  <c r="E69" i="18" s="1"/>
  <c r="E68" i="18" s="1"/>
  <c r="Z70" i="18"/>
  <c r="Z69" i="18" s="1"/>
  <c r="S70" i="18"/>
  <c r="S69" i="18" s="1"/>
  <c r="L70" i="18"/>
  <c r="L69" i="18" s="1"/>
  <c r="L68" i="18" s="1"/>
  <c r="AC70" i="18"/>
  <c r="AC69" i="18" s="1"/>
  <c r="AC68" i="18" s="1"/>
  <c r="AF48" i="18"/>
  <c r="AA47" i="18"/>
  <c r="AF49" i="18"/>
  <c r="AF46" i="18"/>
  <c r="D29" i="18"/>
  <c r="M42" i="18"/>
  <c r="AC42" i="18"/>
  <c r="P42" i="18"/>
  <c r="K42" i="18"/>
  <c r="AF43" i="18"/>
  <c r="AA42" i="18"/>
  <c r="N42" i="18"/>
  <c r="E29" i="18"/>
  <c r="H29" i="18"/>
  <c r="Z29" i="18"/>
  <c r="W29" i="18"/>
  <c r="B21" i="18"/>
  <c r="AD21" i="18" s="1"/>
  <c r="AE21" i="18" s="1"/>
  <c r="AD22" i="18"/>
  <c r="AE22" i="18" s="1"/>
  <c r="AF21" i="18"/>
  <c r="AA25" i="18"/>
  <c r="G101" i="17"/>
  <c r="G99" i="17" s="1"/>
  <c r="D101" i="17"/>
  <c r="D99" i="17" s="1"/>
  <c r="T101" i="17"/>
  <c r="T99" i="17" s="1"/>
  <c r="Q70" i="17"/>
  <c r="Q69" i="17" s="1"/>
  <c r="Q68" i="17" s="1"/>
  <c r="F70" i="17"/>
  <c r="F69" i="17" s="1"/>
  <c r="F68" i="17" s="1"/>
  <c r="V70" i="17"/>
  <c r="V69" i="17" s="1"/>
  <c r="U89" i="17"/>
  <c r="AD90" i="17"/>
  <c r="AE90" i="17" s="1"/>
  <c r="B89" i="17"/>
  <c r="W89" i="17"/>
  <c r="S89" i="17"/>
  <c r="L89" i="17"/>
  <c r="AC89" i="17"/>
  <c r="AF89" i="17" s="1"/>
  <c r="AA63" i="17"/>
  <c r="AF64" i="17"/>
  <c r="F63" i="17"/>
  <c r="P63" i="17"/>
  <c r="AA59" i="17"/>
  <c r="AF60" i="17"/>
  <c r="F59" i="17"/>
  <c r="P59" i="17"/>
  <c r="N99" i="17"/>
  <c r="J63" i="17"/>
  <c r="J59" i="17"/>
  <c r="U94" i="17"/>
  <c r="AD95" i="17"/>
  <c r="AE95" i="17" s="1"/>
  <c r="B94" i="17"/>
  <c r="W94" i="17"/>
  <c r="S94" i="17"/>
  <c r="L94" i="17"/>
  <c r="AC94" i="17"/>
  <c r="K89" i="17"/>
  <c r="U84" i="17"/>
  <c r="AD85" i="17"/>
  <c r="AE85" i="17" s="1"/>
  <c r="B84" i="17"/>
  <c r="W84" i="17"/>
  <c r="S84" i="17"/>
  <c r="L84" i="17"/>
  <c r="AC84" i="17"/>
  <c r="I63" i="17"/>
  <c r="Y59" i="17"/>
  <c r="C59" i="17"/>
  <c r="AF90" i="17"/>
  <c r="G55" i="17"/>
  <c r="G47" i="17"/>
  <c r="H33" i="17"/>
  <c r="X29" i="17"/>
  <c r="C29" i="17"/>
  <c r="C16" i="17"/>
  <c r="V108" i="16"/>
  <c r="D108" i="16"/>
  <c r="T108" i="16"/>
  <c r="V101" i="16"/>
  <c r="V99" i="16" s="1"/>
  <c r="D101" i="16"/>
  <c r="D99" i="16" s="1"/>
  <c r="T101" i="16"/>
  <c r="T99" i="16" s="1"/>
  <c r="V94" i="16"/>
  <c r="D94" i="16"/>
  <c r="T94" i="16"/>
  <c r="V89" i="16"/>
  <c r="D89" i="16"/>
  <c r="T89" i="16"/>
  <c r="V84" i="16"/>
  <c r="D84" i="16"/>
  <c r="T84" i="16"/>
  <c r="F55" i="17"/>
  <c r="Q51" i="17"/>
  <c r="AF48" i="17"/>
  <c r="AA47" i="17"/>
  <c r="Q33" i="17"/>
  <c r="F33" i="17"/>
  <c r="V33" i="17"/>
  <c r="Q29" i="17"/>
  <c r="F29" i="17"/>
  <c r="V29" i="17"/>
  <c r="Q25" i="17"/>
  <c r="F25" i="17"/>
  <c r="V25" i="17"/>
  <c r="Q21" i="17"/>
  <c r="F21" i="17"/>
  <c r="V21" i="17"/>
  <c r="F16" i="17"/>
  <c r="V16" i="17"/>
  <c r="AD48" i="17"/>
  <c r="AE48" i="17" s="1"/>
  <c r="B47" i="17"/>
  <c r="I42" i="17"/>
  <c r="N42" i="17"/>
  <c r="C42" i="17"/>
  <c r="S42" i="17"/>
  <c r="I37" i="17"/>
  <c r="N37" i="17"/>
  <c r="C37" i="17"/>
  <c r="S37" i="17"/>
  <c r="P33" i="17"/>
  <c r="P29" i="17"/>
  <c r="P25" i="17"/>
  <c r="P21" i="17"/>
  <c r="N108" i="16"/>
  <c r="N101" i="16"/>
  <c r="N99" i="16" s="1"/>
  <c r="N94" i="16"/>
  <c r="N89" i="16"/>
  <c r="N84" i="16"/>
  <c r="AF82" i="16"/>
  <c r="AC80" i="16"/>
  <c r="I80" i="16"/>
  <c r="I63" i="16"/>
  <c r="U59" i="16"/>
  <c r="E59" i="16"/>
  <c r="Q55" i="16"/>
  <c r="M51" i="16"/>
  <c r="I47" i="16"/>
  <c r="M42" i="16"/>
  <c r="M37" i="16"/>
  <c r="M33" i="16"/>
  <c r="I29" i="16"/>
  <c r="U25" i="16"/>
  <c r="E25" i="16"/>
  <c r="U21" i="16"/>
  <c r="E21" i="16"/>
  <c r="Q16" i="16"/>
  <c r="C55" i="17"/>
  <c r="Y55" i="17"/>
  <c r="U55" i="17"/>
  <c r="L55" i="17"/>
  <c r="AC55" i="17"/>
  <c r="K51" i="17"/>
  <c r="S51" i="17"/>
  <c r="O51" i="17"/>
  <c r="H51" i="17"/>
  <c r="X51" i="17"/>
  <c r="V47" i="17"/>
  <c r="N47" i="17"/>
  <c r="J47" i="17"/>
  <c r="D47" i="17"/>
  <c r="T47" i="17"/>
  <c r="AD60" i="17"/>
  <c r="AE60" i="17" s="1"/>
  <c r="AA15" i="17"/>
  <c r="AD82" i="16"/>
  <c r="AE82" i="16" s="1"/>
  <c r="P101" i="18"/>
  <c r="P99" i="18" s="1"/>
  <c r="Q101" i="18"/>
  <c r="Q99" i="18" s="1"/>
  <c r="B99" i="18"/>
  <c r="AD100" i="18"/>
  <c r="AE100" i="18" s="1"/>
  <c r="W94" i="18"/>
  <c r="AD95" i="18"/>
  <c r="AE95" i="18" s="1"/>
  <c r="B94" i="18"/>
  <c r="U89" i="18"/>
  <c r="E89" i="18"/>
  <c r="U84" i="18"/>
  <c r="E84" i="18"/>
  <c r="M80" i="18"/>
  <c r="AF97" i="18"/>
  <c r="AA94" i="18"/>
  <c r="AF95" i="18"/>
  <c r="F94" i="18"/>
  <c r="P94" i="18"/>
  <c r="AF93" i="18"/>
  <c r="AA89" i="18"/>
  <c r="AF92" i="18"/>
  <c r="F89" i="18"/>
  <c r="P89" i="18"/>
  <c r="AF64" i="18"/>
  <c r="AA63" i="18"/>
  <c r="AF53" i="18"/>
  <c r="V37" i="18"/>
  <c r="J37" i="18"/>
  <c r="C37" i="18"/>
  <c r="S37" i="18"/>
  <c r="H33" i="18"/>
  <c r="U33" i="18"/>
  <c r="K33" i="18"/>
  <c r="AF34" i="18"/>
  <c r="AA33" i="18"/>
  <c r="Q59" i="18"/>
  <c r="AC59" i="18"/>
  <c r="O59" i="18"/>
  <c r="B59" i="18"/>
  <c r="AD60" i="18"/>
  <c r="AE60" i="18" s="1"/>
  <c r="R59" i="18"/>
  <c r="H55" i="18"/>
  <c r="T55" i="18"/>
  <c r="K55" i="18"/>
  <c r="AF56" i="18"/>
  <c r="AA55" i="18"/>
  <c r="N55" i="18"/>
  <c r="P51" i="18"/>
  <c r="L51" i="18"/>
  <c r="G51" i="18"/>
  <c r="W51" i="18"/>
  <c r="J51" i="18"/>
  <c r="Z51" i="18"/>
  <c r="F70" i="18"/>
  <c r="F69" i="18" s="1"/>
  <c r="F68" i="18" s="1"/>
  <c r="J70" i="18"/>
  <c r="J69" i="18" s="1"/>
  <c r="C70" i="18"/>
  <c r="C69" i="18" s="1"/>
  <c r="Y70" i="18"/>
  <c r="Y69" i="18" s="1"/>
  <c r="Y68" i="18" s="1"/>
  <c r="P70" i="18"/>
  <c r="P69" i="18" s="1"/>
  <c r="P68" i="18" s="1"/>
  <c r="B47" i="18"/>
  <c r="AD48" i="18"/>
  <c r="AE48" i="18" s="1"/>
  <c r="AD49" i="18"/>
  <c r="AE49" i="18" s="1"/>
  <c r="AF45" i="18"/>
  <c r="AF54" i="18"/>
  <c r="AD46" i="18"/>
  <c r="AE46" i="18" s="1"/>
  <c r="X16" i="18"/>
  <c r="L42" i="18"/>
  <c r="Y42" i="18"/>
  <c r="I42" i="18"/>
  <c r="X42" i="18"/>
  <c r="O42" i="18"/>
  <c r="B42" i="18"/>
  <c r="AD43" i="18"/>
  <c r="AE43" i="18" s="1"/>
  <c r="R42" i="18"/>
  <c r="N29" i="18"/>
  <c r="J29" i="18"/>
  <c r="K29" i="18"/>
  <c r="AF30" i="18"/>
  <c r="AA29" i="18"/>
  <c r="D16" i="18"/>
  <c r="N16" i="18"/>
  <c r="B63" i="18"/>
  <c r="M101" i="17"/>
  <c r="M99" i="17" s="1"/>
  <c r="H101" i="17"/>
  <c r="H99" i="17" s="1"/>
  <c r="X101" i="17"/>
  <c r="X99" i="17" s="1"/>
  <c r="AC80" i="17"/>
  <c r="AF80" i="17" s="1"/>
  <c r="AF81" i="17"/>
  <c r="L70" i="17"/>
  <c r="L69" i="17" s="1"/>
  <c r="J70" i="17"/>
  <c r="J69" i="17" s="1"/>
  <c r="J68" i="17" s="1"/>
  <c r="Z70" i="17"/>
  <c r="Z69" i="17" s="1"/>
  <c r="Z68" i="17" s="1"/>
  <c r="AA108" i="17"/>
  <c r="E89" i="17"/>
  <c r="G89" i="17"/>
  <c r="C89" i="17"/>
  <c r="Y89" i="17"/>
  <c r="P89" i="17"/>
  <c r="V63" i="17"/>
  <c r="D63" i="17"/>
  <c r="T63" i="17"/>
  <c r="V59" i="17"/>
  <c r="D59" i="17"/>
  <c r="T59" i="17"/>
  <c r="AF100" i="17"/>
  <c r="Y99" i="17"/>
  <c r="E63" i="17"/>
  <c r="E59" i="17"/>
  <c r="E94" i="17"/>
  <c r="G94" i="17"/>
  <c r="C94" i="17"/>
  <c r="Y94" i="17"/>
  <c r="P94" i="17"/>
  <c r="E84" i="17"/>
  <c r="G84" i="17"/>
  <c r="C84" i="17"/>
  <c r="Y84" i="17"/>
  <c r="P84" i="17"/>
  <c r="Y63" i="17"/>
  <c r="C63" i="17"/>
  <c r="S59" i="17"/>
  <c r="R51" i="17"/>
  <c r="X33" i="17"/>
  <c r="C33" i="17"/>
  <c r="S29" i="17"/>
  <c r="H25" i="17"/>
  <c r="X21" i="17"/>
  <c r="C21" i="17"/>
  <c r="S16" i="17"/>
  <c r="Q108" i="16"/>
  <c r="H108" i="16"/>
  <c r="X108" i="16"/>
  <c r="Q101" i="16"/>
  <c r="Q99" i="16" s="1"/>
  <c r="H101" i="16"/>
  <c r="H99" i="16" s="1"/>
  <c r="X101" i="16"/>
  <c r="X99" i="16" s="1"/>
  <c r="Q94" i="16"/>
  <c r="H94" i="16"/>
  <c r="X94" i="16"/>
  <c r="Q89" i="16"/>
  <c r="H89" i="16"/>
  <c r="X89" i="16"/>
  <c r="Q84" i="16"/>
  <c r="H84" i="16"/>
  <c r="X84" i="16"/>
  <c r="AF79" i="17"/>
  <c r="F51" i="17"/>
  <c r="Q47" i="17"/>
  <c r="L33" i="17"/>
  <c r="J33" i="17"/>
  <c r="Z33" i="17"/>
  <c r="L29" i="17"/>
  <c r="J29" i="17"/>
  <c r="Z29" i="17"/>
  <c r="L25" i="17"/>
  <c r="J25" i="17"/>
  <c r="Z25" i="17"/>
  <c r="L21" i="17"/>
  <c r="J21" i="17"/>
  <c r="Z21" i="17"/>
  <c r="L16" i="17"/>
  <c r="J16" i="17"/>
  <c r="Z16" i="17"/>
  <c r="M55" i="17"/>
  <c r="W51" i="17"/>
  <c r="B42" i="17"/>
  <c r="AD43" i="17"/>
  <c r="AE43" i="17" s="1"/>
  <c r="R42" i="17"/>
  <c r="G42" i="17"/>
  <c r="W42" i="17"/>
  <c r="B37" i="17"/>
  <c r="AD38" i="17"/>
  <c r="AE38" i="17" s="1"/>
  <c r="R37" i="17"/>
  <c r="G37" i="17"/>
  <c r="W37" i="17"/>
  <c r="K33" i="17"/>
  <c r="K29" i="17"/>
  <c r="K25" i="17"/>
  <c r="K21" i="17"/>
  <c r="K16" i="17"/>
  <c r="I108" i="16"/>
  <c r="I101" i="16"/>
  <c r="I99" i="16" s="1"/>
  <c r="I94" i="16"/>
  <c r="I89" i="16"/>
  <c r="I84" i="16"/>
  <c r="U70" i="16"/>
  <c r="U69" i="16" s="1"/>
  <c r="E70" i="16"/>
  <c r="E69" i="16" s="1"/>
  <c r="U63" i="16"/>
  <c r="E63" i="16"/>
  <c r="Q59" i="16"/>
  <c r="M55" i="16"/>
  <c r="I51" i="16"/>
  <c r="U47" i="16"/>
  <c r="E47" i="16"/>
  <c r="I42" i="16"/>
  <c r="I37" i="16"/>
  <c r="I33" i="16"/>
  <c r="U29" i="16"/>
  <c r="E29" i="16"/>
  <c r="M16" i="16"/>
  <c r="I55" i="17"/>
  <c r="E55" i="17"/>
  <c r="Z55" i="17"/>
  <c r="P55" i="17"/>
  <c r="C51" i="17"/>
  <c r="Y51" i="17"/>
  <c r="U51" i="17"/>
  <c r="L51" i="17"/>
  <c r="AC51" i="17"/>
  <c r="K47" i="17"/>
  <c r="S47" i="17"/>
  <c r="O47" i="17"/>
  <c r="H47" i="17"/>
  <c r="X47" i="17"/>
  <c r="L101" i="18"/>
  <c r="L99" i="18" s="1"/>
  <c r="M108" i="18"/>
  <c r="M101" i="18"/>
  <c r="M99" i="18" s="1"/>
  <c r="R94" i="18"/>
  <c r="Q89" i="18"/>
  <c r="Q84" i="18"/>
  <c r="I80" i="18"/>
  <c r="V94" i="18"/>
  <c r="D94" i="18"/>
  <c r="T94" i="18"/>
  <c r="V89" i="18"/>
  <c r="D89" i="18"/>
  <c r="T89" i="18"/>
  <c r="AD53" i="18"/>
  <c r="AE53" i="18" s="1"/>
  <c r="N37" i="18"/>
  <c r="P37" i="18"/>
  <c r="G37" i="18"/>
  <c r="W37" i="18"/>
  <c r="E33" i="18"/>
  <c r="Z33" i="18"/>
  <c r="O33" i="18"/>
  <c r="K63" i="18"/>
  <c r="D59" i="18"/>
  <c r="C59" i="18"/>
  <c r="S59" i="18"/>
  <c r="F59" i="18"/>
  <c r="V59" i="18"/>
  <c r="Q55" i="18"/>
  <c r="AC55" i="18"/>
  <c r="O55" i="18"/>
  <c r="B55" i="18"/>
  <c r="AD56" i="18"/>
  <c r="AE56" i="18" s="1"/>
  <c r="R55" i="18"/>
  <c r="H51" i="18"/>
  <c r="T51" i="18"/>
  <c r="K51" i="18"/>
  <c r="AF52" i="18"/>
  <c r="AA51" i="18"/>
  <c r="N51" i="18"/>
  <c r="M70" i="18"/>
  <c r="M69" i="18" s="1"/>
  <c r="Q70" i="18"/>
  <c r="Q69" i="18" s="1"/>
  <c r="O70" i="18"/>
  <c r="O69" i="18" s="1"/>
  <c r="O68" i="18" s="1"/>
  <c r="I70" i="18"/>
  <c r="I69" i="18" s="1"/>
  <c r="D70" i="18"/>
  <c r="D69" i="18" s="1"/>
  <c r="T70" i="18"/>
  <c r="T69" i="18" s="1"/>
  <c r="AF44" i="18"/>
  <c r="AD45" i="18"/>
  <c r="AE45" i="18" s="1"/>
  <c r="AD54" i="18"/>
  <c r="AE54" i="18" s="1"/>
  <c r="L15" i="18"/>
  <c r="E42" i="18"/>
  <c r="T42" i="18"/>
  <c r="C42" i="18"/>
  <c r="S42" i="18"/>
  <c r="F42" i="18"/>
  <c r="V42" i="18"/>
  <c r="Y29" i="18"/>
  <c r="V29" i="18"/>
  <c r="P29" i="18"/>
  <c r="O29" i="18"/>
  <c r="B25" i="18"/>
  <c r="AD26" i="18"/>
  <c r="AE26" i="18" s="1"/>
  <c r="B16" i="18"/>
  <c r="AD18" i="18"/>
  <c r="AE18" i="18" s="1"/>
  <c r="AC108" i="17"/>
  <c r="AF109" i="17"/>
  <c r="AD64" i="18"/>
  <c r="AE64" i="18" s="1"/>
  <c r="O101" i="17"/>
  <c r="O99" i="17" s="1"/>
  <c r="R101" i="17"/>
  <c r="R99" i="17" s="1"/>
  <c r="L101" i="17"/>
  <c r="L99" i="17" s="1"/>
  <c r="AC101" i="17"/>
  <c r="AC99" i="17" s="1"/>
  <c r="AD81" i="17"/>
  <c r="AE81" i="17" s="1"/>
  <c r="B80" i="17"/>
  <c r="AC76" i="17"/>
  <c r="AF76" i="17" s="1"/>
  <c r="AF77" i="17"/>
  <c r="AC70" i="17"/>
  <c r="G70" i="17"/>
  <c r="G69" i="17" s="1"/>
  <c r="N70" i="17"/>
  <c r="N69" i="17" s="1"/>
  <c r="AA16" i="18"/>
  <c r="Q63" i="17"/>
  <c r="H63" i="17"/>
  <c r="X63" i="17"/>
  <c r="Q59" i="17"/>
  <c r="H59" i="17"/>
  <c r="X59" i="17"/>
  <c r="AD100" i="17"/>
  <c r="AE100" i="17" s="1"/>
  <c r="U63" i="17"/>
  <c r="U59" i="17"/>
  <c r="V94" i="17"/>
  <c r="O94" i="17"/>
  <c r="M94" i="17"/>
  <c r="I94" i="17"/>
  <c r="D94" i="17"/>
  <c r="T94" i="17"/>
  <c r="V84" i="17"/>
  <c r="O84" i="17"/>
  <c r="M84" i="17"/>
  <c r="I84" i="17"/>
  <c r="D84" i="17"/>
  <c r="T84" i="17"/>
  <c r="S63" i="17"/>
  <c r="N59" i="17"/>
  <c r="G51" i="17"/>
  <c r="S33" i="17"/>
  <c r="M29" i="17"/>
  <c r="K108" i="16"/>
  <c r="L108" i="16"/>
  <c r="AC108" i="16"/>
  <c r="K101" i="16"/>
  <c r="K99" i="16" s="1"/>
  <c r="L101" i="16"/>
  <c r="L99" i="16" s="1"/>
  <c r="AC101" i="16"/>
  <c r="K94" i="16"/>
  <c r="L94" i="16"/>
  <c r="AC94" i="16"/>
  <c r="K89" i="16"/>
  <c r="L89" i="16"/>
  <c r="AC89" i="16"/>
  <c r="K84" i="16"/>
  <c r="L84" i="16"/>
  <c r="AC84" i="16"/>
  <c r="AF56" i="17"/>
  <c r="AA55" i="17"/>
  <c r="F47" i="17"/>
  <c r="AC33" i="17"/>
  <c r="AF33" i="17" s="1"/>
  <c r="G33" i="17"/>
  <c r="N33" i="17"/>
  <c r="AC29" i="17"/>
  <c r="G29" i="17"/>
  <c r="N29" i="17"/>
  <c r="AC25" i="17"/>
  <c r="AF25" i="17" s="1"/>
  <c r="G25" i="17"/>
  <c r="N25" i="17"/>
  <c r="AC21" i="17"/>
  <c r="AF21" i="17" s="1"/>
  <c r="G21" i="17"/>
  <c r="N21" i="17"/>
  <c r="AC16" i="17"/>
  <c r="G16" i="17"/>
  <c r="N16" i="17"/>
  <c r="AD56" i="17"/>
  <c r="AE56" i="17" s="1"/>
  <c r="B55" i="17"/>
  <c r="M51" i="17"/>
  <c r="W47" i="17"/>
  <c r="Y42" i="17"/>
  <c r="F42" i="17"/>
  <c r="V42" i="17"/>
  <c r="K42" i="17"/>
  <c r="AF43" i="17"/>
  <c r="AA42" i="17"/>
  <c r="Y37" i="17"/>
  <c r="F37" i="17"/>
  <c r="V37" i="17"/>
  <c r="K37" i="17"/>
  <c r="AF38" i="17"/>
  <c r="AA37" i="17"/>
  <c r="E33" i="17"/>
  <c r="E29" i="17"/>
  <c r="E25" i="17"/>
  <c r="E21" i="17"/>
  <c r="C108" i="16"/>
  <c r="C101" i="16"/>
  <c r="C99" i="16" s="1"/>
  <c r="C94" i="16"/>
  <c r="C89" i="16"/>
  <c r="C84" i="16"/>
  <c r="Q63" i="16"/>
  <c r="M59" i="16"/>
  <c r="U51" i="16"/>
  <c r="E51" i="16"/>
  <c r="U42" i="16"/>
  <c r="E42" i="16"/>
  <c r="U37" i="16"/>
  <c r="E37" i="16"/>
  <c r="Q29" i="16"/>
  <c r="M21" i="16"/>
  <c r="I16" i="16"/>
  <c r="V55" i="17"/>
  <c r="N55" i="17"/>
  <c r="J55" i="17"/>
  <c r="D55" i="17"/>
  <c r="T55" i="17"/>
  <c r="I51" i="17"/>
  <c r="E51" i="17"/>
  <c r="Z51" i="17"/>
  <c r="P51" i="17"/>
  <c r="C47" i="17"/>
  <c r="Y47" i="17"/>
  <c r="U47" i="17"/>
  <c r="L47" i="17"/>
  <c r="AC47" i="17"/>
  <c r="AD100" i="16"/>
  <c r="AE100" i="16" s="1"/>
  <c r="AD64" i="17"/>
  <c r="AE64" i="17" s="1"/>
  <c r="AF26" i="17"/>
  <c r="I108" i="15"/>
  <c r="Q101" i="15"/>
  <c r="Q99" i="15" s="1"/>
  <c r="V94" i="15"/>
  <c r="F94" i="15"/>
  <c r="M94" i="15"/>
  <c r="Y89" i="15"/>
  <c r="D89" i="15"/>
  <c r="AD90" i="15"/>
  <c r="AE90" i="15" s="1"/>
  <c r="B89" i="15"/>
  <c r="M80" i="15"/>
  <c r="I70" i="15"/>
  <c r="I69" i="15" s="1"/>
  <c r="I68" i="15" s="1"/>
  <c r="V89" i="15"/>
  <c r="C89" i="15"/>
  <c r="S89" i="15"/>
  <c r="J89" i="15"/>
  <c r="E84" i="15"/>
  <c r="Z84" i="15"/>
  <c r="R84" i="15"/>
  <c r="N84" i="15"/>
  <c r="G84" i="15"/>
  <c r="W84" i="15"/>
  <c r="Q59" i="15"/>
  <c r="M55" i="15"/>
  <c r="I51" i="15"/>
  <c r="U47" i="15"/>
  <c r="E47" i="15"/>
  <c r="V63" i="15"/>
  <c r="O63" i="15"/>
  <c r="I63" i="15"/>
  <c r="D63" i="15"/>
  <c r="T63" i="15"/>
  <c r="S37" i="15"/>
  <c r="C37" i="15"/>
  <c r="K33" i="15"/>
  <c r="S29" i="15"/>
  <c r="C29" i="15"/>
  <c r="S25" i="15"/>
  <c r="C25" i="15"/>
  <c r="K21" i="15"/>
  <c r="S16" i="15"/>
  <c r="C16" i="15"/>
  <c r="M108" i="14"/>
  <c r="F63" i="15"/>
  <c r="Q42" i="15"/>
  <c r="M37" i="15"/>
  <c r="U33" i="15"/>
  <c r="E33" i="15"/>
  <c r="M29" i="15"/>
  <c r="M25" i="15"/>
  <c r="U21" i="15"/>
  <c r="E21" i="15"/>
  <c r="M16" i="15"/>
  <c r="S108" i="14"/>
  <c r="C108" i="14"/>
  <c r="I101" i="14"/>
  <c r="I99" i="14" s="1"/>
  <c r="S101" i="14"/>
  <c r="S99" i="14" s="1"/>
  <c r="U101" i="14"/>
  <c r="U99" i="14" s="1"/>
  <c r="M94" i="14"/>
  <c r="M89" i="14"/>
  <c r="Q84" i="14"/>
  <c r="I80" i="14"/>
  <c r="U70" i="14"/>
  <c r="U69" i="14" s="1"/>
  <c r="E70" i="14"/>
  <c r="E69" i="14" s="1"/>
  <c r="P84" i="14"/>
  <c r="X80" i="14"/>
  <c r="H80" i="14"/>
  <c r="AC70" i="14"/>
  <c r="AF71" i="14"/>
  <c r="L70" i="14"/>
  <c r="L69" i="14" s="1"/>
  <c r="AD71" i="14"/>
  <c r="AE71" i="14" s="1"/>
  <c r="Q63" i="14"/>
  <c r="H63" i="14"/>
  <c r="X63" i="14"/>
  <c r="AD86" i="14"/>
  <c r="AE86" i="14" s="1"/>
  <c r="AD74" i="14"/>
  <c r="AE74" i="14" s="1"/>
  <c r="AD85" i="14"/>
  <c r="AE85" i="14" s="1"/>
  <c r="AD66" i="14"/>
  <c r="AE66" i="14" s="1"/>
  <c r="AD65" i="14"/>
  <c r="AE65" i="14" s="1"/>
  <c r="AD64" i="14"/>
  <c r="AE64" i="14" s="1"/>
  <c r="B63" i="14"/>
  <c r="Q59" i="14"/>
  <c r="M55" i="14"/>
  <c r="I51" i="14"/>
  <c r="U47" i="14"/>
  <c r="E47" i="14"/>
  <c r="U42" i="14"/>
  <c r="E42" i="14"/>
  <c r="U37" i="14"/>
  <c r="E37" i="14"/>
  <c r="Q33" i="14"/>
  <c r="M29" i="14"/>
  <c r="U25" i="14"/>
  <c r="E25" i="14"/>
  <c r="R21" i="14"/>
  <c r="B21" i="14"/>
  <c r="AD22" i="14"/>
  <c r="AE22" i="14" s="1"/>
  <c r="I21" i="14"/>
  <c r="Q16" i="14"/>
  <c r="W21" i="14"/>
  <c r="G21" i="14"/>
  <c r="AF18" i="14"/>
  <c r="AA16" i="14"/>
  <c r="K16" i="14"/>
  <c r="R94" i="15"/>
  <c r="B94" i="15"/>
  <c r="AD95" i="15"/>
  <c r="AE95" i="15" s="1"/>
  <c r="Y94" i="15"/>
  <c r="I94" i="15"/>
  <c r="R89" i="15"/>
  <c r="Q89" i="15"/>
  <c r="W89" i="15"/>
  <c r="E89" i="15"/>
  <c r="J84" i="15"/>
  <c r="AD85" i="15"/>
  <c r="AE85" i="15" s="1"/>
  <c r="B84" i="15"/>
  <c r="X84" i="15"/>
  <c r="T84" i="15"/>
  <c r="K84" i="15"/>
  <c r="AF85" i="15"/>
  <c r="AA84" i="15"/>
  <c r="M59" i="15"/>
  <c r="K63" i="15"/>
  <c r="U63" i="15"/>
  <c r="N63" i="15"/>
  <c r="H63" i="15"/>
  <c r="X63" i="15"/>
  <c r="O37" i="15"/>
  <c r="W33" i="15"/>
  <c r="G33" i="15"/>
  <c r="O29" i="15"/>
  <c r="O16" i="15"/>
  <c r="AF62" i="15"/>
  <c r="I42" i="15"/>
  <c r="U42" i="15"/>
  <c r="Y37" i="15"/>
  <c r="I37" i="15"/>
  <c r="Q33" i="15"/>
  <c r="Y29" i="15"/>
  <c r="I29" i="15"/>
  <c r="Y16" i="15"/>
  <c r="I16" i="15"/>
  <c r="O108" i="14"/>
  <c r="E101" i="14"/>
  <c r="E99" i="14" s="1"/>
  <c r="W101" i="14"/>
  <c r="W99" i="14" s="1"/>
  <c r="I94" i="14"/>
  <c r="I89" i="14"/>
  <c r="M84" i="14"/>
  <c r="AC84" i="14"/>
  <c r="L84" i="14"/>
  <c r="T80" i="14"/>
  <c r="D80" i="14"/>
  <c r="X70" i="14"/>
  <c r="X69" i="14" s="1"/>
  <c r="H70" i="14"/>
  <c r="H69" i="14" s="1"/>
  <c r="K63" i="14"/>
  <c r="L63" i="14"/>
  <c r="AC63" i="14"/>
  <c r="AD82" i="14"/>
  <c r="AE82" i="14" s="1"/>
  <c r="AD81" i="14"/>
  <c r="AE81" i="14" s="1"/>
  <c r="R63" i="14"/>
  <c r="U51" i="14"/>
  <c r="E51" i="14"/>
  <c r="Q42" i="14"/>
  <c r="Q37" i="14"/>
  <c r="M33" i="14"/>
  <c r="I29" i="14"/>
  <c r="N21" i="14"/>
  <c r="U21" i="14"/>
  <c r="E21" i="14"/>
  <c r="M16" i="14"/>
  <c r="AF81" i="14"/>
  <c r="S21" i="14"/>
  <c r="C21" i="14"/>
  <c r="W16" i="14"/>
  <c r="G16" i="14"/>
  <c r="Q108" i="15"/>
  <c r="I101" i="15"/>
  <c r="I99" i="15" s="1"/>
  <c r="N94" i="15"/>
  <c r="U94" i="15"/>
  <c r="E94" i="15"/>
  <c r="N89" i="15"/>
  <c r="M89" i="15"/>
  <c r="E80" i="15"/>
  <c r="Q70" i="15"/>
  <c r="Q69" i="15" s="1"/>
  <c r="Q68" i="15" s="1"/>
  <c r="L89" i="15"/>
  <c r="K89" i="15"/>
  <c r="AF90" i="15"/>
  <c r="AA89" i="15"/>
  <c r="U89" i="15"/>
  <c r="P84" i="15"/>
  <c r="H84" i="15"/>
  <c r="D84" i="15"/>
  <c r="Y84" i="15"/>
  <c r="O84" i="15"/>
  <c r="AF66" i="15"/>
  <c r="I59" i="15"/>
  <c r="U55" i="15"/>
  <c r="E55" i="15"/>
  <c r="Q51" i="15"/>
  <c r="M47" i="15"/>
  <c r="E63" i="15"/>
  <c r="Z63" i="15"/>
  <c r="S63" i="15"/>
  <c r="L63" i="15"/>
  <c r="AC63" i="15"/>
  <c r="K37" i="15"/>
  <c r="S33" i="15"/>
  <c r="C33" i="15"/>
  <c r="K29" i="15"/>
  <c r="K16" i="15"/>
  <c r="U108" i="14"/>
  <c r="E108" i="14"/>
  <c r="AF64" i="15"/>
  <c r="AA63" i="15"/>
  <c r="E42" i="15"/>
  <c r="U37" i="15"/>
  <c r="E37" i="15"/>
  <c r="M33" i="15"/>
  <c r="U29" i="15"/>
  <c r="E29" i="15"/>
  <c r="U16" i="15"/>
  <c r="E16" i="15"/>
  <c r="AF109" i="14"/>
  <c r="AA108" i="14"/>
  <c r="K108" i="14"/>
  <c r="K101" i="14"/>
  <c r="K99" i="14" s="1"/>
  <c r="AF102" i="14"/>
  <c r="AA101" i="14"/>
  <c r="U94" i="14"/>
  <c r="E94" i="14"/>
  <c r="U89" i="14"/>
  <c r="E89" i="14"/>
  <c r="I84" i="14"/>
  <c r="Q80" i="14"/>
  <c r="M70" i="14"/>
  <c r="M69" i="14" s="1"/>
  <c r="AC78" i="14"/>
  <c r="AF79" i="14"/>
  <c r="AA63" i="14"/>
  <c r="AF64" i="14"/>
  <c r="F63" i="14"/>
  <c r="P63" i="14"/>
  <c r="AD77" i="14"/>
  <c r="AE77" i="14" s="1"/>
  <c r="M63" i="14"/>
  <c r="I59" i="14"/>
  <c r="U55" i="14"/>
  <c r="E55" i="14"/>
  <c r="Q51" i="14"/>
  <c r="AF77" i="14"/>
  <c r="Y16" i="14"/>
  <c r="I16" i="14"/>
  <c r="AF76" i="14"/>
  <c r="O21" i="14"/>
  <c r="S16" i="14"/>
  <c r="C16" i="14"/>
  <c r="U101" i="15"/>
  <c r="U99" i="15" s="1"/>
  <c r="E101" i="15"/>
  <c r="E99" i="15" s="1"/>
  <c r="J94" i="15"/>
  <c r="Q94" i="15"/>
  <c r="I89" i="15"/>
  <c r="AC89" i="15"/>
  <c r="F89" i="15"/>
  <c r="P89" i="15"/>
  <c r="V84" i="15"/>
  <c r="U84" i="15"/>
  <c r="M84" i="15"/>
  <c r="I84" i="15"/>
  <c r="C84" i="15"/>
  <c r="S84" i="15"/>
  <c r="AA69" i="15"/>
  <c r="AA80" i="15"/>
  <c r="U59" i="15"/>
  <c r="E59" i="15"/>
  <c r="Q55" i="15"/>
  <c r="M51" i="15"/>
  <c r="I47" i="15"/>
  <c r="J63" i="15"/>
  <c r="C63" i="15"/>
  <c r="Y63" i="15"/>
  <c r="P63" i="15"/>
  <c r="AA42" i="15"/>
  <c r="AF43" i="15"/>
  <c r="W37" i="15"/>
  <c r="G37" i="15"/>
  <c r="O33" i="15"/>
  <c r="W29" i="15"/>
  <c r="G29" i="15"/>
  <c r="W25" i="15"/>
  <c r="G25" i="15"/>
  <c r="O21" i="15"/>
  <c r="W16" i="15"/>
  <c r="G16" i="15"/>
  <c r="AF65" i="15"/>
  <c r="Q63" i="15"/>
  <c r="M42" i="15"/>
  <c r="Q37" i="15"/>
  <c r="Y33" i="15"/>
  <c r="I33" i="15"/>
  <c r="Q29" i="15"/>
  <c r="Q25" i="15"/>
  <c r="Y21" i="15"/>
  <c r="I21" i="15"/>
  <c r="Q16" i="15"/>
  <c r="AF16" i="15"/>
  <c r="O101" i="14"/>
  <c r="O99" i="14" s="1"/>
  <c r="Q101" i="14"/>
  <c r="Q99" i="14" s="1"/>
  <c r="Q94" i="14"/>
  <c r="Q89" i="14"/>
  <c r="AD62" i="15"/>
  <c r="AE62" i="15" s="1"/>
  <c r="U84" i="14"/>
  <c r="E84" i="14"/>
  <c r="M80" i="14"/>
  <c r="I70" i="14"/>
  <c r="I69" i="14" s="1"/>
  <c r="AD75" i="14"/>
  <c r="AE75" i="14" s="1"/>
  <c r="V63" i="14"/>
  <c r="D63" i="14"/>
  <c r="T63" i="14"/>
  <c r="AD79" i="14"/>
  <c r="AE79" i="14" s="1"/>
  <c r="AD73" i="14"/>
  <c r="AE73" i="14" s="1"/>
  <c r="AD72" i="14"/>
  <c r="AE72" i="14" s="1"/>
  <c r="G63" i="14"/>
  <c r="U59" i="14"/>
  <c r="E59" i="14"/>
  <c r="Q55" i="14"/>
  <c r="M51" i="14"/>
  <c r="I47" i="14"/>
  <c r="I42" i="14"/>
  <c r="I37" i="14"/>
  <c r="U33" i="14"/>
  <c r="E33" i="14"/>
  <c r="Q29" i="14"/>
  <c r="I25" i="14"/>
  <c r="V21" i="14"/>
  <c r="F21" i="14"/>
  <c r="M21" i="14"/>
  <c r="U16" i="14"/>
  <c r="AF22" i="14"/>
  <c r="AA21" i="14"/>
  <c r="O16" i="14"/>
  <c r="B16" i="14"/>
  <c r="AD75" i="13"/>
  <c r="AE75" i="13" s="1"/>
  <c r="AF45" i="13"/>
  <c r="AF39" i="13"/>
  <c r="AF38" i="13"/>
  <c r="AD34" i="13"/>
  <c r="AE34" i="13" s="1"/>
  <c r="B33" i="13"/>
  <c r="AF32" i="13"/>
  <c r="AF90" i="13"/>
  <c r="AD74" i="13"/>
  <c r="AE74" i="13" s="1"/>
  <c r="B69" i="13"/>
  <c r="AD85" i="13"/>
  <c r="AE85" i="13" s="1"/>
  <c r="AD77" i="13"/>
  <c r="AE77" i="13" s="1"/>
  <c r="B76" i="13"/>
  <c r="AD76" i="13" s="1"/>
  <c r="AE76" i="13" s="1"/>
  <c r="AF77" i="13"/>
  <c r="AD43" i="13"/>
  <c r="AE43" i="13" s="1"/>
  <c r="AF43" i="13"/>
  <c r="AD38" i="13"/>
  <c r="AE38" i="13" s="1"/>
  <c r="AF36" i="13"/>
  <c r="AF22" i="13"/>
  <c r="AF34" i="13"/>
  <c r="AF26" i="13"/>
  <c r="AF27" i="13"/>
  <c r="AD18" i="13"/>
  <c r="AE18" i="13" s="1"/>
  <c r="AD95" i="13"/>
  <c r="AE95" i="13" s="1"/>
  <c r="AD79" i="13"/>
  <c r="AE79" i="13" s="1"/>
  <c r="AD78" i="13"/>
  <c r="AE78" i="13" s="1"/>
  <c r="AF72" i="13"/>
  <c r="AF71" i="13"/>
  <c r="AF67" i="13"/>
  <c r="AF66" i="13"/>
  <c r="AF65" i="13"/>
  <c r="AF64" i="13"/>
  <c r="AF62" i="13"/>
  <c r="AF61" i="13"/>
  <c r="AF60" i="13"/>
  <c r="AF58" i="13"/>
  <c r="AF57" i="13"/>
  <c r="AF56" i="13"/>
  <c r="AF54" i="13"/>
  <c r="AF53" i="13"/>
  <c r="AF52" i="13"/>
  <c r="AF50" i="13"/>
  <c r="AF49" i="13"/>
  <c r="AF48" i="13"/>
  <c r="AF46" i="13"/>
  <c r="AF85" i="13"/>
  <c r="AF79" i="13"/>
  <c r="AF18" i="13"/>
  <c r="AF35" i="13"/>
  <c r="AF20" i="13"/>
  <c r="AF23" i="13"/>
  <c r="AF95" i="13"/>
  <c r="AD90" i="13"/>
  <c r="AE90" i="13" s="1"/>
  <c r="AD86" i="13"/>
  <c r="AE86" i="13" s="1"/>
  <c r="AD87" i="13"/>
  <c r="AE87" i="13" s="1"/>
  <c r="AD81" i="13"/>
  <c r="AE81" i="13" s="1"/>
  <c r="B80" i="13"/>
  <c r="AD80" i="13" s="1"/>
  <c r="AE80" i="13" s="1"/>
  <c r="AD56" i="13"/>
  <c r="AE56" i="13" s="1"/>
  <c r="AD48" i="13"/>
  <c r="AE48" i="13" s="1"/>
  <c r="AD64" i="13"/>
  <c r="AE64" i="13" s="1"/>
  <c r="AD60" i="13"/>
  <c r="AE60" i="13" s="1"/>
  <c r="AF81" i="13"/>
  <c r="AD32" i="13"/>
  <c r="AE32" i="13" s="1"/>
  <c r="B29" i="13"/>
  <c r="AD30" i="13"/>
  <c r="AE30" i="13" s="1"/>
  <c r="I15" i="19" l="1"/>
  <c r="AF80" i="19"/>
  <c r="N15" i="19"/>
  <c r="AF80" i="18"/>
  <c r="AD108" i="16"/>
  <c r="AE108" i="16" s="1"/>
  <c r="B68" i="14"/>
  <c r="AB28" i="14"/>
  <c r="AF80" i="13"/>
  <c r="AC68" i="13"/>
  <c r="AD108" i="13"/>
  <c r="AE108" i="13" s="1"/>
  <c r="N68" i="13"/>
  <c r="S15" i="13"/>
  <c r="E83" i="13"/>
  <c r="N15" i="13"/>
  <c r="K28" i="13"/>
  <c r="K68" i="6"/>
  <c r="AB83" i="6"/>
  <c r="AB14" i="6" s="1"/>
  <c r="AB13" i="6" s="1"/>
  <c r="V68" i="6"/>
  <c r="G68" i="6"/>
  <c r="AB15" i="19"/>
  <c r="AB83" i="19"/>
  <c r="AB28" i="19"/>
  <c r="U15" i="18"/>
  <c r="AB68" i="18"/>
  <c r="AB15" i="18"/>
  <c r="AB28" i="18"/>
  <c r="AB83" i="18"/>
  <c r="AF55" i="17"/>
  <c r="AB28" i="17"/>
  <c r="N68" i="17"/>
  <c r="AD55" i="17"/>
  <c r="AE55" i="17" s="1"/>
  <c r="AB15" i="17"/>
  <c r="AF59" i="17"/>
  <c r="D68" i="17"/>
  <c r="AB83" i="17"/>
  <c r="L68" i="17"/>
  <c r="AB15" i="16"/>
  <c r="AB14" i="16" s="1"/>
  <c r="AB13" i="16" s="1"/>
  <c r="J68" i="16"/>
  <c r="AB83" i="16"/>
  <c r="AB28" i="15"/>
  <c r="AB14" i="15" s="1"/>
  <c r="AB13" i="15" s="1"/>
  <c r="AB15" i="14"/>
  <c r="AB14" i="14" s="1"/>
  <c r="AB13" i="14" s="1"/>
  <c r="AB68" i="14"/>
  <c r="AF47" i="14"/>
  <c r="T15" i="14"/>
  <c r="V83" i="6"/>
  <c r="E68" i="6"/>
  <c r="D68" i="6"/>
  <c r="AD51" i="6"/>
  <c r="AE51" i="6" s="1"/>
  <c r="H83" i="19"/>
  <c r="S83" i="19"/>
  <c r="J15" i="19"/>
  <c r="AF101" i="18"/>
  <c r="AD94" i="18"/>
  <c r="AE94" i="18" s="1"/>
  <c r="AF94" i="18"/>
  <c r="C68" i="18"/>
  <c r="J68" i="18"/>
  <c r="W68" i="18"/>
  <c r="Z15" i="18"/>
  <c r="AC99" i="18"/>
  <c r="M15" i="18"/>
  <c r="X68" i="18"/>
  <c r="Y83" i="18"/>
  <c r="I68" i="17"/>
  <c r="X15" i="17"/>
  <c r="Z15" i="16"/>
  <c r="AD25" i="16"/>
  <c r="AE25" i="16" s="1"/>
  <c r="X15" i="16"/>
  <c r="W68" i="16"/>
  <c r="F68" i="16"/>
  <c r="S15" i="16"/>
  <c r="AD29" i="16"/>
  <c r="AE29" i="16" s="1"/>
  <c r="P68" i="15"/>
  <c r="AC15" i="15"/>
  <c r="H68" i="15"/>
  <c r="AD55" i="15"/>
  <c r="AE55" i="15" s="1"/>
  <c r="AD80" i="15"/>
  <c r="AE80" i="15" s="1"/>
  <c r="AD29" i="15"/>
  <c r="AE29" i="15" s="1"/>
  <c r="AD16" i="15"/>
  <c r="AE16" i="15" s="1"/>
  <c r="U68" i="15"/>
  <c r="AD94" i="15"/>
  <c r="AE94" i="15" s="1"/>
  <c r="AF94" i="15"/>
  <c r="Z68" i="15"/>
  <c r="K15" i="15"/>
  <c r="L83" i="15"/>
  <c r="AD59" i="14"/>
  <c r="AE59" i="14" s="1"/>
  <c r="R68" i="14"/>
  <c r="AF42" i="14"/>
  <c r="AD42" i="14"/>
  <c r="AE42" i="14" s="1"/>
  <c r="J68" i="14"/>
  <c r="K68" i="14"/>
  <c r="AF51" i="14"/>
  <c r="AD89" i="14"/>
  <c r="AE89" i="14" s="1"/>
  <c r="K68" i="17"/>
  <c r="Z15" i="15"/>
  <c r="H68" i="17"/>
  <c r="M68" i="17"/>
  <c r="B15" i="13"/>
  <c r="B68" i="6"/>
  <c r="H15" i="15"/>
  <c r="AD37" i="16"/>
  <c r="AE37" i="16" s="1"/>
  <c r="Q68" i="18"/>
  <c r="P15" i="6"/>
  <c r="P83" i="6"/>
  <c r="AD55" i="14"/>
  <c r="AE55" i="14" s="1"/>
  <c r="W83" i="16"/>
  <c r="E15" i="18"/>
  <c r="AD21" i="15"/>
  <c r="AE21" i="15" s="1"/>
  <c r="T15" i="15"/>
  <c r="AC69" i="16"/>
  <c r="AF94" i="14"/>
  <c r="L83" i="13"/>
  <c r="K68" i="18"/>
  <c r="K83" i="19"/>
  <c r="G83" i="19"/>
  <c r="R15" i="15"/>
  <c r="F68" i="6"/>
  <c r="H15" i="18"/>
  <c r="B83" i="13"/>
  <c r="AD47" i="14"/>
  <c r="AE47" i="14" s="1"/>
  <c r="D15" i="15"/>
  <c r="N68" i="19"/>
  <c r="R15" i="19"/>
  <c r="AF89" i="6"/>
  <c r="AF59" i="6"/>
  <c r="I15" i="17"/>
  <c r="AF80" i="6"/>
  <c r="D15" i="14"/>
  <c r="AD47" i="13"/>
  <c r="AE47" i="13" s="1"/>
  <c r="V15" i="19"/>
  <c r="J15" i="18"/>
  <c r="W68" i="13"/>
  <c r="AF37" i="15"/>
  <c r="AD59" i="16"/>
  <c r="AE59" i="16" s="1"/>
  <c r="G83" i="13"/>
  <c r="J15" i="13"/>
  <c r="N68" i="15"/>
  <c r="E15" i="13"/>
  <c r="K68" i="19"/>
  <c r="AD42" i="17"/>
  <c r="AE42" i="17" s="1"/>
  <c r="AF25" i="18"/>
  <c r="W15" i="18"/>
  <c r="P83" i="19"/>
  <c r="X68" i="6"/>
  <c r="C83" i="18"/>
  <c r="T68" i="19"/>
  <c r="E28" i="13"/>
  <c r="X15" i="13"/>
  <c r="AD51" i="16"/>
  <c r="AE51" i="16" s="1"/>
  <c r="Q68" i="16"/>
  <c r="F83" i="15"/>
  <c r="AF101" i="17"/>
  <c r="AF51" i="19"/>
  <c r="AC83" i="15"/>
  <c r="T68" i="18"/>
  <c r="AD99" i="18"/>
  <c r="AE99" i="18" s="1"/>
  <c r="AD25" i="19"/>
  <c r="AE25" i="19" s="1"/>
  <c r="AF59" i="14"/>
  <c r="AD33" i="16"/>
  <c r="AE33" i="16" s="1"/>
  <c r="AF33" i="16"/>
  <c r="V68" i="18"/>
  <c r="Z15" i="19"/>
  <c r="J68" i="15"/>
  <c r="N28" i="13"/>
  <c r="Y68" i="13"/>
  <c r="AD63" i="16"/>
  <c r="AE63" i="16" s="1"/>
  <c r="AD55" i="16"/>
  <c r="AE55" i="16" s="1"/>
  <c r="AF42" i="17"/>
  <c r="AD37" i="6"/>
  <c r="AE37" i="6" s="1"/>
  <c r="AD63" i="15"/>
  <c r="AE63" i="15" s="1"/>
  <c r="AF29" i="15"/>
  <c r="I83" i="15"/>
  <c r="G68" i="17"/>
  <c r="AD25" i="18"/>
  <c r="AE25" i="18" s="1"/>
  <c r="AF37" i="18"/>
  <c r="G83" i="14"/>
  <c r="AD80" i="18"/>
  <c r="AE80" i="18" s="1"/>
  <c r="AF101" i="19"/>
  <c r="S68" i="6"/>
  <c r="AD29" i="6"/>
  <c r="AE29" i="6" s="1"/>
  <c r="R68" i="6"/>
  <c r="AF33" i="6"/>
  <c r="O68" i="6"/>
  <c r="AD21" i="16"/>
  <c r="AE21" i="16" s="1"/>
  <c r="I68" i="13"/>
  <c r="V68" i="13"/>
  <c r="Y83" i="16"/>
  <c r="S68" i="16"/>
  <c r="S68" i="19"/>
  <c r="Z83" i="13"/>
  <c r="T15" i="19"/>
  <c r="V15" i="18"/>
  <c r="X68" i="16"/>
  <c r="X15" i="18"/>
  <c r="AF42" i="18"/>
  <c r="E68" i="19"/>
  <c r="O68" i="16"/>
  <c r="V15" i="16"/>
  <c r="T68" i="6"/>
  <c r="L15" i="14"/>
  <c r="AD94" i="14"/>
  <c r="AE94" i="14" s="1"/>
  <c r="P68" i="13"/>
  <c r="W15" i="13"/>
  <c r="AA15" i="15"/>
  <c r="Z83" i="19"/>
  <c r="H15" i="16"/>
  <c r="S83" i="13"/>
  <c r="AD42" i="18"/>
  <c r="AE42" i="18" s="1"/>
  <c r="U83" i="17"/>
  <c r="AF47" i="18"/>
  <c r="G83" i="18"/>
  <c r="J83" i="16"/>
  <c r="Y15" i="18"/>
  <c r="AD59" i="6"/>
  <c r="AE59" i="6" s="1"/>
  <c r="Y68" i="6"/>
  <c r="F68" i="13"/>
  <c r="AF101" i="15"/>
  <c r="P15" i="15"/>
  <c r="K68" i="15"/>
  <c r="S68" i="17"/>
  <c r="AD89" i="13"/>
  <c r="AE89" i="13" s="1"/>
  <c r="L68" i="16"/>
  <c r="I68" i="6"/>
  <c r="P83" i="14"/>
  <c r="X28" i="18"/>
  <c r="AA15" i="13"/>
  <c r="Y28" i="13"/>
  <c r="T28" i="13"/>
  <c r="P15" i="14"/>
  <c r="R15" i="18"/>
  <c r="K83" i="6"/>
  <c r="V28" i="13"/>
  <c r="K68" i="13"/>
  <c r="J83" i="13"/>
  <c r="AC83" i="13"/>
  <c r="P83" i="13"/>
  <c r="Z15" i="13"/>
  <c r="F83" i="17"/>
  <c r="O83" i="15"/>
  <c r="AC83" i="18"/>
  <c r="K15" i="16"/>
  <c r="AF21" i="16"/>
  <c r="AF37" i="16"/>
  <c r="O68" i="17"/>
  <c r="Q68" i="13"/>
  <c r="T83" i="13"/>
  <c r="L68" i="15"/>
  <c r="U15" i="13"/>
  <c r="V15" i="13"/>
  <c r="W83" i="13"/>
  <c r="D15" i="17"/>
  <c r="B83" i="14"/>
  <c r="Q15" i="13"/>
  <c r="Y68" i="15"/>
  <c r="Z83" i="15"/>
  <c r="L15" i="16"/>
  <c r="AF29" i="6"/>
  <c r="AF70" i="15"/>
  <c r="K15" i="14"/>
  <c r="L68" i="14"/>
  <c r="L83" i="18"/>
  <c r="AF63" i="6"/>
  <c r="T68" i="17"/>
  <c r="AA83" i="17"/>
  <c r="X68" i="13"/>
  <c r="Y68" i="17"/>
  <c r="F68" i="15"/>
  <c r="M15" i="13"/>
  <c r="F83" i="13"/>
  <c r="L15" i="13"/>
  <c r="H15" i="14"/>
  <c r="B83" i="16"/>
  <c r="AD33" i="6"/>
  <c r="AE33" i="6" s="1"/>
  <c r="AD25" i="13"/>
  <c r="AE25" i="13" s="1"/>
  <c r="D83" i="15"/>
  <c r="D28" i="15"/>
  <c r="AD101" i="6"/>
  <c r="AE101" i="6" s="1"/>
  <c r="M15" i="15"/>
  <c r="G83" i="15"/>
  <c r="U68" i="16"/>
  <c r="S15" i="17"/>
  <c r="S68" i="18"/>
  <c r="U15" i="17"/>
  <c r="F15" i="18"/>
  <c r="AD16" i="16"/>
  <c r="AE16" i="16" s="1"/>
  <c r="O15" i="17"/>
  <c r="Q68" i="6"/>
  <c r="Y15" i="6"/>
  <c r="AD84" i="6"/>
  <c r="AE84" i="6" s="1"/>
  <c r="D68" i="13"/>
  <c r="O83" i="13"/>
  <c r="N15" i="16"/>
  <c r="H15" i="13"/>
  <c r="W83" i="19"/>
  <c r="H68" i="16"/>
  <c r="F15" i="14"/>
  <c r="U15" i="15"/>
  <c r="G15" i="14"/>
  <c r="AD108" i="19"/>
  <c r="AE108" i="19" s="1"/>
  <c r="AD37" i="19"/>
  <c r="AE37" i="19" s="1"/>
  <c r="AF55" i="14"/>
  <c r="N68" i="14"/>
  <c r="S83" i="14"/>
  <c r="R68" i="19"/>
  <c r="Y83" i="6"/>
  <c r="L68" i="13"/>
  <c r="R68" i="18"/>
  <c r="M83" i="13"/>
  <c r="X83" i="13"/>
  <c r="C83" i="6"/>
  <c r="P28" i="13"/>
  <c r="I68" i="14"/>
  <c r="L83" i="14"/>
  <c r="I83" i="18"/>
  <c r="Q15" i="18"/>
  <c r="X15" i="14"/>
  <c r="Q28" i="13"/>
  <c r="O28" i="13"/>
  <c r="B15" i="15"/>
  <c r="AD15" i="15" s="1"/>
  <c r="AE15" i="15" s="1"/>
  <c r="D68" i="18"/>
  <c r="W83" i="18"/>
  <c r="Q15" i="16"/>
  <c r="D68" i="14"/>
  <c r="W83" i="14"/>
  <c r="H28" i="16"/>
  <c r="AF47" i="16"/>
  <c r="J15" i="16"/>
  <c r="O83" i="6"/>
  <c r="D28" i="13"/>
  <c r="X28" i="13"/>
  <c r="F68" i="19"/>
  <c r="AD80" i="19"/>
  <c r="AE80" i="19" s="1"/>
  <c r="T15" i="13"/>
  <c r="G28" i="13"/>
  <c r="C15" i="13"/>
  <c r="I15" i="13"/>
  <c r="G15" i="13"/>
  <c r="J28" i="6"/>
  <c r="C83" i="15"/>
  <c r="K28" i="19"/>
  <c r="B15" i="19"/>
  <c r="Q83" i="6"/>
  <c r="Y15" i="13"/>
  <c r="AC15" i="13"/>
  <c r="AF15" i="13" s="1"/>
  <c r="AA99" i="15"/>
  <c r="AF99" i="15" s="1"/>
  <c r="AD37" i="17"/>
  <c r="AE37" i="17" s="1"/>
  <c r="AD47" i="18"/>
  <c r="AE47" i="18" s="1"/>
  <c r="AF94" i="17"/>
  <c r="AA15" i="16"/>
  <c r="R83" i="19"/>
  <c r="AD21" i="19"/>
  <c r="AE21" i="19" s="1"/>
  <c r="J28" i="16"/>
  <c r="R15" i="16"/>
  <c r="U15" i="6"/>
  <c r="O68" i="13"/>
  <c r="H28" i="13"/>
  <c r="AC28" i="13"/>
  <c r="O15" i="13"/>
  <c r="U83" i="13"/>
  <c r="D15" i="13"/>
  <c r="V83" i="13"/>
  <c r="N83" i="13"/>
  <c r="C83" i="13"/>
  <c r="AD101" i="16"/>
  <c r="AE101" i="16" s="1"/>
  <c r="P68" i="6"/>
  <c r="Y15" i="17"/>
  <c r="AF42" i="15"/>
  <c r="Y83" i="15"/>
  <c r="R83" i="18"/>
  <c r="AD63" i="18"/>
  <c r="AE63" i="18" s="1"/>
  <c r="AF33" i="18"/>
  <c r="O15" i="18"/>
  <c r="Q83" i="19"/>
  <c r="AF99" i="19"/>
  <c r="AD101" i="13"/>
  <c r="AE101" i="13" s="1"/>
  <c r="T83" i="14"/>
  <c r="AF21" i="15"/>
  <c r="G15" i="16"/>
  <c r="G68" i="16"/>
  <c r="J83" i="18"/>
  <c r="AF108" i="19"/>
  <c r="Q15" i="6"/>
  <c r="L83" i="6"/>
  <c r="N68" i="6"/>
  <c r="T15" i="18"/>
  <c r="O83" i="19"/>
  <c r="V15" i="15"/>
  <c r="S28" i="13"/>
  <c r="L28" i="13"/>
  <c r="F28" i="13"/>
  <c r="P68" i="17"/>
  <c r="Q83" i="17"/>
  <c r="O83" i="16"/>
  <c r="AA28" i="13"/>
  <c r="B28" i="13"/>
  <c r="K83" i="13"/>
  <c r="Y83" i="13"/>
  <c r="S83" i="15"/>
  <c r="U28" i="13"/>
  <c r="J83" i="14"/>
  <c r="P15" i="16"/>
  <c r="M28" i="13"/>
  <c r="K15" i="13"/>
  <c r="AD70" i="6"/>
  <c r="AE70" i="6" s="1"/>
  <c r="T83" i="15"/>
  <c r="V83" i="15"/>
  <c r="AD21" i="14"/>
  <c r="AE21" i="14" s="1"/>
  <c r="E68" i="14"/>
  <c r="AF37" i="17"/>
  <c r="AD94" i="16"/>
  <c r="AE94" i="16" s="1"/>
  <c r="S83" i="17"/>
  <c r="P15" i="18"/>
  <c r="L15" i="19"/>
  <c r="O15" i="16"/>
  <c r="AF63" i="16"/>
  <c r="AF55" i="16"/>
  <c r="AC68" i="19"/>
  <c r="J68" i="6"/>
  <c r="AD47" i="6"/>
  <c r="AE47" i="6" s="1"/>
  <c r="C28" i="13"/>
  <c r="D83" i="13"/>
  <c r="I83" i="13"/>
  <c r="R83" i="13"/>
  <c r="H83" i="13"/>
  <c r="S15" i="19"/>
  <c r="R28" i="13"/>
  <c r="I28" i="13"/>
  <c r="P15" i="13"/>
  <c r="AF55" i="19"/>
  <c r="AC68" i="6"/>
  <c r="L68" i="6"/>
  <c r="R15" i="13"/>
  <c r="AD69" i="6"/>
  <c r="AE69" i="6" s="1"/>
  <c r="AF101" i="6"/>
  <c r="AF21" i="14"/>
  <c r="E15" i="15"/>
  <c r="M68" i="18"/>
  <c r="Z68" i="18"/>
  <c r="AA99" i="18"/>
  <c r="Z83" i="14"/>
  <c r="V15" i="6"/>
  <c r="U68" i="6"/>
  <c r="Z68" i="19"/>
  <c r="J28" i="13"/>
  <c r="Z28" i="13"/>
  <c r="J68" i="13"/>
  <c r="W28" i="13"/>
  <c r="H68" i="13"/>
  <c r="V68" i="15"/>
  <c r="Q83" i="13"/>
  <c r="F15" i="13"/>
  <c r="H83" i="6"/>
  <c r="V28" i="6"/>
  <c r="N83" i="6"/>
  <c r="AD63" i="6"/>
  <c r="AE63" i="6" s="1"/>
  <c r="P28" i="6"/>
  <c r="AD16" i="6"/>
  <c r="AE16" i="6" s="1"/>
  <c r="D83" i="6"/>
  <c r="AD55" i="6"/>
  <c r="AE55" i="6" s="1"/>
  <c r="L28" i="6"/>
  <c r="AB14" i="13"/>
  <c r="AD51" i="13"/>
  <c r="AE51" i="13" s="1"/>
  <c r="S68" i="13"/>
  <c r="T68" i="13"/>
  <c r="M68" i="13"/>
  <c r="AD94" i="13"/>
  <c r="AE94" i="13" s="1"/>
  <c r="AF47" i="6"/>
  <c r="AF80" i="15"/>
  <c r="M68" i="15"/>
  <c r="X83" i="15"/>
  <c r="I15" i="16"/>
  <c r="N15" i="18"/>
  <c r="AD59" i="15"/>
  <c r="AE59" i="15" s="1"/>
  <c r="AF42" i="16"/>
  <c r="X28" i="16"/>
  <c r="T15" i="16"/>
  <c r="AC15" i="16"/>
  <c r="AF15" i="16" s="1"/>
  <c r="O83" i="18"/>
  <c r="C83" i="19"/>
  <c r="I28" i="6"/>
  <c r="W68" i="6"/>
  <c r="AD94" i="6"/>
  <c r="AE94" i="6" s="1"/>
  <c r="Z28" i="6"/>
  <c r="AD21" i="13"/>
  <c r="AE21" i="13" s="1"/>
  <c r="H83" i="15"/>
  <c r="E15" i="14"/>
  <c r="S15" i="15"/>
  <c r="O28" i="18"/>
  <c r="T28" i="18"/>
  <c r="E68" i="16"/>
  <c r="H15" i="17"/>
  <c r="D15" i="18"/>
  <c r="J28" i="18"/>
  <c r="AF63" i="18"/>
  <c r="K15" i="18"/>
  <c r="G68" i="18"/>
  <c r="W28" i="19"/>
  <c r="AA28" i="19"/>
  <c r="P28" i="19"/>
  <c r="AC15" i="14"/>
  <c r="AA68" i="14"/>
  <c r="X83" i="14"/>
  <c r="AC28" i="16"/>
  <c r="R83" i="16"/>
  <c r="W15" i="16"/>
  <c r="U83" i="16"/>
  <c r="T15" i="17"/>
  <c r="F15" i="6"/>
  <c r="F28" i="6"/>
  <c r="E83" i="6"/>
  <c r="T83" i="6"/>
  <c r="E15" i="6"/>
  <c r="G83" i="6"/>
  <c r="AA68" i="13"/>
  <c r="R68" i="13"/>
  <c r="AF70" i="6"/>
  <c r="AF51" i="6"/>
  <c r="X68" i="14"/>
  <c r="AD89" i="16"/>
  <c r="AE89" i="16" s="1"/>
  <c r="F28" i="18"/>
  <c r="AF51" i="18"/>
  <c r="K83" i="17"/>
  <c r="AF63" i="17"/>
  <c r="V68" i="17"/>
  <c r="M15" i="19"/>
  <c r="E15" i="19"/>
  <c r="J15" i="14"/>
  <c r="F68" i="14"/>
  <c r="AC68" i="15"/>
  <c r="AF94" i="6"/>
  <c r="I83" i="6"/>
  <c r="C15" i="6"/>
  <c r="F83" i="6"/>
  <c r="X68" i="17"/>
  <c r="Z28" i="16"/>
  <c r="U68" i="13"/>
  <c r="P28" i="18"/>
  <c r="G28" i="15"/>
  <c r="U83" i="15"/>
  <c r="E28" i="17"/>
  <c r="V28" i="18"/>
  <c r="L28" i="19"/>
  <c r="C28" i="14"/>
  <c r="G28" i="19"/>
  <c r="AD51" i="15"/>
  <c r="AE51" i="15" s="1"/>
  <c r="Y28" i="19"/>
  <c r="AC28" i="19"/>
  <c r="C28" i="19"/>
  <c r="X28" i="19"/>
  <c r="F28" i="19"/>
  <c r="Z28" i="19"/>
  <c r="E28" i="19"/>
  <c r="D28" i="19"/>
  <c r="S28" i="19"/>
  <c r="B28" i="19"/>
  <c r="AD28" i="19" s="1"/>
  <c r="AE28" i="19" s="1"/>
  <c r="R28" i="19"/>
  <c r="Q28" i="19"/>
  <c r="U28" i="19"/>
  <c r="O28" i="19"/>
  <c r="T28" i="19"/>
  <c r="M28" i="19"/>
  <c r="V28" i="19"/>
  <c r="N28" i="19"/>
  <c r="J28" i="19"/>
  <c r="I28" i="19"/>
  <c r="H28" i="19"/>
  <c r="Q68" i="19"/>
  <c r="I15" i="18"/>
  <c r="Q28" i="18"/>
  <c r="M28" i="18"/>
  <c r="I28" i="18"/>
  <c r="R28" i="18"/>
  <c r="AC28" i="18"/>
  <c r="E28" i="18"/>
  <c r="D28" i="18"/>
  <c r="Y28" i="18"/>
  <c r="K28" i="18"/>
  <c r="W28" i="18"/>
  <c r="S28" i="18"/>
  <c r="C28" i="18"/>
  <c r="Z28" i="18"/>
  <c r="U28" i="18"/>
  <c r="L28" i="18"/>
  <c r="G28" i="18"/>
  <c r="AA28" i="18"/>
  <c r="N28" i="18"/>
  <c r="H28" i="18"/>
  <c r="B28" i="18"/>
  <c r="O28" i="17"/>
  <c r="D28" i="17"/>
  <c r="G28" i="17"/>
  <c r="N28" i="17"/>
  <c r="Z28" i="17"/>
  <c r="S28" i="17"/>
  <c r="P28" i="17"/>
  <c r="X28" i="17"/>
  <c r="M28" i="17"/>
  <c r="K28" i="17"/>
  <c r="J28" i="17"/>
  <c r="V28" i="17"/>
  <c r="U28" i="17"/>
  <c r="B28" i="17"/>
  <c r="I28" i="17"/>
  <c r="AC28" i="17"/>
  <c r="L28" i="17"/>
  <c r="F28" i="17"/>
  <c r="W28" i="17"/>
  <c r="T28" i="17"/>
  <c r="AA28" i="17"/>
  <c r="Q28" i="17"/>
  <c r="C28" i="17"/>
  <c r="R28" i="17"/>
  <c r="H28" i="17"/>
  <c r="Y28" i="17"/>
  <c r="D68" i="16"/>
  <c r="D15" i="16"/>
  <c r="AF25" i="16"/>
  <c r="G83" i="16"/>
  <c r="Q28" i="16"/>
  <c r="Y28" i="16"/>
  <c r="R28" i="16"/>
  <c r="G28" i="16"/>
  <c r="W28" i="16"/>
  <c r="K28" i="16"/>
  <c r="F15" i="16"/>
  <c r="O28" i="16"/>
  <c r="I28" i="16"/>
  <c r="M28" i="16"/>
  <c r="C28" i="16"/>
  <c r="S28" i="16"/>
  <c r="N28" i="16"/>
  <c r="D28" i="16"/>
  <c r="P28" i="16"/>
  <c r="V28" i="16"/>
  <c r="E28" i="16"/>
  <c r="L28" i="16"/>
  <c r="T28" i="16"/>
  <c r="U28" i="16"/>
  <c r="AA28" i="16"/>
  <c r="AF28" i="16" s="1"/>
  <c r="F28" i="16"/>
  <c r="B28" i="16"/>
  <c r="L15" i="15"/>
  <c r="K28" i="15"/>
  <c r="Z28" i="15"/>
  <c r="R28" i="15"/>
  <c r="L28" i="15"/>
  <c r="W28" i="15"/>
  <c r="T28" i="15"/>
  <c r="Q28" i="15"/>
  <c r="AF63" i="15"/>
  <c r="I28" i="15"/>
  <c r="M28" i="15"/>
  <c r="C28" i="15"/>
  <c r="P28" i="15"/>
  <c r="N28" i="15"/>
  <c r="J28" i="15"/>
  <c r="Y28" i="15"/>
  <c r="O28" i="15"/>
  <c r="S28" i="15"/>
  <c r="X28" i="15"/>
  <c r="F28" i="15"/>
  <c r="E28" i="15"/>
  <c r="V28" i="15"/>
  <c r="AA28" i="15"/>
  <c r="U28" i="15"/>
  <c r="H28" i="15"/>
  <c r="AC28" i="15"/>
  <c r="B28" i="15"/>
  <c r="Q28" i="14"/>
  <c r="V83" i="14"/>
  <c r="V15" i="14"/>
  <c r="U83" i="14"/>
  <c r="I83" i="14"/>
  <c r="J28" i="14"/>
  <c r="C68" i="14"/>
  <c r="F83" i="14"/>
  <c r="U15" i="14"/>
  <c r="Q15" i="14"/>
  <c r="R15" i="14"/>
  <c r="U68" i="14"/>
  <c r="H83" i="14"/>
  <c r="Y15" i="14"/>
  <c r="AF108" i="14"/>
  <c r="Z28" i="14"/>
  <c r="V68" i="14"/>
  <c r="R83" i="14"/>
  <c r="L28" i="14"/>
  <c r="N28" i="14"/>
  <c r="K28" i="14"/>
  <c r="R28" i="14"/>
  <c r="W28" i="14"/>
  <c r="P28" i="14"/>
  <c r="F28" i="14"/>
  <c r="D28" i="14"/>
  <c r="T28" i="14"/>
  <c r="H28" i="14"/>
  <c r="X28" i="14"/>
  <c r="V28" i="14"/>
  <c r="G28" i="14"/>
  <c r="AC28" i="14"/>
  <c r="Y28" i="14"/>
  <c r="I28" i="14"/>
  <c r="B28" i="14"/>
  <c r="E28" i="14"/>
  <c r="M28" i="14"/>
  <c r="AA28" i="14"/>
  <c r="U28" i="14"/>
  <c r="S28" i="14"/>
  <c r="O28" i="14"/>
  <c r="M28" i="6"/>
  <c r="AD80" i="6"/>
  <c r="AE80" i="6" s="1"/>
  <c r="AF16" i="6"/>
  <c r="T28" i="6"/>
  <c r="W28" i="6"/>
  <c r="X28" i="6"/>
  <c r="C28" i="6"/>
  <c r="U28" i="6"/>
  <c r="N28" i="6"/>
  <c r="Y28" i="6"/>
  <c r="B28" i="6"/>
  <c r="D28" i="6"/>
  <c r="O28" i="6"/>
  <c r="Q28" i="6"/>
  <c r="E28" i="6"/>
  <c r="AC28" i="6"/>
  <c r="R28" i="6"/>
  <c r="H28" i="6"/>
  <c r="S28" i="6"/>
  <c r="AA28" i="6"/>
  <c r="K28" i="6"/>
  <c r="G28" i="6"/>
  <c r="U15" i="19"/>
  <c r="D15" i="19"/>
  <c r="AF42" i="19"/>
  <c r="M68" i="19"/>
  <c r="AF47" i="19"/>
  <c r="O15" i="19"/>
  <c r="G15" i="19"/>
  <c r="J83" i="19"/>
  <c r="J14" i="19" s="1"/>
  <c r="J13" i="19" s="1"/>
  <c r="AF63" i="14"/>
  <c r="W15" i="14"/>
  <c r="P15" i="17"/>
  <c r="Y83" i="14"/>
  <c r="K68" i="16"/>
  <c r="M83" i="15"/>
  <c r="S15" i="14"/>
  <c r="J15" i="15"/>
  <c r="AD42" i="16"/>
  <c r="AE42" i="16" s="1"/>
  <c r="AD84" i="18"/>
  <c r="AE84" i="18" s="1"/>
  <c r="C15" i="19"/>
  <c r="M83" i="14"/>
  <c r="AF55" i="6"/>
  <c r="S83" i="18"/>
  <c r="M83" i="6"/>
  <c r="P83" i="17"/>
  <c r="E83" i="17"/>
  <c r="M83" i="17"/>
  <c r="D83" i="18"/>
  <c r="Q83" i="18"/>
  <c r="AD59" i="18"/>
  <c r="AE59" i="18" s="1"/>
  <c r="P83" i="18"/>
  <c r="E83" i="18"/>
  <c r="I68" i="18"/>
  <c r="AD55" i="18"/>
  <c r="AE55" i="18" s="1"/>
  <c r="N83" i="14"/>
  <c r="P68" i="14"/>
  <c r="AD59" i="13"/>
  <c r="AE59" i="13" s="1"/>
  <c r="L15" i="6"/>
  <c r="AF25" i="6"/>
  <c r="AF37" i="6"/>
  <c r="N15" i="6"/>
  <c r="X15" i="6"/>
  <c r="D15" i="6"/>
  <c r="H15" i="19"/>
  <c r="Y83" i="19"/>
  <c r="F15" i="19"/>
  <c r="V68" i="19"/>
  <c r="W15" i="17"/>
  <c r="E15" i="17"/>
  <c r="N83" i="17"/>
  <c r="V83" i="16"/>
  <c r="F83" i="16"/>
  <c r="Q15" i="15"/>
  <c r="W15" i="15"/>
  <c r="O15" i="14"/>
  <c r="T68" i="14"/>
  <c r="H68" i="14"/>
  <c r="AF89" i="14"/>
  <c r="C83" i="14"/>
  <c r="C15" i="14"/>
  <c r="N15" i="14"/>
  <c r="K83" i="14"/>
  <c r="D83" i="14"/>
  <c r="AF99" i="6"/>
  <c r="AD99" i="6"/>
  <c r="AE99" i="6" s="1"/>
  <c r="AA15" i="6"/>
  <c r="AF21" i="6"/>
  <c r="S83" i="6"/>
  <c r="W83" i="6"/>
  <c r="AC83" i="6"/>
  <c r="AA83" i="6"/>
  <c r="AF84" i="6"/>
  <c r="B15" i="6"/>
  <c r="AD21" i="6"/>
  <c r="AE21" i="6" s="1"/>
  <c r="AD42" i="6"/>
  <c r="AE42" i="6" s="1"/>
  <c r="U83" i="6"/>
  <c r="J15" i="6"/>
  <c r="T15" i="6"/>
  <c r="AA68" i="6"/>
  <c r="AF69" i="6"/>
  <c r="X83" i="6"/>
  <c r="R15" i="6"/>
  <c r="AC15" i="6"/>
  <c r="J83" i="6"/>
  <c r="Z15" i="6"/>
  <c r="B83" i="6"/>
  <c r="I15" i="6"/>
  <c r="S15" i="6"/>
  <c r="AF42" i="6"/>
  <c r="M15" i="6"/>
  <c r="G15" i="6"/>
  <c r="AD25" i="6"/>
  <c r="AE25" i="6" s="1"/>
  <c r="Z83" i="6"/>
  <c r="K15" i="6"/>
  <c r="AD108" i="6"/>
  <c r="AE108" i="6" s="1"/>
  <c r="AF108" i="6"/>
  <c r="O15" i="6"/>
  <c r="R83" i="6"/>
  <c r="H15" i="6"/>
  <c r="W15" i="6"/>
  <c r="N83" i="19"/>
  <c r="V83" i="19"/>
  <c r="AF70" i="19"/>
  <c r="AA69" i="19"/>
  <c r="F83" i="19"/>
  <c r="X83" i="19"/>
  <c r="AF37" i="19"/>
  <c r="AD70" i="19"/>
  <c r="AE70" i="19" s="1"/>
  <c r="B69" i="19"/>
  <c r="N83" i="18"/>
  <c r="Z83" i="18"/>
  <c r="AF84" i="18"/>
  <c r="T83" i="17"/>
  <c r="O83" i="17"/>
  <c r="V15" i="17"/>
  <c r="Q15" i="17"/>
  <c r="L15" i="17"/>
  <c r="X83" i="17"/>
  <c r="Z83" i="17"/>
  <c r="AC99" i="16"/>
  <c r="AD99" i="16" s="1"/>
  <c r="AE99" i="16" s="1"/>
  <c r="X83" i="16"/>
  <c r="AF29" i="16"/>
  <c r="AF70" i="16"/>
  <c r="AA69" i="16"/>
  <c r="AD47" i="16"/>
  <c r="AE47" i="16" s="1"/>
  <c r="M83" i="16"/>
  <c r="Z83" i="16"/>
  <c r="B15" i="16"/>
  <c r="L83" i="16"/>
  <c r="AD69" i="16"/>
  <c r="AE69" i="16" s="1"/>
  <c r="B68" i="16"/>
  <c r="G15" i="15"/>
  <c r="AD70" i="15"/>
  <c r="AE70" i="15" s="1"/>
  <c r="B69" i="15"/>
  <c r="AD101" i="15"/>
  <c r="AE101" i="15" s="1"/>
  <c r="B99" i="15"/>
  <c r="AD99" i="15" s="1"/>
  <c r="AE99" i="15" s="1"/>
  <c r="AD47" i="15"/>
  <c r="AE47" i="15" s="1"/>
  <c r="AD29" i="14"/>
  <c r="AE29" i="14" s="1"/>
  <c r="AF25" i="14"/>
  <c r="AD25" i="14"/>
  <c r="AE25" i="14" s="1"/>
  <c r="Z68" i="14"/>
  <c r="AA83" i="14"/>
  <c r="AF33" i="14"/>
  <c r="G68" i="14"/>
  <c r="O83" i="14"/>
  <c r="AF80" i="14"/>
  <c r="AF29" i="14"/>
  <c r="AD101" i="14"/>
  <c r="AE101" i="14" s="1"/>
  <c r="B99" i="14"/>
  <c r="AD99" i="14" s="1"/>
  <c r="AE99" i="14" s="1"/>
  <c r="O68" i="14"/>
  <c r="AD33" i="14"/>
  <c r="AE33" i="14" s="1"/>
  <c r="AD63" i="13"/>
  <c r="AE63" i="13" s="1"/>
  <c r="AD99" i="13"/>
  <c r="AE99" i="13" s="1"/>
  <c r="AF101" i="13"/>
  <c r="AF99" i="13"/>
  <c r="AD47" i="19"/>
  <c r="AE47" i="19" s="1"/>
  <c r="AD63" i="19"/>
  <c r="AE63" i="19" s="1"/>
  <c r="AC15" i="19"/>
  <c r="AD16" i="19"/>
  <c r="AE16" i="19" s="1"/>
  <c r="AF84" i="19"/>
  <c r="AA83" i="19"/>
  <c r="AF83" i="19" s="1"/>
  <c r="X15" i="19"/>
  <c r="AF29" i="19"/>
  <c r="I68" i="19"/>
  <c r="AF16" i="19"/>
  <c r="AA15" i="19"/>
  <c r="AD55" i="19"/>
  <c r="AE55" i="19" s="1"/>
  <c r="AD84" i="19"/>
  <c r="AE84" i="19" s="1"/>
  <c r="B83" i="19"/>
  <c r="AD83" i="19" s="1"/>
  <c r="AE83" i="19" s="1"/>
  <c r="AF63" i="19"/>
  <c r="AF33" i="19"/>
  <c r="E83" i="19"/>
  <c r="K15" i="19"/>
  <c r="AD59" i="19"/>
  <c r="AE59" i="19" s="1"/>
  <c r="I83" i="19"/>
  <c r="W15" i="19"/>
  <c r="AD29" i="19"/>
  <c r="AE29" i="19" s="1"/>
  <c r="M83" i="19"/>
  <c r="B99" i="19"/>
  <c r="AD99" i="19" s="1"/>
  <c r="AE99" i="19" s="1"/>
  <c r="AF21" i="19"/>
  <c r="U83" i="19"/>
  <c r="P15" i="19"/>
  <c r="Q15" i="19"/>
  <c r="AF25" i="19"/>
  <c r="AD51" i="19"/>
  <c r="AE51" i="19" s="1"/>
  <c r="N15" i="17"/>
  <c r="K83" i="16"/>
  <c r="AD99" i="17"/>
  <c r="AE99" i="17" s="1"/>
  <c r="AA15" i="18"/>
  <c r="AF16" i="18"/>
  <c r="V83" i="18"/>
  <c r="K15" i="17"/>
  <c r="H83" i="16"/>
  <c r="Y83" i="17"/>
  <c r="AF55" i="18"/>
  <c r="F83" i="18"/>
  <c r="AC68" i="16"/>
  <c r="AD80" i="16"/>
  <c r="AE80" i="16" s="1"/>
  <c r="AF80" i="16"/>
  <c r="AD47" i="17"/>
  <c r="AE47" i="17" s="1"/>
  <c r="F15" i="17"/>
  <c r="L83" i="17"/>
  <c r="S83" i="16"/>
  <c r="AD29" i="17"/>
  <c r="AE29" i="17" s="1"/>
  <c r="AF108" i="16"/>
  <c r="H83" i="17"/>
  <c r="J83" i="17"/>
  <c r="U68" i="18"/>
  <c r="X83" i="18"/>
  <c r="G15" i="17"/>
  <c r="D83" i="17"/>
  <c r="V83" i="17"/>
  <c r="AD16" i="18"/>
  <c r="AE16" i="18" s="1"/>
  <c r="B15" i="18"/>
  <c r="Z15" i="17"/>
  <c r="Q83" i="16"/>
  <c r="C83" i="17"/>
  <c r="AF99" i="17"/>
  <c r="U83" i="18"/>
  <c r="AF47" i="17"/>
  <c r="T83" i="16"/>
  <c r="AF59" i="18"/>
  <c r="AD89" i="18"/>
  <c r="AE89" i="18" s="1"/>
  <c r="B83" i="18"/>
  <c r="E15" i="16"/>
  <c r="R15" i="17"/>
  <c r="AD21" i="17"/>
  <c r="AE21" i="17" s="1"/>
  <c r="AA83" i="16"/>
  <c r="AF84" i="16"/>
  <c r="AF99" i="16"/>
  <c r="AF101" i="16"/>
  <c r="AD108" i="17"/>
  <c r="AE108" i="17" s="1"/>
  <c r="AF70" i="18"/>
  <c r="AA69" i="18"/>
  <c r="AD51" i="18"/>
  <c r="AE51" i="18" s="1"/>
  <c r="H83" i="18"/>
  <c r="C83" i="16"/>
  <c r="AC15" i="17"/>
  <c r="AC83" i="16"/>
  <c r="AD84" i="16"/>
  <c r="AE84" i="16" s="1"/>
  <c r="I83" i="17"/>
  <c r="AD80" i="17"/>
  <c r="AE80" i="17" s="1"/>
  <c r="T83" i="18"/>
  <c r="AF29" i="17"/>
  <c r="I83" i="16"/>
  <c r="J15" i="17"/>
  <c r="G83" i="17"/>
  <c r="AF108" i="17"/>
  <c r="AF29" i="18"/>
  <c r="AF89" i="18"/>
  <c r="AA83" i="18"/>
  <c r="AF16" i="17"/>
  <c r="I68" i="16"/>
  <c r="N83" i="16"/>
  <c r="D83" i="16"/>
  <c r="W83" i="17"/>
  <c r="AD89" i="17"/>
  <c r="AE89" i="17" s="1"/>
  <c r="K83" i="18"/>
  <c r="U15" i="16"/>
  <c r="AD16" i="17"/>
  <c r="AE16" i="17" s="1"/>
  <c r="B15" i="17"/>
  <c r="AD33" i="17"/>
  <c r="AE33" i="17" s="1"/>
  <c r="AF51" i="17"/>
  <c r="P83" i="16"/>
  <c r="AF94" i="16"/>
  <c r="R83" i="17"/>
  <c r="AD70" i="17"/>
  <c r="AE70" i="17" s="1"/>
  <c r="B69" i="17"/>
  <c r="AD76" i="17"/>
  <c r="AE76" i="17" s="1"/>
  <c r="AD29" i="18"/>
  <c r="AE29" i="18" s="1"/>
  <c r="M83" i="18"/>
  <c r="AC69" i="17"/>
  <c r="AF70" i="17"/>
  <c r="M15" i="16"/>
  <c r="C15" i="17"/>
  <c r="AC83" i="17"/>
  <c r="AF84" i="17"/>
  <c r="AD84" i="17"/>
  <c r="AE84" i="17" s="1"/>
  <c r="B83" i="17"/>
  <c r="AD94" i="17"/>
  <c r="AE94" i="17" s="1"/>
  <c r="AD51" i="17"/>
  <c r="AE51" i="17" s="1"/>
  <c r="AD25" i="17"/>
  <c r="AE25" i="17" s="1"/>
  <c r="AF89" i="16"/>
  <c r="AD101" i="17"/>
  <c r="AE101" i="17" s="1"/>
  <c r="AD70" i="18"/>
  <c r="AE70" i="18" s="1"/>
  <c r="B69" i="18"/>
  <c r="AF101" i="14"/>
  <c r="AA99" i="14"/>
  <c r="AF99" i="14" s="1"/>
  <c r="AF89" i="15"/>
  <c r="M15" i="14"/>
  <c r="Q68" i="14"/>
  <c r="I15" i="15"/>
  <c r="J83" i="15"/>
  <c r="E68" i="15"/>
  <c r="C15" i="15"/>
  <c r="W83" i="15"/>
  <c r="AD89" i="15"/>
  <c r="AE89" i="15" s="1"/>
  <c r="I15" i="14"/>
  <c r="AF78" i="14"/>
  <c r="AD78" i="14"/>
  <c r="AE78" i="14" s="1"/>
  <c r="Y15" i="15"/>
  <c r="AF84" i="15"/>
  <c r="AA83" i="15"/>
  <c r="E83" i="15"/>
  <c r="M68" i="14"/>
  <c r="P83" i="15"/>
  <c r="O15" i="15"/>
  <c r="AD84" i="15"/>
  <c r="AE84" i="15" s="1"/>
  <c r="B83" i="15"/>
  <c r="AD83" i="15" s="1"/>
  <c r="AE83" i="15" s="1"/>
  <c r="AA15" i="14"/>
  <c r="AF16" i="14"/>
  <c r="AD63" i="14"/>
  <c r="AE63" i="14" s="1"/>
  <c r="Q83" i="14"/>
  <c r="N83" i="15"/>
  <c r="AF15" i="15"/>
  <c r="AF69" i="15"/>
  <c r="AA68" i="15"/>
  <c r="AD16" i="14"/>
  <c r="AE16" i="14" s="1"/>
  <c r="B15" i="14"/>
  <c r="E83" i="14"/>
  <c r="AC83" i="14"/>
  <c r="AF84" i="14"/>
  <c r="AD84" i="14"/>
  <c r="AE84" i="14" s="1"/>
  <c r="K83" i="15"/>
  <c r="K14" i="15" s="1"/>
  <c r="K13" i="15" s="1"/>
  <c r="Q83" i="15"/>
  <c r="AC69" i="14"/>
  <c r="AF70" i="14"/>
  <c r="AD70" i="14"/>
  <c r="AE70" i="14" s="1"/>
  <c r="R83" i="15"/>
  <c r="AF47" i="13"/>
  <c r="AF55" i="13"/>
  <c r="AF63" i="13"/>
  <c r="AF42" i="13"/>
  <c r="AD33" i="13"/>
  <c r="AE33" i="13" s="1"/>
  <c r="AD29" i="13"/>
  <c r="AE29" i="13" s="1"/>
  <c r="AD16" i="13"/>
  <c r="AE16" i="13" s="1"/>
  <c r="AF89" i="13"/>
  <c r="AF37" i="13"/>
  <c r="AF51" i="13"/>
  <c r="AF59" i="13"/>
  <c r="AF33" i="13"/>
  <c r="AD37" i="13"/>
  <c r="AE37" i="13" s="1"/>
  <c r="AD42" i="13"/>
  <c r="AE42" i="13" s="1"/>
  <c r="B68" i="13"/>
  <c r="AF84" i="13"/>
  <c r="AD70" i="13"/>
  <c r="AE70" i="13" s="1"/>
  <c r="AF70" i="13"/>
  <c r="AD84" i="13"/>
  <c r="AE84" i="13" s="1"/>
  <c r="AF29" i="13"/>
  <c r="Y14" i="19" l="1"/>
  <c r="Y13" i="19" s="1"/>
  <c r="U14" i="13"/>
  <c r="U13" i="13" s="1"/>
  <c r="N14" i="13"/>
  <c r="N13" i="13" s="1"/>
  <c r="H14" i="13"/>
  <c r="AD68" i="6"/>
  <c r="AE68" i="6" s="1"/>
  <c r="AB14" i="19"/>
  <c r="AB13" i="19" s="1"/>
  <c r="AB14" i="18"/>
  <c r="AB13" i="18" s="1"/>
  <c r="AB14" i="17"/>
  <c r="AB13" i="17" s="1"/>
  <c r="AA14" i="17"/>
  <c r="AA13" i="17" s="1"/>
  <c r="T14" i="14"/>
  <c r="T13" i="14" s="1"/>
  <c r="P14" i="19"/>
  <c r="P13" i="19" s="1"/>
  <c r="K14" i="19"/>
  <c r="K13" i="19" s="1"/>
  <c r="AF83" i="18"/>
  <c r="AF99" i="18"/>
  <c r="Y14" i="16"/>
  <c r="Y13" i="16" s="1"/>
  <c r="D14" i="15"/>
  <c r="D13" i="15" s="1"/>
  <c r="AD28" i="18"/>
  <c r="AE28" i="18" s="1"/>
  <c r="H14" i="15"/>
  <c r="H13" i="15" s="1"/>
  <c r="K14" i="14"/>
  <c r="K13" i="14" s="1"/>
  <c r="Y14" i="18"/>
  <c r="Y13" i="18" s="1"/>
  <c r="J14" i="16"/>
  <c r="J13" i="16" s="1"/>
  <c r="E14" i="13"/>
  <c r="AD15" i="6"/>
  <c r="AE15" i="6" s="1"/>
  <c r="M14" i="13"/>
  <c r="M13" i="13" s="1"/>
  <c r="V14" i="13"/>
  <c r="V13" i="13" s="1"/>
  <c r="U14" i="17"/>
  <c r="U13" i="17" s="1"/>
  <c r="AF83" i="15"/>
  <c r="Z14" i="19"/>
  <c r="Z13" i="19" s="1"/>
  <c r="W14" i="13"/>
  <c r="W13" i="13" s="1"/>
  <c r="T14" i="19"/>
  <c r="T13" i="19" s="1"/>
  <c r="D14" i="19"/>
  <c r="D13" i="19" s="1"/>
  <c r="J14" i="18"/>
  <c r="J13" i="18" s="1"/>
  <c r="J14" i="13"/>
  <c r="J13" i="13" s="1"/>
  <c r="Q14" i="18"/>
  <c r="Q13" i="18" s="1"/>
  <c r="P14" i="16"/>
  <c r="P13" i="16" s="1"/>
  <c r="K14" i="16"/>
  <c r="K13" i="16" s="1"/>
  <c r="G14" i="15"/>
  <c r="G13" i="15" s="1"/>
  <c r="F14" i="15"/>
  <c r="F13" i="15" s="1"/>
  <c r="L14" i="17"/>
  <c r="L13" i="17" s="1"/>
  <c r="AF28" i="18"/>
  <c r="E14" i="19"/>
  <c r="E13" i="19" s="1"/>
  <c r="X14" i="14"/>
  <c r="X13" i="14" s="1"/>
  <c r="O14" i="16"/>
  <c r="O13" i="16" s="1"/>
  <c r="L14" i="13"/>
  <c r="Z14" i="15"/>
  <c r="Z13" i="15" s="1"/>
  <c r="C14" i="18"/>
  <c r="C13" i="18" s="1"/>
  <c r="R14" i="19"/>
  <c r="R13" i="19" s="1"/>
  <c r="D14" i="13"/>
  <c r="D13" i="13" s="1"/>
  <c r="Y14" i="13"/>
  <c r="Y13" i="13" s="1"/>
  <c r="P14" i="6"/>
  <c r="P13" i="6" s="1"/>
  <c r="X14" i="13"/>
  <c r="X13" i="13" s="1"/>
  <c r="L14" i="18"/>
  <c r="L13" i="18" s="1"/>
  <c r="Q14" i="13"/>
  <c r="Q13" i="13" s="1"/>
  <c r="Z14" i="13"/>
  <c r="I14" i="6"/>
  <c r="I13" i="6" s="1"/>
  <c r="AD83" i="16"/>
  <c r="AE83" i="16" s="1"/>
  <c r="Q14" i="6"/>
  <c r="Q13" i="6" s="1"/>
  <c r="AC14" i="15"/>
  <c r="AC13" i="15" s="1"/>
  <c r="AG108" i="15" s="1"/>
  <c r="P14" i="13"/>
  <c r="P13" i="13" s="1"/>
  <c r="P14" i="18"/>
  <c r="P13" i="18" s="1"/>
  <c r="K14" i="13"/>
  <c r="K13" i="13" s="1"/>
  <c r="Y14" i="6"/>
  <c r="Y13" i="6" s="1"/>
  <c r="X14" i="16"/>
  <c r="X13" i="16" s="1"/>
  <c r="W14" i="14"/>
  <c r="W13" i="14" s="1"/>
  <c r="G14" i="19"/>
  <c r="G13" i="19" s="1"/>
  <c r="R14" i="14"/>
  <c r="R13" i="14" s="1"/>
  <c r="W14" i="15"/>
  <c r="W13" i="15" s="1"/>
  <c r="AF68" i="15"/>
  <c r="AD83" i="18"/>
  <c r="AE83" i="18" s="1"/>
  <c r="X14" i="18"/>
  <c r="X13" i="18" s="1"/>
  <c r="N14" i="15"/>
  <c r="N13" i="15" s="1"/>
  <c r="P14" i="15"/>
  <c r="P13" i="15" s="1"/>
  <c r="AF83" i="17"/>
  <c r="U14" i="15"/>
  <c r="U13" i="15" s="1"/>
  <c r="H14" i="16"/>
  <c r="H13" i="16" s="1"/>
  <c r="AF68" i="6"/>
  <c r="F14" i="6"/>
  <c r="F13" i="6" s="1"/>
  <c r="Y14" i="15"/>
  <c r="Y13" i="15" s="1"/>
  <c r="X14" i="19"/>
  <c r="X13" i="19" s="1"/>
  <c r="K14" i="6"/>
  <c r="K13" i="6" s="1"/>
  <c r="T14" i="6"/>
  <c r="T13" i="6" s="1"/>
  <c r="F14" i="13"/>
  <c r="F13" i="13" s="1"/>
  <c r="I14" i="13"/>
  <c r="I13" i="13" s="1"/>
  <c r="S14" i="17"/>
  <c r="S13" i="17" s="1"/>
  <c r="B14" i="13"/>
  <c r="B13" i="13" s="1"/>
  <c r="V14" i="15"/>
  <c r="V13" i="15" s="1"/>
  <c r="C14" i="13"/>
  <c r="O14" i="13"/>
  <c r="O13" i="13" s="1"/>
  <c r="O14" i="15"/>
  <c r="O13" i="15" s="1"/>
  <c r="H14" i="18"/>
  <c r="H13" i="18" s="1"/>
  <c r="N14" i="19"/>
  <c r="N13" i="19" s="1"/>
  <c r="L14" i="6"/>
  <c r="L13" i="6" s="1"/>
  <c r="S14" i="18"/>
  <c r="S13" i="18" s="1"/>
  <c r="T14" i="15"/>
  <c r="T13" i="15" s="1"/>
  <c r="R14" i="13"/>
  <c r="R13" i="13" s="1"/>
  <c r="AA14" i="13"/>
  <c r="AA13" i="13" s="1"/>
  <c r="I14" i="18"/>
  <c r="I13" i="18" s="1"/>
  <c r="AC14" i="18"/>
  <c r="AC13" i="18" s="1"/>
  <c r="AG105" i="18" s="1"/>
  <c r="H14" i="17"/>
  <c r="H13" i="17" s="1"/>
  <c r="L14" i="16"/>
  <c r="L13" i="16" s="1"/>
  <c r="O14" i="17"/>
  <c r="O13" i="17" s="1"/>
  <c r="W14" i="16"/>
  <c r="W13" i="16" s="1"/>
  <c r="R14" i="18"/>
  <c r="R13" i="18" s="1"/>
  <c r="G14" i="13"/>
  <c r="G13" i="13" s="1"/>
  <c r="W14" i="18"/>
  <c r="W13" i="18" s="1"/>
  <c r="L14" i="14"/>
  <c r="L13" i="14" s="1"/>
  <c r="R14" i="15"/>
  <c r="R13" i="15" s="1"/>
  <c r="U14" i="14"/>
  <c r="U13" i="14" s="1"/>
  <c r="O14" i="19"/>
  <c r="O13" i="19" s="1"/>
  <c r="R14" i="16"/>
  <c r="R13" i="16" s="1"/>
  <c r="G14" i="18"/>
  <c r="G13" i="18" s="1"/>
  <c r="O14" i="18"/>
  <c r="O13" i="18" s="1"/>
  <c r="T14" i="13"/>
  <c r="T13" i="13" s="1"/>
  <c r="M14" i="17"/>
  <c r="M13" i="17" s="1"/>
  <c r="M14" i="19"/>
  <c r="M13" i="19" s="1"/>
  <c r="H14" i="6"/>
  <c r="H13" i="6" s="1"/>
  <c r="I14" i="17"/>
  <c r="I13" i="17" s="1"/>
  <c r="E14" i="16"/>
  <c r="E13" i="16" s="1"/>
  <c r="C14" i="19"/>
  <c r="C13" i="19" s="1"/>
  <c r="P14" i="17"/>
  <c r="P13" i="17" s="1"/>
  <c r="E14" i="6"/>
  <c r="E13" i="6" s="1"/>
  <c r="C14" i="6"/>
  <c r="C13" i="6" s="1"/>
  <c r="AD28" i="14"/>
  <c r="AE28" i="14" s="1"/>
  <c r="X14" i="15"/>
  <c r="X13" i="15" s="1"/>
  <c r="M14" i="15"/>
  <c r="M13" i="15" s="1"/>
  <c r="E14" i="18"/>
  <c r="E13" i="18" s="1"/>
  <c r="H14" i="19"/>
  <c r="H13" i="19" s="1"/>
  <c r="L14" i="19"/>
  <c r="L13" i="19" s="1"/>
  <c r="S14" i="15"/>
  <c r="S13" i="15" s="1"/>
  <c r="S14" i="13"/>
  <c r="S13" i="13" s="1"/>
  <c r="F14" i="14"/>
  <c r="F13" i="14" s="1"/>
  <c r="F14" i="18"/>
  <c r="F13" i="18" s="1"/>
  <c r="I14" i="15"/>
  <c r="I13" i="15" s="1"/>
  <c r="N14" i="16"/>
  <c r="N13" i="16" s="1"/>
  <c r="V14" i="14"/>
  <c r="V13" i="14" s="1"/>
  <c r="J14" i="14"/>
  <c r="J13" i="14" s="1"/>
  <c r="G14" i="16"/>
  <c r="G13" i="16" s="1"/>
  <c r="M14" i="16"/>
  <c r="M13" i="16" s="1"/>
  <c r="AF28" i="6"/>
  <c r="G14" i="14"/>
  <c r="G13" i="14" s="1"/>
  <c r="U14" i="6"/>
  <c r="U13" i="6" s="1"/>
  <c r="L14" i="15"/>
  <c r="L13" i="15" s="1"/>
  <c r="V14" i="19"/>
  <c r="V13" i="19" s="1"/>
  <c r="S14" i="19"/>
  <c r="S13" i="19" s="1"/>
  <c r="D14" i="18"/>
  <c r="D13" i="18" s="1"/>
  <c r="Q14" i="19"/>
  <c r="Q13" i="19" s="1"/>
  <c r="D14" i="16"/>
  <c r="D13" i="16" s="1"/>
  <c r="K14" i="18"/>
  <c r="K13" i="18" s="1"/>
  <c r="C14" i="16"/>
  <c r="C13" i="16" s="1"/>
  <c r="K14" i="17"/>
  <c r="K13" i="17" s="1"/>
  <c r="Z14" i="18"/>
  <c r="Z13" i="18" s="1"/>
  <c r="AD28" i="16"/>
  <c r="AE28" i="16" s="1"/>
  <c r="V14" i="6"/>
  <c r="V13" i="6" s="1"/>
  <c r="W14" i="17"/>
  <c r="W13" i="17" s="1"/>
  <c r="W14" i="19"/>
  <c r="W13" i="19" s="1"/>
  <c r="Q14" i="16"/>
  <c r="Q13" i="16" s="1"/>
  <c r="C14" i="15"/>
  <c r="C13" i="15" s="1"/>
  <c r="T14" i="18"/>
  <c r="T13" i="18" s="1"/>
  <c r="T14" i="16"/>
  <c r="T13" i="16" s="1"/>
  <c r="V14" i="18"/>
  <c r="V13" i="18" s="1"/>
  <c r="Z14" i="16"/>
  <c r="Z13" i="16" s="1"/>
  <c r="D14" i="6"/>
  <c r="D13" i="6" s="1"/>
  <c r="AF28" i="13"/>
  <c r="AC14" i="13"/>
  <c r="AB13" i="13"/>
  <c r="M14" i="18"/>
  <c r="M13" i="18" s="1"/>
  <c r="S14" i="16"/>
  <c r="S13" i="16" s="1"/>
  <c r="U14" i="19"/>
  <c r="U13" i="19" s="1"/>
  <c r="Q14" i="17"/>
  <c r="Q13" i="17" s="1"/>
  <c r="N14" i="18"/>
  <c r="N13" i="18" s="1"/>
  <c r="E14" i="17"/>
  <c r="E13" i="17" s="1"/>
  <c r="L13" i="13"/>
  <c r="E14" i="14"/>
  <c r="E13" i="14" s="1"/>
  <c r="J14" i="15"/>
  <c r="J13" i="15" s="1"/>
  <c r="C14" i="17"/>
  <c r="C13" i="17" s="1"/>
  <c r="Z14" i="17"/>
  <c r="Z13" i="17" s="1"/>
  <c r="D14" i="17"/>
  <c r="D13" i="17" s="1"/>
  <c r="Y14" i="17"/>
  <c r="Y13" i="17" s="1"/>
  <c r="F14" i="19"/>
  <c r="F13" i="19" s="1"/>
  <c r="V14" i="16"/>
  <c r="V13" i="16" s="1"/>
  <c r="Q14" i="15"/>
  <c r="Q13" i="15" s="1"/>
  <c r="U14" i="16"/>
  <c r="U13" i="16" s="1"/>
  <c r="F14" i="17"/>
  <c r="F13" i="17" s="1"/>
  <c r="AD28" i="17"/>
  <c r="AE28" i="17" s="1"/>
  <c r="F14" i="16"/>
  <c r="F13" i="16" s="1"/>
  <c r="T14" i="17"/>
  <c r="T13" i="17" s="1"/>
  <c r="P14" i="14"/>
  <c r="P13" i="14" s="1"/>
  <c r="AF28" i="17"/>
  <c r="V14" i="17"/>
  <c r="V13" i="17" s="1"/>
  <c r="N14" i="17"/>
  <c r="N13" i="17" s="1"/>
  <c r="X14" i="17"/>
  <c r="X13" i="17" s="1"/>
  <c r="AD28" i="15"/>
  <c r="AE28" i="15" s="1"/>
  <c r="AF28" i="15"/>
  <c r="Y14" i="14"/>
  <c r="Y13" i="14" s="1"/>
  <c r="N14" i="14"/>
  <c r="N13" i="14" s="1"/>
  <c r="H14" i="14"/>
  <c r="H13" i="14" s="1"/>
  <c r="AF28" i="14"/>
  <c r="Z14" i="14"/>
  <c r="Z13" i="14" s="1"/>
  <c r="D14" i="14"/>
  <c r="D13" i="14" s="1"/>
  <c r="I14" i="14"/>
  <c r="I13" i="14" s="1"/>
  <c r="S14" i="14"/>
  <c r="S13" i="14" s="1"/>
  <c r="G14" i="6"/>
  <c r="G13" i="6" s="1"/>
  <c r="O14" i="6"/>
  <c r="O13" i="6" s="1"/>
  <c r="M14" i="6"/>
  <c r="M13" i="6" s="1"/>
  <c r="N14" i="6"/>
  <c r="N13" i="6" s="1"/>
  <c r="X14" i="6"/>
  <c r="X13" i="6" s="1"/>
  <c r="AD28" i="6"/>
  <c r="AE28" i="6" s="1"/>
  <c r="W14" i="6"/>
  <c r="W13" i="6" s="1"/>
  <c r="AC13" i="13"/>
  <c r="H13" i="13"/>
  <c r="E13" i="13"/>
  <c r="Z13" i="13"/>
  <c r="C13" i="13"/>
  <c r="S14" i="6"/>
  <c r="S13" i="6" s="1"/>
  <c r="E14" i="15"/>
  <c r="E13" i="15" s="1"/>
  <c r="O14" i="14"/>
  <c r="O13" i="14" s="1"/>
  <c r="U14" i="18"/>
  <c r="U13" i="18" s="1"/>
  <c r="AD83" i="6"/>
  <c r="AE83" i="6" s="1"/>
  <c r="C14" i="14"/>
  <c r="C13" i="14" s="1"/>
  <c r="I14" i="19"/>
  <c r="I13" i="19" s="1"/>
  <c r="AC14" i="6"/>
  <c r="J14" i="6"/>
  <c r="J13" i="6" s="1"/>
  <c r="AF83" i="6"/>
  <c r="AD83" i="17"/>
  <c r="AE83" i="17" s="1"/>
  <c r="AF83" i="14"/>
  <c r="Q14" i="14"/>
  <c r="Q13" i="14" s="1"/>
  <c r="B14" i="6"/>
  <c r="B13" i="6" s="1"/>
  <c r="AA14" i="6"/>
  <c r="AA13" i="6" s="1"/>
  <c r="AF15" i="6"/>
  <c r="R14" i="6"/>
  <c r="R13" i="6" s="1"/>
  <c r="Z14" i="6"/>
  <c r="Z13" i="6" s="1"/>
  <c r="AD69" i="19"/>
  <c r="AE69" i="19" s="1"/>
  <c r="B68" i="19"/>
  <c r="AA68" i="19"/>
  <c r="AF68" i="19" s="1"/>
  <c r="AF69" i="19"/>
  <c r="J14" i="17"/>
  <c r="J13" i="17" s="1"/>
  <c r="I14" i="16"/>
  <c r="I13" i="16" s="1"/>
  <c r="AD15" i="16"/>
  <c r="AE15" i="16" s="1"/>
  <c r="B14" i="16"/>
  <c r="AF69" i="16"/>
  <c r="AA68" i="16"/>
  <c r="AA14" i="16" s="1"/>
  <c r="AA13" i="16" s="1"/>
  <c r="AD69" i="15"/>
  <c r="AE69" i="15" s="1"/>
  <c r="B68" i="15"/>
  <c r="AD68" i="15" s="1"/>
  <c r="AE68" i="15" s="1"/>
  <c r="AD69" i="13"/>
  <c r="AE69" i="13" s="1"/>
  <c r="AC14" i="19"/>
  <c r="AC13" i="19" s="1"/>
  <c r="AD15" i="19"/>
  <c r="AE15" i="19" s="1"/>
  <c r="AF15" i="19"/>
  <c r="AF28" i="19"/>
  <c r="AD15" i="17"/>
  <c r="AE15" i="17" s="1"/>
  <c r="R14" i="17"/>
  <c r="R13" i="17" s="1"/>
  <c r="G14" i="17"/>
  <c r="G13" i="17" s="1"/>
  <c r="AD69" i="18"/>
  <c r="AE69" i="18" s="1"/>
  <c r="B68" i="18"/>
  <c r="AD68" i="18" s="1"/>
  <c r="AE68" i="18" s="1"/>
  <c r="AD69" i="17"/>
  <c r="AE69" i="17" s="1"/>
  <c r="B68" i="17"/>
  <c r="AF69" i="18"/>
  <c r="AA68" i="18"/>
  <c r="AF68" i="18" s="1"/>
  <c r="AF83" i="16"/>
  <c r="AC68" i="17"/>
  <c r="AF68" i="17" s="1"/>
  <c r="AF69" i="17"/>
  <c r="AF15" i="18"/>
  <c r="AF15" i="17"/>
  <c r="AD15" i="18"/>
  <c r="AE15" i="18" s="1"/>
  <c r="AC14" i="16"/>
  <c r="AD68" i="16"/>
  <c r="AE68" i="16" s="1"/>
  <c r="B14" i="14"/>
  <c r="B13" i="14" s="1"/>
  <c r="AD15" i="14"/>
  <c r="AE15" i="14" s="1"/>
  <c r="AA14" i="15"/>
  <c r="AA13" i="15" s="1"/>
  <c r="AA14" i="14"/>
  <c r="AA13" i="14" s="1"/>
  <c r="AF15" i="14"/>
  <c r="AC68" i="14"/>
  <c r="AD69" i="14"/>
  <c r="AE69" i="14" s="1"/>
  <c r="AF69" i="14"/>
  <c r="AD83" i="14"/>
  <c r="AE83" i="14" s="1"/>
  <c r="M14" i="14"/>
  <c r="M13" i="14" s="1"/>
  <c r="AD28" i="13"/>
  <c r="AE28" i="13" s="1"/>
  <c r="AD83" i="13"/>
  <c r="AE83" i="13" s="1"/>
  <c r="AF69" i="13"/>
  <c r="AF68" i="13"/>
  <c r="AD68" i="13"/>
  <c r="AE68" i="13" s="1"/>
  <c r="AD15" i="13"/>
  <c r="AE15" i="13" s="1"/>
  <c r="AF83" i="13"/>
  <c r="AG33" i="18" l="1"/>
  <c r="AG27" i="18"/>
  <c r="AG62" i="18"/>
  <c r="AG87" i="18"/>
  <c r="AG108" i="18"/>
  <c r="AG71" i="15"/>
  <c r="AG27" i="15"/>
  <c r="AG32" i="15"/>
  <c r="AG42" i="15"/>
  <c r="AG74" i="15"/>
  <c r="AG88" i="15"/>
  <c r="AG58" i="15"/>
  <c r="AG45" i="15"/>
  <c r="AG101" i="15"/>
  <c r="AG77" i="15"/>
  <c r="AG37" i="15"/>
  <c r="AG99" i="15"/>
  <c r="AG31" i="15"/>
  <c r="AG18" i="15"/>
  <c r="AG44" i="15"/>
  <c r="AG81" i="15"/>
  <c r="AG89" i="15"/>
  <c r="AG91" i="15"/>
  <c r="AG105" i="15"/>
  <c r="AG43" i="15"/>
  <c r="AG75" i="18"/>
  <c r="AG70" i="18"/>
  <c r="AG93" i="18"/>
  <c r="AG41" i="18"/>
  <c r="AG40" i="15"/>
  <c r="AG21" i="15"/>
  <c r="AG30" i="15"/>
  <c r="AG61" i="15"/>
  <c r="AG51" i="15"/>
  <c r="AG56" i="15"/>
  <c r="AG72" i="15"/>
  <c r="AG64" i="15"/>
  <c r="AG84" i="15"/>
  <c r="AG93" i="15"/>
  <c r="AG102" i="15"/>
  <c r="AG103" i="15"/>
  <c r="AF68" i="16"/>
  <c r="AG98" i="18"/>
  <c r="AG14" i="15"/>
  <c r="AG15" i="15"/>
  <c r="AG39" i="15"/>
  <c r="AG17" i="15"/>
  <c r="AG26" i="15"/>
  <c r="AG57" i="15"/>
  <c r="AG47" i="15"/>
  <c r="AG52" i="15"/>
  <c r="AG68" i="15"/>
  <c r="AG63" i="15"/>
  <c r="AG83" i="15"/>
  <c r="AG92" i="15"/>
  <c r="AG96" i="15"/>
  <c r="AG106" i="15"/>
  <c r="AG20" i="15"/>
  <c r="AG25" i="15"/>
  <c r="AG34" i="15"/>
  <c r="AG46" i="15"/>
  <c r="AG55" i="15"/>
  <c r="AG60" i="15"/>
  <c r="AG76" i="15"/>
  <c r="AG65" i="15"/>
  <c r="AG85" i="15"/>
  <c r="AG97" i="15"/>
  <c r="AG100" i="15"/>
  <c r="AG107" i="15"/>
  <c r="AG52" i="18"/>
  <c r="AG47" i="18"/>
  <c r="AG73" i="18"/>
  <c r="AG100" i="18"/>
  <c r="AG36" i="15"/>
  <c r="AG49" i="15"/>
  <c r="AG75" i="15"/>
  <c r="AG78" i="15"/>
  <c r="AG34" i="18"/>
  <c r="AG89" i="18"/>
  <c r="AG35" i="15"/>
  <c r="AG22" i="15"/>
  <c r="AG48" i="15"/>
  <c r="AG79" i="15"/>
  <c r="AG82" i="15"/>
  <c r="AG90" i="15"/>
  <c r="AG95" i="15"/>
  <c r="AG109" i="15"/>
  <c r="AG14" i="18"/>
  <c r="AG65" i="18"/>
  <c r="AG59" i="18"/>
  <c r="AG42" i="18"/>
  <c r="AG72" i="18"/>
  <c r="AG26" i="18"/>
  <c r="AG64" i="18"/>
  <c r="AG109" i="18"/>
  <c r="AG53" i="15"/>
  <c r="AG62" i="15"/>
  <c r="AG39" i="18"/>
  <c r="AG92" i="18"/>
  <c r="AG19" i="15"/>
  <c r="AG24" i="15"/>
  <c r="AG29" i="15"/>
  <c r="AG38" i="15"/>
  <c r="AG50" i="15"/>
  <c r="AG59" i="15"/>
  <c r="AG67" i="15"/>
  <c r="AG80" i="15"/>
  <c r="AG66" i="15"/>
  <c r="AG86" i="15"/>
  <c r="AG98" i="15"/>
  <c r="AG104" i="15"/>
  <c r="AG110" i="15"/>
  <c r="AG21" i="18"/>
  <c r="AG56" i="18"/>
  <c r="AG49" i="18"/>
  <c r="AG90" i="18"/>
  <c r="AG101" i="18"/>
  <c r="AG23" i="15"/>
  <c r="AG28" i="15"/>
  <c r="AG33" i="15"/>
  <c r="AG16" i="15"/>
  <c r="AG54" i="15"/>
  <c r="AG41" i="15"/>
  <c r="AG69" i="15"/>
  <c r="AG73" i="15"/>
  <c r="AG70" i="15"/>
  <c r="AG87" i="15"/>
  <c r="AG94" i="15"/>
  <c r="AG19" i="18"/>
  <c r="AG31" i="18"/>
  <c r="AG50" i="18"/>
  <c r="AG83" i="18"/>
  <c r="AG106" i="18"/>
  <c r="AD13" i="6"/>
  <c r="AE13" i="6" s="1"/>
  <c r="AG29" i="18"/>
  <c r="AG28" i="18"/>
  <c r="AG76" i="18"/>
  <c r="AG32" i="18"/>
  <c r="AG40" i="18"/>
  <c r="AG48" i="18"/>
  <c r="AG63" i="18"/>
  <c r="AG71" i="18"/>
  <c r="AG79" i="18"/>
  <c r="AG91" i="18"/>
  <c r="AG99" i="18"/>
  <c r="AG107" i="18"/>
  <c r="AG17" i="18"/>
  <c r="AG18" i="18"/>
  <c r="AG54" i="18"/>
  <c r="AG15" i="18"/>
  <c r="AG35" i="18"/>
  <c r="AG43" i="18"/>
  <c r="AG80" i="18"/>
  <c r="AG66" i="18"/>
  <c r="AG74" i="18"/>
  <c r="AG88" i="18"/>
  <c r="AG94" i="18"/>
  <c r="AG102" i="18"/>
  <c r="AG110" i="18"/>
  <c r="AG16" i="18"/>
  <c r="AG20" i="18"/>
  <c r="AG58" i="18"/>
  <c r="AG53" i="18"/>
  <c r="AG36" i="18"/>
  <c r="AG44" i="18"/>
  <c r="AG84" i="18"/>
  <c r="AG67" i="18"/>
  <c r="AG78" i="18"/>
  <c r="AG77" i="18"/>
  <c r="AG95" i="18"/>
  <c r="AG103" i="18"/>
  <c r="AG25" i="18"/>
  <c r="AG22" i="18"/>
  <c r="AG51" i="18"/>
  <c r="AG57" i="18"/>
  <c r="AG37" i="18"/>
  <c r="AG45" i="18"/>
  <c r="AG60" i="18"/>
  <c r="AG68" i="18"/>
  <c r="AG82" i="18"/>
  <c r="AG81" i="18"/>
  <c r="AG96" i="18"/>
  <c r="AG104" i="18"/>
  <c r="AG23" i="18"/>
  <c r="AG24" i="18"/>
  <c r="AG55" i="18"/>
  <c r="AG30" i="18"/>
  <c r="AG38" i="18"/>
  <c r="AG46" i="18"/>
  <c r="AG61" i="18"/>
  <c r="AG69" i="18"/>
  <c r="AG86" i="18"/>
  <c r="AG85" i="18"/>
  <c r="AG97" i="18"/>
  <c r="AF14" i="6"/>
  <c r="AA14" i="19"/>
  <c r="AA13" i="19" s="1"/>
  <c r="AF13" i="19" s="1"/>
  <c r="AC13" i="6"/>
  <c r="AG98" i="6" s="1"/>
  <c r="AF14" i="16"/>
  <c r="AC13" i="16"/>
  <c r="B13" i="16"/>
  <c r="AD13" i="16" s="1"/>
  <c r="AE13" i="16" s="1"/>
  <c r="AG110" i="13"/>
  <c r="AD14" i="6"/>
  <c r="AE14" i="6" s="1"/>
  <c r="B14" i="15"/>
  <c r="B13" i="15" s="1"/>
  <c r="AD13" i="15" s="1"/>
  <c r="AE13" i="15" s="1"/>
  <c r="B14" i="18"/>
  <c r="B13" i="18" s="1"/>
  <c r="AD13" i="18" s="1"/>
  <c r="AE13" i="18" s="1"/>
  <c r="AA14" i="18"/>
  <c r="AF14" i="18" s="1"/>
  <c r="AD68" i="19"/>
  <c r="AE68" i="19" s="1"/>
  <c r="B14" i="19"/>
  <c r="AG110" i="19"/>
  <c r="AG108" i="19"/>
  <c r="AG104" i="19"/>
  <c r="AG100" i="19"/>
  <c r="AG106" i="19"/>
  <c r="AG102" i="19"/>
  <c r="AG109" i="19"/>
  <c r="AG105" i="19"/>
  <c r="AG101" i="19"/>
  <c r="AG107" i="19"/>
  <c r="AG98" i="19"/>
  <c r="AG94" i="19"/>
  <c r="AG97" i="19"/>
  <c r="AG93" i="19"/>
  <c r="AG96" i="19"/>
  <c r="AG92" i="19"/>
  <c r="AG103" i="19"/>
  <c r="AG99" i="19"/>
  <c r="AG95" i="19"/>
  <c r="AG90" i="19"/>
  <c r="AG86" i="19"/>
  <c r="AG82" i="19"/>
  <c r="AG78" i="19"/>
  <c r="AG74" i="19"/>
  <c r="AG89" i="19"/>
  <c r="AG87" i="19"/>
  <c r="AG85" i="19"/>
  <c r="AG81" i="19"/>
  <c r="AG77" i="19"/>
  <c r="AG73" i="19"/>
  <c r="AG69" i="19"/>
  <c r="AG84" i="19"/>
  <c r="AG80" i="19"/>
  <c r="AG76" i="19"/>
  <c r="AG72" i="19"/>
  <c r="AG68" i="19"/>
  <c r="AG91" i="19"/>
  <c r="AG88" i="19"/>
  <c r="AG83" i="19"/>
  <c r="AG79" i="19"/>
  <c r="AG75" i="19"/>
  <c r="AG46" i="19"/>
  <c r="AG45" i="19"/>
  <c r="AG44" i="19"/>
  <c r="AG43" i="19"/>
  <c r="AG42" i="19"/>
  <c r="AG41" i="19"/>
  <c r="AG40" i="19"/>
  <c r="AG66" i="19"/>
  <c r="AG65" i="19"/>
  <c r="AG61" i="19"/>
  <c r="AG57" i="19"/>
  <c r="AG53" i="19"/>
  <c r="AG49" i="19"/>
  <c r="AG71" i="19"/>
  <c r="AG70" i="19"/>
  <c r="AG62" i="19"/>
  <c r="AG58" i="19"/>
  <c r="AG54" i="19"/>
  <c r="AG50" i="19"/>
  <c r="AG63" i="19"/>
  <c r="AG59" i="19"/>
  <c r="AG55" i="19"/>
  <c r="AG51" i="19"/>
  <c r="AG47" i="19"/>
  <c r="AG39" i="19"/>
  <c r="AG38" i="19"/>
  <c r="AG37" i="19"/>
  <c r="AG36" i="19"/>
  <c r="AG35" i="19"/>
  <c r="AG34" i="19"/>
  <c r="AG33" i="19"/>
  <c r="AG32" i="19"/>
  <c r="AG31" i="19"/>
  <c r="AG30" i="19"/>
  <c r="AG29" i="19"/>
  <c r="AG28" i="19"/>
  <c r="AG27" i="19"/>
  <c r="AG26" i="19"/>
  <c r="AG25" i="19"/>
  <c r="AG24" i="19"/>
  <c r="AG23" i="19"/>
  <c r="AG22" i="19"/>
  <c r="AG21" i="19"/>
  <c r="AG20" i="19"/>
  <c r="AG19" i="19"/>
  <c r="AG18" i="19"/>
  <c r="AG17" i="19"/>
  <c r="AG67" i="19"/>
  <c r="AG64" i="19"/>
  <c r="AG60" i="19"/>
  <c r="AG56" i="19"/>
  <c r="AG52" i="19"/>
  <c r="AG48" i="19"/>
  <c r="AG14" i="19"/>
  <c r="AG16" i="19"/>
  <c r="AG15" i="19"/>
  <c r="AD68" i="17"/>
  <c r="AE68" i="17" s="1"/>
  <c r="AC14" i="17"/>
  <c r="AC13" i="17" s="1"/>
  <c r="B14" i="17"/>
  <c r="B13" i="17" s="1"/>
  <c r="AD14" i="16"/>
  <c r="AE14" i="16" s="1"/>
  <c r="AF14" i="15"/>
  <c r="AF13" i="15"/>
  <c r="AF68" i="14"/>
  <c r="AD68" i="14"/>
  <c r="AE68" i="14" s="1"/>
  <c r="AC14" i="14"/>
  <c r="AC13" i="14" s="1"/>
  <c r="AD13" i="14"/>
  <c r="AE13" i="14" s="1"/>
  <c r="AD14" i="13"/>
  <c r="AE14" i="13" s="1"/>
  <c r="AD13" i="13"/>
  <c r="AE13" i="13" s="1"/>
  <c r="AG99" i="13"/>
  <c r="AG105" i="13"/>
  <c r="AG100" i="13"/>
  <c r="AG95" i="13"/>
  <c r="AG91" i="13"/>
  <c r="AG87" i="13"/>
  <c r="AG83" i="13"/>
  <c r="AG79" i="13"/>
  <c r="AG75" i="13"/>
  <c r="AG66" i="13"/>
  <c r="AG59" i="13"/>
  <c r="AG51" i="13"/>
  <c r="AG45" i="13"/>
  <c r="AG41" i="13"/>
  <c r="AG37" i="13"/>
  <c r="AG33" i="13"/>
  <c r="AG29" i="13"/>
  <c r="AG25" i="13"/>
  <c r="AG21" i="13"/>
  <c r="AG17" i="13"/>
  <c r="AG68" i="13"/>
  <c r="AG60" i="13"/>
  <c r="AG52" i="13"/>
  <c r="AG16" i="13"/>
  <c r="AF13" i="13"/>
  <c r="AF14" i="13"/>
  <c r="AF14" i="19" l="1"/>
  <c r="AG74" i="6"/>
  <c r="AG87" i="6"/>
  <c r="AG46" i="6"/>
  <c r="AG40" i="6"/>
  <c r="AG52" i="6"/>
  <c r="AG50" i="6"/>
  <c r="AG77" i="6"/>
  <c r="AG61" i="6"/>
  <c r="AG30" i="6"/>
  <c r="AG75" i="6"/>
  <c r="AG17" i="6"/>
  <c r="AG99" i="6"/>
  <c r="AG66" i="6"/>
  <c r="AG34" i="6"/>
  <c r="AG76" i="6"/>
  <c r="AG14" i="6"/>
  <c r="AG84" i="6"/>
  <c r="AG72" i="6"/>
  <c r="AG53" i="6"/>
  <c r="AG58" i="6"/>
  <c r="AG18" i="6"/>
  <c r="AG15" i="6"/>
  <c r="AG22" i="6"/>
  <c r="AG62" i="6"/>
  <c r="AG47" i="6"/>
  <c r="AG51" i="6"/>
  <c r="AG25" i="6"/>
  <c r="AG104" i="6"/>
  <c r="AG19" i="6"/>
  <c r="AG88" i="6"/>
  <c r="AG69" i="6"/>
  <c r="AG106" i="6"/>
  <c r="AG92" i="6"/>
  <c r="AG24" i="6"/>
  <c r="AG103" i="6"/>
  <c r="AG16" i="6"/>
  <c r="AG60" i="6"/>
  <c r="AG80" i="6"/>
  <c r="AG83" i="6"/>
  <c r="AG33" i="6"/>
  <c r="AG102" i="6"/>
  <c r="AG39" i="6"/>
  <c r="AG67" i="6"/>
  <c r="AG54" i="6"/>
  <c r="AG43" i="6"/>
  <c r="AG73" i="6"/>
  <c r="AG65" i="6"/>
  <c r="AG32" i="6"/>
  <c r="AG48" i="6"/>
  <c r="AG86" i="6"/>
  <c r="AG36" i="6"/>
  <c r="AG78" i="6"/>
  <c r="AG95" i="6"/>
  <c r="AG49" i="6"/>
  <c r="AG44" i="6"/>
  <c r="AG28" i="6"/>
  <c r="AG29" i="6"/>
  <c r="AG91" i="6"/>
  <c r="AG45" i="6"/>
  <c r="AG35" i="6"/>
  <c r="AG94" i="6"/>
  <c r="AG90" i="6"/>
  <c r="AG64" i="6"/>
  <c r="AG70" i="6"/>
  <c r="AG71" i="6"/>
  <c r="AG101" i="6"/>
  <c r="AG82" i="6"/>
  <c r="AG100" i="6"/>
  <c r="AG89" i="6"/>
  <c r="AG68" i="6"/>
  <c r="AG79" i="6"/>
  <c r="AG97" i="6"/>
  <c r="AG26" i="6"/>
  <c r="AG85" i="6"/>
  <c r="AG31" i="6"/>
  <c r="AG56" i="6"/>
  <c r="AG20" i="6"/>
  <c r="AG57" i="6"/>
  <c r="AG108" i="6"/>
  <c r="AG96" i="6"/>
  <c r="AG105" i="6"/>
  <c r="AG107" i="6"/>
  <c r="AG55" i="6"/>
  <c r="AG37" i="6"/>
  <c r="AG93" i="6"/>
  <c r="AG23" i="6"/>
  <c r="AG41" i="6"/>
  <c r="AG42" i="6"/>
  <c r="AG27" i="6"/>
  <c r="AG81" i="6"/>
  <c r="AG21" i="6"/>
  <c r="AG109" i="6"/>
  <c r="AG54" i="13"/>
  <c r="AG69" i="13"/>
  <c r="AG22" i="13"/>
  <c r="AG30" i="13"/>
  <c r="AG38" i="13"/>
  <c r="AG46" i="13"/>
  <c r="AG61" i="13"/>
  <c r="AG76" i="13"/>
  <c r="AG84" i="13"/>
  <c r="AG92" i="13"/>
  <c r="AG104" i="13"/>
  <c r="AG109" i="13"/>
  <c r="AG103" i="13"/>
  <c r="AG47" i="13"/>
  <c r="AG55" i="13"/>
  <c r="AG65" i="13"/>
  <c r="AG70" i="13"/>
  <c r="AG19" i="13"/>
  <c r="AG23" i="13"/>
  <c r="AG27" i="13"/>
  <c r="AG31" i="13"/>
  <c r="AG35" i="13"/>
  <c r="AG39" i="13"/>
  <c r="AG43" i="13"/>
  <c r="AG48" i="13"/>
  <c r="AG56" i="13"/>
  <c r="AG62" i="13"/>
  <c r="AG73" i="13"/>
  <c r="AG77" i="13"/>
  <c r="AG81" i="13"/>
  <c r="AG85" i="13"/>
  <c r="AG89" i="13"/>
  <c r="AG93" i="13"/>
  <c r="AG97" i="13"/>
  <c r="AG108" i="13"/>
  <c r="AG102" i="13"/>
  <c r="AG107" i="13"/>
  <c r="AG14" i="13"/>
  <c r="AG64" i="13"/>
  <c r="AG18" i="13"/>
  <c r="AG26" i="13"/>
  <c r="AG34" i="13"/>
  <c r="AG42" i="13"/>
  <c r="AG53" i="13"/>
  <c r="AG72" i="13"/>
  <c r="AG80" i="13"/>
  <c r="AG88" i="13"/>
  <c r="AG96" i="13"/>
  <c r="AG15" i="13"/>
  <c r="AG49" i="13"/>
  <c r="AG57" i="13"/>
  <c r="AG67" i="13"/>
  <c r="AG71" i="13"/>
  <c r="AG20" i="13"/>
  <c r="AG24" i="13"/>
  <c r="AG28" i="13"/>
  <c r="AG32" i="13"/>
  <c r="AG36" i="13"/>
  <c r="AG40" i="13"/>
  <c r="AG44" i="13"/>
  <c r="AG50" i="13"/>
  <c r="AG58" i="13"/>
  <c r="AG63" i="13"/>
  <c r="AG74" i="13"/>
  <c r="AG78" i="13"/>
  <c r="AG82" i="13"/>
  <c r="AG86" i="13"/>
  <c r="AG90" i="13"/>
  <c r="AG94" i="13"/>
  <c r="AG98" i="13"/>
  <c r="AG101" i="13"/>
  <c r="AG106" i="13"/>
  <c r="AF13" i="6"/>
  <c r="AG59" i="6"/>
  <c r="AG63" i="6"/>
  <c r="AG110" i="6"/>
  <c r="AG38" i="6"/>
  <c r="B13" i="19"/>
  <c r="AD13" i="19" s="1"/>
  <c r="AE13" i="19" s="1"/>
  <c r="AD14" i="18"/>
  <c r="AE14" i="18" s="1"/>
  <c r="AA13" i="18"/>
  <c r="AF13" i="18" s="1"/>
  <c r="AD14" i="15"/>
  <c r="AE14" i="15" s="1"/>
  <c r="AD14" i="19"/>
  <c r="AE14" i="19" s="1"/>
  <c r="AG110" i="16"/>
  <c r="AG109" i="16"/>
  <c r="AG108" i="16"/>
  <c r="AG107" i="16"/>
  <c r="AG106" i="16"/>
  <c r="AG105" i="16"/>
  <c r="AG104" i="16"/>
  <c r="AG103" i="16"/>
  <c r="AG102" i="16"/>
  <c r="AG101" i="16"/>
  <c r="AG100" i="16"/>
  <c r="AG99" i="16"/>
  <c r="AG98" i="16"/>
  <c r="AG97" i="16"/>
  <c r="AG96" i="16"/>
  <c r="AG95" i="16"/>
  <c r="AG94" i="16"/>
  <c r="AG93" i="16"/>
  <c r="AG92" i="16"/>
  <c r="AG91" i="16"/>
  <c r="AG90" i="16"/>
  <c r="AG89" i="16"/>
  <c r="AG88" i="16"/>
  <c r="AG87" i="16"/>
  <c r="AG86" i="16"/>
  <c r="AG85" i="16"/>
  <c r="AG84" i="16"/>
  <c r="AG83" i="16"/>
  <c r="AG82" i="16"/>
  <c r="AG14" i="16"/>
  <c r="AG16" i="16"/>
  <c r="AG81" i="16"/>
  <c r="AG78" i="16"/>
  <c r="AG77" i="16"/>
  <c r="AG74" i="16"/>
  <c r="AG72" i="16"/>
  <c r="AG70" i="16"/>
  <c r="AG69" i="16"/>
  <c r="AG68" i="16"/>
  <c r="AG67" i="16"/>
  <c r="AG66" i="16"/>
  <c r="AG64" i="16"/>
  <c r="AG62" i="16"/>
  <c r="AG61" i="16"/>
  <c r="AG59" i="16"/>
  <c r="AG57" i="16"/>
  <c r="AG55" i="16"/>
  <c r="AG54" i="16"/>
  <c r="AG53" i="16"/>
  <c r="AG51" i="16"/>
  <c r="AG50" i="16"/>
  <c r="AG48" i="16"/>
  <c r="AG45" i="16"/>
  <c r="AG43" i="16"/>
  <c r="AG41" i="16"/>
  <c r="AG40" i="16"/>
  <c r="AG38" i="16"/>
  <c r="AG36" i="16"/>
  <c r="AG35" i="16"/>
  <c r="AG33" i="16"/>
  <c r="AG32" i="16"/>
  <c r="AG31" i="16"/>
  <c r="AG29" i="16"/>
  <c r="AG28" i="16"/>
  <c r="AG25" i="16"/>
  <c r="AG21" i="16"/>
  <c r="AG20" i="16"/>
  <c r="AG19" i="16"/>
  <c r="AG17" i="16"/>
  <c r="AG15" i="16"/>
  <c r="AG80" i="16"/>
  <c r="AG79" i="16"/>
  <c r="AG76" i="16"/>
  <c r="AG75" i="16"/>
  <c r="AG73" i="16"/>
  <c r="AG71" i="16"/>
  <c r="AG65" i="16"/>
  <c r="AG63" i="16"/>
  <c r="AG60" i="16"/>
  <c r="AG58" i="16"/>
  <c r="AG56" i="16"/>
  <c r="AG52" i="16"/>
  <c r="AG49" i="16"/>
  <c r="AG47" i="16"/>
  <c r="AG46" i="16"/>
  <c r="AG44" i="16"/>
  <c r="AG42" i="16"/>
  <c r="AG39" i="16"/>
  <c r="AG37" i="16"/>
  <c r="AG34" i="16"/>
  <c r="AG30" i="16"/>
  <c r="AG27" i="16"/>
  <c r="AG26" i="16"/>
  <c r="AG24" i="16"/>
  <c r="AG23" i="16"/>
  <c r="AG22" i="16"/>
  <c r="AG18" i="16"/>
  <c r="AF13" i="16"/>
  <c r="AF14" i="17"/>
  <c r="AD13" i="17"/>
  <c r="AE13" i="17" s="1"/>
  <c r="AD14" i="17"/>
  <c r="AE14" i="17" s="1"/>
  <c r="AG109" i="14"/>
  <c r="AG105" i="14"/>
  <c r="AG108" i="14"/>
  <c r="AG104" i="14"/>
  <c r="AG107" i="14"/>
  <c r="AG110" i="14"/>
  <c r="AG106" i="14"/>
  <c r="AG102" i="14"/>
  <c r="AG103" i="14"/>
  <c r="AG101" i="14"/>
  <c r="AG97" i="14"/>
  <c r="AG93" i="14"/>
  <c r="AG89" i="14"/>
  <c r="AG100" i="14"/>
  <c r="AG96" i="14"/>
  <c r="AG92" i="14"/>
  <c r="AG88" i="14"/>
  <c r="AG99" i="14"/>
  <c r="AG95" i="14"/>
  <c r="AG91" i="14"/>
  <c r="AG87" i="14"/>
  <c r="AG98" i="14"/>
  <c r="AG94" i="14"/>
  <c r="AG90" i="14"/>
  <c r="AG86" i="14"/>
  <c r="AG85" i="14"/>
  <c r="AG84" i="14"/>
  <c r="AG83" i="14"/>
  <c r="AG82" i="14"/>
  <c r="AG81" i="14"/>
  <c r="AG80" i="14"/>
  <c r="AG79" i="14"/>
  <c r="AG78" i="14"/>
  <c r="AG77" i="14"/>
  <c r="AG76" i="14"/>
  <c r="AG75" i="14"/>
  <c r="AG74" i="14"/>
  <c r="AG73" i="14"/>
  <c r="AG72" i="14"/>
  <c r="AG71" i="14"/>
  <c r="AG70" i="14"/>
  <c r="AG69" i="14"/>
  <c r="AG68" i="14"/>
  <c r="AG67" i="14"/>
  <c r="AG66" i="14"/>
  <c r="AG65" i="14"/>
  <c r="AG64" i="14"/>
  <c r="AG63" i="14"/>
  <c r="AG62" i="14"/>
  <c r="AG61" i="14"/>
  <c r="AG59" i="14"/>
  <c r="AG55" i="14"/>
  <c r="AG51" i="14"/>
  <c r="AG47" i="14"/>
  <c r="AG43" i="14"/>
  <c r="AG39" i="14"/>
  <c r="AG35" i="14"/>
  <c r="AG31" i="14"/>
  <c r="AG27" i="14"/>
  <c r="AG23" i="14"/>
  <c r="AG15" i="14"/>
  <c r="AG18" i="14"/>
  <c r="AG17" i="14"/>
  <c r="AG58" i="14"/>
  <c r="AG54" i="14"/>
  <c r="AG50" i="14"/>
  <c r="AG46" i="14"/>
  <c r="AG42" i="14"/>
  <c r="AG38" i="14"/>
  <c r="AG34" i="14"/>
  <c r="AG30" i="14"/>
  <c r="AG26" i="14"/>
  <c r="AG16" i="14"/>
  <c r="AG57" i="14"/>
  <c r="AG53" i="14"/>
  <c r="AG49" i="14"/>
  <c r="AG45" i="14"/>
  <c r="AG41" i="14"/>
  <c r="AG37" i="14"/>
  <c r="AG33" i="14"/>
  <c r="AG29" i="14"/>
  <c r="AG25" i="14"/>
  <c r="AG22" i="14"/>
  <c r="AG21" i="14"/>
  <c r="AG20" i="14"/>
  <c r="AG60" i="14"/>
  <c r="AG56" i="14"/>
  <c r="AG52" i="14"/>
  <c r="AG48" i="14"/>
  <c r="AG44" i="14"/>
  <c r="AG40" i="14"/>
  <c r="AG36" i="14"/>
  <c r="AG32" i="14"/>
  <c r="AG28" i="14"/>
  <c r="AG24" i="14"/>
  <c r="AG14" i="14"/>
  <c r="AG19" i="14"/>
  <c r="AF13" i="14"/>
  <c r="AF14" i="14"/>
  <c r="AD14" i="14"/>
  <c r="AE14" i="14" s="1"/>
  <c r="AG110" i="17" l="1"/>
  <c r="AG109" i="17"/>
  <c r="AG108" i="17"/>
  <c r="AG107" i="17"/>
  <c r="AG106" i="17"/>
  <c r="AG105" i="17"/>
  <c r="AG104" i="17"/>
  <c r="AG103" i="17"/>
  <c r="AG102" i="17"/>
  <c r="AG101" i="17"/>
  <c r="AG100" i="17"/>
  <c r="AG99" i="17"/>
  <c r="AG98" i="17"/>
  <c r="AG97" i="17"/>
  <c r="AG96" i="17"/>
  <c r="AG95" i="17"/>
  <c r="AG94" i="17"/>
  <c r="AG93" i="17"/>
  <c r="AG92" i="17"/>
  <c r="AG91" i="17"/>
  <c r="AG90" i="17"/>
  <c r="AG89" i="17"/>
  <c r="AG88" i="17"/>
  <c r="AG87" i="17"/>
  <c r="AG86" i="17"/>
  <c r="AG85" i="17"/>
  <c r="AG84" i="17"/>
  <c r="AG83" i="17"/>
  <c r="AG82" i="17"/>
  <c r="AG81" i="17"/>
  <c r="AG69" i="17"/>
  <c r="AG68" i="17"/>
  <c r="AG67" i="17"/>
  <c r="AG66" i="17"/>
  <c r="AG65" i="17"/>
  <c r="AG64" i="17"/>
  <c r="AG63" i="17"/>
  <c r="AG62" i="17"/>
  <c r="AG61" i="17"/>
  <c r="AG60" i="17"/>
  <c r="AG59" i="17"/>
  <c r="AG58" i="17"/>
  <c r="AG57" i="17"/>
  <c r="AG56" i="17"/>
  <c r="AG55" i="17"/>
  <c r="AG54" i="17"/>
  <c r="AG53" i="17"/>
  <c r="AG52" i="17"/>
  <c r="AG51" i="17"/>
  <c r="AG50" i="17"/>
  <c r="AG49" i="17"/>
  <c r="AG48" i="17"/>
  <c r="AG47" i="17"/>
  <c r="AG46" i="17"/>
  <c r="AG45" i="17"/>
  <c r="AG78" i="17"/>
  <c r="AG74" i="17"/>
  <c r="AG70" i="17"/>
  <c r="AG79" i="17"/>
  <c r="AG75" i="17"/>
  <c r="AG71" i="17"/>
  <c r="AG80" i="17"/>
  <c r="AG76" i="17"/>
  <c r="AG72" i="17"/>
  <c r="AG15" i="17"/>
  <c r="AG16" i="17"/>
  <c r="AG73" i="17"/>
  <c r="AG77" i="17"/>
  <c r="AG36" i="17"/>
  <c r="AG35" i="17"/>
  <c r="AG34" i="17"/>
  <c r="AG33" i="17"/>
  <c r="AG32" i="17"/>
  <c r="AG31" i="17"/>
  <c r="AG30" i="17"/>
  <c r="AG29" i="17"/>
  <c r="AG28" i="17"/>
  <c r="AG27" i="17"/>
  <c r="AG26" i="17"/>
  <c r="AG25" i="17"/>
  <c r="AG24" i="17"/>
  <c r="AG23" i="17"/>
  <c r="AG22" i="17"/>
  <c r="AG21" i="17"/>
  <c r="AG20" i="17"/>
  <c r="AG19" i="17"/>
  <c r="AG18" i="17"/>
  <c r="AG17" i="17"/>
  <c r="AG44" i="17"/>
  <c r="AG43" i="17"/>
  <c r="AG42" i="17"/>
  <c r="AG41" i="17"/>
  <c r="AG40" i="17"/>
  <c r="AG39" i="17"/>
  <c r="AG38" i="17"/>
  <c r="AG37" i="17"/>
  <c r="AG14" i="17"/>
  <c r="AF13" i="17"/>
</calcChain>
</file>

<file path=xl/sharedStrings.xml><?xml version="1.0" encoding="utf-8"?>
<sst xmlns="http://schemas.openxmlformats.org/spreadsheetml/2006/main" count="800" uniqueCount="56">
  <si>
    <t>Energy sector greenhouse gas emissions</t>
  </si>
  <si>
    <r>
      <t>Kilotonnes sulphur dioxide (kt SO</t>
    </r>
    <r>
      <rPr>
        <b/>
        <i/>
        <vertAlign val="subscript"/>
        <sz val="11"/>
        <color theme="1"/>
        <rFont val="Calibri"/>
        <family val="2"/>
        <scheme val="minor"/>
      </rPr>
      <t>2</t>
    </r>
    <r>
      <rPr>
        <b/>
        <i/>
        <sz val="11"/>
        <color theme="1"/>
        <rFont val="Calibri"/>
        <family val="2"/>
        <scheme val="minor"/>
      </rPr>
      <t>)</t>
    </r>
  </si>
  <si>
    <t>Energy Sector Emissions</t>
  </si>
  <si>
    <t>Combustion Emissions</t>
  </si>
  <si>
    <t>Energy Industries</t>
  </si>
  <si>
    <t>Electricity Generation</t>
  </si>
  <si>
    <t>Gas</t>
  </si>
  <si>
    <t>Coal</t>
  </si>
  <si>
    <t>Liquid Fuels</t>
  </si>
  <si>
    <t>Biomass</t>
  </si>
  <si>
    <t>Petroleum Refining</t>
  </si>
  <si>
    <t>Oil</t>
  </si>
  <si>
    <t>Synthetic Petrol Production</t>
  </si>
  <si>
    <t>Oil &amp; Gas Extraction &amp; Processing</t>
  </si>
  <si>
    <t>Manufacturing and Construction</t>
  </si>
  <si>
    <t>Mining &amp; Construction</t>
  </si>
  <si>
    <t>Chemicals</t>
  </si>
  <si>
    <t>Pulp, Paper &amp; Print</t>
  </si>
  <si>
    <t>Food Processing, Beverage &amp; Tobacco</t>
  </si>
  <si>
    <t>Mechanical and Electrical Equipment</t>
  </si>
  <si>
    <t>Textiles</t>
  </si>
  <si>
    <t>Basic Metals</t>
  </si>
  <si>
    <t>Non-metallic Minerals</t>
  </si>
  <si>
    <t>Other</t>
  </si>
  <si>
    <t>Domestic Transport</t>
  </si>
  <si>
    <t>Road</t>
  </si>
  <si>
    <t>Petrol</t>
  </si>
  <si>
    <t>Premium Petrol</t>
  </si>
  <si>
    <t>Regular Petrol</t>
  </si>
  <si>
    <t>Diesel</t>
  </si>
  <si>
    <t>Natural Gas</t>
  </si>
  <si>
    <t>LPG</t>
  </si>
  <si>
    <t>Rail</t>
  </si>
  <si>
    <t>Aviation</t>
  </si>
  <si>
    <t>Marine</t>
  </si>
  <si>
    <t>Other Sectors</t>
  </si>
  <si>
    <t>Agriculture, Forestry and Fishing</t>
  </si>
  <si>
    <t>Commercial</t>
  </si>
  <si>
    <t>Residential</t>
  </si>
  <si>
    <t>Fugitive Emissions</t>
  </si>
  <si>
    <t>Coal Mining</t>
  </si>
  <si>
    <t>Natural gas</t>
  </si>
  <si>
    <t>Natural gas transmission &amp; distribution</t>
  </si>
  <si>
    <t>Natural gas processing &amp; flaring</t>
  </si>
  <si>
    <t>Natural gas production</t>
  </si>
  <si>
    <t>Oil production, transportation &amp; refining</t>
  </si>
  <si>
    <t>Geothermal</t>
  </si>
  <si>
    <t>International Transport</t>
  </si>
  <si>
    <t>Other leakages</t>
  </si>
  <si>
    <r>
      <t>Kilotonnes carbon dioxide (kt CO</t>
    </r>
    <r>
      <rPr>
        <b/>
        <i/>
        <vertAlign val="subscript"/>
        <sz val="11"/>
        <color theme="1"/>
        <rFont val="Calibri"/>
        <family val="2"/>
        <scheme val="minor"/>
      </rPr>
      <t>2</t>
    </r>
    <r>
      <rPr>
        <b/>
        <i/>
        <sz val="11"/>
        <color theme="1"/>
        <rFont val="Calibri"/>
        <family val="2"/>
        <scheme val="minor"/>
      </rPr>
      <t>)</t>
    </r>
  </si>
  <si>
    <r>
      <t>Kilotonnes carbon dioxide equivalent (kt CO</t>
    </r>
    <r>
      <rPr>
        <b/>
        <i/>
        <vertAlign val="subscript"/>
        <sz val="11"/>
        <color theme="1"/>
        <rFont val="Calibri"/>
        <family val="2"/>
        <scheme val="minor"/>
      </rPr>
      <t>2</t>
    </r>
    <r>
      <rPr>
        <b/>
        <i/>
        <sz val="11"/>
        <color theme="1"/>
        <rFont val="Calibri"/>
        <family val="2"/>
        <scheme val="minor"/>
      </rPr>
      <t>-e)</t>
    </r>
  </si>
  <si>
    <r>
      <t>Kilotonnes methane (kt CH</t>
    </r>
    <r>
      <rPr>
        <b/>
        <i/>
        <vertAlign val="subscript"/>
        <sz val="11"/>
        <color theme="1"/>
        <rFont val="Calibri"/>
        <family val="2"/>
        <scheme val="minor"/>
      </rPr>
      <t>4</t>
    </r>
    <r>
      <rPr>
        <b/>
        <i/>
        <sz val="11"/>
        <color theme="1"/>
        <rFont val="Calibri"/>
        <family val="2"/>
        <scheme val="minor"/>
      </rPr>
      <t>)</t>
    </r>
  </si>
  <si>
    <r>
      <t>Kilotonnes nitrous oxide (kt N</t>
    </r>
    <r>
      <rPr>
        <b/>
        <i/>
        <vertAlign val="subscript"/>
        <sz val="11"/>
        <color theme="1"/>
        <rFont val="Calibri"/>
        <family val="2"/>
        <scheme val="minor"/>
      </rPr>
      <t>2</t>
    </r>
    <r>
      <rPr>
        <b/>
        <i/>
        <sz val="11"/>
        <color theme="1"/>
        <rFont val="Calibri"/>
        <family val="2"/>
        <scheme val="minor"/>
      </rPr>
      <t>O)</t>
    </r>
  </si>
  <si>
    <t>Kilotonnes non-methane volatile organic compounds (kt NMVOCs)</t>
  </si>
  <si>
    <r>
      <t>Kilotonnes carbon monoxide (kt CO</t>
    </r>
    <r>
      <rPr>
        <b/>
        <i/>
        <sz val="11"/>
        <color theme="1"/>
        <rFont val="Calibri"/>
        <family val="2"/>
        <scheme val="minor"/>
      </rPr>
      <t>)</t>
    </r>
  </si>
  <si>
    <r>
      <t>Kilotonnes nitrogen oxides (kt NO</t>
    </r>
    <r>
      <rPr>
        <b/>
        <i/>
        <vertAlign val="subscript"/>
        <sz val="11"/>
        <color theme="1"/>
        <rFont val="Calibri"/>
        <family val="2"/>
        <scheme val="minor"/>
      </rPr>
      <t>x</t>
    </r>
    <r>
      <rPr>
        <b/>
        <i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</si>
</sst>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;\-0.00;\-"/>
    <numFmt numFmtId="165" formatCode="#,##0.00;\-#,##0.00;\-"/>
  </numFmts>
  <fonts count="11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2" fillId="2" borderId="0" xfId="0" applyFont="1" applyFill="1" applyBorder="1"/>
    <xf numFmtId="0" fontId="2" fillId="2" borderId="1" xfId="0" applyFont="1" applyFill="1" applyBorder="1"/>
    <xf numFmtId="0" fontId="2" fillId="2" borderId="0" xfId="0" applyFont="1" applyFill="1" applyBorder="1" applyAlignment="1">
      <alignment horizontal="right"/>
    </xf>
    <xf numFmtId="0" fontId="3" fillId="2" borderId="1" xfId="0" applyFont="1" applyFill="1" applyBorder="1"/>
    <xf numFmtId="0" fontId="4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2" xfId="0" applyFont="1" applyFill="1" applyBorder="1" applyAlignment="1">
      <alignment horizontal="right"/>
    </xf>
    <xf numFmtId="0" fontId="6" fillId="2" borderId="1" xfId="0" applyFont="1" applyFill="1" applyBorder="1"/>
    <xf numFmtId="0" fontId="7" fillId="2" borderId="0" xfId="0" applyFont="1" applyFill="1" applyBorder="1" applyAlignment="1">
      <alignment horizontal="right"/>
    </xf>
    <xf numFmtId="0" fontId="2" fillId="2" borderId="6" xfId="0" applyFont="1" applyFill="1" applyBorder="1"/>
    <xf numFmtId="0" fontId="2" fillId="2" borderId="7" xfId="0" applyFont="1" applyFill="1" applyBorder="1"/>
    <xf numFmtId="0" fontId="7" fillId="2" borderId="9" xfId="0" applyFont="1" applyFill="1" applyBorder="1"/>
    <xf numFmtId="0" fontId="8" fillId="2" borderId="1" xfId="0" applyFont="1" applyFill="1" applyBorder="1"/>
    <xf numFmtId="0" fontId="4" fillId="2" borderId="1" xfId="0" applyFont="1" applyFill="1" applyBorder="1" applyAlignment="1">
      <alignment horizontal="left" indent="1"/>
    </xf>
    <xf numFmtId="0" fontId="2" fillId="2" borderId="1" xfId="0" applyFont="1" applyFill="1" applyBorder="1" applyAlignment="1">
      <alignment horizontal="left" indent="2"/>
    </xf>
    <xf numFmtId="0" fontId="9" fillId="2" borderId="1" xfId="0" applyFont="1" applyFill="1" applyBorder="1" applyAlignment="1">
      <alignment horizontal="left" indent="3"/>
    </xf>
    <xf numFmtId="0" fontId="10" fillId="2" borderId="1" xfId="0" applyFont="1" applyFill="1" applyBorder="1" applyAlignment="1">
      <alignment horizontal="left" indent="3"/>
    </xf>
    <xf numFmtId="0" fontId="9" fillId="2" borderId="1" xfId="0" applyFont="1" applyFill="1" applyBorder="1" applyAlignment="1">
      <alignment horizontal="left" indent="4"/>
    </xf>
    <xf numFmtId="0" fontId="8" fillId="2" borderId="13" xfId="0" applyFont="1" applyFill="1" applyBorder="1"/>
    <xf numFmtId="0" fontId="2" fillId="2" borderId="1" xfId="0" applyFont="1" applyFill="1" applyBorder="1" applyAlignment="1">
      <alignment horizontal="left" indent="1"/>
    </xf>
    <xf numFmtId="0" fontId="10" fillId="2" borderId="1" xfId="0" applyFont="1" applyFill="1" applyBorder="1" applyAlignment="1">
      <alignment horizontal="left" indent="2"/>
    </xf>
    <xf numFmtId="0" fontId="8" fillId="2" borderId="17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center" wrapText="1"/>
    </xf>
    <xf numFmtId="0" fontId="7" fillId="2" borderId="11" xfId="1" applyNumberFormat="1" applyFont="1" applyFill="1" applyBorder="1"/>
    <xf numFmtId="9" fontId="7" fillId="2" borderId="10" xfId="1" applyFont="1" applyFill="1" applyBorder="1"/>
    <xf numFmtId="9" fontId="8" fillId="2" borderId="6" xfId="1" applyFont="1" applyFill="1" applyBorder="1"/>
    <xf numFmtId="9" fontId="4" fillId="2" borderId="6" xfId="1" applyFont="1" applyFill="1" applyBorder="1"/>
    <xf numFmtId="9" fontId="2" fillId="2" borderId="6" xfId="1" applyFont="1" applyFill="1" applyBorder="1"/>
    <xf numFmtId="9" fontId="9" fillId="2" borderId="6" xfId="1" applyFont="1" applyFill="1" applyBorder="1"/>
    <xf numFmtId="9" fontId="10" fillId="2" borderId="6" xfId="1" applyFont="1" applyFill="1" applyBorder="1"/>
    <xf numFmtId="9" fontId="8" fillId="2" borderId="14" xfId="1" applyFont="1" applyFill="1" applyBorder="1"/>
    <xf numFmtId="9" fontId="8" fillId="2" borderId="18" xfId="1" applyFont="1" applyFill="1" applyBorder="1"/>
    <xf numFmtId="9" fontId="7" fillId="2" borderId="8" xfId="1" applyFont="1" applyFill="1" applyBorder="1"/>
    <xf numFmtId="9" fontId="8" fillId="2" borderId="0" xfId="1" applyFont="1" applyFill="1" applyBorder="1"/>
    <xf numFmtId="9" fontId="4" fillId="2" borderId="0" xfId="1" applyFont="1" applyFill="1" applyBorder="1"/>
    <xf numFmtId="9" fontId="2" fillId="2" borderId="0" xfId="1" applyFont="1" applyFill="1" applyBorder="1"/>
    <xf numFmtId="9" fontId="9" fillId="2" borderId="0" xfId="1" applyFont="1" applyFill="1" applyBorder="1"/>
    <xf numFmtId="9" fontId="10" fillId="2" borderId="0" xfId="1" applyFont="1" applyFill="1" applyBorder="1"/>
    <xf numFmtId="9" fontId="8" fillId="2" borderId="12" xfId="1" applyFont="1" applyFill="1" applyBorder="1"/>
    <xf numFmtId="9" fontId="8" fillId="2" borderId="16" xfId="1" applyFont="1" applyFill="1" applyBorder="1"/>
    <xf numFmtId="10" fontId="8" fillId="2" borderId="7" xfId="1" applyNumberFormat="1" applyFont="1" applyFill="1" applyBorder="1"/>
    <xf numFmtId="10" fontId="4" fillId="2" borderId="7" xfId="1" applyNumberFormat="1" applyFont="1" applyFill="1" applyBorder="1"/>
    <xf numFmtId="10" fontId="2" fillId="2" borderId="7" xfId="1" applyNumberFormat="1" applyFont="1" applyFill="1" applyBorder="1"/>
    <xf numFmtId="10" fontId="9" fillId="2" borderId="7" xfId="1" applyNumberFormat="1" applyFont="1" applyFill="1" applyBorder="1"/>
    <xf numFmtId="10" fontId="10" fillId="2" borderId="7" xfId="1" applyNumberFormat="1" applyFont="1" applyFill="1" applyBorder="1"/>
    <xf numFmtId="10" fontId="8" fillId="2" borderId="15" xfId="1" applyNumberFormat="1" applyFont="1" applyFill="1" applyBorder="1"/>
    <xf numFmtId="10" fontId="8" fillId="2" borderId="19" xfId="1" applyNumberFormat="1" applyFont="1" applyFill="1" applyBorder="1"/>
    <xf numFmtId="164" fontId="2" fillId="2" borderId="1" xfId="0" applyNumberFormat="1" applyFont="1" applyFill="1" applyBorder="1" applyAlignment="1">
      <alignment horizontal="right"/>
    </xf>
    <xf numFmtId="164" fontId="2" fillId="2" borderId="6" xfId="0" applyNumberFormat="1" applyFont="1" applyFill="1" applyBorder="1" applyAlignment="1">
      <alignment horizontal="right"/>
    </xf>
    <xf numFmtId="164" fontId="2" fillId="2" borderId="0" xfId="0" applyNumberFormat="1" applyFont="1" applyFill="1" applyBorder="1" applyAlignment="1">
      <alignment horizontal="right"/>
    </xf>
    <xf numFmtId="165" fontId="7" fillId="2" borderId="10" xfId="0" applyNumberFormat="1" applyFont="1" applyFill="1" applyBorder="1" applyAlignment="1">
      <alignment horizontal="right"/>
    </xf>
    <xf numFmtId="165" fontId="8" fillId="2" borderId="6" xfId="0" applyNumberFormat="1" applyFont="1" applyFill="1" applyBorder="1" applyAlignment="1">
      <alignment horizontal="right"/>
    </xf>
    <xf numFmtId="165" fontId="4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right"/>
    </xf>
    <xf numFmtId="165" fontId="9" fillId="2" borderId="6" xfId="0" applyNumberFormat="1" applyFont="1" applyFill="1" applyBorder="1" applyAlignment="1">
      <alignment horizontal="right"/>
    </xf>
    <xf numFmtId="165" fontId="10" fillId="2" borderId="6" xfId="0" applyNumberFormat="1" applyFont="1" applyFill="1" applyBorder="1" applyAlignment="1">
      <alignment horizontal="right"/>
    </xf>
    <xf numFmtId="165" fontId="8" fillId="2" borderId="14" xfId="0" applyNumberFormat="1" applyFont="1" applyFill="1" applyBorder="1" applyAlignment="1">
      <alignment horizontal="right"/>
    </xf>
    <xf numFmtId="165" fontId="8" fillId="2" borderId="18" xfId="0" applyNumberFormat="1" applyFont="1" applyFill="1" applyBorder="1" applyAlignment="1">
      <alignment horizontal="right"/>
    </xf>
    <xf numFmtId="165" fontId="7" fillId="2" borderId="8" xfId="0" applyNumberFormat="1" applyFont="1" applyFill="1" applyBorder="1" applyAlignment="1">
      <alignment horizontal="right"/>
    </xf>
    <xf numFmtId="165" fontId="7" fillId="2" borderId="9" xfId="0" applyNumberFormat="1" applyFont="1" applyFill="1" applyBorder="1" applyAlignment="1">
      <alignment horizontal="right"/>
    </xf>
    <xf numFmtId="165" fontId="8" fillId="2" borderId="0" xfId="0" applyNumberFormat="1" applyFont="1" applyFill="1" applyBorder="1" applyAlignment="1">
      <alignment horizontal="right"/>
    </xf>
    <xf numFmtId="165" fontId="8" fillId="2" borderId="1" xfId="0" applyNumberFormat="1" applyFont="1" applyFill="1" applyBorder="1" applyAlignment="1">
      <alignment horizontal="right"/>
    </xf>
    <xf numFmtId="165" fontId="4" fillId="2" borderId="0" xfId="0" applyNumberFormat="1" applyFont="1" applyFill="1" applyBorder="1" applyAlignment="1">
      <alignment horizontal="right"/>
    </xf>
    <xf numFmtId="165" fontId="4" fillId="2" borderId="1" xfId="0" applyNumberFormat="1" applyFont="1" applyFill="1" applyBorder="1" applyAlignment="1">
      <alignment horizontal="right"/>
    </xf>
    <xf numFmtId="165" fontId="2" fillId="2" borderId="0" xfId="0" applyNumberFormat="1" applyFont="1" applyFill="1" applyBorder="1" applyAlignment="1">
      <alignment horizontal="right"/>
    </xf>
    <xf numFmtId="165" fontId="2" fillId="2" borderId="1" xfId="0" applyNumberFormat="1" applyFont="1" applyFill="1" applyBorder="1" applyAlignment="1">
      <alignment horizontal="right"/>
    </xf>
    <xf numFmtId="165" fontId="9" fillId="2" borderId="0" xfId="0" applyNumberFormat="1" applyFont="1" applyFill="1" applyBorder="1" applyAlignment="1">
      <alignment horizontal="right"/>
    </xf>
    <xf numFmtId="165" fontId="9" fillId="2" borderId="1" xfId="0" applyNumberFormat="1" applyFont="1" applyFill="1" applyBorder="1" applyAlignment="1">
      <alignment horizontal="right"/>
    </xf>
    <xf numFmtId="165" fontId="10" fillId="2" borderId="0" xfId="0" applyNumberFormat="1" applyFont="1" applyFill="1" applyBorder="1" applyAlignment="1">
      <alignment horizontal="right"/>
    </xf>
    <xf numFmtId="165" fontId="10" fillId="2" borderId="1" xfId="0" applyNumberFormat="1" applyFont="1" applyFill="1" applyBorder="1" applyAlignment="1">
      <alignment horizontal="right"/>
    </xf>
    <xf numFmtId="165" fontId="8" fillId="2" borderId="12" xfId="0" applyNumberFormat="1" applyFont="1" applyFill="1" applyBorder="1" applyAlignment="1">
      <alignment horizontal="right"/>
    </xf>
    <xf numFmtId="165" fontId="8" fillId="2" borderId="13" xfId="0" applyNumberFormat="1" applyFont="1" applyFill="1" applyBorder="1" applyAlignment="1">
      <alignment horizontal="right"/>
    </xf>
    <xf numFmtId="165" fontId="8" fillId="2" borderId="16" xfId="0" applyNumberFormat="1" applyFont="1" applyFill="1" applyBorder="1" applyAlignment="1">
      <alignment horizontal="right"/>
    </xf>
    <xf numFmtId="165" fontId="8" fillId="2" borderId="17" xfId="0" applyNumberFormat="1" applyFont="1" applyFill="1" applyBorder="1" applyAlignment="1">
      <alignment horizontal="right"/>
    </xf>
    <xf numFmtId="0" fontId="0" fillId="0" borderId="20" xfId="0" applyBorder="1"/>
    <xf numFmtId="0" fontId="7" fillId="2" borderId="0" xfId="0" applyFont="1" applyFill="1" applyBorder="1" applyAlignment="1"/>
    <xf numFmtId="0" fontId="7" fillId="2" borderId="4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F:\ghg\grooming_code\Annual_Emissions_linked\MBIE-logo.png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F:\ghg\grooming_code\Annual_Emissions_linked\MBIE-logo.png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F:\ghg\grooming_code\Annual_Emissions_linked\MBIE-logo.png" TargetMode="Externa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file:///F:\ghg\grooming_code\Annual_Emissions_linked\MBIE-logo.png" TargetMode="Externa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file:///F:\ghg\grooming_code\Annual_Emissions_linked\MBIE-logo.png" TargetMode="Externa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file:///F:\ghg\grooming_code\Annual_Emissions_linked\MBIE-logo.png" TargetMode="External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file:///F:\ghg\grooming_code\Annual_Emissions_linked\MBIE-logo.png" TargetMode="External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file:///F:\ghg\grooming_code\Annual_Emissions_linked\MBIE-logo.png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1575</xdr:colOff>
      <xdr:row>5</xdr:row>
      <xdr:rowOff>118405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0"/>
          <a:ext cx="3859200" cy="1070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1575</xdr:colOff>
      <xdr:row>5</xdr:row>
      <xdr:rowOff>118405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0"/>
          <a:ext cx="3859200" cy="1070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1575</xdr:colOff>
      <xdr:row>5</xdr:row>
      <xdr:rowOff>118405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0"/>
          <a:ext cx="3859200" cy="1070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1575</xdr:colOff>
      <xdr:row>5</xdr:row>
      <xdr:rowOff>118405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0"/>
          <a:ext cx="3859200" cy="10709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1575</xdr:colOff>
      <xdr:row>5</xdr:row>
      <xdr:rowOff>118405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0"/>
          <a:ext cx="3859200" cy="10709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1575</xdr:colOff>
      <xdr:row>5</xdr:row>
      <xdr:rowOff>118405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0"/>
          <a:ext cx="3859200" cy="107090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3859200</xdr:colOff>
      <xdr:row>5</xdr:row>
      <xdr:rowOff>118405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0"/>
          <a:ext cx="3859200" cy="107090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1575</xdr:colOff>
      <xdr:row>5</xdr:row>
      <xdr:rowOff>118405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0"/>
          <a:ext cx="3859200" cy="1070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111"/>
  <sheetViews>
    <sheetView tabSelected="1" workbookViewId="0">
      <pane xSplit="1" ySplit="12" topLeftCell="V13" activePane="bottomRight" state="frozen"/>
      <selection activeCell="D1" sqref="D1"/>
      <selection pane="topRight" activeCell="E1" sqref="E1"/>
      <selection pane="bottomLeft" activeCell="D13" sqref="D13"/>
      <selection pane="bottomRight" activeCell="AC11" sqref="AC11"/>
    </sheetView>
  </sheetViews>
  <sheetFormatPr defaultRowHeight="14.25" outlineLevelRow="3" x14ac:dyDescent="0.2"/>
  <cols>
    <col min="1" max="1" width="50.625" customWidth="1"/>
    <col min="2" max="29" width="10.625" customWidth="1"/>
    <col min="30" max="32" width="14.625" customWidth="1"/>
    <col min="33" max="33" width="20.625" customWidth="1"/>
  </cols>
  <sheetData>
    <row r="1" spans="1:33" ht="15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1"/>
      <c r="AE1" s="1"/>
      <c r="AF1" s="1"/>
      <c r="AG1" s="1"/>
    </row>
    <row r="2" spans="1:33" ht="15" x14ac:dyDescent="0.2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1"/>
      <c r="AE2" s="1"/>
      <c r="AF2" s="1"/>
      <c r="AG2" s="1"/>
    </row>
    <row r="3" spans="1:33" ht="15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1"/>
      <c r="AE3" s="1"/>
      <c r="AF3" s="1"/>
      <c r="AG3" s="1"/>
    </row>
    <row r="4" spans="1:33" ht="15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1"/>
      <c r="AE4" s="1"/>
      <c r="AF4" s="1"/>
      <c r="AG4" s="1"/>
    </row>
    <row r="5" spans="1:33" ht="15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1"/>
      <c r="AE5" s="1"/>
      <c r="AF5" s="1"/>
      <c r="AG5" s="1"/>
    </row>
    <row r="6" spans="1:33" ht="15" x14ac:dyDescent="0.2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1"/>
      <c r="AE6" s="1"/>
      <c r="AF6" s="1"/>
      <c r="AG6" s="1"/>
    </row>
    <row r="7" spans="1:33" ht="21" x14ac:dyDescent="0.35">
      <c r="A7" s="4" t="s">
        <v>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1"/>
      <c r="AE7" s="1"/>
      <c r="AF7" s="1"/>
      <c r="AG7" s="1"/>
    </row>
    <row r="8" spans="1:33" ht="18" x14ac:dyDescent="0.35">
      <c r="A8" s="5" t="s">
        <v>50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1"/>
      <c r="AE8" s="1"/>
      <c r="AF8" s="1"/>
      <c r="AG8" s="1"/>
    </row>
    <row r="9" spans="1:33" ht="15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1"/>
      <c r="AE9" s="1"/>
      <c r="AF9" s="1"/>
      <c r="AG9" s="1"/>
    </row>
    <row r="10" spans="1:33" ht="15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6"/>
      <c r="AE10" s="6"/>
      <c r="AF10" s="6"/>
      <c r="AG10" s="6"/>
    </row>
    <row r="11" spans="1:33" ht="31.5" x14ac:dyDescent="0.25">
      <c r="A11" s="9"/>
      <c r="B11" s="77">
        <v>1990</v>
      </c>
      <c r="C11" s="77">
        <v>1991</v>
      </c>
      <c r="D11" s="77">
        <v>1992</v>
      </c>
      <c r="E11" s="77">
        <v>1993</v>
      </c>
      <c r="F11" s="77">
        <v>1994</v>
      </c>
      <c r="G11" s="77">
        <v>1995</v>
      </c>
      <c r="H11" s="77">
        <v>1996</v>
      </c>
      <c r="I11" s="77">
        <v>1997</v>
      </c>
      <c r="J11" s="77">
        <v>1998</v>
      </c>
      <c r="K11" s="77">
        <v>1999</v>
      </c>
      <c r="L11" s="77">
        <v>2000</v>
      </c>
      <c r="M11" s="77">
        <v>2001</v>
      </c>
      <c r="N11" s="77">
        <v>2002</v>
      </c>
      <c r="O11" s="77">
        <v>2003</v>
      </c>
      <c r="P11" s="77">
        <v>2004</v>
      </c>
      <c r="Q11" s="77">
        <v>2005</v>
      </c>
      <c r="R11" s="77">
        <v>2006</v>
      </c>
      <c r="S11" s="77">
        <v>2007</v>
      </c>
      <c r="T11" s="77">
        <v>2008</v>
      </c>
      <c r="U11" s="77">
        <v>2009</v>
      </c>
      <c r="V11" s="77">
        <v>2010</v>
      </c>
      <c r="W11" s="77">
        <v>2011</v>
      </c>
      <c r="X11" s="77">
        <v>2012</v>
      </c>
      <c r="Y11" s="77">
        <v>2013</v>
      </c>
      <c r="Z11" s="77">
        <v>2014</v>
      </c>
      <c r="AA11" s="77">
        <v>2015</v>
      </c>
      <c r="AB11" s="77">
        <v>2016</v>
      </c>
      <c r="AC11" s="77">
        <v>2017</v>
      </c>
      <c r="AD11" s="78" t="str">
        <f ca="1">"∆"&amp; $B$11&amp;"/"&amp; (OFFSET(AD11,0,-1))</f>
        <v>∆1990/2017</v>
      </c>
      <c r="AE11" s="10" t="str">
        <f ca="1">"∆"&amp; $B$11&amp;"/"&amp; (OFFSET(AE11,0,-2))&amp;" p.a."</f>
        <v>∆1990/2017 p.a.</v>
      </c>
      <c r="AF11" s="10" t="str">
        <f ca="1">"∆"&amp; (OFFSET(AF11,0,-4))&amp;"/"&amp; (OFFSET(AF11,0,-3))</f>
        <v>∆2016/2017</v>
      </c>
      <c r="AG11" s="24" t="str">
        <f ca="1">"Share of " &amp; OFFSET(AG11, 0, -4) &amp; " energy sector emissions"</f>
        <v>Share of 2017 energy sector emissions</v>
      </c>
    </row>
    <row r="12" spans="1:33" ht="15.75" thickBot="1" x14ac:dyDescent="0.3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11"/>
      <c r="AE12" s="1"/>
      <c r="AF12" s="1"/>
      <c r="AG12" s="12"/>
    </row>
    <row r="13" spans="1:33" ht="15.75" x14ac:dyDescent="0.25">
      <c r="A13" s="13" t="s">
        <v>2</v>
      </c>
      <c r="B13" s="52">
        <f>SUBTOTAL(9,B14:B107)</f>
        <v>23780.160919914477</v>
      </c>
      <c r="C13" s="60">
        <f t="shared" ref="C13:AC13" si="0">SUBTOTAL(9,C14:C107)</f>
        <v>24145.92943450615</v>
      </c>
      <c r="D13" s="60">
        <f t="shared" si="0"/>
        <v>26047.408866971618</v>
      </c>
      <c r="E13" s="60">
        <f t="shared" si="0"/>
        <v>25479.979411493416</v>
      </c>
      <c r="F13" s="60">
        <f t="shared" si="0"/>
        <v>25763.792040209657</v>
      </c>
      <c r="G13" s="60">
        <f t="shared" si="0"/>
        <v>25725.442938563552</v>
      </c>
      <c r="H13" s="60">
        <f t="shared" si="0"/>
        <v>27286.711953090922</v>
      </c>
      <c r="I13" s="60">
        <f t="shared" si="0"/>
        <v>29233.426952678226</v>
      </c>
      <c r="J13" s="60">
        <f t="shared" si="0"/>
        <v>27706.743831197902</v>
      </c>
      <c r="K13" s="60">
        <f t="shared" si="0"/>
        <v>29135.077893527603</v>
      </c>
      <c r="L13" s="60">
        <f t="shared" si="0"/>
        <v>29912.167484937687</v>
      </c>
      <c r="M13" s="60">
        <f t="shared" si="0"/>
        <v>31945.957753363506</v>
      </c>
      <c r="N13" s="60">
        <f t="shared" si="0"/>
        <v>31962.000113496029</v>
      </c>
      <c r="O13" s="60">
        <f t="shared" si="0"/>
        <v>33438.226690656717</v>
      </c>
      <c r="P13" s="60">
        <f t="shared" si="0"/>
        <v>32995.944691675715</v>
      </c>
      <c r="Q13" s="60">
        <f t="shared" si="0"/>
        <v>34493.940076623796</v>
      </c>
      <c r="R13" s="60">
        <f t="shared" si="0"/>
        <v>34680.80303965944</v>
      </c>
      <c r="S13" s="60">
        <f t="shared" si="0"/>
        <v>33352.672614341842</v>
      </c>
      <c r="T13" s="60">
        <f t="shared" si="0"/>
        <v>34759.358146032988</v>
      </c>
      <c r="U13" s="60">
        <f t="shared" si="0"/>
        <v>32060.632514387227</v>
      </c>
      <c r="V13" s="60">
        <f t="shared" si="0"/>
        <v>32092.037429582382</v>
      </c>
      <c r="W13" s="60">
        <f t="shared" si="0"/>
        <v>31153.660966349758</v>
      </c>
      <c r="X13" s="60">
        <f t="shared" si="0"/>
        <v>32770.968633579629</v>
      </c>
      <c r="Y13" s="60">
        <f t="shared" si="0"/>
        <v>32104.955067766794</v>
      </c>
      <c r="Z13" s="60">
        <f t="shared" si="0"/>
        <v>32120.216506995719</v>
      </c>
      <c r="AA13" s="60">
        <f t="shared" si="0"/>
        <v>32358.993733302246</v>
      </c>
      <c r="AB13" s="60">
        <f t="shared" ref="AB13" si="1">SUBTOTAL(9,AB14:AB107)</f>
        <v>31081.136584926429</v>
      </c>
      <c r="AC13" s="61">
        <f t="shared" si="0"/>
        <v>32971.693352825612</v>
      </c>
      <c r="AD13" s="26">
        <f ca="1">IF(B13=0,"", OFFSET($Y13, 0, -1) / B13 - 1)</f>
        <v>0.3780801881006568</v>
      </c>
      <c r="AE13" s="34">
        <f ca="1">IF(OFFSET($AE13,0,-1)="","",(OFFSET($AE13,0,-1)+1)^(1/(OFFSET($AE$11,0,-2)-B$11))-1)</f>
        <v>1.1948274973082817E-2</v>
      </c>
      <c r="AF13" s="34">
        <f ca="1">IF(OFFSET($AF13, 0, -4)=0, "", OFFSET($AF13, 0, -3) / OFFSET($AF13, 0, -4) - 1)</f>
        <v>6.0826500431649499E-2</v>
      </c>
      <c r="AG13" s="25"/>
    </row>
    <row r="14" spans="1:33" ht="15" x14ac:dyDescent="0.25">
      <c r="A14" s="14" t="s">
        <v>3</v>
      </c>
      <c r="B14" s="53">
        <f>SUBTOTAL(9,B15:B98)</f>
        <v>22443.042696354645</v>
      </c>
      <c r="C14" s="62">
        <f t="shared" ref="C14:AC14" si="2">SUBTOTAL(9,C15:C98)</f>
        <v>22822.04959789279</v>
      </c>
      <c r="D14" s="62">
        <f t="shared" si="2"/>
        <v>24710.734115410214</v>
      </c>
      <c r="E14" s="62">
        <f t="shared" si="2"/>
        <v>24184.528761002573</v>
      </c>
      <c r="F14" s="62">
        <f t="shared" si="2"/>
        <v>24418.939845947589</v>
      </c>
      <c r="G14" s="62">
        <f t="shared" si="2"/>
        <v>24406.619674048306</v>
      </c>
      <c r="H14" s="62">
        <f t="shared" si="2"/>
        <v>25566.689879994145</v>
      </c>
      <c r="I14" s="62">
        <f t="shared" si="2"/>
        <v>27563.085442622552</v>
      </c>
      <c r="J14" s="62">
        <f t="shared" si="2"/>
        <v>26029.008406118279</v>
      </c>
      <c r="K14" s="62">
        <f t="shared" si="2"/>
        <v>27466.345624971498</v>
      </c>
      <c r="L14" s="62">
        <f t="shared" si="2"/>
        <v>28271.677444571302</v>
      </c>
      <c r="M14" s="62">
        <f t="shared" si="2"/>
        <v>30247.928780140519</v>
      </c>
      <c r="N14" s="62">
        <f t="shared" si="2"/>
        <v>30328.313611027941</v>
      </c>
      <c r="O14" s="62">
        <f t="shared" si="2"/>
        <v>31926.590623097502</v>
      </c>
      <c r="P14" s="62">
        <f t="shared" si="2"/>
        <v>31295.422524346443</v>
      </c>
      <c r="Q14" s="62">
        <f t="shared" si="2"/>
        <v>32734.67563511536</v>
      </c>
      <c r="R14" s="62">
        <f t="shared" si="2"/>
        <v>32762.626095221975</v>
      </c>
      <c r="S14" s="62">
        <f t="shared" si="2"/>
        <v>31498.048241464494</v>
      </c>
      <c r="T14" s="62">
        <f t="shared" si="2"/>
        <v>32566.127142777183</v>
      </c>
      <c r="U14" s="62">
        <f t="shared" si="2"/>
        <v>29670.47211555146</v>
      </c>
      <c r="V14" s="62">
        <f t="shared" si="2"/>
        <v>29447.166205473633</v>
      </c>
      <c r="W14" s="62">
        <f t="shared" si="2"/>
        <v>28743.337474043041</v>
      </c>
      <c r="X14" s="62">
        <f t="shared" si="2"/>
        <v>30672.650340000702</v>
      </c>
      <c r="Y14" s="62">
        <f t="shared" si="2"/>
        <v>30226.812616396714</v>
      </c>
      <c r="Z14" s="62">
        <f t="shared" si="2"/>
        <v>30070.299032640727</v>
      </c>
      <c r="AA14" s="62">
        <f t="shared" si="2"/>
        <v>30169.840693909624</v>
      </c>
      <c r="AB14" s="62">
        <f t="shared" ref="AB14" si="3">SUBTOTAL(9,AB15:AB98)</f>
        <v>29069.884415324897</v>
      </c>
      <c r="AC14" s="63">
        <f t="shared" si="2"/>
        <v>31031.565792559719</v>
      </c>
      <c r="AD14" s="27">
        <f ca="1">IF(B14=0,"", OFFSET($AD14, 0, -1) / B14 - 1)</f>
        <v>0.3826808696309294</v>
      </c>
      <c r="AE14" s="35">
        <f t="shared" ref="AE14:AE77" ca="1" si="4">IF(OFFSET($AE14,0,-1)="","",(OFFSET($AE14,0,-1)+1)^(1/(OFFSET($AE$11,0,-2)-B$11))-1)</f>
        <v>1.2073198749459113E-2</v>
      </c>
      <c r="AF14" s="35">
        <f t="shared" ref="AF14:AF77" ca="1" si="5">IF(OFFSET($AF14, 0, -4)=0, "", OFFSET($AF14, 0, -3) / OFFSET($AF14, 0, -4) - 1)</f>
        <v>6.7481567838662437E-2</v>
      </c>
      <c r="AG14" s="42">
        <f t="shared" ref="AG14:AG77" ca="1" si="6">IF(OFFSET($AG$13, 0, -4) = 0, "", OFFSET($AG14, 0, -4) / OFFSET($AG$13, 0, -4))</f>
        <v>0.94115778223748314</v>
      </c>
    </row>
    <row r="15" spans="1:33" ht="15" collapsed="1" x14ac:dyDescent="0.25">
      <c r="A15" s="15" t="s">
        <v>4</v>
      </c>
      <c r="B15" s="54">
        <f>SUBTOTAL(9,B16:B27)</f>
        <v>6003.8998042934982</v>
      </c>
      <c r="C15" s="64">
        <f t="shared" ref="C15:AC15" si="7">SUBTOTAL(9,C16:C27)</f>
        <v>6103.5073405300145</v>
      </c>
      <c r="D15" s="64">
        <f t="shared" si="7"/>
        <v>7596.1907770230755</v>
      </c>
      <c r="E15" s="64">
        <f t="shared" si="7"/>
        <v>6656.3766169974906</v>
      </c>
      <c r="F15" s="64">
        <f t="shared" si="7"/>
        <v>5541.5022693740775</v>
      </c>
      <c r="G15" s="64">
        <f t="shared" si="7"/>
        <v>4812.4262156906343</v>
      </c>
      <c r="H15" s="64">
        <f t="shared" si="7"/>
        <v>5562.0530836684457</v>
      </c>
      <c r="I15" s="64">
        <f t="shared" si="7"/>
        <v>7171.5390943476277</v>
      </c>
      <c r="J15" s="64">
        <f t="shared" si="7"/>
        <v>5584.1284085630632</v>
      </c>
      <c r="K15" s="64">
        <f t="shared" si="7"/>
        <v>6805.6938281408557</v>
      </c>
      <c r="L15" s="64">
        <f t="shared" si="7"/>
        <v>6462.1104656919169</v>
      </c>
      <c r="M15" s="64">
        <f t="shared" si="7"/>
        <v>7968.6444823477723</v>
      </c>
      <c r="N15" s="64">
        <f t="shared" si="7"/>
        <v>7191.8473988537289</v>
      </c>
      <c r="O15" s="64">
        <f t="shared" si="7"/>
        <v>8531.8201175619888</v>
      </c>
      <c r="P15" s="64">
        <f t="shared" si="7"/>
        <v>8158.7157849788746</v>
      </c>
      <c r="Q15" s="64">
        <f t="shared" si="7"/>
        <v>10229.728403818863</v>
      </c>
      <c r="R15" s="64">
        <f t="shared" si="7"/>
        <v>10127.671203395004</v>
      </c>
      <c r="S15" s="64">
        <f t="shared" si="7"/>
        <v>8474.4987695324508</v>
      </c>
      <c r="T15" s="64">
        <f t="shared" si="7"/>
        <v>9678.8552901033854</v>
      </c>
      <c r="U15" s="64">
        <f t="shared" si="7"/>
        <v>7470.8606942020951</v>
      </c>
      <c r="V15" s="64">
        <f t="shared" si="7"/>
        <v>6818.7216620183981</v>
      </c>
      <c r="W15" s="64">
        <f t="shared" si="7"/>
        <v>6329.6030148393356</v>
      </c>
      <c r="X15" s="64">
        <f t="shared" si="7"/>
        <v>7729.6560468379394</v>
      </c>
      <c r="Y15" s="64">
        <f t="shared" si="7"/>
        <v>6419.3116607336287</v>
      </c>
      <c r="Z15" s="64">
        <f t="shared" si="7"/>
        <v>5458.0800033770265</v>
      </c>
      <c r="AA15" s="64">
        <f t="shared" si="7"/>
        <v>5299.2057070393948</v>
      </c>
      <c r="AB15" s="64">
        <f t="shared" ref="AB15" si="8">SUBTOTAL(9,AB16:AB27)</f>
        <v>4188.5130762070266</v>
      </c>
      <c r="AC15" s="65">
        <f t="shared" si="7"/>
        <v>4768.1992031667332</v>
      </c>
      <c r="AD15" s="28">
        <f t="shared" ref="AD15:AD78" ca="1" si="9">IF(B15=0,"", OFFSET($AD15, 0, -1) / B15 - 1)</f>
        <v>-0.20581632628897184</v>
      </c>
      <c r="AE15" s="36">
        <f t="shared" ca="1" si="4"/>
        <v>-8.4985156790755578E-3</v>
      </c>
      <c r="AF15" s="36">
        <f t="shared" ca="1" si="5"/>
        <v>0.13839902524182879</v>
      </c>
      <c r="AG15" s="43">
        <f t="shared" ca="1" si="6"/>
        <v>0.14461493233431724</v>
      </c>
    </row>
    <row r="16" spans="1:33" ht="15" hidden="1" outlineLevel="1" x14ac:dyDescent="0.25">
      <c r="A16" s="16" t="s">
        <v>5</v>
      </c>
      <c r="B16" s="55">
        <f>SUBTOTAL(9,B17:B20)</f>
        <v>3502.2600399409166</v>
      </c>
      <c r="C16" s="66">
        <f t="shared" ref="C16:AC16" si="10">SUBTOTAL(9,C17:C20)</f>
        <v>3916.7394643168655</v>
      </c>
      <c r="D16" s="66">
        <f t="shared" si="10"/>
        <v>5034.2508928188317</v>
      </c>
      <c r="E16" s="66">
        <f t="shared" si="10"/>
        <v>4135.5320396803318</v>
      </c>
      <c r="F16" s="66">
        <f t="shared" si="10"/>
        <v>3304.3957281280386</v>
      </c>
      <c r="G16" s="66">
        <f t="shared" si="10"/>
        <v>3031.6681231092734</v>
      </c>
      <c r="H16" s="66">
        <f t="shared" si="10"/>
        <v>4007.9714047197749</v>
      </c>
      <c r="I16" s="66">
        <f t="shared" si="10"/>
        <v>5935.3029181067577</v>
      </c>
      <c r="J16" s="66">
        <f t="shared" si="10"/>
        <v>4406.8644742084462</v>
      </c>
      <c r="K16" s="66">
        <f t="shared" si="10"/>
        <v>5676.5769527346674</v>
      </c>
      <c r="L16" s="66">
        <f t="shared" si="10"/>
        <v>5350.6214514178164</v>
      </c>
      <c r="M16" s="66">
        <f t="shared" si="10"/>
        <v>6829.4688455626801</v>
      </c>
      <c r="N16" s="66">
        <f t="shared" si="10"/>
        <v>6027.2977360272489</v>
      </c>
      <c r="O16" s="66">
        <f t="shared" si="10"/>
        <v>7376.5802246260473</v>
      </c>
      <c r="P16" s="66">
        <f t="shared" si="10"/>
        <v>6987.8162539742971</v>
      </c>
      <c r="Q16" s="66">
        <f t="shared" si="10"/>
        <v>9014.4454177922453</v>
      </c>
      <c r="R16" s="66">
        <f t="shared" si="10"/>
        <v>8849.8654359341454</v>
      </c>
      <c r="S16" s="66">
        <f t="shared" si="10"/>
        <v>7251.1741803272125</v>
      </c>
      <c r="T16" s="66">
        <f t="shared" si="10"/>
        <v>8530.3829979921684</v>
      </c>
      <c r="U16" s="66">
        <f t="shared" si="10"/>
        <v>6261.2457513795671</v>
      </c>
      <c r="V16" s="66">
        <f t="shared" si="10"/>
        <v>5528.5780778136868</v>
      </c>
      <c r="W16" s="66">
        <f t="shared" si="10"/>
        <v>5025.4407991153539</v>
      </c>
      <c r="X16" s="66">
        <f t="shared" si="10"/>
        <v>6434.4483467841983</v>
      </c>
      <c r="Y16" s="66">
        <f t="shared" si="10"/>
        <v>5207.135826926592</v>
      </c>
      <c r="Z16" s="66">
        <f t="shared" si="10"/>
        <v>4249.0364475457482</v>
      </c>
      <c r="AA16" s="66">
        <f t="shared" si="10"/>
        <v>4046.7735905539057</v>
      </c>
      <c r="AB16" s="66">
        <f t="shared" ref="AB16" si="11">SUBTOTAL(9,AB17:AB20)</f>
        <v>3062.5716983940142</v>
      </c>
      <c r="AC16" s="67">
        <f t="shared" si="10"/>
        <v>3616.1916609557898</v>
      </c>
      <c r="AD16" s="29">
        <f t="shared" ca="1" si="9"/>
        <v>3.2530885689685984E-2</v>
      </c>
      <c r="AE16" s="37">
        <f t="shared" ca="1" si="4"/>
        <v>1.186368323488951E-3</v>
      </c>
      <c r="AF16" s="37">
        <f t="shared" ca="1" si="5"/>
        <v>0.18076963319816763</v>
      </c>
      <c r="AG16" s="44">
        <f t="shared" ca="1" si="6"/>
        <v>0.1096756427478387</v>
      </c>
    </row>
    <row r="17" spans="1:33" hidden="1" outlineLevel="2" x14ac:dyDescent="0.2">
      <c r="A17" s="17" t="s">
        <v>6</v>
      </c>
      <c r="B17" s="56">
        <v>3014.5493313361899</v>
      </c>
      <c r="C17" s="68">
        <v>3671.7468470921099</v>
      </c>
      <c r="D17" s="68">
        <v>3961.8950005710399</v>
      </c>
      <c r="E17" s="68">
        <v>3645.9085321931402</v>
      </c>
      <c r="F17" s="68">
        <v>2907.0636290815601</v>
      </c>
      <c r="G17" s="68">
        <v>2431.31976439765</v>
      </c>
      <c r="H17" s="68">
        <v>3381.8797119128999</v>
      </c>
      <c r="I17" s="68">
        <v>4748.7957738991099</v>
      </c>
      <c r="J17" s="68">
        <v>3644.23721482364</v>
      </c>
      <c r="K17" s="68">
        <v>4570.9249150062897</v>
      </c>
      <c r="L17" s="68">
        <v>4458.4759761397099</v>
      </c>
      <c r="M17" s="68">
        <v>5462.9067424407904</v>
      </c>
      <c r="N17" s="68">
        <v>4656.6965607685597</v>
      </c>
      <c r="O17" s="68">
        <v>4358.8073131444899</v>
      </c>
      <c r="P17" s="68">
        <v>3037.2352222639001</v>
      </c>
      <c r="Q17" s="68">
        <v>4031.3608080457998</v>
      </c>
      <c r="R17" s="68">
        <v>4120.5862547100596</v>
      </c>
      <c r="S17" s="68">
        <v>4828.8530924980696</v>
      </c>
      <c r="T17" s="68">
        <v>4421.9504624785995</v>
      </c>
      <c r="U17" s="68">
        <v>3688.93483739968</v>
      </c>
      <c r="V17" s="68">
        <v>4244.99673611863</v>
      </c>
      <c r="W17" s="68">
        <v>3497.9494483006702</v>
      </c>
      <c r="X17" s="68">
        <v>3720.6387126940999</v>
      </c>
      <c r="Y17" s="68">
        <v>3580.4940296058699</v>
      </c>
      <c r="Z17" s="68">
        <v>3024.3887752441401</v>
      </c>
      <c r="AA17" s="68">
        <v>2936.8833823964101</v>
      </c>
      <c r="AB17" s="68">
        <v>2611.9802476651998</v>
      </c>
      <c r="AC17" s="69">
        <v>3086.6707871471399</v>
      </c>
      <c r="AD17" s="30">
        <f t="shared" ca="1" si="9"/>
        <v>2.392445698640544E-2</v>
      </c>
      <c r="AE17" s="38">
        <f t="shared" ca="1" si="4"/>
        <v>8.760409599897212E-4</v>
      </c>
      <c r="AF17" s="38">
        <f t="shared" ca="1" si="5"/>
        <v>0.1817358840696659</v>
      </c>
      <c r="AG17" s="45">
        <f t="shared" ca="1" si="6"/>
        <v>9.3615779878730973E-2</v>
      </c>
    </row>
    <row r="18" spans="1:33" hidden="1" outlineLevel="2" x14ac:dyDescent="0.2">
      <c r="A18" s="17" t="s">
        <v>7</v>
      </c>
      <c r="B18" s="56">
        <v>477.09141807639998</v>
      </c>
      <c r="C18" s="68">
        <v>222.24850899968899</v>
      </c>
      <c r="D18" s="68">
        <v>888.02842360555599</v>
      </c>
      <c r="E18" s="68">
        <v>433.67089276159999</v>
      </c>
      <c r="F18" s="68">
        <v>378.36122569880001</v>
      </c>
      <c r="G18" s="68">
        <v>555.00071835413303</v>
      </c>
      <c r="H18" s="68">
        <v>608.40981609906703</v>
      </c>
      <c r="I18" s="68">
        <v>1186.3765498077801</v>
      </c>
      <c r="J18" s="68">
        <v>759.72432827159605</v>
      </c>
      <c r="K18" s="68">
        <v>1105.5610234116</v>
      </c>
      <c r="L18" s="68">
        <v>892.08588649288902</v>
      </c>
      <c r="M18" s="68">
        <v>1366.51945818933</v>
      </c>
      <c r="N18" s="68">
        <v>1370.5490695718699</v>
      </c>
      <c r="O18" s="68">
        <v>3000.0087362213299</v>
      </c>
      <c r="P18" s="68">
        <v>3929.05933111067</v>
      </c>
      <c r="Q18" s="68">
        <v>4979.7267161319996</v>
      </c>
      <c r="R18" s="68">
        <v>4709.0263323942199</v>
      </c>
      <c r="S18" s="68">
        <v>2421.06642459978</v>
      </c>
      <c r="T18" s="68">
        <v>3997.48090118861</v>
      </c>
      <c r="U18" s="68">
        <v>2564.33601914472</v>
      </c>
      <c r="V18" s="68">
        <v>1281.7107592285899</v>
      </c>
      <c r="W18" s="68">
        <v>1525.99422783299</v>
      </c>
      <c r="X18" s="68">
        <v>2710.9001800957499</v>
      </c>
      <c r="Y18" s="68">
        <v>1623.77954846491</v>
      </c>
      <c r="Z18" s="68">
        <v>1221.9310949667599</v>
      </c>
      <c r="AA18" s="68">
        <v>1108.8778661475401</v>
      </c>
      <c r="AB18" s="68">
        <v>447.87672278040998</v>
      </c>
      <c r="AC18" s="69">
        <v>525.20479225433701</v>
      </c>
      <c r="AD18" s="30">
        <f t="shared" ca="1" si="9"/>
        <v>0.10084728493320383</v>
      </c>
      <c r="AE18" s="38">
        <f t="shared" ca="1" si="4"/>
        <v>3.5648628530571269E-3</v>
      </c>
      <c r="AF18" s="38">
        <f t="shared" ca="1" si="5"/>
        <v>0.17265480776468101</v>
      </c>
      <c r="AG18" s="45">
        <f t="shared" ca="1" si="6"/>
        <v>1.5928960233682628E-2</v>
      </c>
    </row>
    <row r="19" spans="1:33" hidden="1" outlineLevel="2" x14ac:dyDescent="0.2">
      <c r="A19" s="17" t="s">
        <v>8</v>
      </c>
      <c r="B19" s="56">
        <v>10.603560160927101</v>
      </c>
      <c r="C19" s="68">
        <v>22.7152691441866</v>
      </c>
      <c r="D19" s="68">
        <v>184.296007808795</v>
      </c>
      <c r="E19" s="68">
        <v>55.921153892151402</v>
      </c>
      <c r="F19" s="68">
        <v>18.939412514238398</v>
      </c>
      <c r="G19" s="68">
        <v>45.311196379210401</v>
      </c>
      <c r="H19" s="68">
        <v>17.639265954008099</v>
      </c>
      <c r="I19" s="68">
        <v>8.0636445667518195E-2</v>
      </c>
      <c r="J19" s="68">
        <v>2.8613715658907202</v>
      </c>
      <c r="K19" s="68">
        <v>4.5223261418221597E-2</v>
      </c>
      <c r="L19" s="68">
        <v>1.43196340975059E-2</v>
      </c>
      <c r="M19" s="68">
        <v>0</v>
      </c>
      <c r="N19" s="68">
        <v>3.8075660449744899E-3</v>
      </c>
      <c r="O19" s="68">
        <v>17.699907936164401</v>
      </c>
      <c r="P19" s="68">
        <v>21.445488747638599</v>
      </c>
      <c r="Q19" s="68">
        <v>3.27814405813512</v>
      </c>
      <c r="R19" s="68">
        <v>20.160542462624999</v>
      </c>
      <c r="S19" s="68">
        <v>1.16341046688701</v>
      </c>
      <c r="T19" s="68">
        <v>110.863698952291</v>
      </c>
      <c r="U19" s="68">
        <v>7.8824391045337796</v>
      </c>
      <c r="V19" s="68">
        <v>1.7751667145088299</v>
      </c>
      <c r="W19" s="68">
        <v>1.3974221510259199</v>
      </c>
      <c r="X19" s="68">
        <v>2.81324166980307</v>
      </c>
      <c r="Y19" s="68">
        <v>2.7728901104683099</v>
      </c>
      <c r="Z19" s="68">
        <v>2.61320421085499</v>
      </c>
      <c r="AA19" s="68">
        <v>0.90146599888383305</v>
      </c>
      <c r="AB19" s="68">
        <v>2.6005892505624901</v>
      </c>
      <c r="AC19" s="69">
        <v>4.1961760595903801</v>
      </c>
      <c r="AD19" s="30">
        <f t="shared" ca="1" si="9"/>
        <v>-0.60426724648078045</v>
      </c>
      <c r="AE19" s="38">
        <f t="shared" ca="1" si="4"/>
        <v>-3.3751210503938145E-2</v>
      </c>
      <c r="AF19" s="38">
        <f t="shared" ca="1" si="5"/>
        <v>0.61354818285231905</v>
      </c>
      <c r="AG19" s="45">
        <f t="shared" ca="1" si="6"/>
        <v>1.2726601617598678E-4</v>
      </c>
    </row>
    <row r="20" spans="1:33" hidden="1" outlineLevel="2" x14ac:dyDescent="0.2">
      <c r="A20" s="17" t="s">
        <v>9</v>
      </c>
      <c r="B20" s="56">
        <v>1.57303674E-2</v>
      </c>
      <c r="C20" s="68">
        <v>2.883908088E-2</v>
      </c>
      <c r="D20" s="68">
        <v>3.1460833440000002E-2</v>
      </c>
      <c r="E20" s="68">
        <v>3.1460833440000002E-2</v>
      </c>
      <c r="F20" s="68">
        <v>3.1460833440000002E-2</v>
      </c>
      <c r="G20" s="68">
        <v>3.6443978279999997E-2</v>
      </c>
      <c r="H20" s="68">
        <v>4.2610753799999998E-2</v>
      </c>
      <c r="I20" s="68">
        <v>4.9957954200000002E-2</v>
      </c>
      <c r="J20" s="68">
        <v>4.1559547320000001E-2</v>
      </c>
      <c r="K20" s="68">
        <v>4.5791055359999999E-2</v>
      </c>
      <c r="L20" s="68">
        <v>4.5269151119999997E-2</v>
      </c>
      <c r="M20" s="68">
        <v>4.2644932560000001E-2</v>
      </c>
      <c r="N20" s="68">
        <v>4.8298120774185598E-2</v>
      </c>
      <c r="O20" s="68">
        <v>6.42673240639344E-2</v>
      </c>
      <c r="P20" s="68">
        <v>7.6211852088700793E-2</v>
      </c>
      <c r="Q20" s="68">
        <v>7.9749556311859204E-2</v>
      </c>
      <c r="R20" s="68">
        <v>9.2306367241862405E-2</v>
      </c>
      <c r="S20" s="68">
        <v>9.1252762476249596E-2</v>
      </c>
      <c r="T20" s="68">
        <v>8.7935372668357201E-2</v>
      </c>
      <c r="U20" s="68">
        <v>9.2455730633091607E-2</v>
      </c>
      <c r="V20" s="68">
        <v>9.5415751958114497E-2</v>
      </c>
      <c r="W20" s="68">
        <v>9.9700830667270507E-2</v>
      </c>
      <c r="X20" s="68">
        <v>9.6212324546427599E-2</v>
      </c>
      <c r="Y20" s="68">
        <v>8.9358745344110299E-2</v>
      </c>
      <c r="Z20" s="68">
        <v>0.103373123992899</v>
      </c>
      <c r="AA20" s="68">
        <v>0.110876011071529</v>
      </c>
      <c r="AB20" s="68">
        <v>0.114138697841912</v>
      </c>
      <c r="AC20" s="69">
        <v>0.119905494722545</v>
      </c>
      <c r="AD20" s="30">
        <f t="shared" ca="1" si="9"/>
        <v>6.622548900068602</v>
      </c>
      <c r="AE20" s="38">
        <f t="shared" ca="1" si="4"/>
        <v>7.8128132224088986E-2</v>
      </c>
      <c r="AF20" s="38">
        <f t="shared" ca="1" si="5"/>
        <v>5.0524467070934387E-2</v>
      </c>
      <c r="AG20" s="45">
        <f t="shared" ca="1" si="6"/>
        <v>3.6366192491071839E-6</v>
      </c>
    </row>
    <row r="21" spans="1:33" ht="15" hidden="1" outlineLevel="1" x14ac:dyDescent="0.25">
      <c r="A21" s="16" t="s">
        <v>10</v>
      </c>
      <c r="B21" s="55">
        <f>SUBTOTAL(9,B22:B23)</f>
        <v>780.04528007816396</v>
      </c>
      <c r="C21" s="66">
        <f t="shared" ref="C21:AC21" si="12">SUBTOTAL(9,C22:C23)</f>
        <v>775.082041892858</v>
      </c>
      <c r="D21" s="66">
        <f t="shared" si="12"/>
        <v>776.33110630671001</v>
      </c>
      <c r="E21" s="66">
        <f t="shared" si="12"/>
        <v>841.48275074860499</v>
      </c>
      <c r="F21" s="66">
        <f t="shared" si="12"/>
        <v>840.19068132678603</v>
      </c>
      <c r="G21" s="66">
        <f t="shared" si="12"/>
        <v>806.34729947616393</v>
      </c>
      <c r="H21" s="66">
        <f t="shared" si="12"/>
        <v>812.84408668215497</v>
      </c>
      <c r="I21" s="66">
        <f t="shared" si="12"/>
        <v>844.77936383578094</v>
      </c>
      <c r="J21" s="66">
        <f t="shared" si="12"/>
        <v>868.88218884101798</v>
      </c>
      <c r="K21" s="66">
        <f t="shared" si="12"/>
        <v>834.31746178756998</v>
      </c>
      <c r="L21" s="66">
        <f t="shared" si="12"/>
        <v>831.67864275139198</v>
      </c>
      <c r="M21" s="66">
        <f t="shared" si="12"/>
        <v>828.45883965768996</v>
      </c>
      <c r="N21" s="66">
        <f t="shared" si="12"/>
        <v>865.790985983572</v>
      </c>
      <c r="O21" s="66">
        <f t="shared" si="12"/>
        <v>868.18941049569503</v>
      </c>
      <c r="P21" s="66">
        <f t="shared" si="12"/>
        <v>829.61227886564609</v>
      </c>
      <c r="Q21" s="66">
        <f t="shared" si="12"/>
        <v>855.24452388931843</v>
      </c>
      <c r="R21" s="66">
        <f t="shared" si="12"/>
        <v>926.8741020963239</v>
      </c>
      <c r="S21" s="66">
        <f t="shared" si="12"/>
        <v>899.05674069966597</v>
      </c>
      <c r="T21" s="66">
        <f t="shared" si="12"/>
        <v>915.88381723224495</v>
      </c>
      <c r="U21" s="66">
        <f t="shared" si="12"/>
        <v>898.54392323823902</v>
      </c>
      <c r="V21" s="66">
        <f t="shared" si="12"/>
        <v>903.71933251512144</v>
      </c>
      <c r="W21" s="66">
        <f t="shared" si="12"/>
        <v>911.70513467733304</v>
      </c>
      <c r="X21" s="66">
        <f t="shared" si="12"/>
        <v>916.88591300689302</v>
      </c>
      <c r="Y21" s="66">
        <f t="shared" si="12"/>
        <v>886.93355661742692</v>
      </c>
      <c r="Z21" s="66">
        <f t="shared" si="12"/>
        <v>879.36051323654294</v>
      </c>
      <c r="AA21" s="66">
        <f t="shared" si="12"/>
        <v>937.18729469586697</v>
      </c>
      <c r="AB21" s="66">
        <f t="shared" ref="AB21" si="13">SUBTOTAL(9,AB22:AB23)</f>
        <v>848.36488938082596</v>
      </c>
      <c r="AC21" s="67">
        <f t="shared" si="12"/>
        <v>845.33332923656201</v>
      </c>
      <c r="AD21" s="29">
        <f t="shared" ca="1" si="9"/>
        <v>8.3697768355006197E-2</v>
      </c>
      <c r="AE21" s="37">
        <f t="shared" ca="1" si="4"/>
        <v>2.9814376213139759E-3</v>
      </c>
      <c r="AF21" s="37">
        <f t="shared" ca="1" si="5"/>
        <v>-3.5734153808233415E-3</v>
      </c>
      <c r="AG21" s="44">
        <f t="shared" ca="1" si="6"/>
        <v>2.5638153315050122E-2</v>
      </c>
    </row>
    <row r="22" spans="1:33" hidden="1" outlineLevel="2" x14ac:dyDescent="0.2">
      <c r="A22" s="17" t="s">
        <v>6</v>
      </c>
      <c r="B22" s="56">
        <v>0</v>
      </c>
      <c r="C22" s="68">
        <v>0</v>
      </c>
      <c r="D22" s="68">
        <v>0</v>
      </c>
      <c r="E22" s="68">
        <v>8.4378754077359996</v>
      </c>
      <c r="F22" s="68">
        <v>72.865005789487995</v>
      </c>
      <c r="G22" s="68">
        <v>51.057652648624</v>
      </c>
      <c r="H22" s="68">
        <v>49.919490207048</v>
      </c>
      <c r="I22" s="68">
        <v>18.583894477836001</v>
      </c>
      <c r="J22" s="68">
        <v>5.0562690510359998</v>
      </c>
      <c r="K22" s="68">
        <v>3.2440777202760001</v>
      </c>
      <c r="L22" s="68">
        <v>54.079873121327999</v>
      </c>
      <c r="M22" s="68">
        <v>11.467853026907999</v>
      </c>
      <c r="N22" s="68">
        <v>25.557002528028001</v>
      </c>
      <c r="O22" s="68">
        <v>3.9076970808359999</v>
      </c>
      <c r="P22" s="68">
        <v>4.2752401112999996</v>
      </c>
      <c r="Q22" s="68">
        <v>57.4099760577705</v>
      </c>
      <c r="R22" s="68">
        <v>61.147330249125901</v>
      </c>
      <c r="S22" s="68">
        <v>81.542254580060003</v>
      </c>
      <c r="T22" s="68">
        <v>122.097715020671</v>
      </c>
      <c r="U22" s="68">
        <v>131.41365006597201</v>
      </c>
      <c r="V22" s="68">
        <v>93.157912891649403</v>
      </c>
      <c r="W22" s="68">
        <v>127.961127008904</v>
      </c>
      <c r="X22" s="68">
        <v>136.810685943756</v>
      </c>
      <c r="Y22" s="68">
        <v>107.59822216833599</v>
      </c>
      <c r="Z22" s="68">
        <v>110.90355706035599</v>
      </c>
      <c r="AA22" s="68">
        <v>107.97342234526801</v>
      </c>
      <c r="AB22" s="68">
        <v>157.20751626720099</v>
      </c>
      <c r="AC22" s="69">
        <v>170.054638325479</v>
      </c>
      <c r="AD22" s="30" t="str">
        <f t="shared" ca="1" si="9"/>
        <v/>
      </c>
      <c r="AE22" s="38" t="str">
        <f t="shared" ca="1" si="4"/>
        <v/>
      </c>
      <c r="AF22" s="38">
        <f t="shared" ca="1" si="5"/>
        <v>8.1720787678129403E-2</v>
      </c>
      <c r="AG22" s="45">
        <f t="shared" ca="1" si="6"/>
        <v>5.1575949256153575E-3</v>
      </c>
    </row>
    <row r="23" spans="1:33" hidden="1" outlineLevel="2" x14ac:dyDescent="0.2">
      <c r="A23" s="17" t="s">
        <v>11</v>
      </c>
      <c r="B23" s="56">
        <v>780.04528007816396</v>
      </c>
      <c r="C23" s="68">
        <v>775.082041892858</v>
      </c>
      <c r="D23" s="68">
        <v>776.33110630671001</v>
      </c>
      <c r="E23" s="68">
        <v>833.044875340869</v>
      </c>
      <c r="F23" s="68">
        <v>767.32567553729803</v>
      </c>
      <c r="G23" s="68">
        <v>755.28964682753997</v>
      </c>
      <c r="H23" s="68">
        <v>762.92459647510702</v>
      </c>
      <c r="I23" s="68">
        <v>826.19546935794494</v>
      </c>
      <c r="J23" s="68">
        <v>863.82591978998198</v>
      </c>
      <c r="K23" s="68">
        <v>831.073384067294</v>
      </c>
      <c r="L23" s="68">
        <v>777.598769630064</v>
      </c>
      <c r="M23" s="68">
        <v>816.990986630782</v>
      </c>
      <c r="N23" s="68">
        <v>840.23398345554403</v>
      </c>
      <c r="O23" s="68">
        <v>864.28171341485904</v>
      </c>
      <c r="P23" s="68">
        <v>825.33703875434605</v>
      </c>
      <c r="Q23" s="68">
        <v>797.83454783154798</v>
      </c>
      <c r="R23" s="68">
        <v>865.72677184719805</v>
      </c>
      <c r="S23" s="68">
        <v>817.51448611960598</v>
      </c>
      <c r="T23" s="68">
        <v>793.78610221157396</v>
      </c>
      <c r="U23" s="68">
        <v>767.13027317226704</v>
      </c>
      <c r="V23" s="68">
        <v>810.56141962347203</v>
      </c>
      <c r="W23" s="68">
        <v>783.74400766842905</v>
      </c>
      <c r="X23" s="68">
        <v>780.07522706313705</v>
      </c>
      <c r="Y23" s="68">
        <v>779.33533444909096</v>
      </c>
      <c r="Z23" s="68">
        <v>768.45695617618696</v>
      </c>
      <c r="AA23" s="68">
        <v>829.21387235059899</v>
      </c>
      <c r="AB23" s="68">
        <v>691.157373113625</v>
      </c>
      <c r="AC23" s="69">
        <v>675.278690911083</v>
      </c>
      <c r="AD23" s="30">
        <f t="shared" ca="1" si="9"/>
        <v>-0.13430834317282569</v>
      </c>
      <c r="AE23" s="38">
        <f t="shared" ca="1" si="4"/>
        <v>-5.3274801623939272E-3</v>
      </c>
      <c r="AF23" s="38">
        <f t="shared" ca="1" si="5"/>
        <v>-2.2974047330218572E-2</v>
      </c>
      <c r="AG23" s="45">
        <f t="shared" ca="1" si="6"/>
        <v>2.0480558389434762E-2</v>
      </c>
    </row>
    <row r="24" spans="1:33" ht="15" hidden="1" outlineLevel="1" x14ac:dyDescent="0.25">
      <c r="A24" s="16" t="s">
        <v>12</v>
      </c>
      <c r="B24" s="55">
        <v>1496.25935688865</v>
      </c>
      <c r="C24" s="66">
        <v>1197.00199610345</v>
      </c>
      <c r="D24" s="66">
        <v>1496.24563744598</v>
      </c>
      <c r="E24" s="66">
        <v>1381.1494024756901</v>
      </c>
      <c r="F24" s="66">
        <v>1076.31269058629</v>
      </c>
      <c r="G24" s="66">
        <v>666.637817465436</v>
      </c>
      <c r="H24" s="66">
        <v>405.31290686834899</v>
      </c>
      <c r="I24" s="66">
        <v>32.764057314394599</v>
      </c>
      <c r="J24" s="66">
        <v>0</v>
      </c>
      <c r="K24" s="66">
        <v>0</v>
      </c>
      <c r="L24" s="66">
        <v>0</v>
      </c>
      <c r="M24" s="66">
        <v>0</v>
      </c>
      <c r="N24" s="66">
        <v>0</v>
      </c>
      <c r="O24" s="66">
        <v>0</v>
      </c>
      <c r="P24" s="66">
        <v>0</v>
      </c>
      <c r="Q24" s="66">
        <v>0</v>
      </c>
      <c r="R24" s="66">
        <v>0</v>
      </c>
      <c r="S24" s="66">
        <v>0</v>
      </c>
      <c r="T24" s="66">
        <v>0</v>
      </c>
      <c r="U24" s="66">
        <v>0</v>
      </c>
      <c r="V24" s="66">
        <v>0</v>
      </c>
      <c r="W24" s="66">
        <v>0</v>
      </c>
      <c r="X24" s="66">
        <v>0</v>
      </c>
      <c r="Y24" s="66">
        <v>0</v>
      </c>
      <c r="Z24" s="66">
        <v>0</v>
      </c>
      <c r="AA24" s="66">
        <v>0</v>
      </c>
      <c r="AB24" s="66">
        <v>0</v>
      </c>
      <c r="AC24" s="67">
        <v>0</v>
      </c>
      <c r="AD24" s="29">
        <f t="shared" ca="1" si="9"/>
        <v>-1</v>
      </c>
      <c r="AE24" s="37">
        <f t="shared" ca="1" si="4"/>
        <v>-1</v>
      </c>
      <c r="AF24" s="37" t="str">
        <f t="shared" ca="1" si="5"/>
        <v/>
      </c>
      <c r="AG24" s="44">
        <f t="shared" ca="1" si="6"/>
        <v>0</v>
      </c>
    </row>
    <row r="25" spans="1:33" ht="15" hidden="1" outlineLevel="1" x14ac:dyDescent="0.25">
      <c r="A25" s="16" t="s">
        <v>13</v>
      </c>
      <c r="B25" s="55">
        <f>SUBTOTAL(9,B26:B27)</f>
        <v>225.335127385768</v>
      </c>
      <c r="C25" s="66">
        <f t="shared" ref="C25:AC25" si="14">SUBTOTAL(9,C26:C27)</f>
        <v>214.68383821684199</v>
      </c>
      <c r="D25" s="66">
        <f t="shared" si="14"/>
        <v>289.36314045155399</v>
      </c>
      <c r="E25" s="66">
        <f t="shared" si="14"/>
        <v>298.21242409286299</v>
      </c>
      <c r="F25" s="66">
        <f t="shared" si="14"/>
        <v>320.60316933296298</v>
      </c>
      <c r="G25" s="66">
        <f t="shared" si="14"/>
        <v>307.772975639761</v>
      </c>
      <c r="H25" s="66">
        <f t="shared" si="14"/>
        <v>335.92468539816701</v>
      </c>
      <c r="I25" s="66">
        <f t="shared" si="14"/>
        <v>358.69275509069502</v>
      </c>
      <c r="J25" s="66">
        <f t="shared" si="14"/>
        <v>308.38174551359998</v>
      </c>
      <c r="K25" s="66">
        <f t="shared" si="14"/>
        <v>294.79941361861802</v>
      </c>
      <c r="L25" s="66">
        <f t="shared" si="14"/>
        <v>279.81037152270898</v>
      </c>
      <c r="M25" s="66">
        <f t="shared" si="14"/>
        <v>310.716797127402</v>
      </c>
      <c r="N25" s="66">
        <f t="shared" si="14"/>
        <v>298.75867684290802</v>
      </c>
      <c r="O25" s="66">
        <f t="shared" si="14"/>
        <v>287.05048244024698</v>
      </c>
      <c r="P25" s="66">
        <f t="shared" si="14"/>
        <v>341.28725213893102</v>
      </c>
      <c r="Q25" s="66">
        <f t="shared" si="14"/>
        <v>360.03846213729997</v>
      </c>
      <c r="R25" s="66">
        <f t="shared" si="14"/>
        <v>350.93166536453401</v>
      </c>
      <c r="S25" s="66">
        <f t="shared" si="14"/>
        <v>324.267848505573</v>
      </c>
      <c r="T25" s="66">
        <f t="shared" si="14"/>
        <v>232.58847487897299</v>
      </c>
      <c r="U25" s="66">
        <f t="shared" si="14"/>
        <v>311.07101958428842</v>
      </c>
      <c r="V25" s="66">
        <f t="shared" si="14"/>
        <v>386.42425168959033</v>
      </c>
      <c r="W25" s="66">
        <f t="shared" si="14"/>
        <v>392.45708104664828</v>
      </c>
      <c r="X25" s="66">
        <f t="shared" si="14"/>
        <v>378.32178704684782</v>
      </c>
      <c r="Y25" s="66">
        <f t="shared" si="14"/>
        <v>325.24227718960975</v>
      </c>
      <c r="Z25" s="66">
        <f t="shared" si="14"/>
        <v>329.6830425947345</v>
      </c>
      <c r="AA25" s="66">
        <f t="shared" si="14"/>
        <v>315.24482178962279</v>
      </c>
      <c r="AB25" s="66">
        <f t="shared" ref="AB25" si="15">SUBTOTAL(9,AB26:AB27)</f>
        <v>277.57648843218635</v>
      </c>
      <c r="AC25" s="67">
        <f t="shared" si="14"/>
        <v>306.67421297438199</v>
      </c>
      <c r="AD25" s="29">
        <f t="shared" ca="1" si="9"/>
        <v>0.36096939936649797</v>
      </c>
      <c r="AE25" s="37">
        <f t="shared" ca="1" si="4"/>
        <v>1.1480108995262306E-2</v>
      </c>
      <c r="AF25" s="37">
        <f t="shared" ca="1" si="5"/>
        <v>0.10482777092017437</v>
      </c>
      <c r="AG25" s="44">
        <f t="shared" ca="1" si="6"/>
        <v>9.3011362714284299E-3</v>
      </c>
    </row>
    <row r="26" spans="1:33" hidden="1" outlineLevel="2" x14ac:dyDescent="0.2">
      <c r="A26" s="17" t="s">
        <v>11</v>
      </c>
      <c r="B26" s="56">
        <v>0</v>
      </c>
      <c r="C26" s="68">
        <v>0</v>
      </c>
      <c r="D26" s="68">
        <v>0</v>
      </c>
      <c r="E26" s="68">
        <v>0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8">
        <v>0</v>
      </c>
      <c r="Q26" s="68">
        <v>0</v>
      </c>
      <c r="R26" s="68">
        <v>0</v>
      </c>
      <c r="S26" s="68">
        <v>0</v>
      </c>
      <c r="T26" s="68">
        <v>0</v>
      </c>
      <c r="U26" s="68">
        <v>12.625233417111399</v>
      </c>
      <c r="V26" s="68">
        <v>6.9348514453333303</v>
      </c>
      <c r="W26" s="68">
        <v>1.32905952723124</v>
      </c>
      <c r="X26" s="68">
        <v>2.75901899698985</v>
      </c>
      <c r="Y26" s="68">
        <v>7.8631109207737699</v>
      </c>
      <c r="Z26" s="68">
        <v>9.3675551921015199</v>
      </c>
      <c r="AA26" s="68">
        <v>0.90881215754176903</v>
      </c>
      <c r="AB26" s="68">
        <v>1.98538085733333</v>
      </c>
      <c r="AC26" s="69">
        <v>0.46139132599999999</v>
      </c>
      <c r="AD26" s="30" t="str">
        <f t="shared" ca="1" si="9"/>
        <v/>
      </c>
      <c r="AE26" s="38" t="str">
        <f t="shared" ca="1" si="4"/>
        <v/>
      </c>
      <c r="AF26" s="38">
        <f t="shared" ca="1" si="5"/>
        <v>-0.76760563380281654</v>
      </c>
      <c r="AG26" s="45">
        <f t="shared" ca="1" si="6"/>
        <v>1.3993558688742919E-5</v>
      </c>
    </row>
    <row r="27" spans="1:33" hidden="1" outlineLevel="2" x14ac:dyDescent="0.2">
      <c r="A27" s="17" t="s">
        <v>6</v>
      </c>
      <c r="B27" s="56">
        <v>225.335127385768</v>
      </c>
      <c r="C27" s="68">
        <v>214.68383821684199</v>
      </c>
      <c r="D27" s="68">
        <v>289.36314045155399</v>
      </c>
      <c r="E27" s="68">
        <v>298.21242409286299</v>
      </c>
      <c r="F27" s="68">
        <v>320.60316933296298</v>
      </c>
      <c r="G27" s="68">
        <v>307.772975639761</v>
      </c>
      <c r="H27" s="68">
        <v>335.92468539816701</v>
      </c>
      <c r="I27" s="68">
        <v>358.69275509069502</v>
      </c>
      <c r="J27" s="68">
        <v>308.38174551359998</v>
      </c>
      <c r="K27" s="68">
        <v>294.79941361861802</v>
      </c>
      <c r="L27" s="68">
        <v>279.81037152270898</v>
      </c>
      <c r="M27" s="68">
        <v>310.716797127402</v>
      </c>
      <c r="N27" s="68">
        <v>298.75867684290802</v>
      </c>
      <c r="O27" s="68">
        <v>287.05048244024698</v>
      </c>
      <c r="P27" s="68">
        <v>341.28725213893102</v>
      </c>
      <c r="Q27" s="68">
        <v>360.03846213729997</v>
      </c>
      <c r="R27" s="68">
        <v>350.93166536453401</v>
      </c>
      <c r="S27" s="68">
        <v>324.267848505573</v>
      </c>
      <c r="T27" s="68">
        <v>232.58847487897299</v>
      </c>
      <c r="U27" s="68">
        <v>298.445786167177</v>
      </c>
      <c r="V27" s="68">
        <v>379.48940024425701</v>
      </c>
      <c r="W27" s="68">
        <v>391.12802151941702</v>
      </c>
      <c r="X27" s="68">
        <v>375.56276804985799</v>
      </c>
      <c r="Y27" s="68">
        <v>317.379166268836</v>
      </c>
      <c r="Z27" s="68">
        <v>320.31548740263298</v>
      </c>
      <c r="AA27" s="68">
        <v>314.33600963208102</v>
      </c>
      <c r="AB27" s="68">
        <v>275.59110757485303</v>
      </c>
      <c r="AC27" s="69">
        <v>306.21282164838198</v>
      </c>
      <c r="AD27" s="30">
        <f t="shared" ca="1" si="9"/>
        <v>0.35892182102683634</v>
      </c>
      <c r="AE27" s="38">
        <f t="shared" ca="1" si="4"/>
        <v>1.1423706211024953E-2</v>
      </c>
      <c r="AF27" s="38">
        <f t="shared" ca="1" si="5"/>
        <v>0.11111285245374547</v>
      </c>
      <c r="AG27" s="45">
        <f t="shared" ca="1" si="6"/>
        <v>9.2871427127396867E-3</v>
      </c>
    </row>
    <row r="28" spans="1:33" ht="15" collapsed="1" x14ac:dyDescent="0.25">
      <c r="A28" s="15" t="s">
        <v>14</v>
      </c>
      <c r="B28" s="54">
        <f>SUBTOTAL(9,B29:B67)</f>
        <v>4760.2795010872178</v>
      </c>
      <c r="C28" s="64">
        <f t="shared" ref="C28:AC28" si="16">SUBTOTAL(9,C29:C67)</f>
        <v>5235.8224117331274</v>
      </c>
      <c r="D28" s="64">
        <f t="shared" si="16"/>
        <v>5089.7713660757136</v>
      </c>
      <c r="E28" s="64">
        <f t="shared" si="16"/>
        <v>5361.8717743373991</v>
      </c>
      <c r="F28" s="64">
        <f t="shared" si="16"/>
        <v>5682.100037312327</v>
      </c>
      <c r="G28" s="64">
        <f t="shared" si="16"/>
        <v>5776.0822163496186</v>
      </c>
      <c r="H28" s="64">
        <f t="shared" si="16"/>
        <v>6124.8672120607116</v>
      </c>
      <c r="I28" s="64">
        <f t="shared" si="16"/>
        <v>6216.4364652111744</v>
      </c>
      <c r="J28" s="64">
        <f t="shared" si="16"/>
        <v>5959.1992285690721</v>
      </c>
      <c r="K28" s="64">
        <f t="shared" si="16"/>
        <v>5820.9951079880757</v>
      </c>
      <c r="L28" s="64">
        <f t="shared" si="16"/>
        <v>6348.9560289162337</v>
      </c>
      <c r="M28" s="64">
        <f t="shared" si="16"/>
        <v>6726.7032983360268</v>
      </c>
      <c r="N28" s="64">
        <f t="shared" si="16"/>
        <v>6993.3631415950586</v>
      </c>
      <c r="O28" s="64">
        <f t="shared" si="16"/>
        <v>6443.2274857509701</v>
      </c>
      <c r="P28" s="64">
        <f t="shared" si="16"/>
        <v>5918.6150534025192</v>
      </c>
      <c r="Q28" s="64">
        <f t="shared" si="16"/>
        <v>5105.9084490412542</v>
      </c>
      <c r="R28" s="64">
        <f t="shared" si="16"/>
        <v>5156.4832558512744</v>
      </c>
      <c r="S28" s="64">
        <f t="shared" si="16"/>
        <v>5593.1610992148508</v>
      </c>
      <c r="T28" s="64">
        <f t="shared" si="16"/>
        <v>5581.7195847589974</v>
      </c>
      <c r="U28" s="64">
        <f t="shared" si="16"/>
        <v>5269.4990949901976</v>
      </c>
      <c r="V28" s="64">
        <f t="shared" si="16"/>
        <v>5527.559479217226</v>
      </c>
      <c r="W28" s="64">
        <f t="shared" si="16"/>
        <v>5219.128207032737</v>
      </c>
      <c r="X28" s="64">
        <f t="shared" si="16"/>
        <v>5689.753511849658</v>
      </c>
      <c r="Y28" s="64">
        <f t="shared" si="16"/>
        <v>6465.2970058390965</v>
      </c>
      <c r="Z28" s="64">
        <f t="shared" si="16"/>
        <v>7094.8611379610575</v>
      </c>
      <c r="AA28" s="64">
        <f t="shared" si="16"/>
        <v>6794.7972435504753</v>
      </c>
      <c r="AB28" s="64">
        <f t="shared" ref="AB28" si="17">SUBTOTAL(9,AB29:AB67)</f>
        <v>6744.1084222433892</v>
      </c>
      <c r="AC28" s="65">
        <f t="shared" si="16"/>
        <v>7092.4382255068222</v>
      </c>
      <c r="AD28" s="28">
        <f t="shared" ca="1" si="9"/>
        <v>0.48992054434764887</v>
      </c>
      <c r="AE28" s="36">
        <f t="shared" ca="1" si="4"/>
        <v>1.4877089260719289E-2</v>
      </c>
      <c r="AF28" s="36">
        <f t="shared" ca="1" si="5"/>
        <v>5.1649496338844969E-2</v>
      </c>
      <c r="AG28" s="43">
        <f t="shared" ca="1" si="6"/>
        <v>0.21510688424800037</v>
      </c>
    </row>
    <row r="29" spans="1:33" ht="15" hidden="1" outlineLevel="1" x14ac:dyDescent="0.25">
      <c r="A29" s="16" t="s">
        <v>15</v>
      </c>
      <c r="B29" s="55">
        <f>SUBTOTAL(9,B30:B32)</f>
        <v>367.66343143017298</v>
      </c>
      <c r="C29" s="66">
        <f t="shared" ref="C29:AC29" si="18">SUBTOTAL(9,C30:C32)</f>
        <v>348.01267494762379</v>
      </c>
      <c r="D29" s="66">
        <f t="shared" si="18"/>
        <v>408.49841281880941</v>
      </c>
      <c r="E29" s="66">
        <f t="shared" si="18"/>
        <v>448.86210999609864</v>
      </c>
      <c r="F29" s="66">
        <f t="shared" si="18"/>
        <v>461.80545105231113</v>
      </c>
      <c r="G29" s="66">
        <f t="shared" si="18"/>
        <v>508.11013547819158</v>
      </c>
      <c r="H29" s="66">
        <f t="shared" si="18"/>
        <v>495.39308908971037</v>
      </c>
      <c r="I29" s="66">
        <f t="shared" si="18"/>
        <v>475.02952888401364</v>
      </c>
      <c r="J29" s="66">
        <f t="shared" si="18"/>
        <v>433.63800303585998</v>
      </c>
      <c r="K29" s="66">
        <f t="shared" si="18"/>
        <v>434.2445675337633</v>
      </c>
      <c r="L29" s="66">
        <f t="shared" si="18"/>
        <v>438.90440548916052</v>
      </c>
      <c r="M29" s="66">
        <f t="shared" si="18"/>
        <v>457.86141144319242</v>
      </c>
      <c r="N29" s="66">
        <f t="shared" si="18"/>
        <v>499.5680688870994</v>
      </c>
      <c r="O29" s="66">
        <f t="shared" si="18"/>
        <v>541.99991387292664</v>
      </c>
      <c r="P29" s="66">
        <f t="shared" si="18"/>
        <v>568.0419687937349</v>
      </c>
      <c r="Q29" s="66">
        <f t="shared" si="18"/>
        <v>585.6737746202989</v>
      </c>
      <c r="R29" s="66">
        <f t="shared" si="18"/>
        <v>583.33891966319254</v>
      </c>
      <c r="S29" s="66">
        <f t="shared" si="18"/>
        <v>570.81936148545867</v>
      </c>
      <c r="T29" s="66">
        <f t="shared" si="18"/>
        <v>624.56504212337882</v>
      </c>
      <c r="U29" s="66">
        <f t="shared" si="18"/>
        <v>653.68527084630057</v>
      </c>
      <c r="V29" s="66">
        <f t="shared" si="18"/>
        <v>548.58729293974227</v>
      </c>
      <c r="W29" s="66">
        <f t="shared" si="18"/>
        <v>540.16112613452378</v>
      </c>
      <c r="X29" s="66">
        <f t="shared" si="18"/>
        <v>556.35980339810862</v>
      </c>
      <c r="Y29" s="66">
        <f t="shared" si="18"/>
        <v>573.95513643706192</v>
      </c>
      <c r="Z29" s="66">
        <f t="shared" si="18"/>
        <v>516.00831508960039</v>
      </c>
      <c r="AA29" s="66">
        <f t="shared" si="18"/>
        <v>498.96311166771949</v>
      </c>
      <c r="AB29" s="66">
        <f t="shared" ref="AB29" si="19">SUBTOTAL(9,AB30:AB32)</f>
        <v>548.79884909618681</v>
      </c>
      <c r="AC29" s="67">
        <f t="shared" si="18"/>
        <v>629.03710821652464</v>
      </c>
      <c r="AD29" s="29">
        <f t="shared" ca="1" si="9"/>
        <v>0.71090474178961705</v>
      </c>
      <c r="AE29" s="37">
        <f t="shared" ca="1" si="4"/>
        <v>2.0088833868609379E-2</v>
      </c>
      <c r="AF29" s="37">
        <f t="shared" ca="1" si="5"/>
        <v>0.14620704699450759</v>
      </c>
      <c r="AG29" s="44">
        <f t="shared" ca="1" si="6"/>
        <v>1.9078095306943564E-2</v>
      </c>
    </row>
    <row r="30" spans="1:33" hidden="1" outlineLevel="2" x14ac:dyDescent="0.2">
      <c r="A30" s="17" t="s">
        <v>6</v>
      </c>
      <c r="B30" s="56">
        <v>10.7507686864639</v>
      </c>
      <c r="C30" s="68">
        <v>10.424961360263</v>
      </c>
      <c r="D30" s="68">
        <v>10.8849400784769</v>
      </c>
      <c r="E30" s="68">
        <v>11.164958031058401</v>
      </c>
      <c r="F30" s="68">
        <v>9.4732894216042105</v>
      </c>
      <c r="G30" s="68">
        <v>10.252211947946</v>
      </c>
      <c r="H30" s="68">
        <v>9.8735221255309593</v>
      </c>
      <c r="I30" s="68">
        <v>12.3041372558795</v>
      </c>
      <c r="J30" s="68">
        <v>11.0725548611832</v>
      </c>
      <c r="K30" s="68">
        <v>10.780797183913799</v>
      </c>
      <c r="L30" s="68">
        <v>10.485216174213299</v>
      </c>
      <c r="M30" s="68">
        <v>11.5921051077135</v>
      </c>
      <c r="N30" s="68">
        <v>12.702883125912701</v>
      </c>
      <c r="O30" s="68">
        <v>14.3642574472533</v>
      </c>
      <c r="P30" s="68">
        <v>18.109820580801799</v>
      </c>
      <c r="Q30" s="68">
        <v>13.6976470530801</v>
      </c>
      <c r="R30" s="68">
        <v>15.3834410443291</v>
      </c>
      <c r="S30" s="68">
        <v>18.657654248829498</v>
      </c>
      <c r="T30" s="68">
        <v>11.826924553266799</v>
      </c>
      <c r="U30" s="68">
        <v>3.4049736400468502</v>
      </c>
      <c r="V30" s="68">
        <v>2.1311420755814998</v>
      </c>
      <c r="W30" s="68">
        <v>2.2799335891607901</v>
      </c>
      <c r="X30" s="68">
        <v>3.05825037649331</v>
      </c>
      <c r="Y30" s="68">
        <v>14.564119994021</v>
      </c>
      <c r="Z30" s="68">
        <v>27.040797268042201</v>
      </c>
      <c r="AA30" s="68">
        <v>27.725116588247499</v>
      </c>
      <c r="AB30" s="68">
        <v>33.008352335681799</v>
      </c>
      <c r="AC30" s="69">
        <v>35.346573004992599</v>
      </c>
      <c r="AD30" s="30">
        <f t="shared" ca="1" si="9"/>
        <v>2.2878182049900149</v>
      </c>
      <c r="AE30" s="38">
        <f t="shared" ca="1" si="4"/>
        <v>4.5068441186050245E-2</v>
      </c>
      <c r="AF30" s="38">
        <f t="shared" ca="1" si="5"/>
        <v>7.083724281454673E-2</v>
      </c>
      <c r="AG30" s="45">
        <f t="shared" ca="1" si="6"/>
        <v>1.0720278338984207E-3</v>
      </c>
    </row>
    <row r="31" spans="1:33" hidden="1" outlineLevel="2" x14ac:dyDescent="0.2">
      <c r="A31" s="17" t="s">
        <v>7</v>
      </c>
      <c r="B31" s="56">
        <v>20.051870839962099</v>
      </c>
      <c r="C31" s="68">
        <v>20.061572270415802</v>
      </c>
      <c r="D31" s="68">
        <v>20.071273700869501</v>
      </c>
      <c r="E31" s="68">
        <v>20.0809751313232</v>
      </c>
      <c r="F31" s="68">
        <v>20.090676561776899</v>
      </c>
      <c r="G31" s="68">
        <v>20.100377992230602</v>
      </c>
      <c r="H31" s="68">
        <v>20.1100794226844</v>
      </c>
      <c r="I31" s="68">
        <v>20.119780853138099</v>
      </c>
      <c r="J31" s="68">
        <v>20.129482283591798</v>
      </c>
      <c r="K31" s="68">
        <v>20.139183714045501</v>
      </c>
      <c r="L31" s="68">
        <v>20.1488851444992</v>
      </c>
      <c r="M31" s="68">
        <v>20.158586574952899</v>
      </c>
      <c r="N31" s="68">
        <v>20.168288005406701</v>
      </c>
      <c r="O31" s="68">
        <v>20.1779894358604</v>
      </c>
      <c r="P31" s="68">
        <v>20.187690866314099</v>
      </c>
      <c r="Q31" s="68">
        <v>20.197392296767799</v>
      </c>
      <c r="R31" s="68">
        <v>20.207093727221501</v>
      </c>
      <c r="S31" s="68">
        <v>20.2167951576752</v>
      </c>
      <c r="T31" s="68">
        <v>20.226496588128999</v>
      </c>
      <c r="U31" s="68">
        <v>13.198184214773701</v>
      </c>
      <c r="V31" s="68">
        <v>8.9106643312498104</v>
      </c>
      <c r="W31" s="68">
        <v>1.97546373052607</v>
      </c>
      <c r="X31" s="68">
        <v>3.4204246931703199</v>
      </c>
      <c r="Y31" s="68">
        <v>1.43415681098343E-2</v>
      </c>
      <c r="Z31" s="68">
        <v>1.4312832344227901E-2</v>
      </c>
      <c r="AA31" s="68">
        <v>0</v>
      </c>
      <c r="AB31" s="68">
        <v>0</v>
      </c>
      <c r="AC31" s="69">
        <v>0</v>
      </c>
      <c r="AD31" s="30">
        <f t="shared" ca="1" si="9"/>
        <v>-1</v>
      </c>
      <c r="AE31" s="38">
        <f t="shared" ca="1" si="4"/>
        <v>-1</v>
      </c>
      <c r="AF31" s="38" t="str">
        <f t="shared" ca="1" si="5"/>
        <v/>
      </c>
      <c r="AG31" s="45">
        <f t="shared" ca="1" si="6"/>
        <v>0</v>
      </c>
    </row>
    <row r="32" spans="1:33" hidden="1" outlineLevel="2" x14ac:dyDescent="0.2">
      <c r="A32" s="17" t="s">
        <v>8</v>
      </c>
      <c r="B32" s="56">
        <v>336.86079190374699</v>
      </c>
      <c r="C32" s="68">
        <v>317.52614131694497</v>
      </c>
      <c r="D32" s="68">
        <v>377.54219903946301</v>
      </c>
      <c r="E32" s="68">
        <v>417.61617683371702</v>
      </c>
      <c r="F32" s="68">
        <v>432.24148506892999</v>
      </c>
      <c r="G32" s="68">
        <v>477.75754553801499</v>
      </c>
      <c r="H32" s="68">
        <v>465.40948754149503</v>
      </c>
      <c r="I32" s="68">
        <v>442.60561077499602</v>
      </c>
      <c r="J32" s="68">
        <v>402.435965891085</v>
      </c>
      <c r="K32" s="68">
        <v>403.324586635804</v>
      </c>
      <c r="L32" s="68">
        <v>408.27030417044801</v>
      </c>
      <c r="M32" s="68">
        <v>426.11071976052602</v>
      </c>
      <c r="N32" s="68">
        <v>466.69689775578001</v>
      </c>
      <c r="O32" s="68">
        <v>507.45766698981299</v>
      </c>
      <c r="P32" s="68">
        <v>529.74445734661901</v>
      </c>
      <c r="Q32" s="68">
        <v>551.77873527045097</v>
      </c>
      <c r="R32" s="68">
        <v>547.74838489164199</v>
      </c>
      <c r="S32" s="68">
        <v>531.94491207895396</v>
      </c>
      <c r="T32" s="68">
        <v>592.51162098198301</v>
      </c>
      <c r="U32" s="68">
        <v>637.08211299148002</v>
      </c>
      <c r="V32" s="68">
        <v>537.54548653291101</v>
      </c>
      <c r="W32" s="68">
        <v>535.90572881483695</v>
      </c>
      <c r="X32" s="68">
        <v>549.88112832844502</v>
      </c>
      <c r="Y32" s="68">
        <v>559.37667487493104</v>
      </c>
      <c r="Z32" s="68">
        <v>488.95320498921399</v>
      </c>
      <c r="AA32" s="68">
        <v>471.237995079472</v>
      </c>
      <c r="AB32" s="68">
        <v>515.79049676050499</v>
      </c>
      <c r="AC32" s="69">
        <v>593.69053521153205</v>
      </c>
      <c r="AD32" s="30">
        <f t="shared" ca="1" si="9"/>
        <v>0.76242100440460403</v>
      </c>
      <c r="AE32" s="38">
        <f t="shared" ca="1" si="4"/>
        <v>2.1210267351625234E-2</v>
      </c>
      <c r="AF32" s="38">
        <f t="shared" ca="1" si="5"/>
        <v>0.15103038722172912</v>
      </c>
      <c r="AG32" s="45">
        <f t="shared" ca="1" si="6"/>
        <v>1.8006067473045145E-2</v>
      </c>
    </row>
    <row r="33" spans="1:33" ht="15" hidden="1" outlineLevel="1" x14ac:dyDescent="0.25">
      <c r="A33" s="16" t="s">
        <v>16</v>
      </c>
      <c r="B33" s="55">
        <f>SUBTOTAL(9,B34:B36)</f>
        <v>549.33265008493925</v>
      </c>
      <c r="C33" s="66">
        <f t="shared" ref="C33:AC33" si="20">SUBTOTAL(9,C34:C36)</f>
        <v>930.45344826310873</v>
      </c>
      <c r="D33" s="66">
        <f t="shared" si="20"/>
        <v>748.23719748946303</v>
      </c>
      <c r="E33" s="66">
        <f t="shared" si="20"/>
        <v>834.30242683657787</v>
      </c>
      <c r="F33" s="66">
        <f t="shared" si="20"/>
        <v>1134.4207519462054</v>
      </c>
      <c r="G33" s="66">
        <f t="shared" si="20"/>
        <v>1373.9756413994598</v>
      </c>
      <c r="H33" s="66">
        <f t="shared" si="20"/>
        <v>1692.9815380499729</v>
      </c>
      <c r="I33" s="66">
        <f t="shared" si="20"/>
        <v>1851.5918060594854</v>
      </c>
      <c r="J33" s="66">
        <f t="shared" si="20"/>
        <v>1740.0810568873098</v>
      </c>
      <c r="K33" s="66">
        <f t="shared" si="20"/>
        <v>1886.9955044134203</v>
      </c>
      <c r="L33" s="66">
        <f t="shared" si="20"/>
        <v>2143.5005168159009</v>
      </c>
      <c r="M33" s="66">
        <f t="shared" si="20"/>
        <v>1996.8416158235186</v>
      </c>
      <c r="N33" s="66">
        <f t="shared" si="20"/>
        <v>2233.3887672665455</v>
      </c>
      <c r="O33" s="66">
        <f t="shared" si="20"/>
        <v>1224.6692468683532</v>
      </c>
      <c r="P33" s="66">
        <f t="shared" si="20"/>
        <v>1062.2791235614538</v>
      </c>
      <c r="Q33" s="66">
        <f t="shared" si="20"/>
        <v>460.59992095953351</v>
      </c>
      <c r="R33" s="66">
        <f t="shared" si="20"/>
        <v>515.98984018119222</v>
      </c>
      <c r="S33" s="66">
        <f t="shared" si="20"/>
        <v>516.18101750784922</v>
      </c>
      <c r="T33" s="66">
        <f t="shared" si="20"/>
        <v>632.63339479778358</v>
      </c>
      <c r="U33" s="66">
        <f t="shared" si="20"/>
        <v>926.99014688344926</v>
      </c>
      <c r="V33" s="66">
        <f t="shared" si="20"/>
        <v>907.96902564085769</v>
      </c>
      <c r="W33" s="66">
        <f t="shared" si="20"/>
        <v>877.1715164337611</v>
      </c>
      <c r="X33" s="66">
        <f t="shared" si="20"/>
        <v>1071.8485945465984</v>
      </c>
      <c r="Y33" s="66">
        <f t="shared" si="20"/>
        <v>1382.7307080865576</v>
      </c>
      <c r="Z33" s="66">
        <f t="shared" si="20"/>
        <v>2053.9912542646625</v>
      </c>
      <c r="AA33" s="66">
        <f t="shared" si="20"/>
        <v>1734.4209994819487</v>
      </c>
      <c r="AB33" s="66">
        <f t="shared" ref="AB33" si="21">SUBTOTAL(9,AB34:AB36)</f>
        <v>1971.2535420092649</v>
      </c>
      <c r="AC33" s="67">
        <f t="shared" si="20"/>
        <v>1730.5320267755023</v>
      </c>
      <c r="AD33" s="29">
        <f t="shared" ca="1" si="9"/>
        <v>2.1502442582066128</v>
      </c>
      <c r="AE33" s="37">
        <f t="shared" ca="1" si="4"/>
        <v>4.3415283168624752E-2</v>
      </c>
      <c r="AF33" s="37">
        <f t="shared" ca="1" si="5"/>
        <v>-0.12211595824877974</v>
      </c>
      <c r="AG33" s="44">
        <f t="shared" ca="1" si="6"/>
        <v>5.2485385213835216E-2</v>
      </c>
    </row>
    <row r="34" spans="1:33" hidden="1" outlineLevel="2" x14ac:dyDescent="0.2">
      <c r="A34" s="17" t="s">
        <v>6</v>
      </c>
      <c r="B34" s="56">
        <v>529.18972884855395</v>
      </c>
      <c r="C34" s="68">
        <v>912.83541367615999</v>
      </c>
      <c r="D34" s="68">
        <v>719.92802932688096</v>
      </c>
      <c r="E34" s="68">
        <v>820.05443757195997</v>
      </c>
      <c r="F34" s="68">
        <v>1120.77291395117</v>
      </c>
      <c r="G34" s="68">
        <v>1360.8304883206199</v>
      </c>
      <c r="H34" s="68">
        <v>1676.90212281341</v>
      </c>
      <c r="I34" s="68">
        <v>1836.1785659878899</v>
      </c>
      <c r="J34" s="68">
        <v>1726.1199165532</v>
      </c>
      <c r="K34" s="68">
        <v>1876.6820246787399</v>
      </c>
      <c r="L34" s="68">
        <v>2126.7051264984898</v>
      </c>
      <c r="M34" s="68">
        <v>1980.85283780653</v>
      </c>
      <c r="N34" s="68">
        <v>2218.3836797953099</v>
      </c>
      <c r="O34" s="68">
        <v>1211.39591870613</v>
      </c>
      <c r="P34" s="68">
        <v>1041.47711308927</v>
      </c>
      <c r="Q34" s="68">
        <v>438.53202452889502</v>
      </c>
      <c r="R34" s="68">
        <v>493.74770866117598</v>
      </c>
      <c r="S34" s="68">
        <v>491.06647473663998</v>
      </c>
      <c r="T34" s="68">
        <v>613.15125348208801</v>
      </c>
      <c r="U34" s="68">
        <v>913.55258608110603</v>
      </c>
      <c r="V34" s="68">
        <v>897.68189168612798</v>
      </c>
      <c r="W34" s="68">
        <v>867.00255394700196</v>
      </c>
      <c r="X34" s="68">
        <v>1059.71062525866</v>
      </c>
      <c r="Y34" s="68">
        <v>1364.5899047676201</v>
      </c>
      <c r="Z34" s="68">
        <v>2032.8181939690201</v>
      </c>
      <c r="AA34" s="68">
        <v>1711.5112305944699</v>
      </c>
      <c r="AB34" s="68">
        <v>1946.40916241269</v>
      </c>
      <c r="AC34" s="69">
        <v>1711.35733258547</v>
      </c>
      <c r="AD34" s="30">
        <f t="shared" ca="1" si="9"/>
        <v>2.2339201599947045</v>
      </c>
      <c r="AE34" s="38">
        <f t="shared" ca="1" si="4"/>
        <v>4.4428857224764418E-2</v>
      </c>
      <c r="AF34" s="38">
        <f t="shared" ca="1" si="5"/>
        <v>-0.1207617773109223</v>
      </c>
      <c r="AG34" s="45">
        <f t="shared" ca="1" si="6"/>
        <v>5.1903835034266141E-2</v>
      </c>
    </row>
    <row r="35" spans="1:33" hidden="1" outlineLevel="2" x14ac:dyDescent="0.2">
      <c r="A35" s="17" t="s">
        <v>7</v>
      </c>
      <c r="B35" s="56">
        <v>0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68">
        <v>0</v>
      </c>
      <c r="Q35" s="68">
        <v>0</v>
      </c>
      <c r="R35" s="68">
        <v>0</v>
      </c>
      <c r="S35" s="68">
        <v>0</v>
      </c>
      <c r="T35" s="68">
        <v>0</v>
      </c>
      <c r="U35" s="68">
        <v>0</v>
      </c>
      <c r="V35" s="68">
        <v>0</v>
      </c>
      <c r="W35" s="68">
        <v>0</v>
      </c>
      <c r="X35" s="68">
        <v>0</v>
      </c>
      <c r="Y35" s="68">
        <v>0.350918253262192</v>
      </c>
      <c r="Z35" s="68">
        <v>0.23565467875634699</v>
      </c>
      <c r="AA35" s="68">
        <v>0.19649935051903</v>
      </c>
      <c r="AB35" s="68">
        <v>0.141650303264023</v>
      </c>
      <c r="AC35" s="69">
        <v>0.11358867548108301</v>
      </c>
      <c r="AD35" s="30" t="str">
        <f t="shared" ca="1" si="9"/>
        <v/>
      </c>
      <c r="AE35" s="38" t="str">
        <f t="shared" ca="1" si="4"/>
        <v/>
      </c>
      <c r="AF35" s="38">
        <f t="shared" ca="1" si="5"/>
        <v>-0.1981049608530363</v>
      </c>
      <c r="AG35" s="45">
        <f t="shared" ca="1" si="6"/>
        <v>3.445036148601348E-6</v>
      </c>
    </row>
    <row r="36" spans="1:33" hidden="1" outlineLevel="2" x14ac:dyDescent="0.2">
      <c r="A36" s="17" t="s">
        <v>8</v>
      </c>
      <c r="B36" s="56">
        <v>20.142921236385298</v>
      </c>
      <c r="C36" s="68">
        <v>17.618034586948699</v>
      </c>
      <c r="D36" s="68">
        <v>28.3091681625821</v>
      </c>
      <c r="E36" s="68">
        <v>14.2479892646179</v>
      </c>
      <c r="F36" s="68">
        <v>13.6478379950355</v>
      </c>
      <c r="G36" s="68">
        <v>13.14515307884</v>
      </c>
      <c r="H36" s="68">
        <v>16.079415236563001</v>
      </c>
      <c r="I36" s="68">
        <v>15.413240071595499</v>
      </c>
      <c r="J36" s="68">
        <v>13.961140334109899</v>
      </c>
      <c r="K36" s="68">
        <v>10.3134797346805</v>
      </c>
      <c r="L36" s="68">
        <v>16.795390317411201</v>
      </c>
      <c r="M36" s="68">
        <v>15.9887780169887</v>
      </c>
      <c r="N36" s="68">
        <v>15.005087471235701</v>
      </c>
      <c r="O36" s="68">
        <v>13.2733281622231</v>
      </c>
      <c r="P36" s="68">
        <v>20.802010472183898</v>
      </c>
      <c r="Q36" s="68">
        <v>22.067896430638498</v>
      </c>
      <c r="R36" s="68">
        <v>22.242131520016301</v>
      </c>
      <c r="S36" s="68">
        <v>25.114542771209301</v>
      </c>
      <c r="T36" s="68">
        <v>19.4821413156956</v>
      </c>
      <c r="U36" s="68">
        <v>13.437560802343199</v>
      </c>
      <c r="V36" s="68">
        <v>10.2871339547297</v>
      </c>
      <c r="W36" s="68">
        <v>10.168962486759099</v>
      </c>
      <c r="X36" s="68">
        <v>12.1379692879384</v>
      </c>
      <c r="Y36" s="68">
        <v>17.789885065675399</v>
      </c>
      <c r="Z36" s="68">
        <v>20.9374056168861</v>
      </c>
      <c r="AA36" s="68">
        <v>22.713269536959899</v>
      </c>
      <c r="AB36" s="68">
        <v>24.702729293311101</v>
      </c>
      <c r="AC36" s="69">
        <v>19.061105514551201</v>
      </c>
      <c r="AD36" s="30">
        <f t="shared" ca="1" si="9"/>
        <v>-5.370699260244105E-2</v>
      </c>
      <c r="AE36" s="38">
        <f t="shared" ca="1" si="4"/>
        <v>-2.0424677962418425E-3</v>
      </c>
      <c r="AF36" s="38">
        <f t="shared" ca="1" si="5"/>
        <v>-0.22838058547188611</v>
      </c>
      <c r="AG36" s="45">
        <f t="shared" ca="1" si="6"/>
        <v>5.7810514342047589E-4</v>
      </c>
    </row>
    <row r="37" spans="1:33" ht="15" hidden="1" outlineLevel="1" x14ac:dyDescent="0.25">
      <c r="A37" s="16" t="s">
        <v>17</v>
      </c>
      <c r="B37" s="55">
        <f>SUBTOTAL(9,B38:B41)</f>
        <v>554.56010866286783</v>
      </c>
      <c r="C37" s="66">
        <f t="shared" ref="C37:AC37" si="22">SUBTOTAL(9,C38:C41)</f>
        <v>540.84990295804766</v>
      </c>
      <c r="D37" s="66">
        <f t="shared" si="22"/>
        <v>532.61062589439257</v>
      </c>
      <c r="E37" s="66">
        <f t="shared" si="22"/>
        <v>515.8604045396022</v>
      </c>
      <c r="F37" s="66">
        <f t="shared" si="22"/>
        <v>549.6134727516428</v>
      </c>
      <c r="G37" s="66">
        <f t="shared" si="22"/>
        <v>574.66921589960475</v>
      </c>
      <c r="H37" s="66">
        <f t="shared" si="22"/>
        <v>575.26087451047908</v>
      </c>
      <c r="I37" s="66">
        <f t="shared" si="22"/>
        <v>582.35885125497373</v>
      </c>
      <c r="J37" s="66">
        <f t="shared" si="22"/>
        <v>568.32274514431037</v>
      </c>
      <c r="K37" s="66">
        <f t="shared" si="22"/>
        <v>614.48783983908618</v>
      </c>
      <c r="L37" s="66">
        <f t="shared" si="22"/>
        <v>663.38234223034954</v>
      </c>
      <c r="M37" s="66">
        <f t="shared" si="22"/>
        <v>646.86614756941333</v>
      </c>
      <c r="N37" s="66">
        <f t="shared" si="22"/>
        <v>583.24583187770543</v>
      </c>
      <c r="O37" s="66">
        <f t="shared" si="22"/>
        <v>526.11758926451989</v>
      </c>
      <c r="P37" s="66">
        <f t="shared" si="22"/>
        <v>640.47097462680563</v>
      </c>
      <c r="Q37" s="66">
        <f t="shared" si="22"/>
        <v>622.08806494702822</v>
      </c>
      <c r="R37" s="66">
        <f t="shared" si="22"/>
        <v>626.79213882816828</v>
      </c>
      <c r="S37" s="66">
        <f t="shared" si="22"/>
        <v>623.21680146702852</v>
      </c>
      <c r="T37" s="66">
        <f t="shared" si="22"/>
        <v>571.08223235645062</v>
      </c>
      <c r="U37" s="66">
        <f t="shared" si="22"/>
        <v>511.53908303303399</v>
      </c>
      <c r="V37" s="66">
        <f t="shared" si="22"/>
        <v>513.07332531622353</v>
      </c>
      <c r="W37" s="66">
        <f t="shared" si="22"/>
        <v>519.88339533111071</v>
      </c>
      <c r="X37" s="66">
        <f t="shared" si="22"/>
        <v>556.03937693381295</v>
      </c>
      <c r="Y37" s="66">
        <f t="shared" si="22"/>
        <v>541.80834284612752</v>
      </c>
      <c r="Z37" s="66">
        <f t="shared" si="22"/>
        <v>538.26809647236269</v>
      </c>
      <c r="AA37" s="66">
        <f t="shared" si="22"/>
        <v>526.51680725749156</v>
      </c>
      <c r="AB37" s="66">
        <f t="shared" ref="AB37" si="23">SUBTOTAL(9,AB38:AB41)</f>
        <v>514.27155347387384</v>
      </c>
      <c r="AC37" s="67">
        <f t="shared" si="22"/>
        <v>582.74732534962084</v>
      </c>
      <c r="AD37" s="29">
        <f t="shared" ca="1" si="9"/>
        <v>5.0828063985195016E-2</v>
      </c>
      <c r="AE37" s="37">
        <f t="shared" ca="1" si="4"/>
        <v>1.837927133623074E-3</v>
      </c>
      <c r="AF37" s="37">
        <f t="shared" ca="1" si="5"/>
        <v>0.13315100050391115</v>
      </c>
      <c r="AG37" s="44">
        <f t="shared" ca="1" si="6"/>
        <v>1.7674170359214519E-2</v>
      </c>
    </row>
    <row r="38" spans="1:33" hidden="1" outlineLevel="2" x14ac:dyDescent="0.2">
      <c r="A38" s="17" t="s">
        <v>6</v>
      </c>
      <c r="B38" s="56">
        <v>349.25824238464799</v>
      </c>
      <c r="C38" s="68">
        <v>348.75074716354999</v>
      </c>
      <c r="D38" s="68">
        <v>338.32053962754702</v>
      </c>
      <c r="E38" s="68">
        <v>356.729318932642</v>
      </c>
      <c r="F38" s="68">
        <v>396.444266857961</v>
      </c>
      <c r="G38" s="68">
        <v>430.38140325924201</v>
      </c>
      <c r="H38" s="68">
        <v>428.91512533833702</v>
      </c>
      <c r="I38" s="68">
        <v>429.98269913011001</v>
      </c>
      <c r="J38" s="68">
        <v>458.38307718627101</v>
      </c>
      <c r="K38" s="68">
        <v>486.50215767174501</v>
      </c>
      <c r="L38" s="68">
        <v>507.98365611099098</v>
      </c>
      <c r="M38" s="68">
        <v>494.83819540153797</v>
      </c>
      <c r="N38" s="68">
        <v>425.359186870641</v>
      </c>
      <c r="O38" s="68">
        <v>370.53087754033402</v>
      </c>
      <c r="P38" s="68">
        <v>448.05383783909701</v>
      </c>
      <c r="Q38" s="68">
        <v>411.819088850669</v>
      </c>
      <c r="R38" s="68">
        <v>373.203493731457</v>
      </c>
      <c r="S38" s="68">
        <v>348.68103810325402</v>
      </c>
      <c r="T38" s="68">
        <v>321.76171303206797</v>
      </c>
      <c r="U38" s="68">
        <v>311.84487861292598</v>
      </c>
      <c r="V38" s="68">
        <v>314.80993250285701</v>
      </c>
      <c r="W38" s="68">
        <v>311.370867365837</v>
      </c>
      <c r="X38" s="68">
        <v>350.85561935848898</v>
      </c>
      <c r="Y38" s="68">
        <v>328.64703007297402</v>
      </c>
      <c r="Z38" s="68">
        <v>334.786366793421</v>
      </c>
      <c r="AA38" s="68">
        <v>334.64965695565297</v>
      </c>
      <c r="AB38" s="68">
        <v>304.67215222883499</v>
      </c>
      <c r="AC38" s="69">
        <v>379.90761018331898</v>
      </c>
      <c r="AD38" s="30">
        <f t="shared" ca="1" si="9"/>
        <v>8.7755603387925207E-2</v>
      </c>
      <c r="AE38" s="38">
        <f t="shared" ca="1" si="4"/>
        <v>3.1202836845258819E-3</v>
      </c>
      <c r="AF38" s="38">
        <f t="shared" ca="1" si="5"/>
        <v>0.2469390700925489</v>
      </c>
      <c r="AG38" s="45">
        <f t="shared" ca="1" si="6"/>
        <v>1.1522235334351174E-2</v>
      </c>
    </row>
    <row r="39" spans="1:33" hidden="1" outlineLevel="2" x14ac:dyDescent="0.2">
      <c r="A39" s="17" t="s">
        <v>7</v>
      </c>
      <c r="B39" s="56">
        <v>110.25032265879</v>
      </c>
      <c r="C39" s="68">
        <v>97.695352061970794</v>
      </c>
      <c r="D39" s="68">
        <v>85.128187141001902</v>
      </c>
      <c r="E39" s="68">
        <v>72.548827895883207</v>
      </c>
      <c r="F39" s="68">
        <v>59.957274326614801</v>
      </c>
      <c r="G39" s="68">
        <v>48.114990174836102</v>
      </c>
      <c r="H39" s="68">
        <v>47.789345006634001</v>
      </c>
      <c r="I39" s="68">
        <v>48.342467994871299</v>
      </c>
      <c r="J39" s="68">
        <v>7.9892871670662498</v>
      </c>
      <c r="K39" s="68">
        <v>25.203489161768601</v>
      </c>
      <c r="L39" s="68">
        <v>24.7048085338532</v>
      </c>
      <c r="M39" s="68">
        <v>26.027558208440599</v>
      </c>
      <c r="N39" s="68">
        <v>26.611991026043199</v>
      </c>
      <c r="O39" s="68">
        <v>28.2103716419245</v>
      </c>
      <c r="P39" s="68">
        <v>41.615388267363898</v>
      </c>
      <c r="Q39" s="68">
        <v>59.524544967442999</v>
      </c>
      <c r="R39" s="68">
        <v>95.452307930183807</v>
      </c>
      <c r="S39" s="68">
        <v>107.477289674617</v>
      </c>
      <c r="T39" s="68">
        <v>105.085327183914</v>
      </c>
      <c r="U39" s="68">
        <v>73.584570766223194</v>
      </c>
      <c r="V39" s="68">
        <v>62.435458679540098</v>
      </c>
      <c r="W39" s="68">
        <v>74.7614192986088</v>
      </c>
      <c r="X39" s="68">
        <v>69.691480039726997</v>
      </c>
      <c r="Y39" s="68">
        <v>68.6715830047726</v>
      </c>
      <c r="Z39" s="68">
        <v>50.685029101598097</v>
      </c>
      <c r="AA39" s="68">
        <v>39.249081694666003</v>
      </c>
      <c r="AB39" s="68">
        <v>52.8880651963022</v>
      </c>
      <c r="AC39" s="69">
        <v>53.008811706641801</v>
      </c>
      <c r="AD39" s="30">
        <f t="shared" ca="1" si="9"/>
        <v>-0.5191958587668084</v>
      </c>
      <c r="AE39" s="38">
        <f t="shared" ca="1" si="4"/>
        <v>-2.6757547535730675E-2</v>
      </c>
      <c r="AF39" s="38">
        <f t="shared" ca="1" si="5"/>
        <v>2.2830578107069233E-3</v>
      </c>
      <c r="AG39" s="45">
        <f t="shared" ca="1" si="6"/>
        <v>1.6077066815890135E-3</v>
      </c>
    </row>
    <row r="40" spans="1:33" hidden="1" outlineLevel="2" x14ac:dyDescent="0.2">
      <c r="A40" s="17" t="s">
        <v>8</v>
      </c>
      <c r="B40" s="56">
        <v>48.068189273223098</v>
      </c>
      <c r="C40" s="68">
        <v>46.333899303784698</v>
      </c>
      <c r="D40" s="68">
        <v>61.133954903323499</v>
      </c>
      <c r="E40" s="68">
        <v>35.207744767809103</v>
      </c>
      <c r="F40" s="68">
        <v>38.642957289562702</v>
      </c>
      <c r="G40" s="68">
        <v>39.698269902283201</v>
      </c>
      <c r="H40" s="68">
        <v>44.791952480952503</v>
      </c>
      <c r="I40" s="68">
        <v>46.951349120234198</v>
      </c>
      <c r="J40" s="68">
        <v>40.619280675999299</v>
      </c>
      <c r="K40" s="68">
        <v>33.131105040061698</v>
      </c>
      <c r="L40" s="68">
        <v>53.358239000487799</v>
      </c>
      <c r="M40" s="68">
        <v>49.750028332244199</v>
      </c>
      <c r="N40" s="68">
        <v>48.517713780145499</v>
      </c>
      <c r="O40" s="68">
        <v>44.3216585725893</v>
      </c>
      <c r="P40" s="68">
        <v>60.552308526149098</v>
      </c>
      <c r="Q40" s="68">
        <v>61.001350167192697</v>
      </c>
      <c r="R40" s="68">
        <v>69.253979788815499</v>
      </c>
      <c r="S40" s="68">
        <v>82.526411866063498</v>
      </c>
      <c r="T40" s="68">
        <v>66.422242681183405</v>
      </c>
      <c r="U40" s="68">
        <v>55.172375903488899</v>
      </c>
      <c r="V40" s="68">
        <v>54.4236106363239</v>
      </c>
      <c r="W40" s="68">
        <v>51.156340818230902</v>
      </c>
      <c r="X40" s="68">
        <v>53.296829652729002</v>
      </c>
      <c r="Y40" s="68">
        <v>66.974756923794104</v>
      </c>
      <c r="Z40" s="68">
        <v>74.714549006447299</v>
      </c>
      <c r="AA40" s="68">
        <v>73.770364167663303</v>
      </c>
      <c r="AB40" s="68">
        <v>78.832958123881696</v>
      </c>
      <c r="AC40" s="69">
        <v>67.101542444347601</v>
      </c>
      <c r="AD40" s="30">
        <f t="shared" ca="1" si="9"/>
        <v>0.39596567831872198</v>
      </c>
      <c r="AE40" s="38">
        <f t="shared" ca="1" si="4"/>
        <v>1.2431691492276853E-2</v>
      </c>
      <c r="AF40" s="38">
        <f t="shared" ca="1" si="5"/>
        <v>-0.14881359216660139</v>
      </c>
      <c r="AG40" s="45">
        <f t="shared" ca="1" si="6"/>
        <v>2.0351257585196824E-3</v>
      </c>
    </row>
    <row r="41" spans="1:33" ht="15" hidden="1" outlineLevel="2" x14ac:dyDescent="0.25">
      <c r="A41" s="17" t="s">
        <v>9</v>
      </c>
      <c r="B41" s="56">
        <v>46.983354346206703</v>
      </c>
      <c r="C41" s="68">
        <v>48.069904428742198</v>
      </c>
      <c r="D41" s="68">
        <v>48.027944222520198</v>
      </c>
      <c r="E41" s="68">
        <v>51.374512943267902</v>
      </c>
      <c r="F41" s="68">
        <v>54.568974277504203</v>
      </c>
      <c r="G41" s="68">
        <v>56.4745525632434</v>
      </c>
      <c r="H41" s="68">
        <v>53.764451684555503</v>
      </c>
      <c r="I41" s="68">
        <v>57.082335009758303</v>
      </c>
      <c r="J41" s="68">
        <v>61.3311001149738</v>
      </c>
      <c r="K41" s="68">
        <v>69.651087965510897</v>
      </c>
      <c r="L41" s="68">
        <v>77.335638585017605</v>
      </c>
      <c r="M41" s="68">
        <v>76.250365627190504</v>
      </c>
      <c r="N41" s="68">
        <v>82.756940200875803</v>
      </c>
      <c r="O41" s="68">
        <v>83.054681509672093</v>
      </c>
      <c r="P41" s="68">
        <v>90.249439994195697</v>
      </c>
      <c r="Q41" s="68">
        <v>89.743080961723507</v>
      </c>
      <c r="R41" s="68">
        <v>88.882357377711998</v>
      </c>
      <c r="S41" s="68">
        <v>84.532061823093997</v>
      </c>
      <c r="T41" s="68">
        <v>77.812949459285306</v>
      </c>
      <c r="U41" s="68">
        <v>70.937257750395901</v>
      </c>
      <c r="V41" s="68">
        <v>81.404323497502602</v>
      </c>
      <c r="W41" s="68">
        <v>82.594767848434003</v>
      </c>
      <c r="X41" s="68">
        <v>82.195447882867896</v>
      </c>
      <c r="Y41" s="68">
        <v>77.514972844586794</v>
      </c>
      <c r="Z41" s="68">
        <v>78.082151570896201</v>
      </c>
      <c r="AA41" s="68">
        <v>78.8477044395093</v>
      </c>
      <c r="AB41" s="68">
        <v>77.878377924854902</v>
      </c>
      <c r="AC41" s="69">
        <v>82.729361015312506</v>
      </c>
      <c r="AD41" s="29">
        <f t="shared" ca="1" si="9"/>
        <v>0.76082278854983088</v>
      </c>
      <c r="AE41" s="37">
        <f t="shared" ca="1" si="4"/>
        <v>2.1175953704826167E-2</v>
      </c>
      <c r="AF41" s="37">
        <f t="shared" ca="1" si="5"/>
        <v>6.2289215822372901E-2</v>
      </c>
      <c r="AG41" s="44">
        <f t="shared" ca="1" si="6"/>
        <v>2.5091025847546514E-3</v>
      </c>
    </row>
    <row r="42" spans="1:33" ht="15" hidden="1" outlineLevel="1" x14ac:dyDescent="0.25">
      <c r="A42" s="16" t="s">
        <v>18</v>
      </c>
      <c r="B42" s="55">
        <f>SUBTOTAL(9,B43:B46)</f>
        <v>1657.6076704969948</v>
      </c>
      <c r="C42" s="66">
        <f t="shared" ref="C42:AC42" si="24">SUBTOTAL(9,C43:C46)</f>
        <v>1678.4059248408532</v>
      </c>
      <c r="D42" s="66">
        <f t="shared" si="24"/>
        <v>1799.8129185994071</v>
      </c>
      <c r="E42" s="66">
        <f t="shared" si="24"/>
        <v>1647.2298144890804</v>
      </c>
      <c r="F42" s="66">
        <f t="shared" si="24"/>
        <v>1733.4975406200394</v>
      </c>
      <c r="G42" s="66">
        <f t="shared" si="24"/>
        <v>1760.7125991367191</v>
      </c>
      <c r="H42" s="66">
        <f t="shared" si="24"/>
        <v>1778.6286936532965</v>
      </c>
      <c r="I42" s="66">
        <f t="shared" si="24"/>
        <v>1812.4520216384512</v>
      </c>
      <c r="J42" s="66">
        <f t="shared" si="24"/>
        <v>1799.1651877738029</v>
      </c>
      <c r="K42" s="66">
        <f t="shared" si="24"/>
        <v>1595.3400969545044</v>
      </c>
      <c r="L42" s="66">
        <f t="shared" si="24"/>
        <v>1652.7254527239584</v>
      </c>
      <c r="M42" s="66">
        <f t="shared" si="24"/>
        <v>1683.9753623479421</v>
      </c>
      <c r="N42" s="66">
        <f t="shared" si="24"/>
        <v>1773.772454014786</v>
      </c>
      <c r="O42" s="66">
        <f t="shared" si="24"/>
        <v>1812.1880921734835</v>
      </c>
      <c r="P42" s="66">
        <f t="shared" si="24"/>
        <v>1930.6529833603786</v>
      </c>
      <c r="Q42" s="66">
        <f t="shared" si="24"/>
        <v>1940.0712649448335</v>
      </c>
      <c r="R42" s="66">
        <f t="shared" si="24"/>
        <v>1901.2589877513699</v>
      </c>
      <c r="S42" s="66">
        <f t="shared" si="24"/>
        <v>2123.702923654907</v>
      </c>
      <c r="T42" s="66">
        <f t="shared" si="24"/>
        <v>2024.9156877950179</v>
      </c>
      <c r="U42" s="66">
        <f t="shared" si="24"/>
        <v>1917.0333261541612</v>
      </c>
      <c r="V42" s="66">
        <f t="shared" si="24"/>
        <v>2372.9296540332421</v>
      </c>
      <c r="W42" s="66">
        <f t="shared" si="24"/>
        <v>2278.9879534609977</v>
      </c>
      <c r="X42" s="66">
        <f t="shared" si="24"/>
        <v>2515.910689271866</v>
      </c>
      <c r="Y42" s="66">
        <f t="shared" si="24"/>
        <v>2399.5460117021048</v>
      </c>
      <c r="Z42" s="66">
        <f t="shared" si="24"/>
        <v>2662.3246213783468</v>
      </c>
      <c r="AA42" s="66">
        <f t="shared" si="24"/>
        <v>2953.7537894352217</v>
      </c>
      <c r="AB42" s="66">
        <f t="shared" ref="AB42" si="25">SUBTOTAL(9,AB43:AB46)</f>
        <v>2695.4488837573704</v>
      </c>
      <c r="AC42" s="67">
        <f t="shared" si="24"/>
        <v>3097.8583830456864</v>
      </c>
      <c r="AD42" s="29">
        <f t="shared" ca="1" si="9"/>
        <v>0.8688730983712607</v>
      </c>
      <c r="AE42" s="37">
        <f t="shared" ca="1" si="4"/>
        <v>2.3430867669799627E-2</v>
      </c>
      <c r="AF42" s="37">
        <f t="shared" ca="1" si="5"/>
        <v>0.14929220201993587</v>
      </c>
      <c r="AG42" s="44">
        <f t="shared" ca="1" si="6"/>
        <v>9.3955088987875898E-2</v>
      </c>
    </row>
    <row r="43" spans="1:33" hidden="1" outlineLevel="2" x14ac:dyDescent="0.2">
      <c r="A43" s="17" t="s">
        <v>6</v>
      </c>
      <c r="B43" s="56">
        <v>445.52522586704202</v>
      </c>
      <c r="C43" s="68">
        <v>456.838725111391</v>
      </c>
      <c r="D43" s="68">
        <v>460.367708610112</v>
      </c>
      <c r="E43" s="68">
        <v>477.66374007177001</v>
      </c>
      <c r="F43" s="68">
        <v>503.09733020419498</v>
      </c>
      <c r="G43" s="68">
        <v>532.23490323923602</v>
      </c>
      <c r="H43" s="68">
        <v>547.02675932897296</v>
      </c>
      <c r="I43" s="68">
        <v>579.051816192827</v>
      </c>
      <c r="J43" s="68">
        <v>578.82463361783402</v>
      </c>
      <c r="K43" s="68">
        <v>565.87651910683303</v>
      </c>
      <c r="L43" s="68">
        <v>602.83869465245402</v>
      </c>
      <c r="M43" s="68">
        <v>628.66052109626105</v>
      </c>
      <c r="N43" s="68">
        <v>620.77642248865095</v>
      </c>
      <c r="O43" s="68">
        <v>600.91136511344598</v>
      </c>
      <c r="P43" s="68">
        <v>620.79210671502699</v>
      </c>
      <c r="Q43" s="68">
        <v>602.32387910182001</v>
      </c>
      <c r="R43" s="68">
        <v>521.57386637440902</v>
      </c>
      <c r="S43" s="68">
        <v>637.56209447215099</v>
      </c>
      <c r="T43" s="68">
        <v>514.02173811252499</v>
      </c>
      <c r="U43" s="68">
        <v>596.82890221657499</v>
      </c>
      <c r="V43" s="68">
        <v>836.31279086423297</v>
      </c>
      <c r="W43" s="68">
        <v>840.978972627384</v>
      </c>
      <c r="X43" s="68">
        <v>919.75583315691699</v>
      </c>
      <c r="Y43" s="68">
        <v>841.31368577344404</v>
      </c>
      <c r="Z43" s="68">
        <v>881.07495580955197</v>
      </c>
      <c r="AA43" s="68">
        <v>946.99394556389905</v>
      </c>
      <c r="AB43" s="68">
        <v>791.49004521351605</v>
      </c>
      <c r="AC43" s="69">
        <v>955.77398919310804</v>
      </c>
      <c r="AD43" s="30">
        <f t="shared" ca="1" si="9"/>
        <v>1.1452746863728418</v>
      </c>
      <c r="AE43" s="38">
        <f t="shared" ca="1" si="4"/>
        <v>2.8672535445009473E-2</v>
      </c>
      <c r="AF43" s="38">
        <f t="shared" ca="1" si="5"/>
        <v>0.20756286825474102</v>
      </c>
      <c r="AG43" s="45">
        <f t="shared" ca="1" si="6"/>
        <v>2.8987713156418762E-2</v>
      </c>
    </row>
    <row r="44" spans="1:33" hidden="1" outlineLevel="2" x14ac:dyDescent="0.2">
      <c r="A44" s="17" t="s">
        <v>7</v>
      </c>
      <c r="B44" s="56">
        <v>945.31781356664999</v>
      </c>
      <c r="C44" s="68">
        <v>955.33236863772402</v>
      </c>
      <c r="D44" s="68">
        <v>949.40429236381306</v>
      </c>
      <c r="E44" s="68">
        <v>963.693319482839</v>
      </c>
      <c r="F44" s="68">
        <v>999.99217180363405</v>
      </c>
      <c r="G44" s="68">
        <v>997.41634926908</v>
      </c>
      <c r="H44" s="68">
        <v>958.93192920621698</v>
      </c>
      <c r="I44" s="68">
        <v>959.778201639126</v>
      </c>
      <c r="J44" s="68">
        <v>984.60845438164802</v>
      </c>
      <c r="K44" s="68">
        <v>851.56368121430899</v>
      </c>
      <c r="L44" s="68">
        <v>757.11900365340296</v>
      </c>
      <c r="M44" s="68">
        <v>791.26989396279305</v>
      </c>
      <c r="N44" s="68">
        <v>877.19207460751102</v>
      </c>
      <c r="O44" s="68">
        <v>946.87387634514005</v>
      </c>
      <c r="P44" s="68">
        <v>989.75072513643295</v>
      </c>
      <c r="Q44" s="68">
        <v>1003.41758056267</v>
      </c>
      <c r="R44" s="68">
        <v>1032.1302010394199</v>
      </c>
      <c r="S44" s="68">
        <v>1071.2631450265501</v>
      </c>
      <c r="T44" s="68">
        <v>1135.2931071599501</v>
      </c>
      <c r="U44" s="68">
        <v>1070.9272459010001</v>
      </c>
      <c r="V44" s="68">
        <v>1307.71102431227</v>
      </c>
      <c r="W44" s="68">
        <v>1227.07953557669</v>
      </c>
      <c r="X44" s="68">
        <v>1343.6343083562699</v>
      </c>
      <c r="Y44" s="68">
        <v>1214.52704345961</v>
      </c>
      <c r="Z44" s="68">
        <v>1394.5846778855</v>
      </c>
      <c r="AA44" s="68">
        <v>1616.9472089124399</v>
      </c>
      <c r="AB44" s="68">
        <v>1499.69239197206</v>
      </c>
      <c r="AC44" s="69">
        <v>1789.6631529326701</v>
      </c>
      <c r="AD44" s="30">
        <f t="shared" ca="1" si="9"/>
        <v>0.89318674338774562</v>
      </c>
      <c r="AE44" s="38">
        <f t="shared" ca="1" si="4"/>
        <v>2.3920938803656755E-2</v>
      </c>
      <c r="AF44" s="38">
        <f t="shared" ca="1" si="5"/>
        <v>0.19335349203132601</v>
      </c>
      <c r="AG44" s="45">
        <f t="shared" ca="1" si="6"/>
        <v>5.4278775851204476E-2</v>
      </c>
    </row>
    <row r="45" spans="1:33" hidden="1" outlineLevel="2" x14ac:dyDescent="0.2">
      <c r="A45" s="17" t="s">
        <v>8</v>
      </c>
      <c r="B45" s="56">
        <v>266.743253747084</v>
      </c>
      <c r="C45" s="68">
        <v>266.21285712212602</v>
      </c>
      <c r="D45" s="68">
        <v>390.01896669732901</v>
      </c>
      <c r="E45" s="68">
        <v>205.848966316906</v>
      </c>
      <c r="F45" s="68">
        <v>230.38249583142201</v>
      </c>
      <c r="G45" s="68">
        <v>231.034757444169</v>
      </c>
      <c r="H45" s="68">
        <v>272.64455608195499</v>
      </c>
      <c r="I45" s="68">
        <v>273.59475658378398</v>
      </c>
      <c r="J45" s="68">
        <v>235.70374208678601</v>
      </c>
      <c r="K45" s="68">
        <v>177.86658953310001</v>
      </c>
      <c r="L45" s="68">
        <v>292.73091192685598</v>
      </c>
      <c r="M45" s="68">
        <v>264.007401631307</v>
      </c>
      <c r="N45" s="68">
        <v>275.76128294584498</v>
      </c>
      <c r="O45" s="68">
        <v>264.35958891266199</v>
      </c>
      <c r="P45" s="68">
        <v>320.06352360752498</v>
      </c>
      <c r="Q45" s="68">
        <v>334.28379160982598</v>
      </c>
      <c r="R45" s="68">
        <v>347.50965500532698</v>
      </c>
      <c r="S45" s="68">
        <v>414.83499907422402</v>
      </c>
      <c r="T45" s="68">
        <v>375.56197656033601</v>
      </c>
      <c r="U45" s="68">
        <v>249.24242748680001</v>
      </c>
      <c r="V45" s="68">
        <v>228.865458008899</v>
      </c>
      <c r="W45" s="68">
        <v>210.88842913589099</v>
      </c>
      <c r="X45" s="68">
        <v>252.479724977735</v>
      </c>
      <c r="Y45" s="68">
        <v>343.66698964305698</v>
      </c>
      <c r="Z45" s="68">
        <v>386.62640081448399</v>
      </c>
      <c r="AA45" s="68">
        <v>389.77348349246603</v>
      </c>
      <c r="AB45" s="68">
        <v>404.22764582898498</v>
      </c>
      <c r="AC45" s="69">
        <v>352.37935508747302</v>
      </c>
      <c r="AD45" s="30">
        <f t="shared" ca="1" si="9"/>
        <v>0.32104317592821285</v>
      </c>
      <c r="AE45" s="38">
        <f t="shared" ca="1" si="4"/>
        <v>1.0365266181750155E-2</v>
      </c>
      <c r="AF45" s="38">
        <f t="shared" ca="1" si="5"/>
        <v>-0.12826507854301294</v>
      </c>
      <c r="AG45" s="45">
        <f t="shared" ca="1" si="6"/>
        <v>1.0687329622919557E-2</v>
      </c>
    </row>
    <row r="46" spans="1:33" ht="15" hidden="1" outlineLevel="2" x14ac:dyDescent="0.25">
      <c r="A46" s="17" t="s">
        <v>9</v>
      </c>
      <c r="B46" s="56">
        <v>2.1377316218942399E-2</v>
      </c>
      <c r="C46" s="68">
        <v>2.1973969612181898E-2</v>
      </c>
      <c r="D46" s="68">
        <v>2.1950928152956201E-2</v>
      </c>
      <c r="E46" s="68">
        <v>2.3788617565563702E-2</v>
      </c>
      <c r="F46" s="68">
        <v>2.55427807884837E-2</v>
      </c>
      <c r="G46" s="68">
        <v>2.6589184234164401E-2</v>
      </c>
      <c r="H46" s="68">
        <v>2.5449036151492101E-2</v>
      </c>
      <c r="I46" s="68">
        <v>2.7247222714214502E-2</v>
      </c>
      <c r="J46" s="68">
        <v>2.8357687535007899E-2</v>
      </c>
      <c r="K46" s="68">
        <v>3.33071002621802E-2</v>
      </c>
      <c r="L46" s="68">
        <v>3.6842491245566898E-2</v>
      </c>
      <c r="M46" s="68">
        <v>3.75456575809439E-2</v>
      </c>
      <c r="N46" s="68">
        <v>4.26739727790224E-2</v>
      </c>
      <c r="O46" s="68">
        <v>4.3261802235488402E-2</v>
      </c>
      <c r="P46" s="68">
        <v>4.6627901393469499E-2</v>
      </c>
      <c r="Q46" s="68">
        <v>4.6013670517622299E-2</v>
      </c>
      <c r="R46" s="68">
        <v>4.5265332214000399E-2</v>
      </c>
      <c r="S46" s="68">
        <v>4.26850819815245E-2</v>
      </c>
      <c r="T46" s="68">
        <v>3.8865962206936597E-2</v>
      </c>
      <c r="U46" s="68">
        <v>3.4750549786046601E-2</v>
      </c>
      <c r="V46" s="68">
        <v>4.0380847839782102E-2</v>
      </c>
      <c r="W46" s="68">
        <v>4.10161210327833E-2</v>
      </c>
      <c r="X46" s="68">
        <v>4.0822780944240397E-2</v>
      </c>
      <c r="Y46" s="68">
        <v>3.8292825993648E-2</v>
      </c>
      <c r="Z46" s="68">
        <v>3.8586868811042299E-2</v>
      </c>
      <c r="AA46" s="68">
        <v>3.9151466417101898E-2</v>
      </c>
      <c r="AB46" s="68">
        <v>3.88007428096111E-2</v>
      </c>
      <c r="AC46" s="69">
        <v>4.1885832435281802E-2</v>
      </c>
      <c r="AD46" s="29">
        <f t="shared" ca="1" si="9"/>
        <v>0.95935878977019784</v>
      </c>
      <c r="AE46" s="37">
        <f t="shared" ca="1" si="4"/>
        <v>2.5224641279285587E-2</v>
      </c>
      <c r="AF46" s="37">
        <f t="shared" ca="1" si="5"/>
        <v>7.9511097011949694E-2</v>
      </c>
      <c r="AG46" s="44">
        <f t="shared" ca="1" si="6"/>
        <v>1.2703573330937903E-6</v>
      </c>
    </row>
    <row r="47" spans="1:33" ht="15" hidden="1" outlineLevel="1" x14ac:dyDescent="0.25">
      <c r="A47" s="16" t="s">
        <v>19</v>
      </c>
      <c r="B47" s="55">
        <f>SUBTOTAL(9,B48:B50)</f>
        <v>61.021636029917296</v>
      </c>
      <c r="C47" s="66">
        <f t="shared" ref="C47:AC47" si="26">SUBTOTAL(9,C48:C50)</f>
        <v>53.399410135471193</v>
      </c>
      <c r="D47" s="66">
        <f t="shared" si="26"/>
        <v>64.593315460446277</v>
      </c>
      <c r="E47" s="66">
        <f t="shared" si="26"/>
        <v>52.233877171538772</v>
      </c>
      <c r="F47" s="66">
        <f t="shared" si="26"/>
        <v>54.609659768384319</v>
      </c>
      <c r="G47" s="66">
        <f t="shared" si="26"/>
        <v>57.09841707654077</v>
      </c>
      <c r="H47" s="66">
        <f t="shared" si="26"/>
        <v>62.659434815937026</v>
      </c>
      <c r="I47" s="66">
        <f t="shared" si="26"/>
        <v>58.083208233311119</v>
      </c>
      <c r="J47" s="66">
        <f t="shared" si="26"/>
        <v>56.345222785810279</v>
      </c>
      <c r="K47" s="66">
        <f t="shared" si="26"/>
        <v>54.292529314787174</v>
      </c>
      <c r="L47" s="66">
        <f t="shared" si="26"/>
        <v>61.73117899133149</v>
      </c>
      <c r="M47" s="66">
        <f t="shared" si="26"/>
        <v>64.463945186123482</v>
      </c>
      <c r="N47" s="66">
        <f t="shared" si="26"/>
        <v>64.459444445196468</v>
      </c>
      <c r="O47" s="66">
        <f t="shared" si="26"/>
        <v>45.179122183288364</v>
      </c>
      <c r="P47" s="66">
        <f t="shared" si="26"/>
        <v>48.376390422193438</v>
      </c>
      <c r="Q47" s="66">
        <f t="shared" si="26"/>
        <v>51.74007446480433</v>
      </c>
      <c r="R47" s="66">
        <f t="shared" si="26"/>
        <v>65.609309479057615</v>
      </c>
      <c r="S47" s="66">
        <f t="shared" si="26"/>
        <v>60.359215695438209</v>
      </c>
      <c r="T47" s="66">
        <f t="shared" si="26"/>
        <v>50.964992358921698</v>
      </c>
      <c r="U47" s="66">
        <f t="shared" si="26"/>
        <v>35.937571535670216</v>
      </c>
      <c r="V47" s="66">
        <f t="shared" si="26"/>
        <v>83.771256222493449</v>
      </c>
      <c r="W47" s="66">
        <f t="shared" si="26"/>
        <v>93.977237287299204</v>
      </c>
      <c r="X47" s="66">
        <f t="shared" si="26"/>
        <v>98.373429023425615</v>
      </c>
      <c r="Y47" s="66">
        <f t="shared" si="26"/>
        <v>106.78891257813898</v>
      </c>
      <c r="Z47" s="66">
        <f t="shared" si="26"/>
        <v>55.798462507235143</v>
      </c>
      <c r="AA47" s="66">
        <f t="shared" si="26"/>
        <v>33.307378214057749</v>
      </c>
      <c r="AB47" s="66">
        <f t="shared" ref="AB47" si="27">SUBTOTAL(9,AB48:AB50)</f>
        <v>34.609914951553861</v>
      </c>
      <c r="AC47" s="67">
        <f t="shared" si="26"/>
        <v>30.28625856053403</v>
      </c>
      <c r="AD47" s="29">
        <f t="shared" ca="1" si="9"/>
        <v>-0.50367999727694168</v>
      </c>
      <c r="AE47" s="37">
        <f t="shared" ca="1" si="4"/>
        <v>-2.5612020369366828E-2</v>
      </c>
      <c r="AF47" s="37">
        <f t="shared" ca="1" si="5"/>
        <v>-0.12492536884508332</v>
      </c>
      <c r="AG47" s="44">
        <f t="shared" ca="1" si="6"/>
        <v>9.1855332501260679E-4</v>
      </c>
    </row>
    <row r="48" spans="1:33" hidden="1" outlineLevel="2" x14ac:dyDescent="0.2">
      <c r="A48" s="17" t="s">
        <v>6</v>
      </c>
      <c r="B48" s="56">
        <v>41.953783610338597</v>
      </c>
      <c r="C48" s="68">
        <v>37.401962135406002</v>
      </c>
      <c r="D48" s="68">
        <v>38.024932408492297</v>
      </c>
      <c r="E48" s="68">
        <v>39.8446030918061</v>
      </c>
      <c r="F48" s="68">
        <v>43.210191816418302</v>
      </c>
      <c r="G48" s="68">
        <v>45.668400238377799</v>
      </c>
      <c r="H48" s="68">
        <v>47.509805659584899</v>
      </c>
      <c r="I48" s="68">
        <v>45.371291615829598</v>
      </c>
      <c r="J48" s="68">
        <v>44.876855784492797</v>
      </c>
      <c r="K48" s="68">
        <v>45.2190770467843</v>
      </c>
      <c r="L48" s="68">
        <v>48.4626468842159</v>
      </c>
      <c r="M48" s="68">
        <v>51.492840973493699</v>
      </c>
      <c r="N48" s="68">
        <v>52.189879670984098</v>
      </c>
      <c r="O48" s="68">
        <v>33.193650640573701</v>
      </c>
      <c r="P48" s="68">
        <v>29.469813800232501</v>
      </c>
      <c r="Q48" s="68">
        <v>31.0192335390811</v>
      </c>
      <c r="R48" s="68">
        <v>44.971163507218499</v>
      </c>
      <c r="S48" s="68">
        <v>36.403782156912101</v>
      </c>
      <c r="T48" s="68">
        <v>32.441587474216298</v>
      </c>
      <c r="U48" s="68">
        <v>23.745939884011701</v>
      </c>
      <c r="V48" s="68">
        <v>73.963710654725801</v>
      </c>
      <c r="W48" s="68">
        <v>82.705246407649497</v>
      </c>
      <c r="X48" s="68">
        <v>86.672558256986505</v>
      </c>
      <c r="Y48" s="68">
        <v>89.073576890562705</v>
      </c>
      <c r="Z48" s="68">
        <v>39.842105616378497</v>
      </c>
      <c r="AA48" s="68">
        <v>14.318029392824</v>
      </c>
      <c r="AB48" s="68">
        <v>14.429210309938499</v>
      </c>
      <c r="AC48" s="69">
        <v>14.0497762853847</v>
      </c>
      <c r="AD48" s="30">
        <f t="shared" ca="1" si="9"/>
        <v>-0.66511301064339667</v>
      </c>
      <c r="AE48" s="38">
        <f t="shared" ca="1" si="4"/>
        <v>-3.9707272613989875E-2</v>
      </c>
      <c r="AF48" s="38">
        <f t="shared" ca="1" si="5"/>
        <v>-2.6296243273441933E-2</v>
      </c>
      <c r="AG48" s="45">
        <f t="shared" ca="1" si="6"/>
        <v>4.2611630937604424E-4</v>
      </c>
    </row>
    <row r="49" spans="1:33" hidden="1" outlineLevel="2" x14ac:dyDescent="0.2">
      <c r="A49" s="17" t="s">
        <v>7</v>
      </c>
      <c r="B49" s="56">
        <v>1.837243</v>
      </c>
      <c r="C49" s="68">
        <v>1.83813188888889</v>
      </c>
      <c r="D49" s="68">
        <v>1.8390207777777801</v>
      </c>
      <c r="E49" s="68">
        <v>1.8399096666666701</v>
      </c>
      <c r="F49" s="68">
        <v>1.8407985555555599</v>
      </c>
      <c r="G49" s="68">
        <v>1.84168744444444</v>
      </c>
      <c r="H49" s="68">
        <v>1.84257633333333</v>
      </c>
      <c r="I49" s="68">
        <v>1.8434652222222201</v>
      </c>
      <c r="J49" s="68">
        <v>1.8443541111111099</v>
      </c>
      <c r="K49" s="68">
        <v>1.845243</v>
      </c>
      <c r="L49" s="68">
        <v>1.84613188888889</v>
      </c>
      <c r="M49" s="68">
        <v>1.8470207777777801</v>
      </c>
      <c r="N49" s="68">
        <v>1.8479096666666699</v>
      </c>
      <c r="O49" s="68">
        <v>1.8487985555555599</v>
      </c>
      <c r="P49" s="68">
        <v>1.84968744444444</v>
      </c>
      <c r="Q49" s="68">
        <v>1.85057633333333</v>
      </c>
      <c r="R49" s="68">
        <v>1.8514652222222201</v>
      </c>
      <c r="S49" s="68">
        <v>1.8523541111111099</v>
      </c>
      <c r="T49" s="68">
        <v>1.853243</v>
      </c>
      <c r="U49" s="68">
        <v>1.1510271497893101</v>
      </c>
      <c r="V49" s="68">
        <v>1.9166298286396499</v>
      </c>
      <c r="W49" s="68">
        <v>2.4504075967732399</v>
      </c>
      <c r="X49" s="68">
        <v>2.5227204656106101</v>
      </c>
      <c r="Y49" s="68">
        <v>4.9225741867568802</v>
      </c>
      <c r="Z49" s="68">
        <v>0.15151775865574499</v>
      </c>
      <c r="AA49" s="68">
        <v>0.18062061512355301</v>
      </c>
      <c r="AB49" s="68">
        <v>0.13181347664846599</v>
      </c>
      <c r="AC49" s="69">
        <v>1.7579446521436299</v>
      </c>
      <c r="AD49" s="30">
        <f t="shared" ca="1" si="9"/>
        <v>-4.3161600210951945E-2</v>
      </c>
      <c r="AE49" s="38">
        <f t="shared" ca="1" si="4"/>
        <v>-1.6327679162678743E-3</v>
      </c>
      <c r="AF49" s="38">
        <f t="shared" ca="1" si="5"/>
        <v>12.336607885944025</v>
      </c>
      <c r="AG49" s="45">
        <f t="shared" ca="1" si="6"/>
        <v>5.3316783985951315E-5</v>
      </c>
    </row>
    <row r="50" spans="1:33" hidden="1" outlineLevel="2" x14ac:dyDescent="0.2">
      <c r="A50" s="17" t="s">
        <v>8</v>
      </c>
      <c r="B50" s="56">
        <v>17.230609419578698</v>
      </c>
      <c r="C50" s="68">
        <v>14.159316111176301</v>
      </c>
      <c r="D50" s="68">
        <v>24.7293622741762</v>
      </c>
      <c r="E50" s="68">
        <v>10.549364413066</v>
      </c>
      <c r="F50" s="68">
        <v>9.5586693964104601</v>
      </c>
      <c r="G50" s="68">
        <v>9.5883293937185297</v>
      </c>
      <c r="H50" s="68">
        <v>13.3070528230188</v>
      </c>
      <c r="I50" s="68">
        <v>10.868451395259299</v>
      </c>
      <c r="J50" s="68">
        <v>9.6240128902063695</v>
      </c>
      <c r="K50" s="68">
        <v>7.2282092680028702</v>
      </c>
      <c r="L50" s="68">
        <v>11.4224002182267</v>
      </c>
      <c r="M50" s="68">
        <v>11.124083434852</v>
      </c>
      <c r="N50" s="68">
        <v>10.4216551075457</v>
      </c>
      <c r="O50" s="68">
        <v>10.1366729871591</v>
      </c>
      <c r="P50" s="68">
        <v>17.056889177516499</v>
      </c>
      <c r="Q50" s="68">
        <v>18.870264592389901</v>
      </c>
      <c r="R50" s="68">
        <v>18.786680749616899</v>
      </c>
      <c r="S50" s="68">
        <v>22.103079427415</v>
      </c>
      <c r="T50" s="68">
        <v>16.670161884705401</v>
      </c>
      <c r="U50" s="68">
        <v>11.040604501869201</v>
      </c>
      <c r="V50" s="68">
        <v>7.8909157391279896</v>
      </c>
      <c r="W50" s="68">
        <v>8.8215832828764604</v>
      </c>
      <c r="X50" s="68">
        <v>9.1781503008285004</v>
      </c>
      <c r="Y50" s="68">
        <v>12.792761500819401</v>
      </c>
      <c r="Z50" s="68">
        <v>15.8048391322009</v>
      </c>
      <c r="AA50" s="68">
        <v>18.808728206110199</v>
      </c>
      <c r="AB50" s="68">
        <v>20.0488911649669</v>
      </c>
      <c r="AC50" s="69">
        <v>14.4785376230057</v>
      </c>
      <c r="AD50" s="30">
        <f t="shared" ca="1" si="9"/>
        <v>-0.1597199338431925</v>
      </c>
      <c r="AE50" s="38">
        <f t="shared" ca="1" si="4"/>
        <v>-6.4244606568412133E-3</v>
      </c>
      <c r="AF50" s="38">
        <f t="shared" ca="1" si="5"/>
        <v>-0.27783848473848483</v>
      </c>
      <c r="AG50" s="45">
        <f t="shared" ca="1" si="6"/>
        <v>4.3912023165061117E-4</v>
      </c>
    </row>
    <row r="51" spans="1:33" ht="15" hidden="1" outlineLevel="1" x14ac:dyDescent="0.25">
      <c r="A51" s="16" t="s">
        <v>20</v>
      </c>
      <c r="B51" s="55">
        <f>SUBTOTAL(9,B52:B54)</f>
        <v>102.55331009813669</v>
      </c>
      <c r="C51" s="66">
        <f t="shared" ref="C51:AC51" si="28">SUBTOTAL(9,C52:C54)</f>
        <v>107.97182179768259</v>
      </c>
      <c r="D51" s="66">
        <f t="shared" si="28"/>
        <v>122.26367939633211</v>
      </c>
      <c r="E51" s="66">
        <f t="shared" si="28"/>
        <v>103.5272213691911</v>
      </c>
      <c r="F51" s="66">
        <f t="shared" si="28"/>
        <v>110.0650315269812</v>
      </c>
      <c r="G51" s="66">
        <f t="shared" si="28"/>
        <v>104.6090983503214</v>
      </c>
      <c r="H51" s="66">
        <f t="shared" si="28"/>
        <v>114.1058316774288</v>
      </c>
      <c r="I51" s="66">
        <f t="shared" si="28"/>
        <v>108.15038615322291</v>
      </c>
      <c r="J51" s="66">
        <f t="shared" si="28"/>
        <v>96.857275617995299</v>
      </c>
      <c r="K51" s="66">
        <f t="shared" si="28"/>
        <v>97.82658043392739</v>
      </c>
      <c r="L51" s="66">
        <f t="shared" si="28"/>
        <v>98.734749296642505</v>
      </c>
      <c r="M51" s="66">
        <f t="shared" si="28"/>
        <v>91.3569447829355</v>
      </c>
      <c r="N51" s="66">
        <f t="shared" si="28"/>
        <v>92.76063604936671</v>
      </c>
      <c r="O51" s="66">
        <f t="shared" si="28"/>
        <v>90.365885516804511</v>
      </c>
      <c r="P51" s="66">
        <f t="shared" si="28"/>
        <v>97.797973055383125</v>
      </c>
      <c r="Q51" s="66">
        <f t="shared" si="28"/>
        <v>89.627034555846691</v>
      </c>
      <c r="R51" s="66">
        <f t="shared" si="28"/>
        <v>73.072018345439631</v>
      </c>
      <c r="S51" s="66">
        <f t="shared" si="28"/>
        <v>70.092876422983394</v>
      </c>
      <c r="T51" s="66">
        <f t="shared" si="28"/>
        <v>70.267466272823015</v>
      </c>
      <c r="U51" s="66">
        <f t="shared" si="28"/>
        <v>37.461889046187267</v>
      </c>
      <c r="V51" s="66">
        <f t="shared" si="28"/>
        <v>40.518085163467163</v>
      </c>
      <c r="W51" s="66">
        <f t="shared" si="28"/>
        <v>33.281001184666444</v>
      </c>
      <c r="X51" s="66">
        <f t="shared" si="28"/>
        <v>32.840363387962448</v>
      </c>
      <c r="Y51" s="66">
        <f t="shared" si="28"/>
        <v>37.258380290635003</v>
      </c>
      <c r="Z51" s="66">
        <f t="shared" si="28"/>
        <v>41.249978833788802</v>
      </c>
      <c r="AA51" s="66">
        <f t="shared" si="28"/>
        <v>42.924785846862278</v>
      </c>
      <c r="AB51" s="66">
        <f t="shared" ref="AB51" si="29">SUBTOTAL(9,AB52:AB54)</f>
        <v>37.525639228606209</v>
      </c>
      <c r="AC51" s="67">
        <f t="shared" si="28"/>
        <v>32.941968749083287</v>
      </c>
      <c r="AD51" s="29">
        <f t="shared" ca="1" si="9"/>
        <v>-0.67878200403711964</v>
      </c>
      <c r="AE51" s="37">
        <f t="shared" ca="1" si="4"/>
        <v>-4.1188292192378295E-2</v>
      </c>
      <c r="AF51" s="37">
        <f t="shared" ca="1" si="5"/>
        <v>-0.12214769884662591</v>
      </c>
      <c r="AG51" s="44">
        <f t="shared" ca="1" si="6"/>
        <v>9.9909848112973015E-4</v>
      </c>
    </row>
    <row r="52" spans="1:33" hidden="1" outlineLevel="2" x14ac:dyDescent="0.2">
      <c r="A52" s="17" t="s">
        <v>6</v>
      </c>
      <c r="B52" s="56">
        <v>59.216071066009398</v>
      </c>
      <c r="C52" s="68">
        <v>62.985074102281999</v>
      </c>
      <c r="D52" s="68">
        <v>60.978854391693702</v>
      </c>
      <c r="E52" s="68">
        <v>63.775549316827203</v>
      </c>
      <c r="F52" s="68">
        <v>66.240696887504299</v>
      </c>
      <c r="G52" s="68">
        <v>63.144776734710803</v>
      </c>
      <c r="H52" s="68">
        <v>67.603838910396902</v>
      </c>
      <c r="I52" s="68">
        <v>64.953914699350506</v>
      </c>
      <c r="J52" s="68">
        <v>60.004573836361502</v>
      </c>
      <c r="K52" s="68">
        <v>63.614800515196997</v>
      </c>
      <c r="L52" s="68">
        <v>59.0374782677981</v>
      </c>
      <c r="M52" s="68">
        <v>54.482065613570398</v>
      </c>
      <c r="N52" s="68">
        <v>54.9054605609834</v>
      </c>
      <c r="O52" s="68">
        <v>53.023486984545798</v>
      </c>
      <c r="P52" s="68">
        <v>53.589154692061101</v>
      </c>
      <c r="Q52" s="68">
        <v>47.080090004022303</v>
      </c>
      <c r="R52" s="68">
        <v>42.4006588619661</v>
      </c>
      <c r="S52" s="68">
        <v>40.466310005572801</v>
      </c>
      <c r="T52" s="68">
        <v>37.1483528681335</v>
      </c>
      <c r="U52" s="68">
        <v>21.817979484447999</v>
      </c>
      <c r="V52" s="68">
        <v>20.316881923764999</v>
      </c>
      <c r="W52" s="68">
        <v>19.373896055733901</v>
      </c>
      <c r="X52" s="68">
        <v>20.5586132308303</v>
      </c>
      <c r="Y52" s="68">
        <v>23.217833461869201</v>
      </c>
      <c r="Z52" s="68">
        <v>29.968692395334902</v>
      </c>
      <c r="AA52" s="68">
        <v>27.073807468412301</v>
      </c>
      <c r="AB52" s="68">
        <v>26.8944249929514</v>
      </c>
      <c r="AC52" s="69">
        <v>25.8658691563327</v>
      </c>
      <c r="AD52" s="30">
        <f t="shared" ca="1" si="9"/>
        <v>-0.56319511425370528</v>
      </c>
      <c r="AE52" s="38">
        <f t="shared" ca="1" si="4"/>
        <v>-3.0210864676911475E-2</v>
      </c>
      <c r="AF52" s="38">
        <f t="shared" ca="1" si="5"/>
        <v>-3.8244202539681305E-2</v>
      </c>
      <c r="AG52" s="45">
        <f t="shared" ca="1" si="6"/>
        <v>7.8448713202399238E-4</v>
      </c>
    </row>
    <row r="53" spans="1:33" hidden="1" outlineLevel="2" x14ac:dyDescent="0.2">
      <c r="A53" s="17" t="s">
        <v>7</v>
      </c>
      <c r="B53" s="56">
        <v>23.1167110467768</v>
      </c>
      <c r="C53" s="68">
        <v>23.127895298178</v>
      </c>
      <c r="D53" s="68">
        <v>23.1390795495793</v>
      </c>
      <c r="E53" s="68">
        <v>23.501891122810399</v>
      </c>
      <c r="F53" s="68">
        <v>23.513245250823001</v>
      </c>
      <c r="G53" s="68">
        <v>23.876566453888302</v>
      </c>
      <c r="H53" s="68">
        <v>23.888090458512298</v>
      </c>
      <c r="I53" s="68">
        <v>23.899614463136299</v>
      </c>
      <c r="J53" s="68">
        <v>23.9111384677602</v>
      </c>
      <c r="K53" s="68">
        <v>23.9226624723842</v>
      </c>
      <c r="L53" s="68">
        <v>24.030968441673402</v>
      </c>
      <c r="M53" s="68">
        <v>25.335223538944401</v>
      </c>
      <c r="N53" s="68">
        <v>26.932912168744799</v>
      </c>
      <c r="O53" s="68">
        <v>29.757681271422101</v>
      </c>
      <c r="P53" s="68">
        <v>38.409978931242598</v>
      </c>
      <c r="Q53" s="68">
        <v>36.582765790423601</v>
      </c>
      <c r="R53" s="68">
        <v>24.386382548320402</v>
      </c>
      <c r="S53" s="68">
        <v>22.689195223712101</v>
      </c>
      <c r="T53" s="68">
        <v>23.539593692469801</v>
      </c>
      <c r="U53" s="68">
        <v>10.6935426681296</v>
      </c>
      <c r="V53" s="68">
        <v>14.137833020520301</v>
      </c>
      <c r="W53" s="68">
        <v>9.2245073623703</v>
      </c>
      <c r="X53" s="68">
        <v>7.8762085049534498</v>
      </c>
      <c r="Y53" s="68">
        <v>8.7363422397748902</v>
      </c>
      <c r="Z53" s="68">
        <v>5.7006328491890903</v>
      </c>
      <c r="AA53" s="68">
        <v>9.5498867526685594</v>
      </c>
      <c r="AB53" s="68">
        <v>5.2646696046462003</v>
      </c>
      <c r="AC53" s="69">
        <v>1.59219988217449</v>
      </c>
      <c r="AD53" s="30">
        <f t="shared" ca="1" si="9"/>
        <v>-0.93112342499966094</v>
      </c>
      <c r="AE53" s="38">
        <f t="shared" ca="1" si="4"/>
        <v>-9.4339111877683957E-2</v>
      </c>
      <c r="AF53" s="38">
        <f t="shared" ca="1" si="5"/>
        <v>-0.69756888812750284</v>
      </c>
      <c r="AG53" s="45">
        <f t="shared" ca="1" si="6"/>
        <v>4.8289903255394719E-5</v>
      </c>
    </row>
    <row r="54" spans="1:33" hidden="1" outlineLevel="2" x14ac:dyDescent="0.2">
      <c r="A54" s="17" t="s">
        <v>8</v>
      </c>
      <c r="B54" s="56">
        <v>20.2205279853505</v>
      </c>
      <c r="C54" s="68">
        <v>21.858852397222599</v>
      </c>
      <c r="D54" s="68">
        <v>38.1457454550591</v>
      </c>
      <c r="E54" s="68">
        <v>16.249780929553499</v>
      </c>
      <c r="F54" s="68">
        <v>20.311089388653901</v>
      </c>
      <c r="G54" s="68">
        <v>17.587755161722299</v>
      </c>
      <c r="H54" s="68">
        <v>22.613902308519599</v>
      </c>
      <c r="I54" s="68">
        <v>19.296856990736099</v>
      </c>
      <c r="J54" s="68">
        <v>12.941563313873599</v>
      </c>
      <c r="K54" s="68">
        <v>10.2891174463462</v>
      </c>
      <c r="L54" s="68">
        <v>15.666302587171</v>
      </c>
      <c r="M54" s="68">
        <v>11.5396556304207</v>
      </c>
      <c r="N54" s="68">
        <v>10.9222633196385</v>
      </c>
      <c r="O54" s="68">
        <v>7.5847172608366096</v>
      </c>
      <c r="P54" s="68">
        <v>5.7988394320794301</v>
      </c>
      <c r="Q54" s="68">
        <v>5.96417876140079</v>
      </c>
      <c r="R54" s="68">
        <v>6.2849769351531197</v>
      </c>
      <c r="S54" s="68">
        <v>6.9373711936984996</v>
      </c>
      <c r="T54" s="68">
        <v>9.5795197122197102</v>
      </c>
      <c r="U54" s="68">
        <v>4.9503668936096696</v>
      </c>
      <c r="V54" s="68">
        <v>6.0633702191818601</v>
      </c>
      <c r="W54" s="68">
        <v>4.6825977665622398</v>
      </c>
      <c r="X54" s="68">
        <v>4.4055416521786999</v>
      </c>
      <c r="Y54" s="68">
        <v>5.3042045889909097</v>
      </c>
      <c r="Z54" s="68">
        <v>5.5806535892648101</v>
      </c>
      <c r="AA54" s="68">
        <v>6.30109162578142</v>
      </c>
      <c r="AB54" s="68">
        <v>5.36654463100861</v>
      </c>
      <c r="AC54" s="69">
        <v>5.4838997105761003</v>
      </c>
      <c r="AD54" s="30">
        <f t="shared" ca="1" si="9"/>
        <v>-0.72879542440488643</v>
      </c>
      <c r="AE54" s="38">
        <f t="shared" ca="1" si="4"/>
        <v>-4.7179701826160159E-2</v>
      </c>
      <c r="AF54" s="38">
        <f t="shared" ca="1" si="5"/>
        <v>2.1867903397168709E-2</v>
      </c>
      <c r="AG54" s="45">
        <f t="shared" ca="1" si="6"/>
        <v>1.6632144585034304E-4</v>
      </c>
    </row>
    <row r="55" spans="1:33" ht="15" hidden="1" outlineLevel="1" x14ac:dyDescent="0.25">
      <c r="A55" s="16" t="s">
        <v>21</v>
      </c>
      <c r="B55" s="55">
        <f>SUBTOTAL(9,B56:B58)</f>
        <v>166.7898291268807</v>
      </c>
      <c r="C55" s="66">
        <f t="shared" ref="C55:AC55" si="30">SUBTOTAL(9,C56:C58)</f>
        <v>192.37594439871791</v>
      </c>
      <c r="D55" s="66">
        <f t="shared" si="30"/>
        <v>183.03414511939599</v>
      </c>
      <c r="E55" s="66">
        <f t="shared" si="30"/>
        <v>172.7955129825383</v>
      </c>
      <c r="F55" s="66">
        <f t="shared" si="30"/>
        <v>180.9336214473953</v>
      </c>
      <c r="G55" s="66">
        <f t="shared" si="30"/>
        <v>164.08016755585251</v>
      </c>
      <c r="H55" s="66">
        <f t="shared" si="30"/>
        <v>197.04125165463432</v>
      </c>
      <c r="I55" s="66">
        <f t="shared" si="30"/>
        <v>185.34911957480031</v>
      </c>
      <c r="J55" s="66">
        <f t="shared" si="30"/>
        <v>185.34324574361381</v>
      </c>
      <c r="K55" s="66">
        <f t="shared" si="30"/>
        <v>184.47499322906378</v>
      </c>
      <c r="L55" s="66">
        <f t="shared" si="30"/>
        <v>176.92120766392591</v>
      </c>
      <c r="M55" s="66">
        <f t="shared" si="30"/>
        <v>210.26302617421501</v>
      </c>
      <c r="N55" s="66">
        <f t="shared" si="30"/>
        <v>190.40074980965659</v>
      </c>
      <c r="O55" s="66">
        <f t="shared" si="30"/>
        <v>213.03988413357632</v>
      </c>
      <c r="P55" s="66">
        <f t="shared" si="30"/>
        <v>239.01606027273249</v>
      </c>
      <c r="Q55" s="66">
        <f t="shared" si="30"/>
        <v>219.64703628306842</v>
      </c>
      <c r="R55" s="66">
        <f t="shared" si="30"/>
        <v>214.7837400171274</v>
      </c>
      <c r="S55" s="66">
        <f t="shared" si="30"/>
        <v>215.70041268710222</v>
      </c>
      <c r="T55" s="66">
        <f t="shared" si="30"/>
        <v>203.90022208569869</v>
      </c>
      <c r="U55" s="66">
        <f t="shared" si="30"/>
        <v>174.32744757305389</v>
      </c>
      <c r="V55" s="66">
        <f t="shared" si="30"/>
        <v>176.64436904236419</v>
      </c>
      <c r="W55" s="66">
        <f t="shared" si="30"/>
        <v>172.4732588945775</v>
      </c>
      <c r="X55" s="66">
        <f t="shared" si="30"/>
        <v>186.48372433825011</v>
      </c>
      <c r="Y55" s="66">
        <f t="shared" si="30"/>
        <v>271.42786136162812</v>
      </c>
      <c r="Z55" s="66">
        <f t="shared" si="30"/>
        <v>225.30785984972081</v>
      </c>
      <c r="AA55" s="66">
        <f t="shared" si="30"/>
        <v>174.52628477601814</v>
      </c>
      <c r="AB55" s="66">
        <f t="shared" ref="AB55" si="31">SUBTOTAL(9,AB56:AB58)</f>
        <v>173.36921902424663</v>
      </c>
      <c r="AC55" s="67">
        <f t="shared" si="30"/>
        <v>184.21724434729572</v>
      </c>
      <c r="AD55" s="29">
        <f t="shared" ca="1" si="9"/>
        <v>0.10448727786127532</v>
      </c>
      <c r="AE55" s="37">
        <f t="shared" ca="1" si="4"/>
        <v>3.6875685363775279E-3</v>
      </c>
      <c r="AF55" s="37">
        <f t="shared" ca="1" si="5"/>
        <v>6.2571807060698204E-2</v>
      </c>
      <c r="AG55" s="44">
        <f t="shared" ca="1" si="6"/>
        <v>5.5871332532427742E-3</v>
      </c>
    </row>
    <row r="56" spans="1:33" hidden="1" outlineLevel="2" x14ac:dyDescent="0.2">
      <c r="A56" s="17" t="s">
        <v>6</v>
      </c>
      <c r="B56" s="56">
        <v>135.70831177850999</v>
      </c>
      <c r="C56" s="68">
        <v>165.448394237369</v>
      </c>
      <c r="D56" s="68">
        <v>148.847962323525</v>
      </c>
      <c r="E56" s="68">
        <v>150.81264813438699</v>
      </c>
      <c r="F56" s="68">
        <v>158.799506509998</v>
      </c>
      <c r="G56" s="68">
        <v>140.239904473731</v>
      </c>
      <c r="H56" s="68">
        <v>171.58129876656801</v>
      </c>
      <c r="I56" s="68">
        <v>156.543777720213</v>
      </c>
      <c r="J56" s="68">
        <v>157.72482315420501</v>
      </c>
      <c r="K56" s="68">
        <v>162.139040129829</v>
      </c>
      <c r="L56" s="68">
        <v>141.64186874752301</v>
      </c>
      <c r="M56" s="68">
        <v>175.93702041712501</v>
      </c>
      <c r="N56" s="68">
        <v>155.326614430559</v>
      </c>
      <c r="O56" s="68">
        <v>176.59930082509601</v>
      </c>
      <c r="P56" s="68">
        <v>186.99066931072699</v>
      </c>
      <c r="Q56" s="68">
        <v>166.43003466417301</v>
      </c>
      <c r="R56" s="68">
        <v>161.280625484339</v>
      </c>
      <c r="S56" s="68">
        <v>154.104121029476</v>
      </c>
      <c r="T56" s="68">
        <v>160.645068046018</v>
      </c>
      <c r="U56" s="68">
        <v>147.25341930295801</v>
      </c>
      <c r="V56" s="68">
        <v>155.099288521365</v>
      </c>
      <c r="W56" s="68">
        <v>152.002695344957</v>
      </c>
      <c r="X56" s="68">
        <v>159.09652364428601</v>
      </c>
      <c r="Y56" s="68">
        <v>234.128749694628</v>
      </c>
      <c r="Z56" s="68">
        <v>181.93871094636401</v>
      </c>
      <c r="AA56" s="68">
        <v>124.339374526406</v>
      </c>
      <c r="AB56" s="68">
        <v>125.023977144515</v>
      </c>
      <c r="AC56" s="69">
        <v>129.46356534573701</v>
      </c>
      <c r="AD56" s="30">
        <f t="shared" ca="1" si="9"/>
        <v>-4.6015946635347249E-2</v>
      </c>
      <c r="AE56" s="38">
        <f t="shared" ca="1" si="4"/>
        <v>-1.7432315158280032E-3</v>
      </c>
      <c r="AF56" s="38">
        <f t="shared" ca="1" si="5"/>
        <v>3.5509894202855996E-2</v>
      </c>
      <c r="AG56" s="45">
        <f t="shared" ca="1" si="6"/>
        <v>3.9265064114349536E-3</v>
      </c>
    </row>
    <row r="57" spans="1:33" hidden="1" outlineLevel="2" x14ac:dyDescent="0.2">
      <c r="A57" s="17" t="s">
        <v>7</v>
      </c>
      <c r="B57" s="56">
        <v>0</v>
      </c>
      <c r="C57" s="68">
        <v>0</v>
      </c>
      <c r="D57" s="68">
        <v>0</v>
      </c>
      <c r="E57" s="68">
        <v>0</v>
      </c>
      <c r="F57" s="68">
        <v>0</v>
      </c>
      <c r="G57" s="68">
        <v>0</v>
      </c>
      <c r="H57" s="68">
        <v>0</v>
      </c>
      <c r="I57" s="68">
        <v>0</v>
      </c>
      <c r="J57" s="68">
        <v>0</v>
      </c>
      <c r="K57" s="68">
        <v>0</v>
      </c>
      <c r="L57" s="68">
        <v>0</v>
      </c>
      <c r="M57" s="68">
        <v>0</v>
      </c>
      <c r="N57" s="68">
        <v>0</v>
      </c>
      <c r="O57" s="68">
        <v>0</v>
      </c>
      <c r="P57" s="68">
        <v>0</v>
      </c>
      <c r="Q57" s="68">
        <v>0</v>
      </c>
      <c r="R57" s="68">
        <v>0</v>
      </c>
      <c r="S57" s="68">
        <v>0</v>
      </c>
      <c r="T57" s="68">
        <v>0</v>
      </c>
      <c r="U57" s="68">
        <v>0.62255555405995899</v>
      </c>
      <c r="V57" s="68">
        <v>0</v>
      </c>
      <c r="W57" s="68">
        <v>0</v>
      </c>
      <c r="X57" s="68">
        <v>2.3471343317372799</v>
      </c>
      <c r="Y57" s="68">
        <v>2.2538978095240201</v>
      </c>
      <c r="Z57" s="68">
        <v>0</v>
      </c>
      <c r="AA57" s="68">
        <v>6.5618874021809397</v>
      </c>
      <c r="AB57" s="68">
        <v>1.02106260269483</v>
      </c>
      <c r="AC57" s="69">
        <v>18.532221184116398</v>
      </c>
      <c r="AD57" s="30" t="str">
        <f t="shared" ca="1" si="9"/>
        <v/>
      </c>
      <c r="AE57" s="38" t="str">
        <f t="shared" ca="1" si="4"/>
        <v/>
      </c>
      <c r="AF57" s="38">
        <f t="shared" ca="1" si="5"/>
        <v>17.149936287163399</v>
      </c>
      <c r="AG57" s="45">
        <f t="shared" ca="1" si="6"/>
        <v>5.6206458630454965E-4</v>
      </c>
    </row>
    <row r="58" spans="1:33" hidden="1" outlineLevel="2" x14ac:dyDescent="0.2">
      <c r="A58" s="17" t="s">
        <v>8</v>
      </c>
      <c r="B58" s="56">
        <v>31.081517348370699</v>
      </c>
      <c r="C58" s="68">
        <v>26.927550161348901</v>
      </c>
      <c r="D58" s="68">
        <v>34.186182795870998</v>
      </c>
      <c r="E58" s="68">
        <v>21.982864848151301</v>
      </c>
      <c r="F58" s="68">
        <v>22.1341149373973</v>
      </c>
      <c r="G58" s="68">
        <v>23.840263082121499</v>
      </c>
      <c r="H58" s="68">
        <v>25.459952888066301</v>
      </c>
      <c r="I58" s="68">
        <v>28.805341854587301</v>
      </c>
      <c r="J58" s="68">
        <v>27.618422589408802</v>
      </c>
      <c r="K58" s="68">
        <v>22.3359530992348</v>
      </c>
      <c r="L58" s="68">
        <v>35.279338916402899</v>
      </c>
      <c r="M58" s="68">
        <v>34.326005757090002</v>
      </c>
      <c r="N58" s="68">
        <v>35.074135379097598</v>
      </c>
      <c r="O58" s="68">
        <v>36.440583308480299</v>
      </c>
      <c r="P58" s="68">
        <v>52.025390962005503</v>
      </c>
      <c r="Q58" s="68">
        <v>53.217001618895402</v>
      </c>
      <c r="R58" s="68">
        <v>53.503114532788402</v>
      </c>
      <c r="S58" s="68">
        <v>61.596291657626203</v>
      </c>
      <c r="T58" s="68">
        <v>43.255154039680697</v>
      </c>
      <c r="U58" s="68">
        <v>26.451472716035902</v>
      </c>
      <c r="V58" s="68">
        <v>21.5450805209992</v>
      </c>
      <c r="W58" s="68">
        <v>20.470563549620501</v>
      </c>
      <c r="X58" s="68">
        <v>25.040066362226799</v>
      </c>
      <c r="Y58" s="68">
        <v>35.045213857476099</v>
      </c>
      <c r="Z58" s="68">
        <v>43.369148903356802</v>
      </c>
      <c r="AA58" s="68">
        <v>43.625022847431197</v>
      </c>
      <c r="AB58" s="68">
        <v>47.324179277036798</v>
      </c>
      <c r="AC58" s="69">
        <v>36.2214578174423</v>
      </c>
      <c r="AD58" s="30">
        <f t="shared" ca="1" si="9"/>
        <v>0.16536967650136414</v>
      </c>
      <c r="AE58" s="38">
        <f t="shared" ca="1" si="4"/>
        <v>5.6841812427863569E-3</v>
      </c>
      <c r="AF58" s="38">
        <f t="shared" ca="1" si="5"/>
        <v>-0.23460991039271739</v>
      </c>
      <c r="AG58" s="45">
        <f t="shared" ca="1" si="6"/>
        <v>1.0985622555032706E-3</v>
      </c>
    </row>
    <row r="59" spans="1:33" ht="15" hidden="1" outlineLevel="1" x14ac:dyDescent="0.25">
      <c r="A59" s="16" t="s">
        <v>22</v>
      </c>
      <c r="B59" s="55">
        <f>SUBTOTAL(9,B60:B62)</f>
        <v>498.51232720015014</v>
      </c>
      <c r="C59" s="66">
        <f t="shared" ref="C59:AC59" si="32">SUBTOTAL(9,C60:C62)</f>
        <v>396.77256836778258</v>
      </c>
      <c r="D59" s="66">
        <f t="shared" si="32"/>
        <v>282.7909115002044</v>
      </c>
      <c r="E59" s="66">
        <f t="shared" si="32"/>
        <v>455.1851661375191</v>
      </c>
      <c r="F59" s="66">
        <f t="shared" si="32"/>
        <v>511.23547684032172</v>
      </c>
      <c r="G59" s="66">
        <f t="shared" si="32"/>
        <v>602.81970619534002</v>
      </c>
      <c r="H59" s="66">
        <f t="shared" si="32"/>
        <v>552.86139620020333</v>
      </c>
      <c r="I59" s="66">
        <f t="shared" si="32"/>
        <v>589.33981370144625</v>
      </c>
      <c r="J59" s="66">
        <f t="shared" si="32"/>
        <v>554.47023837946404</v>
      </c>
      <c r="K59" s="66">
        <f t="shared" si="32"/>
        <v>569.49099888278874</v>
      </c>
      <c r="L59" s="66">
        <f t="shared" si="32"/>
        <v>578.44107707221542</v>
      </c>
      <c r="M59" s="66">
        <f t="shared" si="32"/>
        <v>567.83634466488547</v>
      </c>
      <c r="N59" s="66">
        <f t="shared" si="32"/>
        <v>579.62731719447174</v>
      </c>
      <c r="O59" s="66">
        <f t="shared" si="32"/>
        <v>592.16711093662161</v>
      </c>
      <c r="P59" s="66">
        <f t="shared" si="32"/>
        <v>605.34185507315908</v>
      </c>
      <c r="Q59" s="66">
        <f t="shared" si="32"/>
        <v>649.21157544394509</v>
      </c>
      <c r="R59" s="66">
        <f t="shared" si="32"/>
        <v>610.01189217166132</v>
      </c>
      <c r="S59" s="66">
        <f t="shared" si="32"/>
        <v>738.0362631658395</v>
      </c>
      <c r="T59" s="66">
        <f t="shared" si="32"/>
        <v>658.26236146869644</v>
      </c>
      <c r="U59" s="66">
        <f t="shared" si="32"/>
        <v>472.7031956741838</v>
      </c>
      <c r="V59" s="66">
        <f t="shared" si="32"/>
        <v>486.35535120390745</v>
      </c>
      <c r="W59" s="66">
        <f t="shared" si="32"/>
        <v>448.23184486846941</v>
      </c>
      <c r="X59" s="66">
        <f t="shared" si="32"/>
        <v>477.47708022321751</v>
      </c>
      <c r="Y59" s="66">
        <f t="shared" si="32"/>
        <v>830.10471060661644</v>
      </c>
      <c r="Z59" s="66">
        <f t="shared" si="32"/>
        <v>659.42120333093612</v>
      </c>
      <c r="AA59" s="66">
        <f t="shared" si="32"/>
        <v>618.97153919736377</v>
      </c>
      <c r="AB59" s="66">
        <f t="shared" ref="AB59" si="33">SUBTOTAL(9,AB60:AB62)</f>
        <v>472.00074323983648</v>
      </c>
      <c r="AC59" s="67">
        <f t="shared" si="32"/>
        <v>473.22682179639804</v>
      </c>
      <c r="AD59" s="29">
        <f t="shared" ca="1" si="9"/>
        <v>-5.0721926067036072E-2</v>
      </c>
      <c r="AE59" s="37">
        <f t="shared" ca="1" si="4"/>
        <v>-1.9260503891145309E-3</v>
      </c>
      <c r="AF59" s="37">
        <f t="shared" ca="1" si="5"/>
        <v>2.5976199701418512E-3</v>
      </c>
      <c r="AG59" s="44">
        <f t="shared" ca="1" si="6"/>
        <v>1.435251798360679E-2</v>
      </c>
    </row>
    <row r="60" spans="1:33" hidden="1" outlineLevel="2" x14ac:dyDescent="0.2">
      <c r="A60" s="17" t="s">
        <v>6</v>
      </c>
      <c r="B60" s="56">
        <v>64.404331374451004</v>
      </c>
      <c r="C60" s="68">
        <v>57.1630845894136</v>
      </c>
      <c r="D60" s="68">
        <v>61.320790917431701</v>
      </c>
      <c r="E60" s="68">
        <v>66.744365957592606</v>
      </c>
      <c r="F60" s="68">
        <v>70.829284665915594</v>
      </c>
      <c r="G60" s="68">
        <v>77.762102019156302</v>
      </c>
      <c r="H60" s="68">
        <v>78.499180169336299</v>
      </c>
      <c r="I60" s="68">
        <v>79.028568576998197</v>
      </c>
      <c r="J60" s="68">
        <v>75.982004038536502</v>
      </c>
      <c r="K60" s="68">
        <v>77.819822188594898</v>
      </c>
      <c r="L60" s="68">
        <v>82.231766953348398</v>
      </c>
      <c r="M60" s="68">
        <v>80.432604120825701</v>
      </c>
      <c r="N60" s="68">
        <v>86.115845278558197</v>
      </c>
      <c r="O60" s="68">
        <v>95.200185218572599</v>
      </c>
      <c r="P60" s="68">
        <v>103.918288587898</v>
      </c>
      <c r="Q60" s="68">
        <v>92.470590778984104</v>
      </c>
      <c r="R60" s="68">
        <v>90.565159762157293</v>
      </c>
      <c r="S60" s="68">
        <v>93.851351520404506</v>
      </c>
      <c r="T60" s="68">
        <v>85.936240300693498</v>
      </c>
      <c r="U60" s="68">
        <v>84.741416641228398</v>
      </c>
      <c r="V60" s="68">
        <v>44.129983417445501</v>
      </c>
      <c r="W60" s="68">
        <v>39.858440019658701</v>
      </c>
      <c r="X60" s="68">
        <v>37.439620182148403</v>
      </c>
      <c r="Y60" s="68">
        <v>37.721291495441399</v>
      </c>
      <c r="Z60" s="68">
        <v>89.546182937885106</v>
      </c>
      <c r="AA60" s="68">
        <v>90.047698030370796</v>
      </c>
      <c r="AB60" s="68">
        <v>82.199471689219493</v>
      </c>
      <c r="AC60" s="69">
        <v>117.23868048739</v>
      </c>
      <c r="AD60" s="30">
        <f t="shared" ca="1" si="9"/>
        <v>0.82035397286801448</v>
      </c>
      <c r="AE60" s="38">
        <f t="shared" ca="1" si="4"/>
        <v>2.2434279278243707E-2</v>
      </c>
      <c r="AF60" s="38">
        <f t="shared" ca="1" si="5"/>
        <v>0.42627048663581513</v>
      </c>
      <c r="AG60" s="45">
        <f t="shared" ca="1" si="6"/>
        <v>3.555737317851249E-3</v>
      </c>
    </row>
    <row r="61" spans="1:33" hidden="1" outlineLevel="2" x14ac:dyDescent="0.2">
      <c r="A61" s="17" t="s">
        <v>7</v>
      </c>
      <c r="B61" s="56">
        <v>385.77023614017997</v>
      </c>
      <c r="C61" s="68">
        <v>296.31509103759402</v>
      </c>
      <c r="D61" s="68">
        <v>159.83854580699901</v>
      </c>
      <c r="E61" s="68">
        <v>352.65153658641401</v>
      </c>
      <c r="F61" s="68">
        <v>396.44751620114698</v>
      </c>
      <c r="G61" s="68">
        <v>472.53697603585698</v>
      </c>
      <c r="H61" s="68">
        <v>408.16787471100702</v>
      </c>
      <c r="I61" s="68">
        <v>436.66901072686699</v>
      </c>
      <c r="J61" s="68">
        <v>400.81715517399999</v>
      </c>
      <c r="K61" s="68">
        <v>417.11884772597898</v>
      </c>
      <c r="L61" s="68">
        <v>397.57353313603301</v>
      </c>
      <c r="M61" s="68">
        <v>393.94375962545001</v>
      </c>
      <c r="N61" s="68">
        <v>395.67906794999999</v>
      </c>
      <c r="O61" s="68">
        <v>393.70988025699597</v>
      </c>
      <c r="P61" s="68">
        <v>385.01974837116302</v>
      </c>
      <c r="Q61" s="68">
        <v>434.36138900214399</v>
      </c>
      <c r="R61" s="68">
        <v>396.68214000585698</v>
      </c>
      <c r="S61" s="68">
        <v>499.26135493003699</v>
      </c>
      <c r="T61" s="68">
        <v>445.51114329275703</v>
      </c>
      <c r="U61" s="68">
        <v>305.957903558429</v>
      </c>
      <c r="V61" s="68">
        <v>374.39287611337397</v>
      </c>
      <c r="W61" s="68">
        <v>347.58502759196301</v>
      </c>
      <c r="X61" s="68">
        <v>357.796986920969</v>
      </c>
      <c r="Y61" s="68">
        <v>687.628037855755</v>
      </c>
      <c r="Z61" s="68">
        <v>448.11537308606501</v>
      </c>
      <c r="AA61" s="68">
        <v>407.99996843136898</v>
      </c>
      <c r="AB61" s="68">
        <v>264.44562326766101</v>
      </c>
      <c r="AC61" s="69">
        <v>246.22133980278801</v>
      </c>
      <c r="AD61" s="30">
        <f t="shared" ca="1" si="9"/>
        <v>-0.36174096201315831</v>
      </c>
      <c r="AE61" s="38">
        <f t="shared" ca="1" si="4"/>
        <v>-1.6492523595979858E-2</v>
      </c>
      <c r="AF61" s="38">
        <f t="shared" ca="1" si="5"/>
        <v>-6.8915050435253811E-2</v>
      </c>
      <c r="AG61" s="45">
        <f t="shared" ca="1" si="6"/>
        <v>7.4676583082344877E-3</v>
      </c>
    </row>
    <row r="62" spans="1:33" hidden="1" outlineLevel="2" x14ac:dyDescent="0.2">
      <c r="A62" s="17" t="s">
        <v>8</v>
      </c>
      <c r="B62" s="56">
        <v>48.337759685519103</v>
      </c>
      <c r="C62" s="68">
        <v>43.294392740775002</v>
      </c>
      <c r="D62" s="68">
        <v>61.6315747757737</v>
      </c>
      <c r="E62" s="68">
        <v>35.789263593512501</v>
      </c>
      <c r="F62" s="68">
        <v>43.958675973259197</v>
      </c>
      <c r="G62" s="68">
        <v>52.5206281403267</v>
      </c>
      <c r="H62" s="68">
        <v>66.194341319860001</v>
      </c>
      <c r="I62" s="68">
        <v>73.642234397581106</v>
      </c>
      <c r="J62" s="68">
        <v>77.671079166927598</v>
      </c>
      <c r="K62" s="68">
        <v>74.552328968214894</v>
      </c>
      <c r="L62" s="68">
        <v>98.635776982834003</v>
      </c>
      <c r="M62" s="68">
        <v>93.459980918609702</v>
      </c>
      <c r="N62" s="68">
        <v>97.8324039659135</v>
      </c>
      <c r="O62" s="68">
        <v>103.257045461053</v>
      </c>
      <c r="P62" s="68">
        <v>116.403818114098</v>
      </c>
      <c r="Q62" s="68">
        <v>122.379595662817</v>
      </c>
      <c r="R62" s="68">
        <v>122.764592403647</v>
      </c>
      <c r="S62" s="68">
        <v>144.92355671539801</v>
      </c>
      <c r="T62" s="68">
        <v>126.814977875246</v>
      </c>
      <c r="U62" s="68">
        <v>82.003875474526396</v>
      </c>
      <c r="V62" s="68">
        <v>67.832491673088001</v>
      </c>
      <c r="W62" s="68">
        <v>60.788377256847703</v>
      </c>
      <c r="X62" s="68">
        <v>82.240473120100106</v>
      </c>
      <c r="Y62" s="68">
        <v>104.75538125542001</v>
      </c>
      <c r="Z62" s="68">
        <v>121.759647306986</v>
      </c>
      <c r="AA62" s="68">
        <v>120.923872735624</v>
      </c>
      <c r="AB62" s="68">
        <v>125.355648282956</v>
      </c>
      <c r="AC62" s="69">
        <v>109.76680150622001</v>
      </c>
      <c r="AD62" s="30">
        <f t="shared" ca="1" si="9"/>
        <v>1.2708293106745625</v>
      </c>
      <c r="AE62" s="38">
        <f t="shared" ca="1" si="4"/>
        <v>3.0841794265977551E-2</v>
      </c>
      <c r="AF62" s="38">
        <f t="shared" ca="1" si="5"/>
        <v>-0.12435695551227532</v>
      </c>
      <c r="AG62" s="45">
        <f t="shared" ca="1" si="6"/>
        <v>3.3291223575210522E-3</v>
      </c>
    </row>
    <row r="63" spans="1:33" ht="15" hidden="1" outlineLevel="1" x14ac:dyDescent="0.25">
      <c r="A63" s="16" t="s">
        <v>23</v>
      </c>
      <c r="B63" s="55">
        <f>SUBTOTAL(9,B64:B67)</f>
        <v>802.23853795715809</v>
      </c>
      <c r="C63" s="66">
        <f t="shared" ref="C63:AC63" si="34">SUBTOTAL(9,C64:C67)</f>
        <v>987.58071602383973</v>
      </c>
      <c r="D63" s="66">
        <f t="shared" si="34"/>
        <v>947.93015979726192</v>
      </c>
      <c r="E63" s="66">
        <f t="shared" si="34"/>
        <v>1131.8752408152529</v>
      </c>
      <c r="F63" s="66">
        <f t="shared" si="34"/>
        <v>945.91903135904488</v>
      </c>
      <c r="G63" s="66">
        <f t="shared" si="34"/>
        <v>630.00723525758679</v>
      </c>
      <c r="H63" s="66">
        <f t="shared" si="34"/>
        <v>655.93510240905039</v>
      </c>
      <c r="I63" s="66">
        <f t="shared" si="34"/>
        <v>554.08172971146996</v>
      </c>
      <c r="J63" s="66">
        <f t="shared" si="34"/>
        <v>524.97625320090719</v>
      </c>
      <c r="K63" s="66">
        <f t="shared" si="34"/>
        <v>383.84199738673362</v>
      </c>
      <c r="L63" s="66">
        <f t="shared" si="34"/>
        <v>534.6150986327491</v>
      </c>
      <c r="M63" s="66">
        <f t="shared" si="34"/>
        <v>1007.2385003437993</v>
      </c>
      <c r="N63" s="66">
        <f t="shared" si="34"/>
        <v>976.13987205022988</v>
      </c>
      <c r="O63" s="66">
        <f t="shared" si="34"/>
        <v>1397.5006408013951</v>
      </c>
      <c r="P63" s="66">
        <f t="shared" si="34"/>
        <v>726.6377242366799</v>
      </c>
      <c r="Q63" s="66">
        <f t="shared" si="34"/>
        <v>487.24970282189526</v>
      </c>
      <c r="R63" s="66">
        <f t="shared" si="34"/>
        <v>565.62640941406607</v>
      </c>
      <c r="S63" s="66">
        <f t="shared" si="34"/>
        <v>675.05222712824354</v>
      </c>
      <c r="T63" s="66">
        <f t="shared" si="34"/>
        <v>745.12818550022712</v>
      </c>
      <c r="U63" s="66">
        <f t="shared" si="34"/>
        <v>539.82116424415801</v>
      </c>
      <c r="V63" s="66">
        <f t="shared" si="34"/>
        <v>397.71111965492781</v>
      </c>
      <c r="W63" s="66">
        <f t="shared" si="34"/>
        <v>254.96087343733163</v>
      </c>
      <c r="X63" s="66">
        <f t="shared" si="34"/>
        <v>194.42045072641696</v>
      </c>
      <c r="Y63" s="66">
        <f t="shared" si="34"/>
        <v>321.67694193022749</v>
      </c>
      <c r="Z63" s="66">
        <f t="shared" si="34"/>
        <v>342.4913462344017</v>
      </c>
      <c r="AA63" s="66">
        <f t="shared" si="34"/>
        <v>211.41254767378985</v>
      </c>
      <c r="AB63" s="66">
        <f t="shared" ref="AB63" si="35">SUBTOTAL(9,AB64:AB67)</f>
        <v>296.83007746244766</v>
      </c>
      <c r="AC63" s="67">
        <f t="shared" si="34"/>
        <v>331.59108866617538</v>
      </c>
      <c r="AD63" s="29">
        <f t="shared" ca="1" si="9"/>
        <v>-0.58666771418068753</v>
      </c>
      <c r="AE63" s="37">
        <f t="shared" ca="1" si="4"/>
        <v>-3.219276579498398E-2</v>
      </c>
      <c r="AF63" s="37">
        <f t="shared" ca="1" si="5"/>
        <v>0.11710744241585624</v>
      </c>
      <c r="AG63" s="44">
        <f t="shared" ca="1" si="6"/>
        <v>1.005684133713923E-2</v>
      </c>
    </row>
    <row r="64" spans="1:33" hidden="1" outlineLevel="2" x14ac:dyDescent="0.2">
      <c r="A64" s="17" t="s">
        <v>6</v>
      </c>
      <c r="B64" s="56">
        <v>14.2468568720356</v>
      </c>
      <c r="C64" s="68">
        <v>13.9804203679121</v>
      </c>
      <c r="D64" s="68">
        <v>13.4427347375712</v>
      </c>
      <c r="E64" s="68">
        <v>14.2627694245227</v>
      </c>
      <c r="F64" s="68">
        <v>14.7642830698788</v>
      </c>
      <c r="G64" s="68">
        <v>15.2445723350045</v>
      </c>
      <c r="H64" s="68">
        <v>14.7687714298128</v>
      </c>
      <c r="I64" s="68">
        <v>14.4082809770506</v>
      </c>
      <c r="J64" s="68">
        <v>15.5136859460591</v>
      </c>
      <c r="K64" s="68">
        <v>14.819821132052301</v>
      </c>
      <c r="L64" s="68">
        <v>14.9400168876507</v>
      </c>
      <c r="M64" s="68">
        <v>14.306350697679401</v>
      </c>
      <c r="N64" s="68">
        <v>15.634852842624399</v>
      </c>
      <c r="O64" s="68">
        <v>24.615628231336999</v>
      </c>
      <c r="P64" s="68">
        <v>21.861154699542901</v>
      </c>
      <c r="Q64" s="68">
        <v>16.262877531522602</v>
      </c>
      <c r="R64" s="68">
        <v>17.145306520744899</v>
      </c>
      <c r="S64" s="68">
        <v>21.897494409211198</v>
      </c>
      <c r="T64" s="68">
        <v>24.1609422599008</v>
      </c>
      <c r="U64" s="68">
        <v>25.764611148101299</v>
      </c>
      <c r="V64" s="68">
        <v>76.603594486204798</v>
      </c>
      <c r="W64" s="68">
        <v>10.5135794881392</v>
      </c>
      <c r="X64" s="68">
        <v>5.8029039599798304</v>
      </c>
      <c r="Y64" s="68">
        <v>4.2738861219297499</v>
      </c>
      <c r="Z64" s="68">
        <v>8.4799459458300905</v>
      </c>
      <c r="AA64" s="68">
        <v>8.5249892708014308</v>
      </c>
      <c r="AB64" s="68">
        <v>6.5197840577891197</v>
      </c>
      <c r="AC64" s="69">
        <v>6.5883893435919001</v>
      </c>
      <c r="AD64" s="30">
        <f t="shared" ca="1" si="9"/>
        <v>-0.53755488647296645</v>
      </c>
      <c r="AE64" s="38">
        <f t="shared" ca="1" si="4"/>
        <v>-2.8159884104784538E-2</v>
      </c>
      <c r="AF64" s="38">
        <f t="shared" ca="1" si="5"/>
        <v>1.0522631607839505E-2</v>
      </c>
      <c r="AG64" s="45">
        <f t="shared" ca="1" si="6"/>
        <v>1.9981956258935326E-4</v>
      </c>
    </row>
    <row r="65" spans="1:33" hidden="1" outlineLevel="2" x14ac:dyDescent="0.2">
      <c r="A65" s="17" t="s">
        <v>7</v>
      </c>
      <c r="B65" s="56">
        <v>736.38641843615699</v>
      </c>
      <c r="C65" s="68">
        <v>911.72436268761498</v>
      </c>
      <c r="D65" s="68">
        <v>871.99348361714203</v>
      </c>
      <c r="E65" s="68">
        <v>1052.34140526327</v>
      </c>
      <c r="F65" s="68">
        <v>859.18811293947203</v>
      </c>
      <c r="G65" s="68">
        <v>549.88977772049998</v>
      </c>
      <c r="H65" s="68">
        <v>577.26691187665801</v>
      </c>
      <c r="I65" s="68">
        <v>487.58252802500198</v>
      </c>
      <c r="J65" s="68">
        <v>455.96820790465102</v>
      </c>
      <c r="K65" s="68">
        <v>310.31418807543997</v>
      </c>
      <c r="L65" s="68">
        <v>438.86600502242197</v>
      </c>
      <c r="M65" s="68">
        <v>876.03479257067704</v>
      </c>
      <c r="N65" s="68">
        <v>827.47084373126904</v>
      </c>
      <c r="O65" s="68">
        <v>1226.39296523655</v>
      </c>
      <c r="P65" s="68">
        <v>537.98886162649399</v>
      </c>
      <c r="Q65" s="68">
        <v>297.060486285595</v>
      </c>
      <c r="R65" s="68">
        <v>366.08445292235598</v>
      </c>
      <c r="S65" s="68">
        <v>451.35121447120798</v>
      </c>
      <c r="T65" s="68">
        <v>527.80657455147298</v>
      </c>
      <c r="U65" s="68">
        <v>322.99706298171299</v>
      </c>
      <c r="V65" s="68">
        <v>161.60412426850201</v>
      </c>
      <c r="W65" s="68">
        <v>94.334190455978501</v>
      </c>
      <c r="X65" s="68">
        <v>15.805922424031699</v>
      </c>
      <c r="Y65" s="68">
        <v>141.46588476324101</v>
      </c>
      <c r="Z65" s="68">
        <v>150.226434926558</v>
      </c>
      <c r="AA65" s="68">
        <v>15.674718744496101</v>
      </c>
      <c r="AB65" s="68">
        <v>89.7662789463065</v>
      </c>
      <c r="AC65" s="69">
        <v>119.030948363885</v>
      </c>
      <c r="AD65" s="30">
        <f t="shared" ca="1" si="9"/>
        <v>-0.83835803406495779</v>
      </c>
      <c r="AE65" s="38">
        <f t="shared" ca="1" si="4"/>
        <v>-6.5267829945380496E-2</v>
      </c>
      <c r="AF65" s="38">
        <f t="shared" ca="1" si="5"/>
        <v>0.32600960807435375</v>
      </c>
      <c r="AG65" s="45">
        <f t="shared" ca="1" si="6"/>
        <v>3.6100950924828454E-3</v>
      </c>
    </row>
    <row r="66" spans="1:33" hidden="1" outlineLevel="2" x14ac:dyDescent="0.2">
      <c r="A66" s="17" t="s">
        <v>8</v>
      </c>
      <c r="B66" s="56">
        <v>51.600685361844903</v>
      </c>
      <c r="C66" s="68">
        <v>61.871297114094602</v>
      </c>
      <c r="D66" s="68">
        <v>62.489307850065003</v>
      </c>
      <c r="E66" s="68">
        <v>65.266252148615095</v>
      </c>
      <c r="F66" s="68">
        <v>71.961649183362297</v>
      </c>
      <c r="G66" s="68">
        <v>64.867796321489493</v>
      </c>
      <c r="H66" s="68">
        <v>63.894442138158603</v>
      </c>
      <c r="I66" s="68">
        <v>52.085767236208397</v>
      </c>
      <c r="J66" s="68">
        <v>53.4890968745053</v>
      </c>
      <c r="K66" s="68">
        <v>58.702239872512699</v>
      </c>
      <c r="L66" s="68">
        <v>80.802981384337699</v>
      </c>
      <c r="M66" s="68">
        <v>116.891192714768</v>
      </c>
      <c r="N66" s="68">
        <v>133.02750772367801</v>
      </c>
      <c r="O66" s="68">
        <v>146.48532187990401</v>
      </c>
      <c r="P66" s="68">
        <v>166.780652043001</v>
      </c>
      <c r="Q66" s="68">
        <v>173.91934342962699</v>
      </c>
      <c r="R66" s="68">
        <v>182.38972785220099</v>
      </c>
      <c r="S66" s="68">
        <v>201.796849404694</v>
      </c>
      <c r="T66" s="68">
        <v>193.154374727961</v>
      </c>
      <c r="U66" s="68">
        <v>191.053600119577</v>
      </c>
      <c r="V66" s="68">
        <v>159.49695823917</v>
      </c>
      <c r="W66" s="68">
        <v>150.10659847417199</v>
      </c>
      <c r="X66" s="68">
        <v>172.80513830149701</v>
      </c>
      <c r="Y66" s="68">
        <v>175.930933342831</v>
      </c>
      <c r="Z66" s="68">
        <v>183.77869879674199</v>
      </c>
      <c r="AA66" s="68">
        <v>187.206517672698</v>
      </c>
      <c r="AB66" s="68">
        <v>200.53772689935201</v>
      </c>
      <c r="AC66" s="69">
        <v>205.96516056936801</v>
      </c>
      <c r="AD66" s="30">
        <f t="shared" ca="1" si="9"/>
        <v>2.9915198630610602</v>
      </c>
      <c r="AE66" s="38">
        <f t="shared" ca="1" si="4"/>
        <v>5.2602461532059275E-2</v>
      </c>
      <c r="AF66" s="38">
        <f t="shared" ca="1" si="5"/>
        <v>2.7064402065053672E-2</v>
      </c>
      <c r="AG66" s="45">
        <f t="shared" ca="1" si="6"/>
        <v>6.246726801846748E-3</v>
      </c>
    </row>
    <row r="67" spans="1:33" ht="15" hidden="1" outlineLevel="2" x14ac:dyDescent="0.25">
      <c r="A67" s="17" t="s">
        <v>9</v>
      </c>
      <c r="B67" s="56">
        <v>4.5772871206869797E-3</v>
      </c>
      <c r="C67" s="68">
        <v>4.6358542179715601E-3</v>
      </c>
      <c r="D67" s="68">
        <v>4.6335924837732096E-3</v>
      </c>
      <c r="E67" s="68">
        <v>4.8139788451457303E-3</v>
      </c>
      <c r="F67" s="68">
        <v>4.98616633170639E-3</v>
      </c>
      <c r="G67" s="68">
        <v>5.0888805927773997E-3</v>
      </c>
      <c r="H67" s="68">
        <v>4.9769644209541703E-3</v>
      </c>
      <c r="I67" s="68">
        <v>5.1534732090513999E-3</v>
      </c>
      <c r="J67" s="68">
        <v>5.2624756917782596E-3</v>
      </c>
      <c r="K67" s="68">
        <v>5.7483067286555004E-3</v>
      </c>
      <c r="L67" s="68">
        <v>6.0953383386474396E-3</v>
      </c>
      <c r="M67" s="68">
        <v>6.1643606749617903E-3</v>
      </c>
      <c r="N67" s="68">
        <v>6.6677526585071202E-3</v>
      </c>
      <c r="O67" s="68">
        <v>6.7254536040706201E-3</v>
      </c>
      <c r="P67" s="68">
        <v>7.0558676419170598E-3</v>
      </c>
      <c r="Q67" s="68">
        <v>6.9955751507177399E-3</v>
      </c>
      <c r="R67" s="68">
        <v>6.92211876426857E-3</v>
      </c>
      <c r="S67" s="68">
        <v>6.66884313038085E-3</v>
      </c>
      <c r="T67" s="68">
        <v>6.2939608923609797E-3</v>
      </c>
      <c r="U67" s="68">
        <v>5.8899947667150404E-3</v>
      </c>
      <c r="V67" s="68">
        <v>6.4426610510111603E-3</v>
      </c>
      <c r="W67" s="68">
        <v>6.5050190419626303E-3</v>
      </c>
      <c r="X67" s="68">
        <v>6.4860409084214398E-3</v>
      </c>
      <c r="Y67" s="68">
        <v>6.2377022257023703E-3</v>
      </c>
      <c r="Z67" s="68">
        <v>6.2665652716303597E-3</v>
      </c>
      <c r="AA67" s="68">
        <v>6.3219857943247904E-3</v>
      </c>
      <c r="AB67" s="68">
        <v>6.2875590000206604E-3</v>
      </c>
      <c r="AC67" s="69">
        <v>6.5903893304698098E-3</v>
      </c>
      <c r="AD67" s="29">
        <f t="shared" ca="1" si="9"/>
        <v>0.43980247616205781</v>
      </c>
      <c r="AE67" s="37">
        <f t="shared" ca="1" si="4"/>
        <v>1.3591759246939006E-2</v>
      </c>
      <c r="AF67" s="37">
        <f t="shared" ca="1" si="5"/>
        <v>4.8163417702824729E-2</v>
      </c>
      <c r="AG67" s="44">
        <f t="shared" ca="1" si="6"/>
        <v>1.9988022028310614E-7</v>
      </c>
    </row>
    <row r="68" spans="1:33" ht="15" collapsed="1" x14ac:dyDescent="0.25">
      <c r="A68" s="15" t="s">
        <v>24</v>
      </c>
      <c r="B68" s="54">
        <f>SUBTOTAL(9,B69:B82)</f>
        <v>8766.7490766926239</v>
      </c>
      <c r="C68" s="64">
        <f t="shared" ref="C68:AC68" si="36">SUBTOTAL(9,C69:C82)</f>
        <v>8761.680782711368</v>
      </c>
      <c r="D68" s="64">
        <f t="shared" si="36"/>
        <v>9136.1801173172644</v>
      </c>
      <c r="E68" s="64">
        <f t="shared" si="36"/>
        <v>9603.4213310283012</v>
      </c>
      <c r="F68" s="64">
        <f t="shared" si="36"/>
        <v>10276.650618587135</v>
      </c>
      <c r="G68" s="64">
        <f t="shared" si="36"/>
        <v>10953.310458061396</v>
      </c>
      <c r="H68" s="64">
        <f t="shared" si="36"/>
        <v>11095.863382300471</v>
      </c>
      <c r="I68" s="64">
        <f t="shared" si="36"/>
        <v>11324.615890245372</v>
      </c>
      <c r="J68" s="64">
        <f t="shared" si="36"/>
        <v>11538.101811124076</v>
      </c>
      <c r="K68" s="64">
        <f t="shared" si="36"/>
        <v>11837.916705194131</v>
      </c>
      <c r="L68" s="64">
        <f t="shared" si="36"/>
        <v>12389.46765564049</v>
      </c>
      <c r="M68" s="64">
        <f t="shared" si="36"/>
        <v>12462.867030822879</v>
      </c>
      <c r="N68" s="64">
        <f t="shared" si="36"/>
        <v>12926.41810776149</v>
      </c>
      <c r="O68" s="64">
        <f t="shared" si="36"/>
        <v>13474.331852161407</v>
      </c>
      <c r="P68" s="64">
        <f t="shared" si="36"/>
        <v>13785.558982234912</v>
      </c>
      <c r="Q68" s="64">
        <f t="shared" si="36"/>
        <v>13865.837134040241</v>
      </c>
      <c r="R68" s="64">
        <f t="shared" si="36"/>
        <v>13999.012799176171</v>
      </c>
      <c r="S68" s="64">
        <f t="shared" si="36"/>
        <v>14110.877519296648</v>
      </c>
      <c r="T68" s="64">
        <f t="shared" si="36"/>
        <v>14132.697245267995</v>
      </c>
      <c r="U68" s="64">
        <f t="shared" si="36"/>
        <v>13955.125013616538</v>
      </c>
      <c r="V68" s="64">
        <f t="shared" si="36"/>
        <v>14110.138151595822</v>
      </c>
      <c r="W68" s="64">
        <f t="shared" si="36"/>
        <v>14118.00914249185</v>
      </c>
      <c r="X68" s="64">
        <f t="shared" si="36"/>
        <v>13869.719131587157</v>
      </c>
      <c r="Y68" s="64">
        <f t="shared" si="36"/>
        <v>14084.817637398537</v>
      </c>
      <c r="Z68" s="64">
        <f t="shared" si="36"/>
        <v>14150.200308723824</v>
      </c>
      <c r="AA68" s="64">
        <f t="shared" si="36"/>
        <v>14730.604688128509</v>
      </c>
      <c r="AB68" s="64">
        <f t="shared" ref="AB68" si="37">SUBTOTAL(9,AB69:AB82)</f>
        <v>14973.310271472055</v>
      </c>
      <c r="AC68" s="65">
        <f t="shared" si="36"/>
        <v>15900.676836887311</v>
      </c>
      <c r="AD68" s="28">
        <f t="shared" ca="1" si="9"/>
        <v>0.81374836872667267</v>
      </c>
      <c r="AE68" s="36">
        <f t="shared" ca="1" si="4"/>
        <v>2.2296625459181874E-2</v>
      </c>
      <c r="AF68" s="36">
        <f t="shared" ca="1" si="5"/>
        <v>6.1934638941004483E-2</v>
      </c>
      <c r="AG68" s="43">
        <f t="shared" ca="1" si="6"/>
        <v>0.48225235709723269</v>
      </c>
    </row>
    <row r="69" spans="1:33" ht="15" hidden="1" outlineLevel="1" x14ac:dyDescent="0.25">
      <c r="A69" s="16" t="s">
        <v>25</v>
      </c>
      <c r="B69" s="55">
        <f>SUBTOTAL(9,B70:B75)</f>
        <v>7475.2612404415877</v>
      </c>
      <c r="C69" s="66">
        <f t="shared" ref="C69:AC69" si="38">SUBTOTAL(9,C70:C75)</f>
        <v>7561.9714454964787</v>
      </c>
      <c r="D69" s="66">
        <f t="shared" si="38"/>
        <v>7872.8373809541081</v>
      </c>
      <c r="E69" s="66">
        <f t="shared" si="38"/>
        <v>8214.3046291845494</v>
      </c>
      <c r="F69" s="66">
        <f t="shared" si="38"/>
        <v>8656.9707741130424</v>
      </c>
      <c r="G69" s="66">
        <f t="shared" si="38"/>
        <v>9321.8389285177564</v>
      </c>
      <c r="H69" s="66">
        <f t="shared" si="38"/>
        <v>9534.9364108612936</v>
      </c>
      <c r="I69" s="66">
        <f t="shared" si="38"/>
        <v>9879.8892011244679</v>
      </c>
      <c r="J69" s="66">
        <f t="shared" si="38"/>
        <v>10111.163107274097</v>
      </c>
      <c r="K69" s="66">
        <f t="shared" si="38"/>
        <v>10328.732638264155</v>
      </c>
      <c r="L69" s="66">
        <f t="shared" si="38"/>
        <v>10551.259101689951</v>
      </c>
      <c r="M69" s="66">
        <f t="shared" si="38"/>
        <v>10686.66751584691</v>
      </c>
      <c r="N69" s="66">
        <f t="shared" si="38"/>
        <v>11226.310082582395</v>
      </c>
      <c r="O69" s="66">
        <f t="shared" si="38"/>
        <v>11627.988232495327</v>
      </c>
      <c r="P69" s="66">
        <f t="shared" si="38"/>
        <v>11936.075081873594</v>
      </c>
      <c r="Q69" s="66">
        <f t="shared" si="38"/>
        <v>12070.869123423612</v>
      </c>
      <c r="R69" s="66">
        <f t="shared" si="38"/>
        <v>12265.855239184695</v>
      </c>
      <c r="S69" s="66">
        <f t="shared" si="38"/>
        <v>12566.004232712945</v>
      </c>
      <c r="T69" s="66">
        <f t="shared" si="38"/>
        <v>12579.223298324694</v>
      </c>
      <c r="U69" s="66">
        <f t="shared" si="38"/>
        <v>12437.924383896137</v>
      </c>
      <c r="V69" s="66">
        <f t="shared" si="38"/>
        <v>12682.999377794038</v>
      </c>
      <c r="W69" s="66">
        <f t="shared" si="38"/>
        <v>12681.869452035049</v>
      </c>
      <c r="X69" s="66">
        <f t="shared" si="38"/>
        <v>12581.678057750276</v>
      </c>
      <c r="Y69" s="66">
        <f t="shared" si="38"/>
        <v>12686.170483640692</v>
      </c>
      <c r="Z69" s="66">
        <f t="shared" si="38"/>
        <v>12814.748568708017</v>
      </c>
      <c r="AA69" s="66">
        <f t="shared" si="38"/>
        <v>13284.514420607717</v>
      </c>
      <c r="AB69" s="66">
        <f t="shared" ref="AB69" si="39">SUBTOTAL(9,AB70:AB75)</f>
        <v>13594.099907390777</v>
      </c>
      <c r="AC69" s="67">
        <f t="shared" si="38"/>
        <v>14456.605640428603</v>
      </c>
      <c r="AD69" s="29">
        <f t="shared" ca="1" si="9"/>
        <v>0.93392647767512726</v>
      </c>
      <c r="AE69" s="37">
        <f t="shared" ca="1" si="4"/>
        <v>2.4728670611164461E-2</v>
      </c>
      <c r="AF69" s="37">
        <f t="shared" ca="1" si="5"/>
        <v>6.3447064455433466E-2</v>
      </c>
      <c r="AG69" s="44">
        <f t="shared" ca="1" si="6"/>
        <v>0.43845505554508313</v>
      </c>
    </row>
    <row r="70" spans="1:33" ht="15" hidden="1" outlineLevel="2" x14ac:dyDescent="0.25">
      <c r="A70" s="18" t="s">
        <v>26</v>
      </c>
      <c r="B70" s="57">
        <f>SUBTOTAL(9,B71:B72)</f>
        <v>5790.5672582636198</v>
      </c>
      <c r="C70" s="70">
        <f t="shared" ref="C70:AC70" si="40">SUBTOTAL(9,C71:C72)</f>
        <v>5807.6814620355699</v>
      </c>
      <c r="D70" s="70">
        <f t="shared" si="40"/>
        <v>5907.7229313163998</v>
      </c>
      <c r="E70" s="70">
        <f t="shared" si="40"/>
        <v>5984.9921157180106</v>
      </c>
      <c r="F70" s="70">
        <f t="shared" si="40"/>
        <v>6177.5086131411799</v>
      </c>
      <c r="G70" s="70">
        <f t="shared" si="40"/>
        <v>6382.8525391804997</v>
      </c>
      <c r="H70" s="70">
        <f t="shared" si="40"/>
        <v>6432.75654364196</v>
      </c>
      <c r="I70" s="70">
        <f t="shared" si="40"/>
        <v>6609.8798776882604</v>
      </c>
      <c r="J70" s="70">
        <f t="shared" si="40"/>
        <v>6720.4748917073603</v>
      </c>
      <c r="K70" s="70">
        <f t="shared" si="40"/>
        <v>6825.9999896350691</v>
      </c>
      <c r="L70" s="70">
        <f t="shared" si="40"/>
        <v>6760.6195745747</v>
      </c>
      <c r="M70" s="70">
        <f t="shared" si="40"/>
        <v>6794.6376772777194</v>
      </c>
      <c r="N70" s="70">
        <f t="shared" si="40"/>
        <v>7023.5593501272706</v>
      </c>
      <c r="O70" s="70">
        <f t="shared" si="40"/>
        <v>7283.5951375177401</v>
      </c>
      <c r="P70" s="70">
        <f t="shared" si="40"/>
        <v>7545.65561789809</v>
      </c>
      <c r="Q70" s="70">
        <f t="shared" si="40"/>
        <v>7369.3319944672203</v>
      </c>
      <c r="R70" s="70">
        <f t="shared" si="40"/>
        <v>7420.2312463468206</v>
      </c>
      <c r="S70" s="70">
        <f t="shared" si="40"/>
        <v>7539.7680494402302</v>
      </c>
      <c r="T70" s="70">
        <f t="shared" si="40"/>
        <v>7444.0907116438102</v>
      </c>
      <c r="U70" s="70">
        <f t="shared" si="40"/>
        <v>7353.1935966700894</v>
      </c>
      <c r="V70" s="70">
        <f t="shared" si="40"/>
        <v>7392.4416283744395</v>
      </c>
      <c r="W70" s="70">
        <f t="shared" si="40"/>
        <v>7254.2532452437899</v>
      </c>
      <c r="X70" s="70">
        <f t="shared" si="40"/>
        <v>7092.3549360541801</v>
      </c>
      <c r="Y70" s="70">
        <f t="shared" si="40"/>
        <v>7047.9350547152408</v>
      </c>
      <c r="Z70" s="70">
        <f t="shared" si="40"/>
        <v>7065.0975387154194</v>
      </c>
      <c r="AA70" s="70">
        <f t="shared" si="40"/>
        <v>7256.5398241293897</v>
      </c>
      <c r="AB70" s="70">
        <f t="shared" ref="AB70" si="41">SUBTOTAL(9,AB71:AB72)</f>
        <v>7436.8629632126995</v>
      </c>
      <c r="AC70" s="71">
        <f t="shared" si="40"/>
        <v>7587.1744725960698</v>
      </c>
      <c r="AD70" s="31">
        <f t="shared" ca="1" si="9"/>
        <v>0.31026445842046702</v>
      </c>
      <c r="AE70" s="39">
        <f t="shared" ca="1" si="4"/>
        <v>1.0058733598956371E-2</v>
      </c>
      <c r="AF70" s="39">
        <f t="shared" ca="1" si="5"/>
        <v>2.0211682012550636E-2</v>
      </c>
      <c r="AG70" s="46">
        <f t="shared" ca="1" si="6"/>
        <v>0.23011176257787994</v>
      </c>
    </row>
    <row r="71" spans="1:33" hidden="1" outlineLevel="3" x14ac:dyDescent="0.2">
      <c r="A71" s="19" t="s">
        <v>27</v>
      </c>
      <c r="B71" s="56">
        <v>4627.9620692313401</v>
      </c>
      <c r="C71" s="68">
        <v>3961.1007144567402</v>
      </c>
      <c r="D71" s="68">
        <v>3717.22359632387</v>
      </c>
      <c r="E71" s="68">
        <v>3508.7574043721402</v>
      </c>
      <c r="F71" s="68">
        <v>3385.01471194024</v>
      </c>
      <c r="G71" s="68">
        <v>3221.2789931919901</v>
      </c>
      <c r="H71" s="68">
        <v>2087.4547728129301</v>
      </c>
      <c r="I71" s="68">
        <v>1803.6666358959999</v>
      </c>
      <c r="J71" s="68">
        <v>1747.22374579034</v>
      </c>
      <c r="K71" s="68">
        <v>1719.6531982466599</v>
      </c>
      <c r="L71" s="68">
        <v>1556.0981098452501</v>
      </c>
      <c r="M71" s="68">
        <v>1495.80203054255</v>
      </c>
      <c r="N71" s="68">
        <v>1552.05386383429</v>
      </c>
      <c r="O71" s="68">
        <v>1602.97123208278</v>
      </c>
      <c r="P71" s="68">
        <v>1754.66673834781</v>
      </c>
      <c r="Q71" s="68">
        <v>1548.3829868421001</v>
      </c>
      <c r="R71" s="68">
        <v>1490.6840444791201</v>
      </c>
      <c r="S71" s="68">
        <v>1535.61235595327</v>
      </c>
      <c r="T71" s="68">
        <v>1459.56724529706</v>
      </c>
      <c r="U71" s="68">
        <v>1535.45098945424</v>
      </c>
      <c r="V71" s="68">
        <v>1512.10627411822</v>
      </c>
      <c r="W71" s="68">
        <v>1392.5046464504401</v>
      </c>
      <c r="X71" s="68">
        <v>1398.0428810322901</v>
      </c>
      <c r="Y71" s="68">
        <v>1429.3330151663799</v>
      </c>
      <c r="Z71" s="68">
        <v>1481.5166313112099</v>
      </c>
      <c r="AA71" s="68">
        <v>1583.2401363244601</v>
      </c>
      <c r="AB71" s="68">
        <v>1708.64377881873</v>
      </c>
      <c r="AC71" s="69">
        <v>1764.58495069731</v>
      </c>
      <c r="AD71" s="30">
        <f t="shared" ca="1" si="9"/>
        <v>-0.61871231347615807</v>
      </c>
      <c r="AE71" s="38">
        <f t="shared" ca="1" si="4"/>
        <v>-3.5081031925176531E-2</v>
      </c>
      <c r="AF71" s="38">
        <f t="shared" ca="1" si="5"/>
        <v>3.2740102162930107E-2</v>
      </c>
      <c r="AG71" s="45">
        <f t="shared" ca="1" si="6"/>
        <v>5.3518177905354333E-2</v>
      </c>
    </row>
    <row r="72" spans="1:33" hidden="1" outlineLevel="3" x14ac:dyDescent="0.2">
      <c r="A72" s="19" t="s">
        <v>28</v>
      </c>
      <c r="B72" s="56">
        <v>1162.6051890322799</v>
      </c>
      <c r="C72" s="68">
        <v>1846.5807475788299</v>
      </c>
      <c r="D72" s="68">
        <v>2190.4993349925298</v>
      </c>
      <c r="E72" s="68">
        <v>2476.23471134587</v>
      </c>
      <c r="F72" s="68">
        <v>2792.4939012009399</v>
      </c>
      <c r="G72" s="68">
        <v>3161.57354598851</v>
      </c>
      <c r="H72" s="68">
        <v>4345.3017708290299</v>
      </c>
      <c r="I72" s="68">
        <v>4806.2132417922603</v>
      </c>
      <c r="J72" s="68">
        <v>4973.25114591702</v>
      </c>
      <c r="K72" s="68">
        <v>5106.3467913884097</v>
      </c>
      <c r="L72" s="68">
        <v>5204.5214647294497</v>
      </c>
      <c r="M72" s="68">
        <v>5298.8356467351696</v>
      </c>
      <c r="N72" s="68">
        <v>5471.5054862929801</v>
      </c>
      <c r="O72" s="68">
        <v>5680.6239054349599</v>
      </c>
      <c r="P72" s="68">
        <v>5790.9888795502802</v>
      </c>
      <c r="Q72" s="68">
        <v>5820.9490076251204</v>
      </c>
      <c r="R72" s="68">
        <v>5929.5472018677001</v>
      </c>
      <c r="S72" s="68">
        <v>6004.1556934869604</v>
      </c>
      <c r="T72" s="68">
        <v>5984.52346634675</v>
      </c>
      <c r="U72" s="68">
        <v>5817.7426072158496</v>
      </c>
      <c r="V72" s="68">
        <v>5880.3353542562199</v>
      </c>
      <c r="W72" s="68">
        <v>5861.7485987933496</v>
      </c>
      <c r="X72" s="68">
        <v>5694.31205502189</v>
      </c>
      <c r="Y72" s="68">
        <v>5618.6020395488604</v>
      </c>
      <c r="Z72" s="68">
        <v>5583.5809074042099</v>
      </c>
      <c r="AA72" s="68">
        <v>5673.2996878049298</v>
      </c>
      <c r="AB72" s="68">
        <v>5728.21918439397</v>
      </c>
      <c r="AC72" s="69">
        <v>5822.5895218987598</v>
      </c>
      <c r="AD72" s="30">
        <f t="shared" ca="1" si="9"/>
        <v>4.0082259883471885</v>
      </c>
      <c r="AE72" s="38">
        <f t="shared" ca="1" si="4"/>
        <v>6.1485874276963282E-2</v>
      </c>
      <c r="AF72" s="38">
        <f t="shared" ca="1" si="5"/>
        <v>1.6474638009993381E-2</v>
      </c>
      <c r="AG72" s="45">
        <f t="shared" ca="1" si="6"/>
        <v>0.17659358467252562</v>
      </c>
    </row>
    <row r="73" spans="1:33" ht="15" hidden="1" outlineLevel="2" x14ac:dyDescent="0.25">
      <c r="A73" s="18" t="s">
        <v>29</v>
      </c>
      <c r="B73" s="57">
        <v>1433.8775797252299</v>
      </c>
      <c r="C73" s="70">
        <v>1495.3802784453001</v>
      </c>
      <c r="D73" s="70">
        <v>1728.51943742362</v>
      </c>
      <c r="E73" s="70">
        <v>2008.6077956946001</v>
      </c>
      <c r="F73" s="70">
        <v>2283.8247239603202</v>
      </c>
      <c r="G73" s="70">
        <v>2783.7653715311499</v>
      </c>
      <c r="H73" s="70">
        <v>2975.5093487323902</v>
      </c>
      <c r="I73" s="70">
        <v>3177.7743417890501</v>
      </c>
      <c r="J73" s="70">
        <v>3307.92378837555</v>
      </c>
      <c r="K73" s="70">
        <v>3441.5680685850102</v>
      </c>
      <c r="L73" s="70">
        <v>3732.6832779757701</v>
      </c>
      <c r="M73" s="70">
        <v>3822.01444900965</v>
      </c>
      <c r="N73" s="70">
        <v>4123.62187781175</v>
      </c>
      <c r="O73" s="70">
        <v>4277.1980560915699</v>
      </c>
      <c r="P73" s="70">
        <v>4319.5357435982196</v>
      </c>
      <c r="Q73" s="70">
        <v>4633.8504055816302</v>
      </c>
      <c r="R73" s="70">
        <v>4780.1652495824501</v>
      </c>
      <c r="S73" s="70">
        <v>4962.9745115134301</v>
      </c>
      <c r="T73" s="70">
        <v>5078.5039459435602</v>
      </c>
      <c r="U73" s="70">
        <v>5036.0663695354497</v>
      </c>
      <c r="V73" s="70">
        <v>5248.9605645331803</v>
      </c>
      <c r="W73" s="70">
        <v>5397.4231185000199</v>
      </c>
      <c r="X73" s="70">
        <v>5463.4978852739296</v>
      </c>
      <c r="Y73" s="70">
        <v>5618.3119262849104</v>
      </c>
      <c r="Z73" s="70">
        <v>5725.5430501515602</v>
      </c>
      <c r="AA73" s="70">
        <v>6004.8738817404601</v>
      </c>
      <c r="AB73" s="70">
        <v>6137.5259653599196</v>
      </c>
      <c r="AC73" s="71">
        <v>6854.3482976195201</v>
      </c>
      <c r="AD73" s="30">
        <f t="shared" ca="1" si="9"/>
        <v>3.7802883555324156</v>
      </c>
      <c r="AE73" s="38">
        <f t="shared" ca="1" si="4"/>
        <v>5.9656158439058249E-2</v>
      </c>
      <c r="AF73" s="38">
        <f t="shared" ca="1" si="5"/>
        <v>0.11679336858293254</v>
      </c>
      <c r="AG73" s="45">
        <f t="shared" ca="1" si="6"/>
        <v>0.20788584390471154</v>
      </c>
    </row>
    <row r="74" spans="1:33" ht="15" hidden="1" outlineLevel="2" x14ac:dyDescent="0.25">
      <c r="A74" s="18" t="s">
        <v>30</v>
      </c>
      <c r="B74" s="57">
        <v>148.467572143757</v>
      </c>
      <c r="C74" s="70">
        <v>148.64851665712499</v>
      </c>
      <c r="D74" s="70">
        <v>137.200301721377</v>
      </c>
      <c r="E74" s="70">
        <v>126.315431090648</v>
      </c>
      <c r="F74" s="70">
        <v>101.56235505358499</v>
      </c>
      <c r="G74" s="70">
        <v>78.537149379331296</v>
      </c>
      <c r="H74" s="70">
        <v>58.446548143498603</v>
      </c>
      <c r="I74" s="70">
        <v>41.854355331462102</v>
      </c>
      <c r="J74" s="70">
        <v>28.1201872918368</v>
      </c>
      <c r="K74" s="70">
        <v>10.2451439850984</v>
      </c>
      <c r="L74" s="70">
        <v>1.23463063029989</v>
      </c>
      <c r="M74" s="70">
        <v>1.24244890925167</v>
      </c>
      <c r="N74" s="70">
        <v>1.5150031509409401</v>
      </c>
      <c r="O74" s="70">
        <v>1.4696494474528199</v>
      </c>
      <c r="P74" s="70">
        <v>1.37088873382865</v>
      </c>
      <c r="Q74" s="70">
        <v>1.19351866250226</v>
      </c>
      <c r="R74" s="70">
        <v>1.2485625737656501</v>
      </c>
      <c r="S74" s="70">
        <v>1.6045944344899301</v>
      </c>
      <c r="T74" s="70">
        <v>1.77491113821693</v>
      </c>
      <c r="U74" s="70">
        <v>2.0605284957421</v>
      </c>
      <c r="V74" s="70">
        <v>1.8688780906348701</v>
      </c>
      <c r="W74" s="70">
        <v>2.8159217795189901</v>
      </c>
      <c r="X74" s="70">
        <v>1.90100557203875</v>
      </c>
      <c r="Y74" s="70">
        <v>1.5410356911966601</v>
      </c>
      <c r="Z74" s="70">
        <v>1.1876056224220299</v>
      </c>
      <c r="AA74" s="70">
        <v>1.1324397029511699</v>
      </c>
      <c r="AB74" s="70">
        <v>0.74598675218703003</v>
      </c>
      <c r="AC74" s="71">
        <v>0.50894740652936099</v>
      </c>
      <c r="AD74" s="30">
        <f t="shared" ca="1" si="9"/>
        <v>-0.99657199616602765</v>
      </c>
      <c r="AE74" s="38">
        <f t="shared" ca="1" si="4"/>
        <v>-0.18958917528079944</v>
      </c>
      <c r="AF74" s="38">
        <f t="shared" ca="1" si="5"/>
        <v>-0.31775275494200694</v>
      </c>
      <c r="AG74" s="45">
        <f t="shared" ca="1" si="6"/>
        <v>1.5435889236357499E-5</v>
      </c>
    </row>
    <row r="75" spans="1:33" ht="15" hidden="1" outlineLevel="2" x14ac:dyDescent="0.25">
      <c r="A75" s="18" t="s">
        <v>31</v>
      </c>
      <c r="B75" s="57">
        <v>102.34883030898099</v>
      </c>
      <c r="C75" s="70">
        <v>110.26118835848401</v>
      </c>
      <c r="D75" s="70">
        <v>99.394710492711496</v>
      </c>
      <c r="E75" s="70">
        <v>94.389286681290201</v>
      </c>
      <c r="F75" s="70">
        <v>94.075081957957096</v>
      </c>
      <c r="G75" s="70">
        <v>76.683868426774296</v>
      </c>
      <c r="H75" s="70">
        <v>68.223970343444194</v>
      </c>
      <c r="I75" s="70">
        <v>50.3806263156944</v>
      </c>
      <c r="J75" s="70">
        <v>54.644239899349799</v>
      </c>
      <c r="K75" s="70">
        <v>50.919436058975101</v>
      </c>
      <c r="L75" s="70">
        <v>56.721618509180502</v>
      </c>
      <c r="M75" s="70">
        <v>68.772940650289897</v>
      </c>
      <c r="N75" s="70">
        <v>77.613851492432403</v>
      </c>
      <c r="O75" s="70">
        <v>65.725389438564406</v>
      </c>
      <c r="P75" s="70">
        <v>69.512831643457105</v>
      </c>
      <c r="Q75" s="70">
        <v>66.493204712260606</v>
      </c>
      <c r="R75" s="70">
        <v>64.210180681656695</v>
      </c>
      <c r="S75" s="70">
        <v>61.657077324794301</v>
      </c>
      <c r="T75" s="70">
        <v>54.853729599106998</v>
      </c>
      <c r="U75" s="70">
        <v>46.603889194854901</v>
      </c>
      <c r="V75" s="70">
        <v>39.728306795784398</v>
      </c>
      <c r="W75" s="70">
        <v>27.377166511722098</v>
      </c>
      <c r="X75" s="70">
        <v>23.924230850126701</v>
      </c>
      <c r="Y75" s="70">
        <v>18.382466949344501</v>
      </c>
      <c r="Z75" s="70">
        <v>22.9203742186154</v>
      </c>
      <c r="AA75" s="70">
        <v>21.9682750349156</v>
      </c>
      <c r="AB75" s="70">
        <v>18.964992065972002</v>
      </c>
      <c r="AC75" s="71">
        <v>14.5739228064832</v>
      </c>
      <c r="AD75" s="30">
        <f t="shared" ca="1" si="9"/>
        <v>-0.85760537992973673</v>
      </c>
      <c r="AE75" s="38">
        <f t="shared" ca="1" si="4"/>
        <v>-6.9646682893676704E-2</v>
      </c>
      <c r="AF75" s="38">
        <f t="shared" ca="1" si="5"/>
        <v>-0.23153551787493187</v>
      </c>
      <c r="AG75" s="45">
        <f t="shared" ca="1" si="6"/>
        <v>4.4201317325530208E-4</v>
      </c>
    </row>
    <row r="76" spans="1:33" ht="15" hidden="1" outlineLevel="1" x14ac:dyDescent="0.25">
      <c r="A76" s="16" t="s">
        <v>32</v>
      </c>
      <c r="B76" s="55">
        <f>SUBTOTAL(9,B77)</f>
        <v>87.651002021632607</v>
      </c>
      <c r="C76" s="66">
        <f t="shared" ref="C76:AC76" si="42">SUBTOTAL(9,C77)</f>
        <v>114.60037786450199</v>
      </c>
      <c r="D76" s="66">
        <f t="shared" si="42"/>
        <v>142.850513713249</v>
      </c>
      <c r="E76" s="66">
        <f t="shared" si="42"/>
        <v>152.533203942612</v>
      </c>
      <c r="F76" s="66">
        <f t="shared" si="42"/>
        <v>159.781318393552</v>
      </c>
      <c r="G76" s="66">
        <f t="shared" si="42"/>
        <v>172.679264544072</v>
      </c>
      <c r="H76" s="66">
        <f t="shared" si="42"/>
        <v>170.235637281273</v>
      </c>
      <c r="I76" s="66">
        <f t="shared" si="42"/>
        <v>178.45949889942901</v>
      </c>
      <c r="J76" s="66">
        <f t="shared" si="42"/>
        <v>171.82666216280299</v>
      </c>
      <c r="K76" s="66">
        <f t="shared" si="42"/>
        <v>198.54841951051401</v>
      </c>
      <c r="L76" s="66">
        <f t="shared" si="42"/>
        <v>273.38882764065499</v>
      </c>
      <c r="M76" s="66">
        <f t="shared" si="42"/>
        <v>215.64845776602101</v>
      </c>
      <c r="N76" s="66">
        <f t="shared" si="42"/>
        <v>180.23605890807301</v>
      </c>
      <c r="O76" s="66">
        <f t="shared" si="42"/>
        <v>188.45486702704201</v>
      </c>
      <c r="P76" s="66">
        <f t="shared" si="42"/>
        <v>194.45819509631599</v>
      </c>
      <c r="Q76" s="66">
        <f t="shared" si="42"/>
        <v>170.51849415278301</v>
      </c>
      <c r="R76" s="66">
        <f t="shared" si="42"/>
        <v>174.80677782141899</v>
      </c>
      <c r="S76" s="66">
        <f t="shared" si="42"/>
        <v>178.14210793858399</v>
      </c>
      <c r="T76" s="66">
        <f t="shared" si="42"/>
        <v>172.98599629898499</v>
      </c>
      <c r="U76" s="66">
        <f t="shared" si="42"/>
        <v>182.32458528071101</v>
      </c>
      <c r="V76" s="66">
        <f t="shared" si="42"/>
        <v>159.15688285077999</v>
      </c>
      <c r="W76" s="66">
        <f t="shared" si="42"/>
        <v>169.99901640490401</v>
      </c>
      <c r="X76" s="66">
        <f t="shared" si="42"/>
        <v>171.11337348810599</v>
      </c>
      <c r="Y76" s="66">
        <f t="shared" si="42"/>
        <v>164.55412734374099</v>
      </c>
      <c r="Z76" s="66">
        <f t="shared" si="42"/>
        <v>159.092151749469</v>
      </c>
      <c r="AA76" s="66">
        <f t="shared" si="42"/>
        <v>155.06850917856801</v>
      </c>
      <c r="AB76" s="66">
        <f t="shared" si="42"/>
        <v>144.48160674544201</v>
      </c>
      <c r="AC76" s="67">
        <f t="shared" si="42"/>
        <v>124.416987305642</v>
      </c>
      <c r="AD76" s="29">
        <f t="shared" ca="1" si="9"/>
        <v>0.41945881320256206</v>
      </c>
      <c r="AE76" s="37">
        <f t="shared" ca="1" si="4"/>
        <v>1.3057690090831242E-2</v>
      </c>
      <c r="AF76" s="37">
        <f t="shared" ca="1" si="5"/>
        <v>-0.13887317487513329</v>
      </c>
      <c r="AG76" s="44">
        <f t="shared" ca="1" si="6"/>
        <v>3.7734485145871251E-3</v>
      </c>
    </row>
    <row r="77" spans="1:33" hidden="1" outlineLevel="2" x14ac:dyDescent="0.2">
      <c r="A77" s="17" t="s">
        <v>29</v>
      </c>
      <c r="B77" s="56">
        <v>87.651002021632607</v>
      </c>
      <c r="C77" s="68">
        <v>114.60037786450199</v>
      </c>
      <c r="D77" s="68">
        <v>142.850513713249</v>
      </c>
      <c r="E77" s="68">
        <v>152.533203942612</v>
      </c>
      <c r="F77" s="68">
        <v>159.781318393552</v>
      </c>
      <c r="G77" s="68">
        <v>172.679264544072</v>
      </c>
      <c r="H77" s="68">
        <v>170.235637281273</v>
      </c>
      <c r="I77" s="68">
        <v>178.45949889942901</v>
      </c>
      <c r="J77" s="68">
        <v>171.82666216280299</v>
      </c>
      <c r="K77" s="68">
        <v>198.54841951051401</v>
      </c>
      <c r="L77" s="68">
        <v>273.38882764065499</v>
      </c>
      <c r="M77" s="68">
        <v>215.64845776602101</v>
      </c>
      <c r="N77" s="68">
        <v>180.23605890807301</v>
      </c>
      <c r="O77" s="68">
        <v>188.45486702704201</v>
      </c>
      <c r="P77" s="68">
        <v>194.45819509631599</v>
      </c>
      <c r="Q77" s="68">
        <v>170.51849415278301</v>
      </c>
      <c r="R77" s="68">
        <v>174.80677782141899</v>
      </c>
      <c r="S77" s="68">
        <v>178.14210793858399</v>
      </c>
      <c r="T77" s="68">
        <v>172.98599629898499</v>
      </c>
      <c r="U77" s="68">
        <v>182.32458528071101</v>
      </c>
      <c r="V77" s="68">
        <v>159.15688285077999</v>
      </c>
      <c r="W77" s="68">
        <v>169.99901640490401</v>
      </c>
      <c r="X77" s="68">
        <v>171.11337348810599</v>
      </c>
      <c r="Y77" s="68">
        <v>164.55412734374099</v>
      </c>
      <c r="Z77" s="68">
        <v>159.092151749469</v>
      </c>
      <c r="AA77" s="68">
        <v>155.06850917856801</v>
      </c>
      <c r="AB77" s="68">
        <v>144.48160674544201</v>
      </c>
      <c r="AC77" s="69">
        <v>124.416987305642</v>
      </c>
      <c r="AD77" s="30">
        <f t="shared" ca="1" si="9"/>
        <v>0.41945881320256206</v>
      </c>
      <c r="AE77" s="38">
        <f t="shared" ca="1" si="4"/>
        <v>1.3057690090831242E-2</v>
      </c>
      <c r="AF77" s="38">
        <f t="shared" ca="1" si="5"/>
        <v>-0.13887317487513329</v>
      </c>
      <c r="AG77" s="45">
        <f t="shared" ca="1" si="6"/>
        <v>3.7734485145871251E-3</v>
      </c>
    </row>
    <row r="78" spans="1:33" ht="15" hidden="1" outlineLevel="1" x14ac:dyDescent="0.25">
      <c r="A78" s="16" t="s">
        <v>33</v>
      </c>
      <c r="B78" s="55">
        <f>SUBTOTAL(9,B79)</f>
        <v>948.32782009385198</v>
      </c>
      <c r="C78" s="66">
        <f t="shared" ref="C78:AC78" si="43">SUBTOTAL(9,C79)</f>
        <v>821.94508167560002</v>
      </c>
      <c r="D78" s="66">
        <f t="shared" si="43"/>
        <v>814.11930617190501</v>
      </c>
      <c r="E78" s="66">
        <f t="shared" si="43"/>
        <v>942.04261774522104</v>
      </c>
      <c r="F78" s="66">
        <f t="shared" si="43"/>
        <v>1087.60640112073</v>
      </c>
      <c r="G78" s="66">
        <f t="shared" si="43"/>
        <v>1120.25182277314</v>
      </c>
      <c r="H78" s="66">
        <f t="shared" si="43"/>
        <v>1100.0465579817201</v>
      </c>
      <c r="I78" s="66">
        <f t="shared" si="43"/>
        <v>1048.44452362827</v>
      </c>
      <c r="J78" s="66">
        <f t="shared" si="43"/>
        <v>1103.6039171346199</v>
      </c>
      <c r="K78" s="66">
        <f t="shared" si="43"/>
        <v>1086.1419131252901</v>
      </c>
      <c r="L78" s="66">
        <f t="shared" si="43"/>
        <v>1182.7317523466099</v>
      </c>
      <c r="M78" s="66">
        <f t="shared" si="43"/>
        <v>1211.0421346369901</v>
      </c>
      <c r="N78" s="66">
        <f t="shared" si="43"/>
        <v>1121.74542660985</v>
      </c>
      <c r="O78" s="66">
        <f t="shared" si="43"/>
        <v>1251.43602688548</v>
      </c>
      <c r="P78" s="66">
        <f t="shared" si="43"/>
        <v>1288.19018891685</v>
      </c>
      <c r="Q78" s="66">
        <f t="shared" si="43"/>
        <v>1196.2924929747601</v>
      </c>
      <c r="R78" s="66">
        <f t="shared" si="43"/>
        <v>1220.03316860517</v>
      </c>
      <c r="S78" s="66">
        <f t="shared" si="43"/>
        <v>1004.31211158036</v>
      </c>
      <c r="T78" s="66">
        <f t="shared" si="43"/>
        <v>1088.4871676892201</v>
      </c>
      <c r="U78" s="66">
        <f t="shared" si="43"/>
        <v>1037.38873303897</v>
      </c>
      <c r="V78" s="66">
        <f t="shared" si="43"/>
        <v>1009.3041928128</v>
      </c>
      <c r="W78" s="66">
        <f t="shared" si="43"/>
        <v>971.11775452011602</v>
      </c>
      <c r="X78" s="66">
        <f t="shared" si="43"/>
        <v>819.95786644488396</v>
      </c>
      <c r="Y78" s="66">
        <f t="shared" si="43"/>
        <v>854.59646370359405</v>
      </c>
      <c r="Z78" s="66">
        <f t="shared" si="43"/>
        <v>852.78312627363698</v>
      </c>
      <c r="AA78" s="66">
        <f t="shared" si="43"/>
        <v>856.38128749495604</v>
      </c>
      <c r="AB78" s="66">
        <f t="shared" si="43"/>
        <v>932.43192338122003</v>
      </c>
      <c r="AC78" s="67">
        <f t="shared" si="43"/>
        <v>996.75234835357401</v>
      </c>
      <c r="AD78" s="30">
        <f t="shared" ca="1" si="9"/>
        <v>5.1063068312104942E-2</v>
      </c>
      <c r="AE78" s="37">
        <f t="shared" ref="AE78:AE110" ca="1" si="44">IF(OFFSET($AE78,0,-1)="","",(OFFSET($AE78,0,-1)+1)^(1/(OFFSET($AE$11,0,-2)-B$11))-1)</f>
        <v>1.8462243256502919E-3</v>
      </c>
      <c r="AF78" s="37">
        <f t="shared" ref="AF78:AF110" ca="1" si="45">IF(OFFSET($AF78, 0, -4)=0, "", OFFSET($AF78, 0, -3) / OFFSET($AF78, 0, -4) - 1)</f>
        <v>6.8981362992284634E-2</v>
      </c>
      <c r="AG78" s="44">
        <f t="shared" ref="AG78:AG110" ca="1" si="46">IF(OFFSET($AG$13, 0, -4) = 0, "", OFFSET($AG78, 0, -4) / OFFSET($AG$13, 0, -4))</f>
        <v>3.0230547690937876E-2</v>
      </c>
    </row>
    <row r="79" spans="1:33" hidden="1" outlineLevel="2" x14ac:dyDescent="0.2">
      <c r="A79" s="17" t="s">
        <v>8</v>
      </c>
      <c r="B79" s="56">
        <v>948.32782009385198</v>
      </c>
      <c r="C79" s="68">
        <v>821.94508167560002</v>
      </c>
      <c r="D79" s="68">
        <v>814.11930617190501</v>
      </c>
      <c r="E79" s="68">
        <v>942.04261774522104</v>
      </c>
      <c r="F79" s="68">
        <v>1087.60640112073</v>
      </c>
      <c r="G79" s="68">
        <v>1120.25182277314</v>
      </c>
      <c r="H79" s="68">
        <v>1100.0465579817201</v>
      </c>
      <c r="I79" s="68">
        <v>1048.44452362827</v>
      </c>
      <c r="J79" s="68">
        <v>1103.6039171346199</v>
      </c>
      <c r="K79" s="68">
        <v>1086.1419131252901</v>
      </c>
      <c r="L79" s="68">
        <v>1182.7317523466099</v>
      </c>
      <c r="M79" s="68">
        <v>1211.0421346369901</v>
      </c>
      <c r="N79" s="68">
        <v>1121.74542660985</v>
      </c>
      <c r="O79" s="68">
        <v>1251.43602688548</v>
      </c>
      <c r="P79" s="68">
        <v>1288.19018891685</v>
      </c>
      <c r="Q79" s="68">
        <v>1196.2924929747601</v>
      </c>
      <c r="R79" s="68">
        <v>1220.03316860517</v>
      </c>
      <c r="S79" s="68">
        <v>1004.31211158036</v>
      </c>
      <c r="T79" s="68">
        <v>1088.4871676892201</v>
      </c>
      <c r="U79" s="68">
        <v>1037.38873303897</v>
      </c>
      <c r="V79" s="68">
        <v>1009.3041928128</v>
      </c>
      <c r="W79" s="68">
        <v>971.11775452011602</v>
      </c>
      <c r="X79" s="68">
        <v>819.95786644488396</v>
      </c>
      <c r="Y79" s="68">
        <v>854.59646370359405</v>
      </c>
      <c r="Z79" s="68">
        <v>852.78312627363698</v>
      </c>
      <c r="AA79" s="68">
        <v>856.38128749495604</v>
      </c>
      <c r="AB79" s="68">
        <v>932.43192338122003</v>
      </c>
      <c r="AC79" s="69">
        <v>996.75234835357401</v>
      </c>
      <c r="AD79" s="30">
        <f ca="1">IF(B78=0,"", OFFSET($AD79, 0, -1) / B78 - 1)</f>
        <v>5.1063068312104942E-2</v>
      </c>
      <c r="AE79" s="38">
        <f t="shared" ca="1" si="44"/>
        <v>1.8462243256502919E-3</v>
      </c>
      <c r="AF79" s="38">
        <f t="shared" ca="1" si="45"/>
        <v>6.8981362992284634E-2</v>
      </c>
      <c r="AG79" s="45">
        <f t="shared" ca="1" si="46"/>
        <v>3.0230547690937876E-2</v>
      </c>
    </row>
    <row r="80" spans="1:33" ht="15" hidden="1" outlineLevel="1" x14ac:dyDescent="0.25">
      <c r="A80" s="16" t="s">
        <v>34</v>
      </c>
      <c r="B80" s="55">
        <f>SUBTOTAL(9,B81:B82)</f>
        <v>255.509014135553</v>
      </c>
      <c r="C80" s="66">
        <f t="shared" ref="C80:AC80" si="47">SUBTOTAL(9,C81:C82)</f>
        <v>263.16387767478756</v>
      </c>
      <c r="D80" s="66">
        <f t="shared" si="47"/>
        <v>306.37291647800112</v>
      </c>
      <c r="E80" s="66">
        <f t="shared" si="47"/>
        <v>294.54088015591867</v>
      </c>
      <c r="F80" s="66">
        <f t="shared" si="47"/>
        <v>372.29212495981017</v>
      </c>
      <c r="G80" s="66">
        <f t="shared" si="47"/>
        <v>338.54044222642875</v>
      </c>
      <c r="H80" s="66">
        <f t="shared" si="47"/>
        <v>290.64477617618337</v>
      </c>
      <c r="I80" s="66">
        <f t="shared" si="47"/>
        <v>217.82266659320589</v>
      </c>
      <c r="J80" s="66">
        <f t="shared" si="47"/>
        <v>151.50812455255644</v>
      </c>
      <c r="K80" s="66">
        <f t="shared" si="47"/>
        <v>224.49373429417301</v>
      </c>
      <c r="L80" s="66">
        <f t="shared" si="47"/>
        <v>382.08797396327458</v>
      </c>
      <c r="M80" s="66">
        <f t="shared" si="47"/>
        <v>349.50892257295914</v>
      </c>
      <c r="N80" s="66">
        <f t="shared" si="47"/>
        <v>398.12653966117364</v>
      </c>
      <c r="O80" s="66">
        <f t="shared" si="47"/>
        <v>406.45272575355921</v>
      </c>
      <c r="P80" s="66">
        <f t="shared" si="47"/>
        <v>366.83551634815075</v>
      </c>
      <c r="Q80" s="66">
        <f t="shared" si="47"/>
        <v>428.15702348908633</v>
      </c>
      <c r="R80" s="66">
        <f t="shared" si="47"/>
        <v>338.31761356488789</v>
      </c>
      <c r="S80" s="66">
        <f t="shared" si="47"/>
        <v>362.41906706475743</v>
      </c>
      <c r="T80" s="66">
        <f t="shared" si="47"/>
        <v>292.00078295509599</v>
      </c>
      <c r="U80" s="66">
        <f t="shared" si="47"/>
        <v>297.48731140072147</v>
      </c>
      <c r="V80" s="66">
        <f t="shared" si="47"/>
        <v>258.67769813820297</v>
      </c>
      <c r="W80" s="66">
        <f t="shared" si="47"/>
        <v>295.02291953178195</v>
      </c>
      <c r="X80" s="66">
        <f t="shared" si="47"/>
        <v>296.96983390389039</v>
      </c>
      <c r="Y80" s="66">
        <f t="shared" si="47"/>
        <v>379.49656271051032</v>
      </c>
      <c r="Z80" s="66">
        <f t="shared" si="47"/>
        <v>323.57646199270033</v>
      </c>
      <c r="AA80" s="66">
        <f t="shared" si="47"/>
        <v>434.6404708472694</v>
      </c>
      <c r="AB80" s="66">
        <f t="shared" ref="AB80" si="48">SUBTOTAL(9,AB81:AB82)</f>
        <v>302.29683395461672</v>
      </c>
      <c r="AC80" s="67">
        <f t="shared" si="47"/>
        <v>322.90186079949302</v>
      </c>
      <c r="AD80" s="29">
        <f t="shared" ref="AD80:AD110" ca="1" si="49">IF(B80=0,"", OFFSET($AD80, 0, -1) / B80 - 1)</f>
        <v>0.2637591745713781</v>
      </c>
      <c r="AE80" s="37">
        <f t="shared" ca="1" si="44"/>
        <v>8.7077213666080233E-3</v>
      </c>
      <c r="AF80" s="37">
        <f t="shared" ca="1" si="45"/>
        <v>6.816157012074342E-2</v>
      </c>
      <c r="AG80" s="44">
        <f t="shared" ca="1" si="46"/>
        <v>9.7933053466245749E-3</v>
      </c>
    </row>
    <row r="81" spans="1:33" hidden="1" outlineLevel="2" x14ac:dyDescent="0.2">
      <c r="A81" s="17" t="s">
        <v>8</v>
      </c>
      <c r="B81" s="56">
        <v>248.16296346035301</v>
      </c>
      <c r="C81" s="68">
        <v>255.81427144403199</v>
      </c>
      <c r="D81" s="68">
        <v>299.01975469169003</v>
      </c>
      <c r="E81" s="68">
        <v>287.184162814052</v>
      </c>
      <c r="F81" s="68">
        <v>364.93185206238797</v>
      </c>
      <c r="G81" s="68">
        <v>331.17661377345098</v>
      </c>
      <c r="H81" s="68">
        <v>283.27739216765002</v>
      </c>
      <c r="I81" s="68">
        <v>210.451727029117</v>
      </c>
      <c r="J81" s="68">
        <v>144.13362943291199</v>
      </c>
      <c r="K81" s="68">
        <v>217.11568361897301</v>
      </c>
      <c r="L81" s="68">
        <v>374.70636773251903</v>
      </c>
      <c r="M81" s="68">
        <v>342.12376078664801</v>
      </c>
      <c r="N81" s="68">
        <v>390.73782231930699</v>
      </c>
      <c r="O81" s="68">
        <v>399.06045285613698</v>
      </c>
      <c r="P81" s="68">
        <v>359.43968789517299</v>
      </c>
      <c r="Q81" s="68">
        <v>420.757639480553</v>
      </c>
      <c r="R81" s="68">
        <v>330.91467400079898</v>
      </c>
      <c r="S81" s="68">
        <v>355.012571945113</v>
      </c>
      <c r="T81" s="68">
        <v>284.59073227989597</v>
      </c>
      <c r="U81" s="68">
        <v>295.747525343988</v>
      </c>
      <c r="V81" s="68">
        <v>254.36768169852101</v>
      </c>
      <c r="W81" s="68">
        <v>291.44973463216002</v>
      </c>
      <c r="X81" s="68">
        <v>295.05694911084697</v>
      </c>
      <c r="Y81" s="68">
        <v>378.42840163393998</v>
      </c>
      <c r="Z81" s="68">
        <v>322.23977329768201</v>
      </c>
      <c r="AA81" s="68">
        <v>433.60138221647202</v>
      </c>
      <c r="AB81" s="68">
        <v>302.11821220611603</v>
      </c>
      <c r="AC81" s="69">
        <v>322.90186079949302</v>
      </c>
      <c r="AD81" s="30">
        <f t="shared" ca="1" si="49"/>
        <v>0.30116862039762204</v>
      </c>
      <c r="AE81" s="38">
        <f t="shared" ca="1" si="44"/>
        <v>9.7981648015861289E-3</v>
      </c>
      <c r="AF81" s="38">
        <f t="shared" ca="1" si="45"/>
        <v>6.8793100692644327E-2</v>
      </c>
      <c r="AG81" s="45">
        <f t="shared" ca="1" si="46"/>
        <v>9.7933053466245749E-3</v>
      </c>
    </row>
    <row r="82" spans="1:33" hidden="1" outlineLevel="2" x14ac:dyDescent="0.2">
      <c r="A82" s="17" t="s">
        <v>7</v>
      </c>
      <c r="B82" s="56">
        <v>7.3460506751999999</v>
      </c>
      <c r="C82" s="68">
        <v>7.3496062307555503</v>
      </c>
      <c r="D82" s="68">
        <v>7.3531617863111096</v>
      </c>
      <c r="E82" s="68">
        <v>7.3567173418666698</v>
      </c>
      <c r="F82" s="68">
        <v>7.3602728974222202</v>
      </c>
      <c r="G82" s="68">
        <v>7.3638284529777804</v>
      </c>
      <c r="H82" s="68">
        <v>7.36738400853333</v>
      </c>
      <c r="I82" s="68">
        <v>7.3709395640888902</v>
      </c>
      <c r="J82" s="68">
        <v>7.3744951196444397</v>
      </c>
      <c r="K82" s="68">
        <v>7.3780506751999999</v>
      </c>
      <c r="L82" s="68">
        <v>7.3816062307555601</v>
      </c>
      <c r="M82" s="68">
        <v>7.3851617863111096</v>
      </c>
      <c r="N82" s="68">
        <v>7.3887173418666698</v>
      </c>
      <c r="O82" s="68">
        <v>7.3922728974222203</v>
      </c>
      <c r="P82" s="68">
        <v>7.3958284529777796</v>
      </c>
      <c r="Q82" s="68">
        <v>7.39938400853333</v>
      </c>
      <c r="R82" s="68">
        <v>7.4029395640888902</v>
      </c>
      <c r="S82" s="68">
        <v>7.4064951196444397</v>
      </c>
      <c r="T82" s="68">
        <v>7.4100506751999999</v>
      </c>
      <c r="U82" s="68">
        <v>1.73978605673344</v>
      </c>
      <c r="V82" s="68">
        <v>4.31001643968197</v>
      </c>
      <c r="W82" s="68">
        <v>3.57318489962196</v>
      </c>
      <c r="X82" s="68">
        <v>1.9128847930434201</v>
      </c>
      <c r="Y82" s="68">
        <v>1.06816107657036</v>
      </c>
      <c r="Z82" s="68">
        <v>1.3366886950183401</v>
      </c>
      <c r="AA82" s="68">
        <v>1.0390886307973799</v>
      </c>
      <c r="AB82" s="68">
        <v>0.17862174850066201</v>
      </c>
      <c r="AC82" s="69">
        <v>0</v>
      </c>
      <c r="AD82" s="30">
        <f t="shared" ca="1" si="49"/>
        <v>-1</v>
      </c>
      <c r="AE82" s="38">
        <f t="shared" ca="1" si="44"/>
        <v>-1</v>
      </c>
      <c r="AF82" s="38">
        <f t="shared" ca="1" si="45"/>
        <v>-1</v>
      </c>
      <c r="AG82" s="45">
        <f t="shared" ca="1" si="46"/>
        <v>0</v>
      </c>
    </row>
    <row r="83" spans="1:33" ht="15" collapsed="1" x14ac:dyDescent="0.25">
      <c r="A83" s="15" t="s">
        <v>35</v>
      </c>
      <c r="B83" s="54">
        <f>SUBTOTAL(9,B84:B98)</f>
        <v>2912.1143142813025</v>
      </c>
      <c r="C83" s="64">
        <f t="shared" ref="C83:AC83" si="50">SUBTOTAL(9,C84:C98)</f>
        <v>2721.0390629182803</v>
      </c>
      <c r="D83" s="64">
        <f t="shared" si="50"/>
        <v>2888.5918549941684</v>
      </c>
      <c r="E83" s="64">
        <f t="shared" si="50"/>
        <v>2562.8590386393885</v>
      </c>
      <c r="F83" s="64">
        <f t="shared" si="50"/>
        <v>2918.6869206740589</v>
      </c>
      <c r="G83" s="64">
        <f t="shared" si="50"/>
        <v>2864.80078394666</v>
      </c>
      <c r="H83" s="64">
        <f t="shared" si="50"/>
        <v>2783.9062019645171</v>
      </c>
      <c r="I83" s="64">
        <f t="shared" si="50"/>
        <v>2850.4939928183826</v>
      </c>
      <c r="J83" s="64">
        <f t="shared" si="50"/>
        <v>2947.5789578620602</v>
      </c>
      <c r="K83" s="64">
        <f t="shared" si="50"/>
        <v>3001.7399836484406</v>
      </c>
      <c r="L83" s="64">
        <f t="shared" si="50"/>
        <v>3071.1432943226587</v>
      </c>
      <c r="M83" s="64">
        <f t="shared" si="50"/>
        <v>3089.7139686338387</v>
      </c>
      <c r="N83" s="64">
        <f t="shared" si="50"/>
        <v>3216.684962817656</v>
      </c>
      <c r="O83" s="64">
        <f t="shared" si="50"/>
        <v>3477.211167623137</v>
      </c>
      <c r="P83" s="64">
        <f t="shared" si="50"/>
        <v>3432.5327037301363</v>
      </c>
      <c r="Q83" s="64">
        <f t="shared" si="50"/>
        <v>3533.2016482149975</v>
      </c>
      <c r="R83" s="64">
        <f t="shared" si="50"/>
        <v>3479.4588367995348</v>
      </c>
      <c r="S83" s="64">
        <f t="shared" si="50"/>
        <v>3319.5108534205397</v>
      </c>
      <c r="T83" s="64">
        <f t="shared" si="50"/>
        <v>3172.8550226468001</v>
      </c>
      <c r="U83" s="64">
        <f t="shared" si="50"/>
        <v>2974.9873127426222</v>
      </c>
      <c r="V83" s="64">
        <f t="shared" si="50"/>
        <v>2990.7469126421806</v>
      </c>
      <c r="W83" s="64">
        <f t="shared" si="50"/>
        <v>3076.5971096791059</v>
      </c>
      <c r="X83" s="64">
        <f t="shared" si="50"/>
        <v>3383.5216497259389</v>
      </c>
      <c r="Y83" s="64">
        <f t="shared" si="50"/>
        <v>3257.3863124254499</v>
      </c>
      <c r="Z83" s="64">
        <f t="shared" si="50"/>
        <v>3367.1575825788245</v>
      </c>
      <c r="AA83" s="64">
        <f t="shared" si="50"/>
        <v>3345.2330551912482</v>
      </c>
      <c r="AB83" s="64">
        <f t="shared" ref="AB83" si="51">SUBTOTAL(9,AB84:AB98)</f>
        <v>3163.9526454024303</v>
      </c>
      <c r="AC83" s="65">
        <f t="shared" si="50"/>
        <v>3270.2515269988598</v>
      </c>
      <c r="AD83" s="28">
        <f t="shared" ca="1" si="49"/>
        <v>0.12298185238169257</v>
      </c>
      <c r="AE83" s="36">
        <f t="shared" ca="1" si="44"/>
        <v>4.3050742354981963E-3</v>
      </c>
      <c r="AF83" s="36">
        <f t="shared" ca="1" si="45"/>
        <v>3.3596862377473835E-2</v>
      </c>
      <c r="AG83" s="43">
        <f t="shared" ca="1" si="46"/>
        <v>9.9183608557933081E-2</v>
      </c>
    </row>
    <row r="84" spans="1:33" ht="15" hidden="1" outlineLevel="1" x14ac:dyDescent="0.25">
      <c r="A84" s="16" t="s">
        <v>36</v>
      </c>
      <c r="B84" s="55">
        <f>SUBTOTAL(9,B85:B88)</f>
        <v>1241.619336017324</v>
      </c>
      <c r="C84" s="66">
        <f t="shared" ref="C84:AC84" si="52">SUBTOTAL(9,C85:C88)</f>
        <v>1124.2848486338848</v>
      </c>
      <c r="D84" s="66">
        <f t="shared" si="52"/>
        <v>1233.0878621899067</v>
      </c>
      <c r="E84" s="66">
        <f t="shared" si="52"/>
        <v>1246.6627182826671</v>
      </c>
      <c r="F84" s="66">
        <f t="shared" si="52"/>
        <v>1320.4911942397246</v>
      </c>
      <c r="G84" s="66">
        <f t="shared" si="52"/>
        <v>1395.6542992498148</v>
      </c>
      <c r="H84" s="66">
        <f t="shared" si="52"/>
        <v>1434.374269067984</v>
      </c>
      <c r="I84" s="66">
        <f t="shared" si="52"/>
        <v>1526.5518635426001</v>
      </c>
      <c r="J84" s="66">
        <f t="shared" si="52"/>
        <v>1577.3490640315249</v>
      </c>
      <c r="K84" s="66">
        <f t="shared" si="52"/>
        <v>1613.349810968783</v>
      </c>
      <c r="L84" s="66">
        <f t="shared" si="52"/>
        <v>1552.1817260918172</v>
      </c>
      <c r="M84" s="66">
        <f t="shared" si="52"/>
        <v>1568.5139271653165</v>
      </c>
      <c r="N84" s="66">
        <f t="shared" si="52"/>
        <v>1713.1809397137786</v>
      </c>
      <c r="O84" s="66">
        <f t="shared" si="52"/>
        <v>1811.5909935510297</v>
      </c>
      <c r="P84" s="66">
        <f t="shared" si="52"/>
        <v>1634.7343498556691</v>
      </c>
      <c r="Q84" s="66">
        <f t="shared" si="52"/>
        <v>1811.1344227598929</v>
      </c>
      <c r="R84" s="66">
        <f t="shared" si="52"/>
        <v>1843.7258150125053</v>
      </c>
      <c r="S84" s="66">
        <f t="shared" si="52"/>
        <v>1771.8288268459355</v>
      </c>
      <c r="T84" s="66">
        <f t="shared" si="52"/>
        <v>1689.5391906993577</v>
      </c>
      <c r="U84" s="66">
        <f t="shared" si="52"/>
        <v>1467.2748954032502</v>
      </c>
      <c r="V84" s="66">
        <f t="shared" si="52"/>
        <v>1488.360359996896</v>
      </c>
      <c r="W84" s="66">
        <f t="shared" si="52"/>
        <v>1603.9932542461913</v>
      </c>
      <c r="X84" s="66">
        <f t="shared" si="52"/>
        <v>1825.421041944458</v>
      </c>
      <c r="Y84" s="66">
        <f t="shared" si="52"/>
        <v>1741.9009036692512</v>
      </c>
      <c r="Z84" s="66">
        <f t="shared" si="52"/>
        <v>1774.339600535068</v>
      </c>
      <c r="AA84" s="66">
        <f t="shared" si="52"/>
        <v>1692.0169780233105</v>
      </c>
      <c r="AB84" s="66">
        <f t="shared" ref="AB84" si="53">SUBTOTAL(9,AB85:AB88)</f>
        <v>1525.2168720010145</v>
      </c>
      <c r="AC84" s="67">
        <f t="shared" si="52"/>
        <v>1533.4138343670645</v>
      </c>
      <c r="AD84" s="29">
        <f t="shared" ca="1" si="49"/>
        <v>0.23501123885982156</v>
      </c>
      <c r="AE84" s="37">
        <f t="shared" ca="1" si="44"/>
        <v>7.8484190176408841E-3</v>
      </c>
      <c r="AF84" s="37">
        <f t="shared" ca="1" si="45"/>
        <v>5.3742930048341631E-3</v>
      </c>
      <c r="AG84" s="44">
        <f t="shared" ca="1" si="46"/>
        <v>4.6506978515122394E-2</v>
      </c>
    </row>
    <row r="85" spans="1:33" hidden="1" outlineLevel="2" x14ac:dyDescent="0.2">
      <c r="A85" s="17" t="s">
        <v>6</v>
      </c>
      <c r="B85" s="56">
        <v>106.291950881427</v>
      </c>
      <c r="C85" s="68">
        <v>106.532324458386</v>
      </c>
      <c r="D85" s="68">
        <v>103.88787427521601</v>
      </c>
      <c r="E85" s="68">
        <v>103.382238114779</v>
      </c>
      <c r="F85" s="68">
        <v>103.144160144159</v>
      </c>
      <c r="G85" s="68">
        <v>106.90189244112599</v>
      </c>
      <c r="H85" s="68">
        <v>105.772874679346</v>
      </c>
      <c r="I85" s="68">
        <v>111.506608067439</v>
      </c>
      <c r="J85" s="68">
        <v>106.653218957451</v>
      </c>
      <c r="K85" s="68">
        <v>102.98056288800301</v>
      </c>
      <c r="L85" s="68">
        <v>109.643114464193</v>
      </c>
      <c r="M85" s="68">
        <v>111.36380192822701</v>
      </c>
      <c r="N85" s="68">
        <v>107.465789006397</v>
      </c>
      <c r="O85" s="68">
        <v>108.70557038546799</v>
      </c>
      <c r="P85" s="68">
        <v>103.53273042550001</v>
      </c>
      <c r="Q85" s="68">
        <v>108.472452821947</v>
      </c>
      <c r="R85" s="68">
        <v>99.466917635295403</v>
      </c>
      <c r="S85" s="68">
        <v>96.794677032892693</v>
      </c>
      <c r="T85" s="68">
        <v>92.781561095638693</v>
      </c>
      <c r="U85" s="68">
        <v>91.471508365739396</v>
      </c>
      <c r="V85" s="68">
        <v>78.435573775243199</v>
      </c>
      <c r="W85" s="68">
        <v>89.502908632091305</v>
      </c>
      <c r="X85" s="68">
        <v>83.608970614596998</v>
      </c>
      <c r="Y85" s="68">
        <v>82.705339788561204</v>
      </c>
      <c r="Z85" s="68">
        <v>87.758666372144006</v>
      </c>
      <c r="AA85" s="68">
        <v>88.811200361373594</v>
      </c>
      <c r="AB85" s="68">
        <v>69.612992738883506</v>
      </c>
      <c r="AC85" s="69">
        <v>78.448307190476399</v>
      </c>
      <c r="AD85" s="30">
        <f t="shared" ca="1" si="49"/>
        <v>-0.26195439504174045</v>
      </c>
      <c r="AE85" s="38">
        <f t="shared" ca="1" si="44"/>
        <v>-1.1186942972004288E-2</v>
      </c>
      <c r="AF85" s="38">
        <f t="shared" ca="1" si="45"/>
        <v>0.12692047998473388</v>
      </c>
      <c r="AG85" s="45">
        <f t="shared" ca="1" si="46"/>
        <v>2.3792623069434655E-3</v>
      </c>
    </row>
    <row r="86" spans="1:33" hidden="1" outlineLevel="2" x14ac:dyDescent="0.2">
      <c r="A86" s="17" t="s">
        <v>7</v>
      </c>
      <c r="B86" s="56">
        <v>38.096789961657002</v>
      </c>
      <c r="C86" s="68">
        <v>37.244316826444901</v>
      </c>
      <c r="D86" s="68">
        <v>34.619502485390498</v>
      </c>
      <c r="E86" s="68">
        <v>36.509014592947999</v>
      </c>
      <c r="F86" s="68">
        <v>70.745006962625496</v>
      </c>
      <c r="G86" s="68">
        <v>98.001941439078607</v>
      </c>
      <c r="H86" s="68">
        <v>101.584850409258</v>
      </c>
      <c r="I86" s="68">
        <v>90.007779125061205</v>
      </c>
      <c r="J86" s="68">
        <v>74.829403052323897</v>
      </c>
      <c r="K86" s="68">
        <v>48.068005102759997</v>
      </c>
      <c r="L86" s="68">
        <v>57.629806610134096</v>
      </c>
      <c r="M86" s="68">
        <v>57.794138133909499</v>
      </c>
      <c r="N86" s="68">
        <v>61.6699597229115</v>
      </c>
      <c r="O86" s="68">
        <v>54.745773010951602</v>
      </c>
      <c r="P86" s="68">
        <v>52.763422902109099</v>
      </c>
      <c r="Q86" s="68">
        <v>121.500012894086</v>
      </c>
      <c r="R86" s="68">
        <v>196.05776332803001</v>
      </c>
      <c r="S86" s="68">
        <v>145.491115942303</v>
      </c>
      <c r="T86" s="68">
        <v>172.786677329019</v>
      </c>
      <c r="U86" s="68">
        <v>83.617832490610795</v>
      </c>
      <c r="V86" s="68">
        <v>193.49637702299299</v>
      </c>
      <c r="W86" s="68">
        <v>210.58801214373</v>
      </c>
      <c r="X86" s="68">
        <v>358.25227589466101</v>
      </c>
      <c r="Y86" s="68">
        <v>321.02074853044002</v>
      </c>
      <c r="Z86" s="68">
        <v>157.71951782395399</v>
      </c>
      <c r="AA86" s="68">
        <v>207.33360319596699</v>
      </c>
      <c r="AB86" s="68">
        <v>115.790045674201</v>
      </c>
      <c r="AC86" s="69">
        <v>269.33671230859801</v>
      </c>
      <c r="AD86" s="30">
        <f t="shared" ca="1" si="49"/>
        <v>6.0698006992104938</v>
      </c>
      <c r="AE86" s="38">
        <f t="shared" ca="1" si="44"/>
        <v>7.5126396661930661E-2</v>
      </c>
      <c r="AF86" s="38">
        <f t="shared" ca="1" si="45"/>
        <v>1.3260782974940004</v>
      </c>
      <c r="AG86" s="45">
        <f t="shared" ca="1" si="46"/>
        <v>8.1687255011886235E-3</v>
      </c>
    </row>
    <row r="87" spans="1:33" hidden="1" outlineLevel="2" x14ac:dyDescent="0.2">
      <c r="A87" s="17" t="s">
        <v>8</v>
      </c>
      <c r="B87" s="56">
        <v>1097.2305951742401</v>
      </c>
      <c r="C87" s="68">
        <v>980.50820734905403</v>
      </c>
      <c r="D87" s="68">
        <v>1094.5804854293001</v>
      </c>
      <c r="E87" s="68">
        <v>1106.7714655749401</v>
      </c>
      <c r="F87" s="68">
        <v>1146.6020271329401</v>
      </c>
      <c r="G87" s="68">
        <v>1190.7504653696101</v>
      </c>
      <c r="H87" s="68">
        <v>1227.01654397938</v>
      </c>
      <c r="I87" s="68">
        <v>1325.0374763501</v>
      </c>
      <c r="J87" s="68">
        <v>1395.8664420217499</v>
      </c>
      <c r="K87" s="68">
        <v>1462.3012429780199</v>
      </c>
      <c r="L87" s="68">
        <v>1384.9088050174901</v>
      </c>
      <c r="M87" s="68">
        <v>1399.35598710318</v>
      </c>
      <c r="N87" s="68">
        <v>1544.0451909844701</v>
      </c>
      <c r="O87" s="68">
        <v>1648.1396501546101</v>
      </c>
      <c r="P87" s="68">
        <v>1478.43819652806</v>
      </c>
      <c r="Q87" s="68">
        <v>1581.16195704386</v>
      </c>
      <c r="R87" s="68">
        <v>1548.2011340491799</v>
      </c>
      <c r="S87" s="68">
        <v>1529.5430338707399</v>
      </c>
      <c r="T87" s="68">
        <v>1423.9709522747</v>
      </c>
      <c r="U87" s="68">
        <v>1292.1855545469</v>
      </c>
      <c r="V87" s="68">
        <v>1216.4284091986599</v>
      </c>
      <c r="W87" s="68">
        <v>1303.90233347037</v>
      </c>
      <c r="X87" s="68">
        <v>1383.5597954351999</v>
      </c>
      <c r="Y87" s="68">
        <v>1338.1748153502499</v>
      </c>
      <c r="Z87" s="68">
        <v>1528.86141633897</v>
      </c>
      <c r="AA87" s="68">
        <v>1395.8721744659699</v>
      </c>
      <c r="AB87" s="68">
        <v>1339.81383358793</v>
      </c>
      <c r="AC87" s="69">
        <v>1185.6288148679901</v>
      </c>
      <c r="AD87" s="30">
        <f t="shared" ca="1" si="49"/>
        <v>8.0564851256004433E-2</v>
      </c>
      <c r="AE87" s="38">
        <f t="shared" ca="1" si="44"/>
        <v>2.8738963686365526E-3</v>
      </c>
      <c r="AF87" s="38">
        <f t="shared" ca="1" si="45"/>
        <v>-0.11507943481001615</v>
      </c>
      <c r="AG87" s="45">
        <f t="shared" ca="1" si="46"/>
        <v>3.5958990706990303E-2</v>
      </c>
    </row>
    <row r="88" spans="1:33" hidden="1" outlineLevel="2" x14ac:dyDescent="0.2">
      <c r="A88" s="17" t="s">
        <v>9</v>
      </c>
      <c r="B88" s="56">
        <v>0</v>
      </c>
      <c r="C88" s="68">
        <v>0</v>
      </c>
      <c r="D88" s="68">
        <v>0</v>
      </c>
      <c r="E88" s="68">
        <v>0</v>
      </c>
      <c r="F88" s="68">
        <v>0</v>
      </c>
      <c r="G88" s="68">
        <v>0</v>
      </c>
      <c r="H88" s="68">
        <v>0</v>
      </c>
      <c r="I88" s="68">
        <v>0</v>
      </c>
      <c r="J88" s="68">
        <v>0</v>
      </c>
      <c r="K88" s="68">
        <v>0</v>
      </c>
      <c r="L88" s="68">
        <v>0</v>
      </c>
      <c r="M88" s="68">
        <v>0</v>
      </c>
      <c r="N88" s="68">
        <v>0</v>
      </c>
      <c r="O88" s="68">
        <v>0</v>
      </c>
      <c r="P88" s="68">
        <v>0</v>
      </c>
      <c r="Q88" s="68">
        <v>0</v>
      </c>
      <c r="R88" s="68">
        <v>0</v>
      </c>
      <c r="S88" s="68">
        <v>0</v>
      </c>
      <c r="T88" s="68">
        <v>0</v>
      </c>
      <c r="U88" s="68">
        <v>0</v>
      </c>
      <c r="V88" s="68">
        <v>0</v>
      </c>
      <c r="W88" s="68">
        <v>0</v>
      </c>
      <c r="X88" s="68">
        <v>0</v>
      </c>
      <c r="Y88" s="68">
        <v>0</v>
      </c>
      <c r="Z88" s="68">
        <v>0</v>
      </c>
      <c r="AA88" s="68">
        <v>0</v>
      </c>
      <c r="AB88" s="68">
        <v>0</v>
      </c>
      <c r="AC88" s="69">
        <v>0</v>
      </c>
      <c r="AD88" s="30" t="str">
        <f t="shared" ca="1" si="49"/>
        <v/>
      </c>
      <c r="AE88" s="38" t="str">
        <f t="shared" ca="1" si="44"/>
        <v/>
      </c>
      <c r="AF88" s="38" t="str">
        <f t="shared" ca="1" si="45"/>
        <v/>
      </c>
      <c r="AG88" s="45">
        <f t="shared" ca="1" si="46"/>
        <v>0</v>
      </c>
    </row>
    <row r="89" spans="1:33" ht="15" hidden="1" outlineLevel="1" x14ac:dyDescent="0.25">
      <c r="A89" s="16" t="s">
        <v>37</v>
      </c>
      <c r="B89" s="55">
        <f>SUBTOTAL(9,B90:B93)</f>
        <v>886.39303176602982</v>
      </c>
      <c r="C89" s="66">
        <f t="shared" ref="C89:AC89" si="54">SUBTOTAL(9,C90:C93)</f>
        <v>889.69660943262318</v>
      </c>
      <c r="D89" s="66">
        <f t="shared" si="54"/>
        <v>1033.9700470764187</v>
      </c>
      <c r="E89" s="66">
        <f t="shared" si="54"/>
        <v>723.52118076517695</v>
      </c>
      <c r="F89" s="66">
        <f t="shared" si="54"/>
        <v>987.07545832717688</v>
      </c>
      <c r="G89" s="66">
        <f t="shared" si="54"/>
        <v>887.44570336150434</v>
      </c>
      <c r="H89" s="66">
        <f t="shared" si="54"/>
        <v>775.39958005246365</v>
      </c>
      <c r="I89" s="66">
        <f t="shared" si="54"/>
        <v>755.4822056348105</v>
      </c>
      <c r="J89" s="66">
        <f t="shared" si="54"/>
        <v>781.37039303920915</v>
      </c>
      <c r="K89" s="66">
        <f t="shared" si="54"/>
        <v>774.43487836501697</v>
      </c>
      <c r="L89" s="66">
        <f t="shared" si="54"/>
        <v>807.45007373095905</v>
      </c>
      <c r="M89" s="66">
        <f t="shared" si="54"/>
        <v>813.17121405888406</v>
      </c>
      <c r="N89" s="66">
        <f t="shared" si="54"/>
        <v>797.33945215677466</v>
      </c>
      <c r="O89" s="66">
        <f t="shared" si="54"/>
        <v>936.38466730635582</v>
      </c>
      <c r="P89" s="66">
        <f t="shared" si="54"/>
        <v>1017.8434301316897</v>
      </c>
      <c r="Q89" s="66">
        <f t="shared" si="54"/>
        <v>976.45191260433035</v>
      </c>
      <c r="R89" s="66">
        <f t="shared" si="54"/>
        <v>864.99937841741257</v>
      </c>
      <c r="S89" s="66">
        <f t="shared" si="54"/>
        <v>849.10007229230882</v>
      </c>
      <c r="T89" s="66">
        <f t="shared" si="54"/>
        <v>858.09068178561006</v>
      </c>
      <c r="U89" s="66">
        <f t="shared" si="54"/>
        <v>797.09567885681383</v>
      </c>
      <c r="V89" s="66">
        <f t="shared" si="54"/>
        <v>882.41677453939485</v>
      </c>
      <c r="W89" s="66">
        <f t="shared" si="54"/>
        <v>850.12834137455798</v>
      </c>
      <c r="X89" s="66">
        <f t="shared" si="54"/>
        <v>922.70796011771859</v>
      </c>
      <c r="Y89" s="66">
        <f t="shared" si="54"/>
        <v>894.74491593339383</v>
      </c>
      <c r="Z89" s="66">
        <f t="shared" si="54"/>
        <v>966.45272738350002</v>
      </c>
      <c r="AA89" s="66">
        <f t="shared" si="54"/>
        <v>998.09035274080588</v>
      </c>
      <c r="AB89" s="66">
        <f t="shared" ref="AB89" si="55">SUBTOTAL(9,AB90:AB93)</f>
        <v>993.06492123402745</v>
      </c>
      <c r="AC89" s="67">
        <f t="shared" si="54"/>
        <v>1058.8750926423124</v>
      </c>
      <c r="AD89" s="29">
        <f t="shared" ca="1" si="49"/>
        <v>0.19458869225611264</v>
      </c>
      <c r="AE89" s="37">
        <f t="shared" ca="1" si="44"/>
        <v>6.6069873505412158E-3</v>
      </c>
      <c r="AF89" s="37">
        <f t="shared" ca="1" si="45"/>
        <v>6.6269757395625462E-2</v>
      </c>
      <c r="AG89" s="44">
        <f t="shared" ca="1" si="46"/>
        <v>3.211467125183514E-2</v>
      </c>
    </row>
    <row r="90" spans="1:33" hidden="1" outlineLevel="2" x14ac:dyDescent="0.2">
      <c r="A90" s="17" t="s">
        <v>6</v>
      </c>
      <c r="B90" s="56">
        <v>236.72493818779199</v>
      </c>
      <c r="C90" s="68">
        <v>233.58082504190401</v>
      </c>
      <c r="D90" s="68">
        <v>239.439468530808</v>
      </c>
      <c r="E90" s="68">
        <v>249.43679243019301</v>
      </c>
      <c r="F90" s="68">
        <v>267.72341396492698</v>
      </c>
      <c r="G90" s="68">
        <v>281.41163021281301</v>
      </c>
      <c r="H90" s="68">
        <v>290.72451633904302</v>
      </c>
      <c r="I90" s="68">
        <v>299.851891881386</v>
      </c>
      <c r="J90" s="68">
        <v>314.82335373151898</v>
      </c>
      <c r="K90" s="68">
        <v>331.73414628214402</v>
      </c>
      <c r="L90" s="68">
        <v>346.98981437450402</v>
      </c>
      <c r="M90" s="68">
        <v>362.15997507522098</v>
      </c>
      <c r="N90" s="68">
        <v>366.41685783469001</v>
      </c>
      <c r="O90" s="68">
        <v>384.42753552260001</v>
      </c>
      <c r="P90" s="68">
        <v>423.40581700160902</v>
      </c>
      <c r="Q90" s="68">
        <v>416.47713564000202</v>
      </c>
      <c r="R90" s="68">
        <v>407.64195591370901</v>
      </c>
      <c r="S90" s="68">
        <v>359.68659188822699</v>
      </c>
      <c r="T90" s="68">
        <v>353.37621095661598</v>
      </c>
      <c r="U90" s="68">
        <v>401.90030538144799</v>
      </c>
      <c r="V90" s="68">
        <v>367.26904626670103</v>
      </c>
      <c r="W90" s="68">
        <v>304.39065609403599</v>
      </c>
      <c r="X90" s="68">
        <v>423.32093861485299</v>
      </c>
      <c r="Y90" s="68">
        <v>411.41693632029802</v>
      </c>
      <c r="Z90" s="68">
        <v>470.91648452355503</v>
      </c>
      <c r="AA90" s="68">
        <v>479.25277228963398</v>
      </c>
      <c r="AB90" s="68">
        <v>432.50078063679098</v>
      </c>
      <c r="AC90" s="69">
        <v>430.85608533399699</v>
      </c>
      <c r="AD90" s="30">
        <f t="shared" ca="1" si="49"/>
        <v>0.82007053685320774</v>
      </c>
      <c r="AE90" s="38">
        <f t="shared" ca="1" si="44"/>
        <v>2.2428382654930745E-2</v>
      </c>
      <c r="AF90" s="38">
        <f t="shared" ca="1" si="45"/>
        <v>-3.802756842132049E-3</v>
      </c>
      <c r="AG90" s="45">
        <f t="shared" ca="1" si="46"/>
        <v>1.306745397403356E-2</v>
      </c>
    </row>
    <row r="91" spans="1:33" hidden="1" outlineLevel="2" x14ac:dyDescent="0.2">
      <c r="A91" s="17" t="s">
        <v>7</v>
      </c>
      <c r="B91" s="56">
        <v>143.25307320994</v>
      </c>
      <c r="C91" s="68">
        <v>146.00697594693699</v>
      </c>
      <c r="D91" s="68">
        <v>133.671026188452</v>
      </c>
      <c r="E91" s="68">
        <v>156.66795503818699</v>
      </c>
      <c r="F91" s="68">
        <v>152.280435395821</v>
      </c>
      <c r="G91" s="68">
        <v>140.26989883384701</v>
      </c>
      <c r="H91" s="68">
        <v>136.73099441285899</v>
      </c>
      <c r="I91" s="68">
        <v>135.42360808677199</v>
      </c>
      <c r="J91" s="68">
        <v>130.673625929465</v>
      </c>
      <c r="K91" s="68">
        <v>116.40493462149701</v>
      </c>
      <c r="L91" s="68">
        <v>114.977905894635</v>
      </c>
      <c r="M91" s="68">
        <v>143.39240735020499</v>
      </c>
      <c r="N91" s="68">
        <v>138.92385205056701</v>
      </c>
      <c r="O91" s="68">
        <v>167.28713917868501</v>
      </c>
      <c r="P91" s="68">
        <v>131.49720211747501</v>
      </c>
      <c r="Q91" s="68">
        <v>122.51577596510801</v>
      </c>
      <c r="R91" s="68">
        <v>128.73715544962499</v>
      </c>
      <c r="S91" s="68">
        <v>134.95291999046</v>
      </c>
      <c r="T91" s="68">
        <v>146.219945575438</v>
      </c>
      <c r="U91" s="68">
        <v>119.588315062517</v>
      </c>
      <c r="V91" s="68">
        <v>131.333057561164</v>
      </c>
      <c r="W91" s="68">
        <v>120.33171044802199</v>
      </c>
      <c r="X91" s="68">
        <v>131.52011958538799</v>
      </c>
      <c r="Y91" s="68">
        <v>135.63572168625899</v>
      </c>
      <c r="Z91" s="68">
        <v>92.725383210616997</v>
      </c>
      <c r="AA91" s="68">
        <v>92.128074518065006</v>
      </c>
      <c r="AB91" s="68">
        <v>100.23448640241701</v>
      </c>
      <c r="AC91" s="69">
        <v>92.795626677830199</v>
      </c>
      <c r="AD91" s="30">
        <f t="shared" ca="1" si="49"/>
        <v>-0.35222592717549239</v>
      </c>
      <c r="AE91" s="38">
        <f t="shared" ca="1" si="44"/>
        <v>-1.5953349435513853E-2</v>
      </c>
      <c r="AF91" s="38">
        <f t="shared" ca="1" si="45"/>
        <v>-7.42145741608492E-2</v>
      </c>
      <c r="AG91" s="45">
        <f t="shared" ca="1" si="46"/>
        <v>2.8144028177393499E-3</v>
      </c>
    </row>
    <row r="92" spans="1:33" hidden="1" outlineLevel="2" x14ac:dyDescent="0.2">
      <c r="A92" s="17" t="s">
        <v>8</v>
      </c>
      <c r="B92" s="56">
        <v>506.34564946852299</v>
      </c>
      <c r="C92" s="68">
        <v>510.038768636344</v>
      </c>
      <c r="D92" s="68">
        <v>660.78943706203199</v>
      </c>
      <c r="E92" s="68">
        <v>317.346391991997</v>
      </c>
      <c r="F92" s="68">
        <v>566.99729309722898</v>
      </c>
      <c r="G92" s="68">
        <v>465.688495657462</v>
      </c>
      <c r="H92" s="68">
        <v>347.89123233721199</v>
      </c>
      <c r="I92" s="68">
        <v>320.16509318223302</v>
      </c>
      <c r="J92" s="68">
        <v>335.82510041128899</v>
      </c>
      <c r="K92" s="68">
        <v>326.26118463605599</v>
      </c>
      <c r="L92" s="68">
        <v>345.45513413358401</v>
      </c>
      <c r="M92" s="68">
        <v>307.58871487852201</v>
      </c>
      <c r="N92" s="68">
        <v>291.95476412888303</v>
      </c>
      <c r="O92" s="68">
        <v>384.61941426218999</v>
      </c>
      <c r="P92" s="68">
        <v>462.89349765806099</v>
      </c>
      <c r="Q92" s="68">
        <v>437.40748876926898</v>
      </c>
      <c r="R92" s="68">
        <v>328.56164294142599</v>
      </c>
      <c r="S92" s="68">
        <v>354.40472708022202</v>
      </c>
      <c r="T92" s="68">
        <v>358.440831499539</v>
      </c>
      <c r="U92" s="68">
        <v>275.55011871769301</v>
      </c>
      <c r="V92" s="68">
        <v>383.75928111290301</v>
      </c>
      <c r="W92" s="68">
        <v>425.35446588386498</v>
      </c>
      <c r="X92" s="68">
        <v>367.81639216470103</v>
      </c>
      <c r="Y92" s="68">
        <v>347.63975917809199</v>
      </c>
      <c r="Z92" s="68">
        <v>402.75716453662801</v>
      </c>
      <c r="AA92" s="68">
        <v>426.65233604157601</v>
      </c>
      <c r="AB92" s="68">
        <v>460.26606921118599</v>
      </c>
      <c r="AC92" s="69">
        <v>535.16602629180295</v>
      </c>
      <c r="AD92" s="30">
        <f t="shared" ca="1" si="49"/>
        <v>5.6918385402404015E-2</v>
      </c>
      <c r="AE92" s="38">
        <f t="shared" ca="1" si="44"/>
        <v>2.0523806809340517E-3</v>
      </c>
      <c r="AF92" s="38">
        <f t="shared" ca="1" si="45"/>
        <v>0.16273186769770387</v>
      </c>
      <c r="AG92" s="45">
        <f t="shared" ca="1" si="46"/>
        <v>1.6231074957693679E-2</v>
      </c>
    </row>
    <row r="93" spans="1:33" hidden="1" outlineLevel="2" x14ac:dyDescent="0.2">
      <c r="A93" s="17" t="s">
        <v>9</v>
      </c>
      <c r="B93" s="56">
        <v>6.9370899774874401E-2</v>
      </c>
      <c r="C93" s="68">
        <v>7.0039807438191007E-2</v>
      </c>
      <c r="D93" s="68">
        <v>7.0115295126633198E-2</v>
      </c>
      <c r="E93" s="68">
        <v>7.0041304799999995E-2</v>
      </c>
      <c r="F93" s="68">
        <v>7.4315869199999995E-2</v>
      </c>
      <c r="G93" s="68">
        <v>7.5678657382311595E-2</v>
      </c>
      <c r="H93" s="68">
        <v>5.2836963349748703E-2</v>
      </c>
      <c r="I93" s="68">
        <v>4.16124844194719E-2</v>
      </c>
      <c r="J93" s="68">
        <v>4.8312966936185898E-2</v>
      </c>
      <c r="K93" s="68">
        <v>3.4612825319999999E-2</v>
      </c>
      <c r="L93" s="68">
        <v>2.7219328235999998E-2</v>
      </c>
      <c r="M93" s="68">
        <v>3.0116754935999999E-2</v>
      </c>
      <c r="N93" s="68">
        <v>4.3978142634580802E-2</v>
      </c>
      <c r="O93" s="68">
        <v>5.0578342880774403E-2</v>
      </c>
      <c r="P93" s="68">
        <v>4.69133545446144E-2</v>
      </c>
      <c r="Q93" s="68">
        <v>5.1512229951321598E-2</v>
      </c>
      <c r="R93" s="68">
        <v>5.862411265248E-2</v>
      </c>
      <c r="S93" s="68">
        <v>5.5833333399719999E-2</v>
      </c>
      <c r="T93" s="68">
        <v>5.3693754017148002E-2</v>
      </c>
      <c r="U93" s="68">
        <v>5.6939695155792003E-2</v>
      </c>
      <c r="V93" s="68">
        <v>5.5389598626898802E-2</v>
      </c>
      <c r="W93" s="68">
        <v>5.1508948635003597E-2</v>
      </c>
      <c r="X93" s="68">
        <v>5.0509752776647598E-2</v>
      </c>
      <c r="Y93" s="68">
        <v>5.2498748744794703E-2</v>
      </c>
      <c r="Z93" s="68">
        <v>5.3695112699950698E-2</v>
      </c>
      <c r="AA93" s="68">
        <v>5.7169891530935997E-2</v>
      </c>
      <c r="AB93" s="68">
        <v>6.3584983633535999E-2</v>
      </c>
      <c r="AC93" s="69">
        <v>5.7354338682514501E-2</v>
      </c>
      <c r="AD93" s="30">
        <f t="shared" ca="1" si="49"/>
        <v>-0.1732219292434809</v>
      </c>
      <c r="AE93" s="38">
        <f t="shared" ca="1" si="44"/>
        <v>-7.0203883337325301E-3</v>
      </c>
      <c r="AF93" s="38">
        <f t="shared" ca="1" si="45"/>
        <v>-9.7989251470614991E-2</v>
      </c>
      <c r="AG93" s="45">
        <f t="shared" ca="1" si="46"/>
        <v>1.7395023685551576E-6</v>
      </c>
    </row>
    <row r="94" spans="1:33" ht="15" hidden="1" outlineLevel="1" x14ac:dyDescent="0.25">
      <c r="A94" s="16" t="s">
        <v>38</v>
      </c>
      <c r="B94" s="55">
        <f>SUBTOTAL(9,B95:B98)</f>
        <v>784.10194649794823</v>
      </c>
      <c r="C94" s="66">
        <f t="shared" ref="C94:AC94" si="56">SUBTOTAL(9,C95:C98)</f>
        <v>707.05760485177223</v>
      </c>
      <c r="D94" s="66">
        <f t="shared" si="56"/>
        <v>621.53394572784327</v>
      </c>
      <c r="E94" s="66">
        <f t="shared" si="56"/>
        <v>592.67513959154428</v>
      </c>
      <c r="F94" s="66">
        <f t="shared" si="56"/>
        <v>611.12026810715736</v>
      </c>
      <c r="G94" s="66">
        <f t="shared" si="56"/>
        <v>581.70078133534025</v>
      </c>
      <c r="H94" s="66">
        <f t="shared" si="56"/>
        <v>574.13235284406949</v>
      </c>
      <c r="I94" s="66">
        <f t="shared" si="56"/>
        <v>568.45992364097208</v>
      </c>
      <c r="J94" s="66">
        <f t="shared" si="56"/>
        <v>588.85950079132624</v>
      </c>
      <c r="K94" s="66">
        <f t="shared" si="56"/>
        <v>613.95529431464092</v>
      </c>
      <c r="L94" s="66">
        <f t="shared" si="56"/>
        <v>711.51149449988236</v>
      </c>
      <c r="M94" s="66">
        <f t="shared" si="56"/>
        <v>708.02882740963844</v>
      </c>
      <c r="N94" s="66">
        <f t="shared" si="56"/>
        <v>706.16457094710267</v>
      </c>
      <c r="O94" s="66">
        <f t="shared" si="56"/>
        <v>729.23550676575167</v>
      </c>
      <c r="P94" s="66">
        <f t="shared" si="56"/>
        <v>779.95492374277774</v>
      </c>
      <c r="Q94" s="66">
        <f t="shared" si="56"/>
        <v>745.61531285077444</v>
      </c>
      <c r="R94" s="66">
        <f t="shared" si="56"/>
        <v>770.73364336961754</v>
      </c>
      <c r="S94" s="66">
        <f t="shared" si="56"/>
        <v>698.58195428229544</v>
      </c>
      <c r="T94" s="66">
        <f t="shared" si="56"/>
        <v>625.22515016183218</v>
      </c>
      <c r="U94" s="66">
        <f t="shared" si="56"/>
        <v>710.61673848255805</v>
      </c>
      <c r="V94" s="66">
        <f t="shared" si="56"/>
        <v>619.96977810588999</v>
      </c>
      <c r="W94" s="66">
        <f t="shared" si="56"/>
        <v>622.47551405835645</v>
      </c>
      <c r="X94" s="66">
        <f t="shared" si="56"/>
        <v>635.39264766376243</v>
      </c>
      <c r="Y94" s="66">
        <f t="shared" si="56"/>
        <v>620.74049282280532</v>
      </c>
      <c r="Z94" s="66">
        <f t="shared" si="56"/>
        <v>626.36525466025626</v>
      </c>
      <c r="AA94" s="66">
        <f t="shared" si="56"/>
        <v>655.12572442713179</v>
      </c>
      <c r="AB94" s="66">
        <f t="shared" ref="AB94" si="57">SUBTOTAL(9,AB95:AB98)</f>
        <v>645.67085216738826</v>
      </c>
      <c r="AC94" s="67">
        <f t="shared" si="56"/>
        <v>677.96259998948278</v>
      </c>
      <c r="AD94" s="29">
        <f t="shared" ca="1" si="49"/>
        <v>-0.1353642176027211</v>
      </c>
      <c r="AE94" s="37">
        <f t="shared" ca="1" si="44"/>
        <v>-5.3724395687035909E-3</v>
      </c>
      <c r="AF94" s="37">
        <f t="shared" ca="1" si="45"/>
        <v>5.0012708044195442E-2</v>
      </c>
      <c r="AG94" s="44">
        <f t="shared" ca="1" si="46"/>
        <v>2.0561958790975551E-2</v>
      </c>
    </row>
    <row r="95" spans="1:33" hidden="1" outlineLevel="2" x14ac:dyDescent="0.2">
      <c r="A95" s="17" t="s">
        <v>6</v>
      </c>
      <c r="B95" s="56">
        <v>186.08944447622699</v>
      </c>
      <c r="C95" s="68">
        <v>200.048928356977</v>
      </c>
      <c r="D95" s="68">
        <v>227.30853163672299</v>
      </c>
      <c r="E95" s="68">
        <v>228.51926768328599</v>
      </c>
      <c r="F95" s="68">
        <v>238.46930613257399</v>
      </c>
      <c r="G95" s="68">
        <v>233.63889234981099</v>
      </c>
      <c r="H95" s="68">
        <v>245.644634197041</v>
      </c>
      <c r="I95" s="68">
        <v>260.87513156123998</v>
      </c>
      <c r="J95" s="68">
        <v>269.88500206864398</v>
      </c>
      <c r="K95" s="68">
        <v>289.543012679029</v>
      </c>
      <c r="L95" s="68">
        <v>380.38064991652197</v>
      </c>
      <c r="M95" s="68">
        <v>381.61321174921198</v>
      </c>
      <c r="N95" s="68">
        <v>362.72592241106702</v>
      </c>
      <c r="O95" s="68">
        <v>366.90936641469301</v>
      </c>
      <c r="P95" s="68">
        <v>385.093524289421</v>
      </c>
      <c r="Q95" s="68">
        <v>347.14855542002698</v>
      </c>
      <c r="R95" s="68">
        <v>371.48385197226997</v>
      </c>
      <c r="S95" s="68">
        <v>303.16616193040301</v>
      </c>
      <c r="T95" s="68">
        <v>293.522087422445</v>
      </c>
      <c r="U95" s="68">
        <v>348.75774931995898</v>
      </c>
      <c r="V95" s="68">
        <v>320.10212590110302</v>
      </c>
      <c r="W95" s="68">
        <v>301.08226151679298</v>
      </c>
      <c r="X95" s="68">
        <v>336.42657895074302</v>
      </c>
      <c r="Y95" s="68">
        <v>329.75335663139703</v>
      </c>
      <c r="Z95" s="68">
        <v>353.24270576173802</v>
      </c>
      <c r="AA95" s="68">
        <v>366.35008479460299</v>
      </c>
      <c r="AB95" s="68">
        <v>345.174064003372</v>
      </c>
      <c r="AC95" s="69">
        <v>366.06029340785699</v>
      </c>
      <c r="AD95" s="30">
        <f t="shared" ca="1" si="49"/>
        <v>0.96712013643858974</v>
      </c>
      <c r="AE95" s="38">
        <f t="shared" ca="1" si="44"/>
        <v>2.5374765732742111E-2</v>
      </c>
      <c r="AF95" s="38">
        <f t="shared" ca="1" si="45"/>
        <v>6.0509266432836606E-2</v>
      </c>
      <c r="AG95" s="45">
        <f t="shared" ca="1" si="46"/>
        <v>1.110225942873772E-2</v>
      </c>
    </row>
    <row r="96" spans="1:33" hidden="1" outlineLevel="2" x14ac:dyDescent="0.2">
      <c r="A96" s="17" t="s">
        <v>7</v>
      </c>
      <c r="B96" s="56">
        <v>373.89989589417797</v>
      </c>
      <c r="C96" s="68">
        <v>264.584505760659</v>
      </c>
      <c r="D96" s="68">
        <v>154.80417217919199</v>
      </c>
      <c r="E96" s="68">
        <v>126.312233552989</v>
      </c>
      <c r="F96" s="68">
        <v>129.96333388103201</v>
      </c>
      <c r="G96" s="68">
        <v>128.125700647717</v>
      </c>
      <c r="H96" s="68">
        <v>122.228930794813</v>
      </c>
      <c r="I96" s="68">
        <v>126.97553116973801</v>
      </c>
      <c r="J96" s="68">
        <v>132.516604501958</v>
      </c>
      <c r="K96" s="68">
        <v>117.955919268133</v>
      </c>
      <c r="L96" s="68">
        <v>109.23080080832401</v>
      </c>
      <c r="M96" s="68">
        <v>72.290041949903895</v>
      </c>
      <c r="N96" s="68">
        <v>60.888652071809503</v>
      </c>
      <c r="O96" s="68">
        <v>82.663224568431801</v>
      </c>
      <c r="P96" s="68">
        <v>86.794053145397399</v>
      </c>
      <c r="Q96" s="68">
        <v>88.097497901306895</v>
      </c>
      <c r="R96" s="68">
        <v>68.773345738930402</v>
      </c>
      <c r="S96" s="68">
        <v>55.0862151087859</v>
      </c>
      <c r="T96" s="68">
        <v>36.374752149771197</v>
      </c>
      <c r="U96" s="68">
        <v>85.426150617738401</v>
      </c>
      <c r="V96" s="68">
        <v>53.192973966640601</v>
      </c>
      <c r="W96" s="68">
        <v>72.448286511894295</v>
      </c>
      <c r="X96" s="68">
        <v>43.691036498345603</v>
      </c>
      <c r="Y96" s="68">
        <v>33.078712945440998</v>
      </c>
      <c r="Z96" s="68">
        <v>34.535439381345903</v>
      </c>
      <c r="AA96" s="68">
        <v>39.000102105899103</v>
      </c>
      <c r="AB96" s="68">
        <v>34.225679925057896</v>
      </c>
      <c r="AC96" s="69">
        <v>27.322978136479598</v>
      </c>
      <c r="AD96" s="30">
        <f t="shared" ca="1" si="49"/>
        <v>-0.92692434944081237</v>
      </c>
      <c r="AE96" s="38">
        <f t="shared" ca="1" si="44"/>
        <v>-9.2351891263879549E-2</v>
      </c>
      <c r="AF96" s="38">
        <f t="shared" ca="1" si="45"/>
        <v>-0.20168194769812509</v>
      </c>
      <c r="AG96" s="45">
        <f t="shared" ca="1" si="46"/>
        <v>8.2867985711562102E-4</v>
      </c>
    </row>
    <row r="97" spans="1:33" hidden="1" outlineLevel="2" x14ac:dyDescent="0.2">
      <c r="A97" s="17" t="s">
        <v>8</v>
      </c>
      <c r="B97" s="56">
        <v>168.010425168686</v>
      </c>
      <c r="C97" s="68">
        <v>186.32198977527901</v>
      </c>
      <c r="D97" s="68">
        <v>183.31906095307099</v>
      </c>
      <c r="E97" s="68">
        <v>181.74145739641199</v>
      </c>
      <c r="F97" s="68">
        <v>186.58544713469399</v>
      </c>
      <c r="G97" s="68">
        <v>163.83400737895499</v>
      </c>
      <c r="H97" s="68">
        <v>149.51452824301401</v>
      </c>
      <c r="I97" s="68">
        <v>123.068690676356</v>
      </c>
      <c r="J97" s="68">
        <v>128.057500363782</v>
      </c>
      <c r="K97" s="68">
        <v>147.29902241450301</v>
      </c>
      <c r="L97" s="68">
        <v>161.859477466416</v>
      </c>
      <c r="M97" s="68">
        <v>193.336837029457</v>
      </c>
      <c r="N97" s="68">
        <v>221.982142428537</v>
      </c>
      <c r="O97" s="68">
        <v>219.09362007577701</v>
      </c>
      <c r="P97" s="68">
        <v>247.380523133135</v>
      </c>
      <c r="Q97" s="68">
        <v>249.645539101239</v>
      </c>
      <c r="R97" s="68">
        <v>269.95110252871501</v>
      </c>
      <c r="S97" s="68">
        <v>279.92785034950299</v>
      </c>
      <c r="T97" s="68">
        <v>235.11934510172</v>
      </c>
      <c r="U97" s="68">
        <v>216.63921164101501</v>
      </c>
      <c r="V97" s="68">
        <v>187.379577437254</v>
      </c>
      <c r="W97" s="68">
        <v>190.15796590602801</v>
      </c>
      <c r="X97" s="68">
        <v>197.02806555912801</v>
      </c>
      <c r="Y97" s="68">
        <v>200.13621905153499</v>
      </c>
      <c r="Z97" s="68">
        <v>180.25736670395</v>
      </c>
      <c r="AA97" s="68">
        <v>190.80948297736299</v>
      </c>
      <c r="AB97" s="68">
        <v>206.59784614811801</v>
      </c>
      <c r="AC97" s="69">
        <v>224.127087750345</v>
      </c>
      <c r="AD97" s="30">
        <f t="shared" ca="1" si="49"/>
        <v>0.33400702679798999</v>
      </c>
      <c r="AE97" s="38">
        <f t="shared" ca="1" si="44"/>
        <v>1.0730766636154909E-2</v>
      </c>
      <c r="AF97" s="38">
        <f t="shared" ca="1" si="45"/>
        <v>8.4847165297452287E-2</v>
      </c>
      <c r="AG97" s="45">
        <f t="shared" ca="1" si="46"/>
        <v>6.7975607243459255E-3</v>
      </c>
    </row>
    <row r="98" spans="1:33" hidden="1" outlineLevel="2" x14ac:dyDescent="0.2">
      <c r="A98" s="17" t="s">
        <v>9</v>
      </c>
      <c r="B98" s="56">
        <v>56.102180958857303</v>
      </c>
      <c r="C98" s="68">
        <v>56.102180958857303</v>
      </c>
      <c r="D98" s="68">
        <v>56.102180958857303</v>
      </c>
      <c r="E98" s="68">
        <v>56.102180958857303</v>
      </c>
      <c r="F98" s="68">
        <v>56.102180958857303</v>
      </c>
      <c r="G98" s="68">
        <v>56.102180958857303</v>
      </c>
      <c r="H98" s="68">
        <v>56.744259609201499</v>
      </c>
      <c r="I98" s="68">
        <v>57.540570233638</v>
      </c>
      <c r="J98" s="68">
        <v>58.400393856942301</v>
      </c>
      <c r="K98" s="68">
        <v>59.157339952975903</v>
      </c>
      <c r="L98" s="68">
        <v>60.040566308620299</v>
      </c>
      <c r="M98" s="68">
        <v>60.788736681065501</v>
      </c>
      <c r="N98" s="68">
        <v>60.567854035689201</v>
      </c>
      <c r="O98" s="68">
        <v>60.5692957068499</v>
      </c>
      <c r="P98" s="68">
        <v>60.686823174824298</v>
      </c>
      <c r="Q98" s="68">
        <v>60.723720428201602</v>
      </c>
      <c r="R98" s="68">
        <v>60.525343129702101</v>
      </c>
      <c r="S98" s="68">
        <v>60.401726893603502</v>
      </c>
      <c r="T98" s="68">
        <v>60.208965487896002</v>
      </c>
      <c r="U98" s="68">
        <v>59.793626903845599</v>
      </c>
      <c r="V98" s="68">
        <v>59.2951008008923</v>
      </c>
      <c r="W98" s="68">
        <v>58.787000123641199</v>
      </c>
      <c r="X98" s="68">
        <v>58.246966655545798</v>
      </c>
      <c r="Y98" s="68">
        <v>57.772204194432298</v>
      </c>
      <c r="Z98" s="68">
        <v>58.329742813222303</v>
      </c>
      <c r="AA98" s="68">
        <v>58.966054549266701</v>
      </c>
      <c r="AB98" s="68">
        <v>59.673262090840304</v>
      </c>
      <c r="AC98" s="69">
        <v>60.452240694801198</v>
      </c>
      <c r="AD98" s="30">
        <f t="shared" ca="1" si="49"/>
        <v>7.7538157369212213E-2</v>
      </c>
      <c r="AE98" s="38">
        <f t="shared" ca="1" si="44"/>
        <v>2.7697158262207644E-3</v>
      </c>
      <c r="AF98" s="38">
        <f t="shared" ca="1" si="45"/>
        <v>1.3054064360937145E-2</v>
      </c>
      <c r="AG98" s="45">
        <f t="shared" ca="1" si="46"/>
        <v>1.8334587807762853E-3</v>
      </c>
    </row>
    <row r="99" spans="1:33" ht="15.75" collapsed="1" thickBot="1" x14ac:dyDescent="0.3">
      <c r="A99" s="20" t="s">
        <v>39</v>
      </c>
      <c r="B99" s="58">
        <f>SUBTOTAL(9,B100:B107)</f>
        <v>1337.1182235598301</v>
      </c>
      <c r="C99" s="72">
        <f t="shared" ref="C99:AC99" si="58">SUBTOTAL(9,C100:C107)</f>
        <v>1323.8798366133587</v>
      </c>
      <c r="D99" s="72">
        <f t="shared" si="58"/>
        <v>1336.6747515614018</v>
      </c>
      <c r="E99" s="72">
        <f t="shared" si="58"/>
        <v>1295.4506504908445</v>
      </c>
      <c r="F99" s="72">
        <f t="shared" si="58"/>
        <v>1344.8521942620682</v>
      </c>
      <c r="G99" s="72">
        <f t="shared" si="58"/>
        <v>1318.8232645152468</v>
      </c>
      <c r="H99" s="72">
        <f t="shared" si="58"/>
        <v>1720.0220730967767</v>
      </c>
      <c r="I99" s="72">
        <f t="shared" si="58"/>
        <v>1670.3415100556749</v>
      </c>
      <c r="J99" s="72">
        <f t="shared" si="58"/>
        <v>1677.7354250796211</v>
      </c>
      <c r="K99" s="72">
        <f t="shared" si="58"/>
        <v>1668.7322685561035</v>
      </c>
      <c r="L99" s="72">
        <f t="shared" si="58"/>
        <v>1640.4900403663887</v>
      </c>
      <c r="M99" s="72">
        <f t="shared" si="58"/>
        <v>1698.0289732229826</v>
      </c>
      <c r="N99" s="72">
        <f t="shared" si="58"/>
        <v>1633.6865024680887</v>
      </c>
      <c r="O99" s="72">
        <f t="shared" si="58"/>
        <v>1511.6360675592155</v>
      </c>
      <c r="P99" s="72">
        <f t="shared" si="58"/>
        <v>1700.522167329271</v>
      </c>
      <c r="Q99" s="72">
        <f t="shared" si="58"/>
        <v>1759.2644415084364</v>
      </c>
      <c r="R99" s="72">
        <f t="shared" si="58"/>
        <v>1918.1769444374745</v>
      </c>
      <c r="S99" s="72">
        <f t="shared" si="58"/>
        <v>1854.6243728773482</v>
      </c>
      <c r="T99" s="72">
        <f t="shared" si="58"/>
        <v>2193.2310032558034</v>
      </c>
      <c r="U99" s="72">
        <f t="shared" si="58"/>
        <v>2390.1603988357665</v>
      </c>
      <c r="V99" s="72">
        <f t="shared" si="58"/>
        <v>2644.8712241087496</v>
      </c>
      <c r="W99" s="72">
        <f t="shared" si="58"/>
        <v>2410.3234923067198</v>
      </c>
      <c r="X99" s="72">
        <f t="shared" si="58"/>
        <v>2098.3182935789232</v>
      </c>
      <c r="Y99" s="72">
        <f t="shared" si="58"/>
        <v>1878.1424513700811</v>
      </c>
      <c r="Z99" s="72">
        <f t="shared" si="58"/>
        <v>2049.9174743549911</v>
      </c>
      <c r="AA99" s="72">
        <f t="shared" si="58"/>
        <v>2189.1530393926273</v>
      </c>
      <c r="AB99" s="72">
        <f t="shared" ref="AB99" si="59">SUBTOTAL(9,AB100:AB107)</f>
        <v>2011.2521696015328</v>
      </c>
      <c r="AC99" s="73">
        <f t="shared" si="58"/>
        <v>1940.1275602658943</v>
      </c>
      <c r="AD99" s="32">
        <f t="shared" ca="1" si="49"/>
        <v>0.45097682918468007</v>
      </c>
      <c r="AE99" s="40">
        <f t="shared" ca="1" si="44"/>
        <v>1.3882028539647706E-2</v>
      </c>
      <c r="AF99" s="40">
        <f t="shared" ca="1" si="45"/>
        <v>-3.5363347476079832E-2</v>
      </c>
      <c r="AG99" s="47">
        <f t="shared" ca="1" si="46"/>
        <v>5.8842217762516857E-2</v>
      </c>
    </row>
    <row r="100" spans="1:33" ht="15" hidden="1" outlineLevel="1" x14ac:dyDescent="0.25">
      <c r="A100" s="21" t="s">
        <v>40</v>
      </c>
      <c r="B100" s="55">
        <v>328.23420307499998</v>
      </c>
      <c r="C100" s="66">
        <v>220.04535619999999</v>
      </c>
      <c r="D100" s="66">
        <v>224.7468456</v>
      </c>
      <c r="E100" s="66">
        <v>218.05792715000001</v>
      </c>
      <c r="F100" s="66">
        <v>256.76970228189998</v>
      </c>
      <c r="G100" s="66">
        <v>324.25160514533599</v>
      </c>
      <c r="H100" s="66">
        <v>479.16037610625</v>
      </c>
      <c r="I100" s="66">
        <v>338.048312125</v>
      </c>
      <c r="J100" s="66">
        <v>389.56714412500003</v>
      </c>
      <c r="K100" s="66">
        <v>428.87898280000002</v>
      </c>
      <c r="L100" s="66">
        <v>421.488021425</v>
      </c>
      <c r="M100" s="66">
        <v>426.89319562499998</v>
      </c>
      <c r="N100" s="66">
        <v>424.54342795000002</v>
      </c>
      <c r="O100" s="66">
        <v>399.42214015000002</v>
      </c>
      <c r="P100" s="66">
        <v>375.05010924499999</v>
      </c>
      <c r="Q100" s="66">
        <v>396.76666828999998</v>
      </c>
      <c r="R100" s="66">
        <v>504.80727324999998</v>
      </c>
      <c r="S100" s="66">
        <v>323.36752495000002</v>
      </c>
      <c r="T100" s="66">
        <v>407.23009132499999</v>
      </c>
      <c r="U100" s="66">
        <v>488.06999513749997</v>
      </c>
      <c r="V100" s="66">
        <v>591.23300222499995</v>
      </c>
      <c r="W100" s="66">
        <v>413.12348550000002</v>
      </c>
      <c r="X100" s="66">
        <v>287.96850848119999</v>
      </c>
      <c r="Y100" s="66">
        <v>270.73957146565601</v>
      </c>
      <c r="Z100" s="66">
        <v>225.35804372311901</v>
      </c>
      <c r="AA100" s="66">
        <v>190.30701303399999</v>
      </c>
      <c r="AB100" s="66">
        <v>171.71722310199999</v>
      </c>
      <c r="AC100" s="67">
        <v>132.05059940000001</v>
      </c>
      <c r="AD100" s="29">
        <f t="shared" ca="1" si="49"/>
        <v>-0.59769396923626794</v>
      </c>
      <c r="AE100" s="37">
        <f t="shared" ca="1" si="44"/>
        <v>-3.3161477455369681E-2</v>
      </c>
      <c r="AF100" s="37">
        <f t="shared" ca="1" si="45"/>
        <v>-0.2309996806694109</v>
      </c>
      <c r="AG100" s="44">
        <f t="shared" ca="1" si="46"/>
        <v>4.0049686859253628E-3</v>
      </c>
    </row>
    <row r="101" spans="1:33" ht="15" hidden="1" outlineLevel="1" x14ac:dyDescent="0.25">
      <c r="A101" s="21" t="s">
        <v>41</v>
      </c>
      <c r="B101" s="55">
        <f>SUBTOTAL(9,B102:B105)</f>
        <v>721.04857162781002</v>
      </c>
      <c r="C101" s="66">
        <f t="shared" ref="C101:AC101" si="60">SUBTOTAL(9,C102:C105)</f>
        <v>807.34851908008795</v>
      </c>
      <c r="D101" s="66">
        <f t="shared" si="60"/>
        <v>813.64368938287396</v>
      </c>
      <c r="E101" s="66">
        <f t="shared" si="60"/>
        <v>762.78877822699701</v>
      </c>
      <c r="F101" s="66">
        <f t="shared" si="60"/>
        <v>780.57976876573798</v>
      </c>
      <c r="G101" s="66">
        <f t="shared" si="60"/>
        <v>694.68717055952698</v>
      </c>
      <c r="H101" s="66">
        <f t="shared" si="60"/>
        <v>832.20894334501895</v>
      </c>
      <c r="I101" s="66">
        <f t="shared" si="60"/>
        <v>978.49307664712705</v>
      </c>
      <c r="J101" s="66">
        <f t="shared" si="60"/>
        <v>846.08232311568304</v>
      </c>
      <c r="K101" s="66">
        <f t="shared" si="60"/>
        <v>826.97452797951098</v>
      </c>
      <c r="L101" s="66">
        <f t="shared" si="60"/>
        <v>788.22977878598203</v>
      </c>
      <c r="M101" s="66">
        <f t="shared" si="60"/>
        <v>929.06957443419208</v>
      </c>
      <c r="N101" s="66">
        <f t="shared" si="60"/>
        <v>818.89296306696303</v>
      </c>
      <c r="O101" s="66">
        <f t="shared" si="60"/>
        <v>766.76645445082499</v>
      </c>
      <c r="P101" s="66">
        <f t="shared" si="60"/>
        <v>975.22726305742503</v>
      </c>
      <c r="Q101" s="66">
        <f t="shared" si="60"/>
        <v>1026.2637242961919</v>
      </c>
      <c r="R101" s="66">
        <f t="shared" si="60"/>
        <v>1032.4328569415709</v>
      </c>
      <c r="S101" s="66">
        <f t="shared" si="60"/>
        <v>1182.9323786897471</v>
      </c>
      <c r="T101" s="66">
        <f t="shared" si="60"/>
        <v>1251.324721320203</v>
      </c>
      <c r="U101" s="66">
        <f t="shared" si="60"/>
        <v>1151.587372368635</v>
      </c>
      <c r="V101" s="66">
        <f t="shared" si="60"/>
        <v>1281.014721811099</v>
      </c>
      <c r="W101" s="66">
        <f t="shared" si="60"/>
        <v>1234.628641953107</v>
      </c>
      <c r="X101" s="66">
        <f t="shared" si="60"/>
        <v>1054.366329789171</v>
      </c>
      <c r="Y101" s="66">
        <f t="shared" si="60"/>
        <v>854.10892052095699</v>
      </c>
      <c r="Z101" s="66">
        <f t="shared" si="60"/>
        <v>1007.995139295778</v>
      </c>
      <c r="AA101" s="66">
        <f t="shared" si="60"/>
        <v>1141.452027964546</v>
      </c>
      <c r="AB101" s="66">
        <f t="shared" ref="AB101" si="61">SUBTOTAL(9,AB102:AB105)</f>
        <v>1002.3965668485449</v>
      </c>
      <c r="AC101" s="67">
        <f t="shared" si="60"/>
        <v>988.2968279548769</v>
      </c>
      <c r="AD101" s="29">
        <f t="shared" ca="1" si="49"/>
        <v>0.37063835481115803</v>
      </c>
      <c r="AE101" s="37">
        <f t="shared" ca="1" si="44"/>
        <v>1.1745351762921352E-2</v>
      </c>
      <c r="AF101" s="37">
        <f t="shared" ca="1" si="45"/>
        <v>-1.4066028715557621E-2</v>
      </c>
      <c r="AG101" s="44">
        <f t="shared" ca="1" si="46"/>
        <v>2.9974099824939131E-2</v>
      </c>
    </row>
    <row r="102" spans="1:33" ht="15" hidden="1" outlineLevel="2" x14ac:dyDescent="0.25">
      <c r="A102" s="22" t="s">
        <v>42</v>
      </c>
      <c r="B102" s="57">
        <v>281.43107222596598</v>
      </c>
      <c r="C102" s="70">
        <v>306.48595382328102</v>
      </c>
      <c r="D102" s="70">
        <v>325.810206709505</v>
      </c>
      <c r="E102" s="70">
        <v>315.651963136164</v>
      </c>
      <c r="F102" s="70">
        <v>290.94601648031301</v>
      </c>
      <c r="G102" s="70">
        <v>269.341806165658</v>
      </c>
      <c r="H102" s="70">
        <v>309.04832047264898</v>
      </c>
      <c r="I102" s="70">
        <v>328.62116666504801</v>
      </c>
      <c r="J102" s="70">
        <v>298.57058138409002</v>
      </c>
      <c r="K102" s="70">
        <v>344.53506033623103</v>
      </c>
      <c r="L102" s="70">
        <v>362.856779978102</v>
      </c>
      <c r="M102" s="70">
        <v>379.74103502709102</v>
      </c>
      <c r="N102" s="70">
        <v>364.46064925569101</v>
      </c>
      <c r="O102" s="70">
        <v>276.042609728804</v>
      </c>
      <c r="P102" s="70">
        <v>244.97368241685601</v>
      </c>
      <c r="Q102" s="70">
        <v>226.73711948836299</v>
      </c>
      <c r="R102" s="70">
        <v>233.728281335974</v>
      </c>
      <c r="S102" s="70">
        <v>252.175897761968</v>
      </c>
      <c r="T102" s="70">
        <v>240.03284328835201</v>
      </c>
      <c r="U102" s="70">
        <v>195.85235185414101</v>
      </c>
      <c r="V102" s="70">
        <v>187.989584906635</v>
      </c>
      <c r="W102" s="70">
        <v>201.145520728501</v>
      </c>
      <c r="X102" s="70">
        <v>198.13405879715501</v>
      </c>
      <c r="Y102" s="70">
        <v>191.066000974997</v>
      </c>
      <c r="Z102" s="70">
        <v>209.027886658895</v>
      </c>
      <c r="AA102" s="70">
        <v>207.761374612537</v>
      </c>
      <c r="AB102" s="70">
        <v>206.225751024875</v>
      </c>
      <c r="AC102" s="71">
        <v>212.496850666759</v>
      </c>
      <c r="AD102" s="31">
        <f t="shared" ca="1" si="49"/>
        <v>-0.24494175790176598</v>
      </c>
      <c r="AE102" s="39">
        <f t="shared" ca="1" si="44"/>
        <v>-1.035198591549702E-2</v>
      </c>
      <c r="AF102" s="39">
        <f t="shared" ca="1" si="45"/>
        <v>3.0408906796162372E-2</v>
      </c>
      <c r="AG102" s="46">
        <f t="shared" ca="1" si="46"/>
        <v>6.4448267303974672E-3</v>
      </c>
    </row>
    <row r="103" spans="1:33" ht="15" hidden="1" outlineLevel="2" x14ac:dyDescent="0.25">
      <c r="A103" s="22" t="s">
        <v>43</v>
      </c>
      <c r="B103" s="57">
        <v>295.95872949843903</v>
      </c>
      <c r="C103" s="70">
        <v>345.86865926793701</v>
      </c>
      <c r="D103" s="70">
        <v>323.119959588195</v>
      </c>
      <c r="E103" s="70">
        <v>284.72756339139198</v>
      </c>
      <c r="F103" s="70">
        <v>320.62538932666303</v>
      </c>
      <c r="G103" s="70">
        <v>281.92393348038399</v>
      </c>
      <c r="H103" s="70">
        <v>347.28846249168299</v>
      </c>
      <c r="I103" s="70">
        <v>480.16555917150401</v>
      </c>
      <c r="J103" s="70">
        <v>381.16345174044</v>
      </c>
      <c r="K103" s="70">
        <v>316.27639831100902</v>
      </c>
      <c r="L103" s="70">
        <v>272.17663689314998</v>
      </c>
      <c r="M103" s="70">
        <v>390.929094360188</v>
      </c>
      <c r="N103" s="70">
        <v>301.64737869669</v>
      </c>
      <c r="O103" s="70">
        <v>353.59764242253902</v>
      </c>
      <c r="P103" s="70">
        <v>598.86696214069605</v>
      </c>
      <c r="Q103" s="70">
        <v>667.32236299682199</v>
      </c>
      <c r="R103" s="70">
        <v>671.08325914238799</v>
      </c>
      <c r="S103" s="70">
        <v>807.440408795292</v>
      </c>
      <c r="T103" s="70">
        <v>903.57727174469596</v>
      </c>
      <c r="U103" s="70">
        <v>844.15868966718494</v>
      </c>
      <c r="V103" s="70">
        <v>976.83127737681798</v>
      </c>
      <c r="W103" s="70">
        <v>927.81677859150795</v>
      </c>
      <c r="X103" s="70">
        <v>743.33668989678904</v>
      </c>
      <c r="Y103" s="70">
        <v>545.60447532125204</v>
      </c>
      <c r="Z103" s="70">
        <v>658.47609474931096</v>
      </c>
      <c r="AA103" s="70">
        <v>800.39080049809002</v>
      </c>
      <c r="AB103" s="70">
        <v>657.44494429936196</v>
      </c>
      <c r="AC103" s="71">
        <v>642.55387197908397</v>
      </c>
      <c r="AD103" s="31">
        <f t="shared" ca="1" si="49"/>
        <v>1.1710928177993578</v>
      </c>
      <c r="AE103" s="39">
        <f t="shared" ca="1" si="44"/>
        <v>2.9128416101314336E-2</v>
      </c>
      <c r="AF103" s="39">
        <f t="shared" ca="1" si="45"/>
        <v>-2.2649915326594217E-2</v>
      </c>
      <c r="AG103" s="46">
        <f t="shared" ca="1" si="46"/>
        <v>1.9488045855067321E-2</v>
      </c>
    </row>
    <row r="104" spans="1:33" ht="15" hidden="1" outlineLevel="2" x14ac:dyDescent="0.25">
      <c r="A104" s="22" t="s">
        <v>44</v>
      </c>
      <c r="B104" s="57">
        <v>143.65876990340499</v>
      </c>
      <c r="C104" s="70">
        <v>154.99390598887001</v>
      </c>
      <c r="D104" s="70">
        <v>164.71352308517399</v>
      </c>
      <c r="E104" s="70">
        <v>162.409251699441</v>
      </c>
      <c r="F104" s="70">
        <v>169.00836295876201</v>
      </c>
      <c r="G104" s="70">
        <v>143.42143091348501</v>
      </c>
      <c r="H104" s="70">
        <v>175.87216038068701</v>
      </c>
      <c r="I104" s="70">
        <v>169.706350810575</v>
      </c>
      <c r="J104" s="70">
        <v>166.348289991153</v>
      </c>
      <c r="K104" s="70">
        <v>166.16306933227099</v>
      </c>
      <c r="L104" s="70">
        <v>153.19636191473001</v>
      </c>
      <c r="M104" s="70">
        <v>158.399445046913</v>
      </c>
      <c r="N104" s="70">
        <v>152.784935114582</v>
      </c>
      <c r="O104" s="70">
        <v>137.126202299482</v>
      </c>
      <c r="P104" s="70">
        <v>131.38661849987301</v>
      </c>
      <c r="Q104" s="70">
        <v>132.20424181100699</v>
      </c>
      <c r="R104" s="70">
        <v>127.621316463209</v>
      </c>
      <c r="S104" s="70">
        <v>123.31607213248699</v>
      </c>
      <c r="T104" s="70">
        <v>107.71460628715499</v>
      </c>
      <c r="U104" s="70">
        <v>111.57633084730899</v>
      </c>
      <c r="V104" s="70">
        <v>116.193859527646</v>
      </c>
      <c r="W104" s="70">
        <v>105.666342633098</v>
      </c>
      <c r="X104" s="70">
        <v>112.895581095227</v>
      </c>
      <c r="Y104" s="70">
        <v>117.43844422470799</v>
      </c>
      <c r="Z104" s="70">
        <v>140.491157887572</v>
      </c>
      <c r="AA104" s="70">
        <v>133.29985285391899</v>
      </c>
      <c r="AB104" s="70">
        <v>138.72587152430799</v>
      </c>
      <c r="AC104" s="71">
        <v>133.24610530903399</v>
      </c>
      <c r="AD104" s="31">
        <f t="shared" ca="1" si="49"/>
        <v>-7.2481927844519234E-2</v>
      </c>
      <c r="AE104" s="39">
        <f t="shared" ca="1" si="44"/>
        <v>-2.7828983129671858E-3</v>
      </c>
      <c r="AF104" s="39">
        <f t="shared" ca="1" si="45"/>
        <v>-3.9500679686224283E-2</v>
      </c>
      <c r="AG104" s="46">
        <f t="shared" ca="1" si="46"/>
        <v>4.0412272394743428E-3</v>
      </c>
    </row>
    <row r="105" spans="1:33" ht="15" hidden="1" outlineLevel="2" x14ac:dyDescent="0.25">
      <c r="A105" s="22" t="s">
        <v>48</v>
      </c>
      <c r="B105" s="57">
        <v>0</v>
      </c>
      <c r="C105" s="70">
        <v>0</v>
      </c>
      <c r="D105" s="70">
        <v>0</v>
      </c>
      <c r="E105" s="70">
        <v>0</v>
      </c>
      <c r="F105" s="70">
        <v>0</v>
      </c>
      <c r="G105" s="70">
        <v>0</v>
      </c>
      <c r="H105" s="70">
        <v>0</v>
      </c>
      <c r="I105" s="70">
        <v>0</v>
      </c>
      <c r="J105" s="70">
        <v>0</v>
      </c>
      <c r="K105" s="70">
        <v>0</v>
      </c>
      <c r="L105" s="70">
        <v>0</v>
      </c>
      <c r="M105" s="70">
        <v>0</v>
      </c>
      <c r="N105" s="70">
        <v>0</v>
      </c>
      <c r="O105" s="70">
        <v>0</v>
      </c>
      <c r="P105" s="70">
        <v>0</v>
      </c>
      <c r="Q105" s="70">
        <v>0</v>
      </c>
      <c r="R105" s="70">
        <v>0</v>
      </c>
      <c r="S105" s="70">
        <v>0</v>
      </c>
      <c r="T105" s="70">
        <v>0</v>
      </c>
      <c r="U105" s="70">
        <v>0</v>
      </c>
      <c r="V105" s="70">
        <v>0</v>
      </c>
      <c r="W105" s="70">
        <v>0</v>
      </c>
      <c r="X105" s="70">
        <v>0</v>
      </c>
      <c r="Y105" s="70">
        <v>0</v>
      </c>
      <c r="Z105" s="70">
        <v>0</v>
      </c>
      <c r="AA105" s="70">
        <v>0</v>
      </c>
      <c r="AB105" s="70">
        <v>0</v>
      </c>
      <c r="AC105" s="71">
        <v>0</v>
      </c>
      <c r="AD105" s="31" t="str">
        <f t="shared" ca="1" si="49"/>
        <v/>
      </c>
      <c r="AE105" s="39" t="str">
        <f t="shared" ca="1" si="44"/>
        <v/>
      </c>
      <c r="AF105" s="39" t="str">
        <f t="shared" ca="1" si="45"/>
        <v/>
      </c>
      <c r="AG105" s="46">
        <f t="shared" ca="1" si="46"/>
        <v>0</v>
      </c>
    </row>
    <row r="106" spans="1:33" ht="15" hidden="1" outlineLevel="1" x14ac:dyDescent="0.25">
      <c r="A106" s="21" t="s">
        <v>45</v>
      </c>
      <c r="B106" s="55">
        <v>4.4678388570201397</v>
      </c>
      <c r="C106" s="66">
        <v>4.59336133327088</v>
      </c>
      <c r="D106" s="66">
        <v>4.4529165785276197</v>
      </c>
      <c r="E106" s="66">
        <v>4.5922451138476799</v>
      </c>
      <c r="F106" s="66">
        <v>4.7534232144303799</v>
      </c>
      <c r="G106" s="66">
        <v>4.4018888103838103</v>
      </c>
      <c r="H106" s="66">
        <v>4.8583536455074698</v>
      </c>
      <c r="I106" s="66">
        <v>5.9223212835477304</v>
      </c>
      <c r="J106" s="66">
        <v>5.5222563064959997</v>
      </c>
      <c r="K106" s="66">
        <v>5.0663109229894001</v>
      </c>
      <c r="L106" s="66">
        <v>4.9251259558627698</v>
      </c>
      <c r="M106" s="66">
        <v>4.8207455504877803</v>
      </c>
      <c r="N106" s="66">
        <v>4.8331877960888496</v>
      </c>
      <c r="O106" s="66">
        <v>4.52453218933152</v>
      </c>
      <c r="P106" s="66">
        <v>4.2165163488592503</v>
      </c>
      <c r="Q106" s="66">
        <v>4.2594502134084804</v>
      </c>
      <c r="R106" s="66">
        <v>4.1498224427955996</v>
      </c>
      <c r="S106" s="66">
        <v>4.9690867188652303</v>
      </c>
      <c r="T106" s="66">
        <v>5.9775973136476299</v>
      </c>
      <c r="U106" s="66">
        <v>5.6996489080684203</v>
      </c>
      <c r="V106" s="66">
        <v>5.7360829056017097</v>
      </c>
      <c r="W106" s="66">
        <v>5.5581610583407999</v>
      </c>
      <c r="X106" s="66">
        <v>5.4298551498841103</v>
      </c>
      <c r="Y106" s="66">
        <v>5.0165476374371103</v>
      </c>
      <c r="Z106" s="66">
        <v>5.1537787212332997</v>
      </c>
      <c r="AA106" s="66">
        <v>5.49829577922117</v>
      </c>
      <c r="AB106" s="66">
        <v>5.1626672685240598</v>
      </c>
      <c r="AC106" s="67">
        <v>5.0135021775153099</v>
      </c>
      <c r="AD106" s="29">
        <f t="shared" ca="1" si="49"/>
        <v>0.12213137894125059</v>
      </c>
      <c r="AE106" s="37">
        <f t="shared" ca="1" si="44"/>
        <v>4.2768937596475709E-3</v>
      </c>
      <c r="AF106" s="37">
        <f t="shared" ca="1" si="45"/>
        <v>-2.8893028206211424E-2</v>
      </c>
      <c r="AG106" s="44">
        <f t="shared" ca="1" si="46"/>
        <v>1.5205473749456858E-4</v>
      </c>
    </row>
    <row r="107" spans="1:33" ht="15.75" hidden="1" outlineLevel="1" thickBot="1" x14ac:dyDescent="0.3">
      <c r="A107" s="21" t="s">
        <v>46</v>
      </c>
      <c r="B107" s="55">
        <v>283.36761000000001</v>
      </c>
      <c r="C107" s="66">
        <v>291.89260000000002</v>
      </c>
      <c r="D107" s="66">
        <v>293.8313</v>
      </c>
      <c r="E107" s="66">
        <v>310.01170000000002</v>
      </c>
      <c r="F107" s="66">
        <v>302.74930000000001</v>
      </c>
      <c r="G107" s="66">
        <v>295.48259999999999</v>
      </c>
      <c r="H107" s="66">
        <v>403.7944</v>
      </c>
      <c r="I107" s="66">
        <v>347.87779999999998</v>
      </c>
      <c r="J107" s="66">
        <v>436.563701532442</v>
      </c>
      <c r="K107" s="66">
        <v>407.81244685360298</v>
      </c>
      <c r="L107" s="66">
        <v>425.84711419954402</v>
      </c>
      <c r="M107" s="66">
        <v>337.24545761330302</v>
      </c>
      <c r="N107" s="66">
        <v>385.41692365503701</v>
      </c>
      <c r="O107" s="66">
        <v>340.92294076905898</v>
      </c>
      <c r="P107" s="66">
        <v>346.02827867798698</v>
      </c>
      <c r="Q107" s="66">
        <v>331.97459870883603</v>
      </c>
      <c r="R107" s="66">
        <v>376.78699180310798</v>
      </c>
      <c r="S107" s="66">
        <v>343.35538251873601</v>
      </c>
      <c r="T107" s="66">
        <v>528.69859329695305</v>
      </c>
      <c r="U107" s="66">
        <v>744.80338242156301</v>
      </c>
      <c r="V107" s="66">
        <v>766.88741716704897</v>
      </c>
      <c r="W107" s="66">
        <v>757.01320379527203</v>
      </c>
      <c r="X107" s="66">
        <v>750.55360015866802</v>
      </c>
      <c r="Y107" s="66">
        <v>748.27741174603102</v>
      </c>
      <c r="Z107" s="66">
        <v>811.41051261486098</v>
      </c>
      <c r="AA107" s="66">
        <v>851.89570261486006</v>
      </c>
      <c r="AB107" s="66">
        <v>831.97571238246405</v>
      </c>
      <c r="AC107" s="67">
        <v>814.76663073350198</v>
      </c>
      <c r="AD107" s="29">
        <f t="shared" ca="1" si="49"/>
        <v>1.8752990884649869</v>
      </c>
      <c r="AE107" s="37">
        <f t="shared" ca="1" si="44"/>
        <v>3.9892055315268182E-2</v>
      </c>
      <c r="AF107" s="37">
        <f t="shared" ca="1" si="45"/>
        <v>-2.068459618812879E-2</v>
      </c>
      <c r="AG107" s="44">
        <f t="shared" ca="1" si="46"/>
        <v>2.4711094514157792E-2</v>
      </c>
    </row>
    <row r="108" spans="1:33" ht="15" collapsed="1" x14ac:dyDescent="0.25">
      <c r="A108" s="23" t="s">
        <v>47</v>
      </c>
      <c r="B108" s="59">
        <f>SUBTOTAL(9,B109:B110)</f>
        <v>2388.7722388956099</v>
      </c>
      <c r="C108" s="74">
        <f t="shared" ref="C108:AC108" si="62">SUBTOTAL(9,C109:C110)</f>
        <v>2246.4238317599547</v>
      </c>
      <c r="D108" s="74">
        <f t="shared" si="62"/>
        <v>2156.5321761145838</v>
      </c>
      <c r="E108" s="74">
        <f t="shared" si="62"/>
        <v>2232.7894773151429</v>
      </c>
      <c r="F108" s="74">
        <f t="shared" si="62"/>
        <v>2688.6905348824898</v>
      </c>
      <c r="G108" s="74">
        <f t="shared" si="62"/>
        <v>2776.52958605196</v>
      </c>
      <c r="H108" s="74">
        <f t="shared" si="62"/>
        <v>2745.8859686536098</v>
      </c>
      <c r="I108" s="74">
        <f t="shared" si="62"/>
        <v>2786.6860406502601</v>
      </c>
      <c r="J108" s="74">
        <f t="shared" si="62"/>
        <v>2884.8255595016799</v>
      </c>
      <c r="K108" s="74">
        <f t="shared" si="62"/>
        <v>2788.6671253688201</v>
      </c>
      <c r="L108" s="74">
        <f t="shared" si="62"/>
        <v>2579.1144595399319</v>
      </c>
      <c r="M108" s="74">
        <f t="shared" si="62"/>
        <v>2788.3214573228652</v>
      </c>
      <c r="N108" s="74">
        <f t="shared" si="62"/>
        <v>2858.8749325550343</v>
      </c>
      <c r="O108" s="74">
        <f t="shared" si="62"/>
        <v>2892.593188403197</v>
      </c>
      <c r="P108" s="74">
        <f t="shared" si="62"/>
        <v>2990.9551332145779</v>
      </c>
      <c r="Q108" s="74">
        <f t="shared" si="62"/>
        <v>3230.2696208705302</v>
      </c>
      <c r="R108" s="74">
        <f t="shared" si="62"/>
        <v>3175.5496067481122</v>
      </c>
      <c r="S108" s="74">
        <f t="shared" si="62"/>
        <v>3306.1839397157019</v>
      </c>
      <c r="T108" s="74">
        <f t="shared" si="62"/>
        <v>3449.9886597372097</v>
      </c>
      <c r="U108" s="74">
        <f t="shared" si="62"/>
        <v>3355.6962364916299</v>
      </c>
      <c r="V108" s="74">
        <f t="shared" si="62"/>
        <v>3415.9695079278399</v>
      </c>
      <c r="W108" s="74">
        <f t="shared" si="62"/>
        <v>3467.4720236291901</v>
      </c>
      <c r="X108" s="74">
        <f t="shared" si="62"/>
        <v>3506.1555807874201</v>
      </c>
      <c r="Y108" s="74">
        <f t="shared" si="62"/>
        <v>3492.9884649402102</v>
      </c>
      <c r="Z108" s="74">
        <f t="shared" si="62"/>
        <v>3534.9479742401149</v>
      </c>
      <c r="AA108" s="74">
        <f t="shared" si="62"/>
        <v>3827.2870461234097</v>
      </c>
      <c r="AB108" s="74">
        <f t="shared" ref="AB108" si="63">SUBTOTAL(9,AB109:AB110)</f>
        <v>4310.0881804057954</v>
      </c>
      <c r="AC108" s="75">
        <f t="shared" si="62"/>
        <v>4619.0311720173377</v>
      </c>
      <c r="AD108" s="33">
        <f t="shared" ca="1" si="49"/>
        <v>0.93364235267269891</v>
      </c>
      <c r="AE108" s="41">
        <f t="shared" ca="1" si="44"/>
        <v>2.4723094321325911E-2</v>
      </c>
      <c r="AF108" s="41">
        <f t="shared" ca="1" si="45"/>
        <v>7.1679041977850133E-2</v>
      </c>
      <c r="AG108" s="48">
        <f t="shared" ca="1" si="46"/>
        <v>0.14009080827574466</v>
      </c>
    </row>
    <row r="109" spans="1:33" ht="15" hidden="1" outlineLevel="1" x14ac:dyDescent="0.25">
      <c r="A109" s="21" t="s">
        <v>33</v>
      </c>
      <c r="B109" s="50">
        <v>1332.8984937264599</v>
      </c>
      <c r="C109" s="51">
        <v>1293.08056232691</v>
      </c>
      <c r="D109" s="51">
        <v>1269.0707489328299</v>
      </c>
      <c r="E109" s="51">
        <v>1295.13463694867</v>
      </c>
      <c r="F109" s="51">
        <v>1292.2937489093799</v>
      </c>
      <c r="G109" s="51">
        <v>1615.4859110018499</v>
      </c>
      <c r="H109" s="51">
        <v>1641.1529870883501</v>
      </c>
      <c r="I109" s="51">
        <v>1642.7230632135099</v>
      </c>
      <c r="J109" s="51">
        <v>1785.20649597084</v>
      </c>
      <c r="K109" s="51">
        <v>1852.11445988991</v>
      </c>
      <c r="L109" s="51">
        <v>1815.28399739155</v>
      </c>
      <c r="M109" s="51">
        <v>1959.66172614629</v>
      </c>
      <c r="N109" s="51">
        <v>1950.3701524021801</v>
      </c>
      <c r="O109" s="51">
        <v>2019.29853098732</v>
      </c>
      <c r="P109" s="51">
        <v>2246.93643961934</v>
      </c>
      <c r="Q109" s="51">
        <v>2229.6234504215199</v>
      </c>
      <c r="R109" s="51">
        <v>2198.5065655578101</v>
      </c>
      <c r="S109" s="51">
        <v>2306.8561847952601</v>
      </c>
      <c r="T109" s="51">
        <v>2323.55555557044</v>
      </c>
      <c r="U109" s="51">
        <v>2327.4630180808499</v>
      </c>
      <c r="V109" s="51">
        <v>2337.44218612244</v>
      </c>
      <c r="W109" s="51">
        <v>2438.2400726175301</v>
      </c>
      <c r="X109" s="51">
        <v>2525.4863462458202</v>
      </c>
      <c r="Y109" s="51">
        <v>2522.0948033636701</v>
      </c>
      <c r="Z109" s="51">
        <v>2597.1907533975</v>
      </c>
      <c r="AA109" s="51">
        <v>2789.16307168302</v>
      </c>
      <c r="AB109" s="51">
        <v>3340.6073759593701</v>
      </c>
      <c r="AC109" s="49">
        <v>3702.6662051644998</v>
      </c>
      <c r="AD109" s="29">
        <f t="shared" ca="1" si="49"/>
        <v>1.7779056114113732</v>
      </c>
      <c r="AE109" s="39">
        <f t="shared" ca="1" si="44"/>
        <v>3.8565713341971897E-2</v>
      </c>
      <c r="AF109" s="37">
        <f t="shared" ca="1" si="45"/>
        <v>0.10838113805611527</v>
      </c>
      <c r="AG109" s="44">
        <f t="shared" ca="1" si="46"/>
        <v>0.11229833316544503</v>
      </c>
    </row>
    <row r="110" spans="1:33" ht="15" hidden="1" outlineLevel="1" x14ac:dyDescent="0.25">
      <c r="A110" s="21" t="s">
        <v>34</v>
      </c>
      <c r="B110" s="50">
        <v>1055.87374516915</v>
      </c>
      <c r="C110" s="51">
        <v>953.34326943304495</v>
      </c>
      <c r="D110" s="51">
        <v>887.46142718175395</v>
      </c>
      <c r="E110" s="51">
        <v>937.65484036647297</v>
      </c>
      <c r="F110" s="51">
        <v>1396.3967859731099</v>
      </c>
      <c r="G110" s="51">
        <v>1161.0436750501101</v>
      </c>
      <c r="H110" s="51">
        <v>1104.7329815652599</v>
      </c>
      <c r="I110" s="51">
        <v>1143.96297743675</v>
      </c>
      <c r="J110" s="51">
        <v>1099.6190635308401</v>
      </c>
      <c r="K110" s="51">
        <v>936.55266547890994</v>
      </c>
      <c r="L110" s="51">
        <v>763.83046214838203</v>
      </c>
      <c r="M110" s="51">
        <v>828.65973117657495</v>
      </c>
      <c r="N110" s="51">
        <v>908.50478015285398</v>
      </c>
      <c r="O110" s="51">
        <v>873.29465741587705</v>
      </c>
      <c r="P110" s="51">
        <v>744.01869359523801</v>
      </c>
      <c r="Q110" s="51">
        <v>1000.64617044901</v>
      </c>
      <c r="R110" s="51">
        <v>977.04304119030201</v>
      </c>
      <c r="S110" s="51">
        <v>999.32775492044198</v>
      </c>
      <c r="T110" s="51">
        <v>1126.4331041667699</v>
      </c>
      <c r="U110" s="51">
        <v>1028.23321841078</v>
      </c>
      <c r="V110" s="51">
        <v>1078.5273218054001</v>
      </c>
      <c r="W110" s="51">
        <v>1029.2319510116599</v>
      </c>
      <c r="X110" s="51">
        <v>980.66923454159996</v>
      </c>
      <c r="Y110" s="51">
        <v>970.89366157654001</v>
      </c>
      <c r="Z110" s="51">
        <v>937.75722084261497</v>
      </c>
      <c r="AA110" s="51">
        <v>1038.1239744403899</v>
      </c>
      <c r="AB110" s="51">
        <v>969.48080444642505</v>
      </c>
      <c r="AC110" s="49">
        <v>916.36496685283805</v>
      </c>
      <c r="AD110" s="29">
        <f t="shared" ca="1" si="49"/>
        <v>-0.13212638249089403</v>
      </c>
      <c r="AE110" s="39">
        <f t="shared" ca="1" si="44"/>
        <v>-5.2347387837125003E-3</v>
      </c>
      <c r="AF110" s="37">
        <f t="shared" ca="1" si="45"/>
        <v>-5.4787920864422079E-2</v>
      </c>
      <c r="AG110" s="44">
        <f t="shared" ca="1" si="46"/>
        <v>2.7792475110299645E-2</v>
      </c>
    </row>
    <row r="111" spans="1:33" x14ac:dyDescent="0.2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111"/>
  <sheetViews>
    <sheetView workbookViewId="0">
      <pane xSplit="1" ySplit="12" topLeftCell="U13" activePane="bottomRight" state="frozen"/>
      <selection activeCell="D1" sqref="D1"/>
      <selection pane="topRight" activeCell="E1" sqref="E1"/>
      <selection pane="bottomLeft" activeCell="D13" sqref="D13"/>
      <selection pane="bottomRight" activeCell="AC11" sqref="AC11"/>
    </sheetView>
  </sheetViews>
  <sheetFormatPr defaultRowHeight="14.25" outlineLevelRow="3" x14ac:dyDescent="0.2"/>
  <cols>
    <col min="1" max="1" width="50.625" customWidth="1"/>
    <col min="2" max="29" width="10.625" customWidth="1"/>
    <col min="30" max="32" width="14.625" customWidth="1"/>
    <col min="33" max="33" width="20.625" customWidth="1"/>
  </cols>
  <sheetData>
    <row r="1" spans="1:33" ht="15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1"/>
      <c r="AE1" s="1"/>
      <c r="AF1" s="1"/>
      <c r="AG1" s="1"/>
    </row>
    <row r="2" spans="1:33" ht="15" x14ac:dyDescent="0.2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1"/>
      <c r="AE2" s="1"/>
      <c r="AF2" s="1"/>
      <c r="AG2" s="1"/>
    </row>
    <row r="3" spans="1:33" ht="15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1"/>
      <c r="AE3" s="1"/>
      <c r="AF3" s="1"/>
      <c r="AG3" s="1"/>
    </row>
    <row r="4" spans="1:33" ht="15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1"/>
      <c r="AE4" s="1"/>
      <c r="AF4" s="1"/>
      <c r="AG4" s="1"/>
    </row>
    <row r="5" spans="1:33" ht="15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1"/>
      <c r="AE5" s="1"/>
      <c r="AF5" s="1"/>
      <c r="AG5" s="1"/>
    </row>
    <row r="6" spans="1:33" ht="15" x14ac:dyDescent="0.2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1"/>
      <c r="AE6" s="1"/>
      <c r="AF6" s="1"/>
      <c r="AG6" s="1"/>
    </row>
    <row r="7" spans="1:33" ht="21" x14ac:dyDescent="0.35">
      <c r="A7" s="4" t="s">
        <v>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1"/>
      <c r="AE7" s="1"/>
      <c r="AF7" s="1"/>
      <c r="AG7" s="1"/>
    </row>
    <row r="8" spans="1:33" ht="18" x14ac:dyDescent="0.35">
      <c r="A8" s="5" t="s">
        <v>49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1"/>
      <c r="AE8" s="1"/>
      <c r="AF8" s="1"/>
      <c r="AG8" s="1"/>
    </row>
    <row r="9" spans="1:33" ht="15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1"/>
      <c r="AE9" s="1"/>
      <c r="AF9" s="1"/>
      <c r="AG9" s="1"/>
    </row>
    <row r="10" spans="1:33" ht="15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6"/>
      <c r="AE10" s="6"/>
      <c r="AF10" s="6"/>
      <c r="AG10" s="6"/>
    </row>
    <row r="11" spans="1:33" ht="31.5" x14ac:dyDescent="0.25">
      <c r="A11" s="9"/>
      <c r="B11" s="77">
        <v>1990</v>
      </c>
      <c r="C11" s="77">
        <v>1991</v>
      </c>
      <c r="D11" s="77">
        <v>1992</v>
      </c>
      <c r="E11" s="77">
        <v>1993</v>
      </c>
      <c r="F11" s="77">
        <v>1994</v>
      </c>
      <c r="G11" s="77">
        <v>1995</v>
      </c>
      <c r="H11" s="77">
        <v>1996</v>
      </c>
      <c r="I11" s="77">
        <v>1997</v>
      </c>
      <c r="J11" s="77">
        <v>1998</v>
      </c>
      <c r="K11" s="77">
        <v>1999</v>
      </c>
      <c r="L11" s="77">
        <v>2000</v>
      </c>
      <c r="M11" s="77">
        <v>2001</v>
      </c>
      <c r="N11" s="77">
        <v>2002</v>
      </c>
      <c r="O11" s="77">
        <v>2003</v>
      </c>
      <c r="P11" s="77">
        <v>2004</v>
      </c>
      <c r="Q11" s="77">
        <v>2005</v>
      </c>
      <c r="R11" s="77">
        <v>2006</v>
      </c>
      <c r="S11" s="77">
        <v>2007</v>
      </c>
      <c r="T11" s="77">
        <v>2008</v>
      </c>
      <c r="U11" s="77">
        <v>2009</v>
      </c>
      <c r="V11" s="77">
        <v>2010</v>
      </c>
      <c r="W11" s="77">
        <v>2011</v>
      </c>
      <c r="X11" s="77">
        <v>2012</v>
      </c>
      <c r="Y11" s="77">
        <v>2013</v>
      </c>
      <c r="Z11" s="77">
        <v>2014</v>
      </c>
      <c r="AA11" s="77">
        <v>2015</v>
      </c>
      <c r="AB11" s="77">
        <v>2016</v>
      </c>
      <c r="AC11" s="77">
        <v>2017</v>
      </c>
      <c r="AD11" s="78" t="str">
        <f ca="1">"∆"&amp; $B$11&amp;"/"&amp; (OFFSET(AD11,0,-1))</f>
        <v>∆1990/2017</v>
      </c>
      <c r="AE11" s="10" t="str">
        <f ca="1">"∆"&amp; $B$11&amp;"/"&amp; (OFFSET(AE11,0,-2))&amp;" p.a."</f>
        <v>∆1990/2017 p.a.</v>
      </c>
      <c r="AF11" s="10" t="str">
        <f ca="1">"∆"&amp; (OFFSET(AF11,0,-4))&amp;"/"&amp; (OFFSET(AF11,0,-3))</f>
        <v>∆2016/2017</v>
      </c>
      <c r="AG11" s="24" t="str">
        <f ca="1">"Share of " &amp; OFFSET(AG11, 0, -4) &amp; " energy sector emissions"</f>
        <v>Share of 2017 energy sector emissions</v>
      </c>
    </row>
    <row r="12" spans="1:33" ht="15.75" thickBot="1" x14ac:dyDescent="0.3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11"/>
      <c r="AE12" s="1"/>
      <c r="AF12" s="1"/>
      <c r="AG12" s="12"/>
    </row>
    <row r="13" spans="1:33" ht="15.75" x14ac:dyDescent="0.25">
      <c r="A13" s="13" t="s">
        <v>2</v>
      </c>
      <c r="B13" s="52">
        <f>SUBTOTAL(9,B14:B107)-SUMIF($A14:$A107, "Biomass", B14:B107)</f>
        <v>22510.510152695322</v>
      </c>
      <c r="C13" s="60">
        <f>SUBTOTAL(9,C14:C107)-SUMIF($A14:$A107, "Biomass", C14:C107)</f>
        <v>22994.037229437992</v>
      </c>
      <c r="D13" s="60">
        <f>SUBTOTAL(9,D14:D107)-SUMIF($A14:$A107, "Biomass", D14:D107)</f>
        <v>24859.764513730777</v>
      </c>
      <c r="E13" s="60">
        <f t="shared" ref="E13:AB13" si="0">SUBTOTAL(9,E14:E107)-SUMIF($A14:$A107, "Biomass", E14:E107)</f>
        <v>24313.20323557598</v>
      </c>
      <c r="F13" s="60">
        <f t="shared" si="0"/>
        <v>24548.625543099082</v>
      </c>
      <c r="G13" s="60">
        <f t="shared" si="0"/>
        <v>24489.598275801134</v>
      </c>
      <c r="H13" s="60">
        <f t="shared" si="0"/>
        <v>25822.524172284393</v>
      </c>
      <c r="I13" s="60">
        <f t="shared" si="0"/>
        <v>27870.126506165303</v>
      </c>
      <c r="J13" s="60">
        <f t="shared" si="0"/>
        <v>26313.54681381704</v>
      </c>
      <c r="K13" s="60">
        <f t="shared" si="0"/>
        <v>27646.163563605372</v>
      </c>
      <c r="L13" s="60">
        <f t="shared" si="0"/>
        <v>28411.285551006058</v>
      </c>
      <c r="M13" s="60">
        <f t="shared" si="0"/>
        <v>30417.113220585885</v>
      </c>
      <c r="N13" s="60">
        <f t="shared" si="0"/>
        <v>30457.251177769853</v>
      </c>
      <c r="O13" s="60">
        <f t="shared" si="0"/>
        <v>32050.99200072639</v>
      </c>
      <c r="P13" s="60">
        <f t="shared" si="0"/>
        <v>31659.251222558814</v>
      </c>
      <c r="Q13" s="60">
        <f t="shared" si="0"/>
        <v>33144.676917590761</v>
      </c>
      <c r="R13" s="60">
        <f t="shared" si="0"/>
        <v>33223.936640590517</v>
      </c>
      <c r="S13" s="60">
        <f t="shared" si="0"/>
        <v>32044.801412151664</v>
      </c>
      <c r="T13" s="60">
        <f t="shared" si="0"/>
        <v>33346.208561676794</v>
      </c>
      <c r="U13" s="60">
        <f t="shared" si="0"/>
        <v>30607.170477793403</v>
      </c>
      <c r="V13" s="60">
        <f t="shared" si="0"/>
        <v>30523.960747192898</v>
      </c>
      <c r="W13" s="60">
        <f t="shared" si="0"/>
        <v>29776.864805370969</v>
      </c>
      <c r="X13" s="60">
        <f t="shared" si="0"/>
        <v>31517.376096008491</v>
      </c>
      <c r="Y13" s="60">
        <f t="shared" si="0"/>
        <v>30895.832287966958</v>
      </c>
      <c r="Z13" s="60">
        <f t="shared" si="0"/>
        <v>30921.574186313879</v>
      </c>
      <c r="AA13" s="60">
        <f t="shared" si="0"/>
        <v>31142.504013523449</v>
      </c>
      <c r="AB13" s="60">
        <f t="shared" si="0"/>
        <v>29930.191848247574</v>
      </c>
      <c r="AC13" s="61">
        <f>SUBTOTAL(9,AC14:AC107)-SUMIF($A14:$A107, "Biomass", AC14:AC107)</f>
        <v>31851.385810465599</v>
      </c>
      <c r="AD13" s="26">
        <f ca="1">IF(B13=0,"", OFFSET($Y13, 0, -1) / B13 - 1)</f>
        <v>0.40011825064012241</v>
      </c>
      <c r="AE13" s="34">
        <f ca="1">IF(OFFSET($AE13,0,-1)="","",(OFFSET($AE13,0,-1)+1)^(1/(OFFSET($AE$11,0,-2)-B$11))-1)</f>
        <v>1.2543075585129682E-2</v>
      </c>
      <c r="AF13" s="34">
        <f ca="1">IF(OFFSET($AF13, 0, -4)=0, "", OFFSET($AF13, 0, -3) / OFFSET($AF13, 0, -4) - 1)</f>
        <v>6.4189162968245839E-2</v>
      </c>
      <c r="AG13" s="25"/>
    </row>
    <row r="14" spans="1:33" ht="15" x14ac:dyDescent="0.25">
      <c r="A14" s="14" t="s">
        <v>3</v>
      </c>
      <c r="B14" s="53">
        <f>SUBTOTAL(9,B15:B98)-SUMIF($A15:$A98, "Biomass", B15:B98)</f>
        <v>22050.421828401039</v>
      </c>
      <c r="C14" s="62">
        <f t="shared" ref="C14:AC14" si="1">SUBTOTAL(9,C15:C98)-SUMIF($A15:$A98, "Biomass", C15:C98)</f>
        <v>22439.115562074079</v>
      </c>
      <c r="D14" s="62">
        <f t="shared" si="1"/>
        <v>24319.415656230361</v>
      </c>
      <c r="E14" s="62">
        <f t="shared" si="1"/>
        <v>23794.642088368488</v>
      </c>
      <c r="F14" s="62">
        <f t="shared" si="1"/>
        <v>24007.791214239624</v>
      </c>
      <c r="G14" s="62">
        <f t="shared" si="1"/>
        <v>23989.23448877293</v>
      </c>
      <c r="H14" s="62">
        <f t="shared" si="1"/>
        <v>25155.930793746946</v>
      </c>
      <c r="I14" s="62">
        <f t="shared" si="1"/>
        <v>27140.508780724995</v>
      </c>
      <c r="J14" s="62">
        <f t="shared" si="1"/>
        <v>25605.832558154896</v>
      </c>
      <c r="K14" s="62">
        <f t="shared" si="1"/>
        <v>27030.013318813926</v>
      </c>
      <c r="L14" s="62">
        <f t="shared" si="1"/>
        <v>27818.034718752355</v>
      </c>
      <c r="M14" s="62">
        <f t="shared" si="1"/>
        <v>29795.595526514673</v>
      </c>
      <c r="N14" s="62">
        <f t="shared" si="1"/>
        <v>29863.122889139107</v>
      </c>
      <c r="O14" s="62">
        <f t="shared" si="1"/>
        <v>31439.756208978</v>
      </c>
      <c r="P14" s="62">
        <f t="shared" si="1"/>
        <v>30795.934926380542</v>
      </c>
      <c r="Q14" s="62">
        <f t="shared" si="1"/>
        <v>32229.437138576111</v>
      </c>
      <c r="R14" s="62">
        <f t="shared" si="1"/>
        <v>32263.536249289158</v>
      </c>
      <c r="S14" s="62">
        <f t="shared" si="1"/>
        <v>31023.397311494937</v>
      </c>
      <c r="T14" s="62">
        <f t="shared" si="1"/>
        <v>32103.984636600318</v>
      </c>
      <c r="U14" s="62">
        <f t="shared" si="1"/>
        <v>29239.248627522644</v>
      </c>
      <c r="V14" s="62">
        <f t="shared" si="1"/>
        <v>29018.154709326314</v>
      </c>
      <c r="W14" s="62">
        <f t="shared" si="1"/>
        <v>28319.332808781466</v>
      </c>
      <c r="X14" s="62">
        <f t="shared" si="1"/>
        <v>30240.537875924427</v>
      </c>
      <c r="Y14" s="62">
        <f t="shared" si="1"/>
        <v>29809.806334377245</v>
      </c>
      <c r="Z14" s="62">
        <f t="shared" si="1"/>
        <v>29670.289965729458</v>
      </c>
      <c r="AA14" s="62">
        <f t="shared" si="1"/>
        <v>29771.344455058304</v>
      </c>
      <c r="AB14" s="62">
        <f t="shared" si="1"/>
        <v>28687.849256778376</v>
      </c>
      <c r="AC14" s="63">
        <f t="shared" si="1"/>
        <v>30652.033355523712</v>
      </c>
      <c r="AD14" s="27">
        <f ca="1">IF(B14=0,"", OFFSET($AD14, 0, -1) / B14 - 1)</f>
        <v>0.39008829826755331</v>
      </c>
      <c r="AE14" s="35">
        <f t="shared" ref="AE14:AE77" ca="1" si="2">IF(OFFSET($AE14,0,-1)="","",(OFFSET($AE14,0,-1)+1)^(1/(OFFSET($AE$11,0,-2)-B$11))-1)</f>
        <v>1.2273496430178055E-2</v>
      </c>
      <c r="AF14" s="35">
        <f t="shared" ref="AF14:AF77" ca="1" si="3">IF(OFFSET($AF14, 0, -4)=0, "", OFFSET($AF14, 0, -3) / OFFSET($AF14, 0, -4) - 1)</f>
        <v>6.8467457464809423E-2</v>
      </c>
      <c r="AG14" s="42">
        <f t="shared" ref="AG14:AG77" ca="1" si="4">IF(OFFSET($AG$13, 0, -4) = 0, "", OFFSET($AG14, 0, -4) / OFFSET($AG$13, 0, -4))</f>
        <v>0.96234536035327511</v>
      </c>
    </row>
    <row r="15" spans="1:33" ht="15" collapsed="1" x14ac:dyDescent="0.25">
      <c r="A15" s="15" t="s">
        <v>4</v>
      </c>
      <c r="B15" s="54">
        <f>SUBTOTAL(9,B16:B27)-SUMIF($A16:$A27, "Biomass", B16:B27)</f>
        <v>5996.0929516545348</v>
      </c>
      <c r="C15" s="64">
        <f t="shared" ref="C15:AC15" si="5">SUBTOTAL(9,C16:C27)-SUMIF($A16:$A27, "Biomass", C16:C27)</f>
        <v>6096.540568658671</v>
      </c>
      <c r="D15" s="64">
        <f t="shared" si="5"/>
        <v>7584.8490613491067</v>
      </c>
      <c r="E15" s="64">
        <f t="shared" si="5"/>
        <v>6647.8519090444897</v>
      </c>
      <c r="F15" s="64">
        <f t="shared" si="5"/>
        <v>5534.5186599861336</v>
      </c>
      <c r="G15" s="64">
        <f t="shared" si="5"/>
        <v>4805.0394648169504</v>
      </c>
      <c r="H15" s="64">
        <f t="shared" si="5"/>
        <v>5553.9820343140291</v>
      </c>
      <c r="I15" s="64">
        <f t="shared" si="5"/>
        <v>7159.9361061490372</v>
      </c>
      <c r="J15" s="64">
        <f t="shared" si="5"/>
        <v>5575.5818931505673</v>
      </c>
      <c r="K15" s="64">
        <f t="shared" si="5"/>
        <v>6794.4353466211187</v>
      </c>
      <c r="L15" s="64">
        <f t="shared" si="5"/>
        <v>6452.1466763902718</v>
      </c>
      <c r="M15" s="64">
        <f t="shared" si="5"/>
        <v>7955.3908157972</v>
      </c>
      <c r="N15" s="64">
        <f t="shared" si="5"/>
        <v>7179.3288839927309</v>
      </c>
      <c r="O15" s="64">
        <f t="shared" si="5"/>
        <v>8511.5225696656307</v>
      </c>
      <c r="P15" s="64">
        <f t="shared" si="5"/>
        <v>8135.1651913301248</v>
      </c>
      <c r="Q15" s="64">
        <f t="shared" si="5"/>
        <v>10200.191156230101</v>
      </c>
      <c r="R15" s="64">
        <f t="shared" si="5"/>
        <v>10099.353721574676</v>
      </c>
      <c r="S15" s="64">
        <f t="shared" si="5"/>
        <v>8456.8013071949372</v>
      </c>
      <c r="T15" s="64">
        <f t="shared" si="5"/>
        <v>9653.8326922432552</v>
      </c>
      <c r="U15" s="64">
        <f t="shared" si="5"/>
        <v>7453.5621398523645</v>
      </c>
      <c r="V15" s="64">
        <f t="shared" si="5"/>
        <v>6807.0112651803292</v>
      </c>
      <c r="W15" s="64">
        <f t="shared" si="5"/>
        <v>6317.5315280549194</v>
      </c>
      <c r="X15" s="64">
        <f t="shared" si="5"/>
        <v>7711.5726110296318</v>
      </c>
      <c r="Y15" s="64">
        <f t="shared" si="5"/>
        <v>6406.815170197423</v>
      </c>
      <c r="Z15" s="64">
        <f t="shared" si="5"/>
        <v>5447.9109985879741</v>
      </c>
      <c r="AA15" s="64">
        <f t="shared" si="5"/>
        <v>5289.6151614238297</v>
      </c>
      <c r="AB15" s="64">
        <f t="shared" si="5"/>
        <v>4182.460971013792</v>
      </c>
      <c r="AC15" s="65">
        <f t="shared" si="5"/>
        <v>4761.4299132468468</v>
      </c>
      <c r="AD15" s="28">
        <f t="shared" ref="AD15:AD78" ca="1" si="6">IF(B15=0,"", OFFSET($AD15, 0, -1) / B15 - 1)</f>
        <v>-0.20591125727412229</v>
      </c>
      <c r="AE15" s="36">
        <f t="shared" ca="1" si="2"/>
        <v>-8.5029054477351318E-3</v>
      </c>
      <c r="AF15" s="36">
        <f t="shared" ca="1" si="3"/>
        <v>0.13842781707840257</v>
      </c>
      <c r="AG15" s="43">
        <f t="shared" ca="1" si="4"/>
        <v>0.1494889403425064</v>
      </c>
    </row>
    <row r="16" spans="1:33" ht="15" hidden="1" outlineLevel="1" x14ac:dyDescent="0.25">
      <c r="A16" s="16" t="s">
        <v>5</v>
      </c>
      <c r="B16" s="55">
        <f>SUBTOTAL(9,B17:B20)-SUMIF($A17:$A20, "Biomass", B17:B20)</f>
        <v>3497.0845969629377</v>
      </c>
      <c r="C16" s="66">
        <f t="shared" ref="C16:AC16" si="7">SUBTOTAL(9,C17:C20)-SUMIF($A17:$A20, "Biomass", C17:C20)</f>
        <v>3912.1417035184913</v>
      </c>
      <c r="D16" s="66">
        <f t="shared" si="7"/>
        <v>5025.6028005568214</v>
      </c>
      <c r="E16" s="66">
        <f t="shared" si="7"/>
        <v>4129.7968298406413</v>
      </c>
      <c r="F16" s="66">
        <f t="shared" si="7"/>
        <v>3299.7344598487202</v>
      </c>
      <c r="G16" s="66">
        <f t="shared" si="7"/>
        <v>3026.4809578900208</v>
      </c>
      <c r="H16" s="66">
        <f t="shared" si="7"/>
        <v>4001.731264311265</v>
      </c>
      <c r="I16" s="66">
        <f t="shared" si="7"/>
        <v>5925.0186867043885</v>
      </c>
      <c r="J16" s="66">
        <f t="shared" si="7"/>
        <v>4399.6985165610786</v>
      </c>
      <c r="K16" s="66">
        <f t="shared" si="7"/>
        <v>5666.8221885711137</v>
      </c>
      <c r="L16" s="66">
        <f t="shared" si="7"/>
        <v>5342.0197229936839</v>
      </c>
      <c r="M16" s="66">
        <f t="shared" si="7"/>
        <v>6817.6343802342099</v>
      </c>
      <c r="N16" s="66">
        <f t="shared" si="7"/>
        <v>6016.1934753894211</v>
      </c>
      <c r="O16" s="66">
        <f t="shared" si="7"/>
        <v>7357.7812752840991</v>
      </c>
      <c r="P16" s="66">
        <f t="shared" si="7"/>
        <v>6965.7346483723441</v>
      </c>
      <c r="Q16" s="66">
        <f t="shared" si="7"/>
        <v>8986.3798023264171</v>
      </c>
      <c r="R16" s="66">
        <f t="shared" si="7"/>
        <v>8822.9734495434022</v>
      </c>
      <c r="S16" s="66">
        <f t="shared" si="7"/>
        <v>7234.8768437976614</v>
      </c>
      <c r="T16" s="66">
        <f t="shared" si="7"/>
        <v>8506.6023358460898</v>
      </c>
      <c r="U16" s="66">
        <f t="shared" si="7"/>
        <v>6245.3427101939078</v>
      </c>
      <c r="V16" s="66">
        <f t="shared" si="7"/>
        <v>5518.3479857905231</v>
      </c>
      <c r="W16" s="66">
        <f t="shared" si="7"/>
        <v>5014.7053559974738</v>
      </c>
      <c r="X16" s="66">
        <f t="shared" si="7"/>
        <v>6417.7536522191458</v>
      </c>
      <c r="Y16" s="66">
        <f t="shared" si="7"/>
        <v>5195.8504246810771</v>
      </c>
      <c r="Z16" s="66">
        <f t="shared" si="7"/>
        <v>4240.1976313634505</v>
      </c>
      <c r="AA16" s="66">
        <f t="shared" si="7"/>
        <v>4038.5733770643869</v>
      </c>
      <c r="AB16" s="66">
        <f t="shared" si="7"/>
        <v>3057.8996380825038</v>
      </c>
      <c r="AC16" s="67">
        <f t="shared" si="7"/>
        <v>3610.678529232604</v>
      </c>
      <c r="AD16" s="29">
        <f t="shared" ca="1" si="6"/>
        <v>3.2482466214376782E-2</v>
      </c>
      <c r="AE16" s="37">
        <f t="shared" ca="1" si="2"/>
        <v>1.1846294099167043E-3</v>
      </c>
      <c r="AF16" s="37">
        <f t="shared" ca="1" si="3"/>
        <v>0.18077077621053883</v>
      </c>
      <c r="AG16" s="44">
        <f t="shared" ca="1" si="4"/>
        <v>0.11336017059723102</v>
      </c>
    </row>
    <row r="17" spans="1:33" hidden="1" outlineLevel="2" x14ac:dyDescent="0.2">
      <c r="A17" s="17" t="s">
        <v>6</v>
      </c>
      <c r="B17" s="56">
        <v>3011.7579670150599</v>
      </c>
      <c r="C17" s="68">
        <v>3668.3387041475098</v>
      </c>
      <c r="D17" s="68">
        <v>3958.2110246267198</v>
      </c>
      <c r="E17" s="68">
        <v>3642.5062094031</v>
      </c>
      <c r="F17" s="68">
        <v>2904.34334601196</v>
      </c>
      <c r="G17" s="68">
        <v>2429.0260331937302</v>
      </c>
      <c r="H17" s="68">
        <v>3378.7078738128598</v>
      </c>
      <c r="I17" s="68">
        <v>4744.34660515823</v>
      </c>
      <c r="J17" s="68">
        <v>3640.8248546738</v>
      </c>
      <c r="K17" s="68">
        <v>4566.6016650587699</v>
      </c>
      <c r="L17" s="68">
        <v>4454.2631293574304</v>
      </c>
      <c r="M17" s="68">
        <v>5457.7652949008798</v>
      </c>
      <c r="N17" s="68">
        <v>4652.3073763924003</v>
      </c>
      <c r="O17" s="68">
        <v>4354.71648794678</v>
      </c>
      <c r="P17" s="68">
        <v>3034.38343315263</v>
      </c>
      <c r="Q17" s="68">
        <v>4027.5719379994798</v>
      </c>
      <c r="R17" s="68">
        <v>4116.7041413459201</v>
      </c>
      <c r="S17" s="68">
        <v>4824.3388311214803</v>
      </c>
      <c r="T17" s="68">
        <v>4417.88507952899</v>
      </c>
      <c r="U17" s="68">
        <v>3685.53184706314</v>
      </c>
      <c r="V17" s="68">
        <v>4241.0703384093404</v>
      </c>
      <c r="W17" s="68">
        <v>3494.7191695147999</v>
      </c>
      <c r="X17" s="68">
        <v>3717.1965310025098</v>
      </c>
      <c r="Y17" s="68">
        <v>3577.18136148043</v>
      </c>
      <c r="Z17" s="68">
        <v>3021.5871944626701</v>
      </c>
      <c r="AA17" s="68">
        <v>2934.17487257521</v>
      </c>
      <c r="AB17" s="68">
        <v>2609.6018065897001</v>
      </c>
      <c r="AC17" s="69">
        <v>3083.83648307875</v>
      </c>
      <c r="AD17" s="30">
        <f t="shared" ca="1" si="6"/>
        <v>2.3932373335805224E-2</v>
      </c>
      <c r="AE17" s="38">
        <f t="shared" ca="1" si="2"/>
        <v>8.7632755719413424E-4</v>
      </c>
      <c r="AF17" s="38">
        <f t="shared" ca="1" si="3"/>
        <v>0.18172683483415919</v>
      </c>
      <c r="AG17" s="45">
        <f t="shared" ca="1" si="4"/>
        <v>9.6819538761339405E-2</v>
      </c>
    </row>
    <row r="18" spans="1:33" hidden="1" outlineLevel="2" x14ac:dyDescent="0.2">
      <c r="A18" s="17" t="s">
        <v>7</v>
      </c>
      <c r="B18" s="56">
        <v>474.75719520000001</v>
      </c>
      <c r="C18" s="68">
        <v>221.161660488889</v>
      </c>
      <c r="D18" s="68">
        <v>883.68785555555598</v>
      </c>
      <c r="E18" s="68">
        <v>431.55219199999999</v>
      </c>
      <c r="F18" s="68">
        <v>376.51363520000001</v>
      </c>
      <c r="G18" s="68">
        <v>552.29188373333295</v>
      </c>
      <c r="H18" s="68">
        <v>605.44173946666695</v>
      </c>
      <c r="I18" s="68">
        <v>1180.5917077777799</v>
      </c>
      <c r="J18" s="68">
        <v>756.021657155556</v>
      </c>
      <c r="K18" s="68">
        <v>1100.1754484000001</v>
      </c>
      <c r="L18" s="68">
        <v>887.74232088888903</v>
      </c>
      <c r="M18" s="68">
        <v>1359.8690853333301</v>
      </c>
      <c r="N18" s="68">
        <v>1363.8823018666701</v>
      </c>
      <c r="O18" s="68">
        <v>2985.4228133333299</v>
      </c>
      <c r="P18" s="68">
        <v>3909.9656026666698</v>
      </c>
      <c r="Q18" s="68">
        <v>4955.5387959999998</v>
      </c>
      <c r="R18" s="68">
        <v>4686.1642862222197</v>
      </c>
      <c r="S18" s="68">
        <v>2409.3778570525201</v>
      </c>
      <c r="T18" s="68">
        <v>3978.1576308070298</v>
      </c>
      <c r="U18" s="68">
        <v>2551.9506207945001</v>
      </c>
      <c r="V18" s="68">
        <v>1275.50737138624</v>
      </c>
      <c r="W18" s="68">
        <v>1518.59273887526</v>
      </c>
      <c r="X18" s="68">
        <v>2697.7515735135398</v>
      </c>
      <c r="Y18" s="68">
        <v>1615.90377398389</v>
      </c>
      <c r="Z18" s="68">
        <v>1216.00439528366</v>
      </c>
      <c r="AA18" s="68">
        <v>1103.4995055141501</v>
      </c>
      <c r="AB18" s="68">
        <v>445.70439829999998</v>
      </c>
      <c r="AC18" s="69">
        <v>522.65740550835903</v>
      </c>
      <c r="AD18" s="30">
        <f t="shared" ca="1" si="6"/>
        <v>0.10089412186408286</v>
      </c>
      <c r="AE18" s="38">
        <f t="shared" ca="1" si="2"/>
        <v>3.5664442254033091E-3</v>
      </c>
      <c r="AF18" s="38">
        <f t="shared" ca="1" si="3"/>
        <v>0.17265480776468034</v>
      </c>
      <c r="AG18" s="45">
        <f t="shared" ca="1" si="4"/>
        <v>1.6409251660774723E-2</v>
      </c>
    </row>
    <row r="19" spans="1:33" hidden="1" outlineLevel="2" x14ac:dyDescent="0.2">
      <c r="A19" s="17" t="s">
        <v>8</v>
      </c>
      <c r="B19" s="56">
        <v>10.5694347478781</v>
      </c>
      <c r="C19" s="68">
        <v>22.641338882092601</v>
      </c>
      <c r="D19" s="68">
        <v>183.70392037454499</v>
      </c>
      <c r="E19" s="68">
        <v>55.738428437541401</v>
      </c>
      <c r="F19" s="68">
        <v>18.877478636760401</v>
      </c>
      <c r="G19" s="68">
        <v>45.163040962957403</v>
      </c>
      <c r="H19" s="68">
        <v>17.581651031738101</v>
      </c>
      <c r="I19" s="68">
        <v>8.0373768378018198E-2</v>
      </c>
      <c r="J19" s="68">
        <v>2.8520047317227202</v>
      </c>
      <c r="K19" s="68">
        <v>4.5075112343161597E-2</v>
      </c>
      <c r="L19" s="68">
        <v>1.42727473646859E-2</v>
      </c>
      <c r="M19" s="68">
        <v>0</v>
      </c>
      <c r="N19" s="68">
        <v>3.79713035102449E-3</v>
      </c>
      <c r="O19" s="68">
        <v>17.641974003989102</v>
      </c>
      <c r="P19" s="68">
        <v>21.385612553044599</v>
      </c>
      <c r="Q19" s="68">
        <v>3.2690683269372798</v>
      </c>
      <c r="R19" s="68">
        <v>20.1050219752617</v>
      </c>
      <c r="S19" s="68">
        <v>1.1601556236608299</v>
      </c>
      <c r="T19" s="68">
        <v>110.55962551007001</v>
      </c>
      <c r="U19" s="68">
        <v>7.8602423362671798</v>
      </c>
      <c r="V19" s="68">
        <v>1.7702759949425899</v>
      </c>
      <c r="W19" s="68">
        <v>1.39344760741412</v>
      </c>
      <c r="X19" s="68">
        <v>2.80554770309532</v>
      </c>
      <c r="Y19" s="68">
        <v>2.7652892167571999</v>
      </c>
      <c r="Z19" s="68">
        <v>2.6060416171201499</v>
      </c>
      <c r="AA19" s="68">
        <v>0.89899897502692405</v>
      </c>
      <c r="AB19" s="68">
        <v>2.5934331928038201</v>
      </c>
      <c r="AC19" s="69">
        <v>4.1846406454953602</v>
      </c>
      <c r="AD19" s="30">
        <f t="shared" ca="1" si="6"/>
        <v>-0.60408094232896792</v>
      </c>
      <c r="AE19" s="38">
        <f t="shared" ca="1" si="2"/>
        <v>-3.3734366423319728E-2</v>
      </c>
      <c r="AF19" s="38">
        <f t="shared" ca="1" si="3"/>
        <v>0.61355251298039004</v>
      </c>
      <c r="AG19" s="45">
        <f t="shared" ca="1" si="4"/>
        <v>1.31380175116914E-4</v>
      </c>
    </row>
    <row r="20" spans="1:33" hidden="1" outlineLevel="2" x14ac:dyDescent="0.2">
      <c r="A20" s="17" t="s">
        <v>9</v>
      </c>
      <c r="B20" s="56">
        <v>15.682525650000001</v>
      </c>
      <c r="C20" s="68">
        <v>28.751370779999998</v>
      </c>
      <c r="D20" s="68">
        <v>31.365149639999998</v>
      </c>
      <c r="E20" s="68">
        <v>31.365149639999998</v>
      </c>
      <c r="F20" s="68">
        <v>31.365149639999998</v>
      </c>
      <c r="G20" s="68">
        <v>36.333138929999997</v>
      </c>
      <c r="H20" s="68">
        <v>42.481159050000002</v>
      </c>
      <c r="I20" s="68">
        <v>49.806013950000001</v>
      </c>
      <c r="J20" s="68">
        <v>41.433149669999999</v>
      </c>
      <c r="K20" s="68">
        <v>45.651788160000002</v>
      </c>
      <c r="L20" s="68">
        <v>45.131471220000002</v>
      </c>
      <c r="M20" s="68">
        <v>42.515233860000002</v>
      </c>
      <c r="N20" s="68">
        <v>48.151228679373602</v>
      </c>
      <c r="O20" s="68">
        <v>64.071863832596406</v>
      </c>
      <c r="P20" s="68">
        <v>75.980064217384793</v>
      </c>
      <c r="Q20" s="68">
        <v>79.507008999475204</v>
      </c>
      <c r="R20" s="68">
        <v>92.025630115214398</v>
      </c>
      <c r="S20" s="68">
        <v>90.975229743657593</v>
      </c>
      <c r="T20" s="68">
        <v>87.667929320825706</v>
      </c>
      <c r="U20" s="68">
        <v>92.174539238222096</v>
      </c>
      <c r="V20" s="68">
        <v>95.125558065297895</v>
      </c>
      <c r="W20" s="68">
        <v>99.397604296627904</v>
      </c>
      <c r="X20" s="68">
        <v>95.919707987588097</v>
      </c>
      <c r="Y20" s="68">
        <v>89.086973004255896</v>
      </c>
      <c r="Z20" s="68">
        <v>103.058728846935</v>
      </c>
      <c r="AA20" s="68">
        <v>110.53879692593399</v>
      </c>
      <c r="AB20" s="68">
        <v>113.79156068302601</v>
      </c>
      <c r="AC20" s="69">
        <v>119.54081864370499</v>
      </c>
      <c r="AD20" s="30">
        <f t="shared" ca="1" si="6"/>
        <v>6.6225489000685922</v>
      </c>
      <c r="AE20" s="38">
        <f t="shared" ca="1" si="2"/>
        <v>7.8128132224088986E-2</v>
      </c>
      <c r="AF20" s="38">
        <f t="shared" ca="1" si="3"/>
        <v>5.0524467070927503E-2</v>
      </c>
      <c r="AG20" s="45">
        <f t="shared" ca="1" si="4"/>
        <v>3.7530806149234097E-3</v>
      </c>
    </row>
    <row r="21" spans="1:33" ht="15" hidden="1" outlineLevel="1" x14ac:dyDescent="0.25">
      <c r="A21" s="16" t="s">
        <v>10</v>
      </c>
      <c r="B21" s="55">
        <f>SUBTOTAL(9,B22:B23)</f>
        <v>778.88372500000003</v>
      </c>
      <c r="C21" s="66">
        <f t="shared" ref="C21:AC21" si="8">SUBTOTAL(9,C22:C23)</f>
        <v>773.91512999999998</v>
      </c>
      <c r="D21" s="66">
        <f t="shared" si="8"/>
        <v>775.15313000000003</v>
      </c>
      <c r="E21" s="66">
        <f t="shared" si="8"/>
        <v>840.12221</v>
      </c>
      <c r="F21" s="66">
        <f t="shared" si="8"/>
        <v>839.06708500000002</v>
      </c>
      <c r="G21" s="66">
        <f t="shared" si="8"/>
        <v>805.00644</v>
      </c>
      <c r="H21" s="66">
        <f t="shared" si="8"/>
        <v>811.67585999999994</v>
      </c>
      <c r="I21" s="66">
        <f t="shared" si="8"/>
        <v>843.82522000000006</v>
      </c>
      <c r="J21" s="66">
        <f t="shared" si="8"/>
        <v>867.79057999999998</v>
      </c>
      <c r="K21" s="66">
        <f t="shared" si="8"/>
        <v>833.09078499999998</v>
      </c>
      <c r="L21" s="66">
        <f t="shared" si="8"/>
        <v>830.57852500000001</v>
      </c>
      <c r="M21" s="66">
        <f t="shared" si="8"/>
        <v>827.32950999999991</v>
      </c>
      <c r="N21" s="66">
        <f t="shared" si="8"/>
        <v>864.65504619799992</v>
      </c>
      <c r="O21" s="66">
        <f t="shared" si="8"/>
        <v>866.95820500000002</v>
      </c>
      <c r="P21" s="66">
        <f t="shared" si="8"/>
        <v>828.45987000000002</v>
      </c>
      <c r="Q21" s="66">
        <f t="shared" si="8"/>
        <v>854.10638190707255</v>
      </c>
      <c r="R21" s="66">
        <f t="shared" si="8"/>
        <v>925.77397686398319</v>
      </c>
      <c r="S21" s="66">
        <f t="shared" si="8"/>
        <v>897.95779075335054</v>
      </c>
      <c r="T21" s="66">
        <f t="shared" si="8"/>
        <v>914.85691968287199</v>
      </c>
      <c r="U21" s="66">
        <f t="shared" si="8"/>
        <v>897.47199999999998</v>
      </c>
      <c r="V21" s="66">
        <f t="shared" si="8"/>
        <v>902.61726834261879</v>
      </c>
      <c r="W21" s="66">
        <f t="shared" si="8"/>
        <v>910.73575991854409</v>
      </c>
      <c r="X21" s="66">
        <f t="shared" si="8"/>
        <v>915.85267785096596</v>
      </c>
      <c r="Y21" s="66">
        <f t="shared" si="8"/>
        <v>886.04388781335001</v>
      </c>
      <c r="Z21" s="66">
        <f t="shared" si="8"/>
        <v>878.35900568792704</v>
      </c>
      <c r="AA21" s="66">
        <f t="shared" si="8"/>
        <v>936.09062964645602</v>
      </c>
      <c r="AB21" s="66">
        <f t="shared" ref="AB21" si="9">SUBTOTAL(9,AB22:AB23)</f>
        <v>847.24407074422095</v>
      </c>
      <c r="AC21" s="67">
        <f t="shared" si="8"/>
        <v>844.35877155020705</v>
      </c>
      <c r="AD21" s="29">
        <f t="shared" ca="1" si="6"/>
        <v>8.406267129308298E-2</v>
      </c>
      <c r="AE21" s="37">
        <f t="shared" ca="1" si="2"/>
        <v>2.9939438945394414E-3</v>
      </c>
      <c r="AF21" s="37">
        <f t="shared" ca="1" si="3"/>
        <v>-3.4055112259203657E-3</v>
      </c>
      <c r="AG21" s="44">
        <f t="shared" ca="1" si="4"/>
        <v>2.6509326048625836E-2</v>
      </c>
    </row>
    <row r="22" spans="1:33" hidden="1" outlineLevel="2" x14ac:dyDescent="0.2">
      <c r="A22" s="17" t="s">
        <v>6</v>
      </c>
      <c r="B22" s="56">
        <v>0</v>
      </c>
      <c r="C22" s="68">
        <v>0</v>
      </c>
      <c r="D22" s="68">
        <v>0</v>
      </c>
      <c r="E22" s="68">
        <v>8.43</v>
      </c>
      <c r="F22" s="68">
        <v>72.796999999999997</v>
      </c>
      <c r="G22" s="68">
        <v>51.01</v>
      </c>
      <c r="H22" s="68">
        <v>49.872900000000001</v>
      </c>
      <c r="I22" s="68">
        <v>18.566549999999999</v>
      </c>
      <c r="J22" s="68">
        <v>5.0515499999999998</v>
      </c>
      <c r="K22" s="68">
        <v>3.24105</v>
      </c>
      <c r="L22" s="68">
        <v>54.029400000000003</v>
      </c>
      <c r="M22" s="68">
        <v>11.45715</v>
      </c>
      <c r="N22" s="68">
        <v>25.533149999999999</v>
      </c>
      <c r="O22" s="68">
        <v>3.9040499999999998</v>
      </c>
      <c r="P22" s="68">
        <v>4.2712500000000002</v>
      </c>
      <c r="Q22" s="68">
        <v>57.356394928234501</v>
      </c>
      <c r="R22" s="68">
        <v>61.090261020956198</v>
      </c>
      <c r="S22" s="68">
        <v>81.466150627309503</v>
      </c>
      <c r="T22" s="68">
        <v>121.983760374914</v>
      </c>
      <c r="U22" s="68">
        <v>131.291</v>
      </c>
      <c r="V22" s="68">
        <v>93.070967964291796</v>
      </c>
      <c r="W22" s="68">
        <v>127.8417</v>
      </c>
      <c r="X22" s="68">
        <v>136.68299999999999</v>
      </c>
      <c r="Y22" s="68">
        <v>107.4978</v>
      </c>
      <c r="Z22" s="68">
        <v>110.80005</v>
      </c>
      <c r="AA22" s="68">
        <v>107.87264999999999</v>
      </c>
      <c r="AB22" s="68">
        <v>157.06079339999999</v>
      </c>
      <c r="AC22" s="69">
        <v>169.89592515000001</v>
      </c>
      <c r="AD22" s="30" t="str">
        <f t="shared" ca="1" si="6"/>
        <v/>
      </c>
      <c r="AE22" s="38" t="str">
        <f t="shared" ca="1" si="2"/>
        <v/>
      </c>
      <c r="AF22" s="38">
        <f t="shared" ca="1" si="3"/>
        <v>8.1720787678129847E-2</v>
      </c>
      <c r="AG22" s="45">
        <f t="shared" ca="1" si="4"/>
        <v>5.3340198809866636E-3</v>
      </c>
    </row>
    <row r="23" spans="1:33" hidden="1" outlineLevel="2" x14ac:dyDescent="0.2">
      <c r="A23" s="17" t="s">
        <v>11</v>
      </c>
      <c r="B23" s="56">
        <v>778.88372500000003</v>
      </c>
      <c r="C23" s="68">
        <v>773.91512999999998</v>
      </c>
      <c r="D23" s="68">
        <v>775.15313000000003</v>
      </c>
      <c r="E23" s="68">
        <v>831.69221000000005</v>
      </c>
      <c r="F23" s="68">
        <v>766.27008499999999</v>
      </c>
      <c r="G23" s="68">
        <v>753.99644000000001</v>
      </c>
      <c r="H23" s="68">
        <v>761.80295999999998</v>
      </c>
      <c r="I23" s="68">
        <v>825.25867000000005</v>
      </c>
      <c r="J23" s="68">
        <v>862.73902999999996</v>
      </c>
      <c r="K23" s="68">
        <v>829.84973500000001</v>
      </c>
      <c r="L23" s="68">
        <v>776.549125</v>
      </c>
      <c r="M23" s="68">
        <v>815.87235999999996</v>
      </c>
      <c r="N23" s="68">
        <v>839.12189619799994</v>
      </c>
      <c r="O23" s="68">
        <v>863.05415500000004</v>
      </c>
      <c r="P23" s="68">
        <v>824.18862000000001</v>
      </c>
      <c r="Q23" s="68">
        <v>796.74998697883802</v>
      </c>
      <c r="R23" s="68">
        <v>864.68371584302702</v>
      </c>
      <c r="S23" s="68">
        <v>816.49164012604103</v>
      </c>
      <c r="T23" s="68">
        <v>792.87315930795796</v>
      </c>
      <c r="U23" s="68">
        <v>766.18100000000004</v>
      </c>
      <c r="V23" s="68">
        <v>809.54630037832703</v>
      </c>
      <c r="W23" s="68">
        <v>782.89405991854403</v>
      </c>
      <c r="X23" s="68">
        <v>779.16967785096597</v>
      </c>
      <c r="Y23" s="68">
        <v>778.54608781335003</v>
      </c>
      <c r="Z23" s="68">
        <v>767.55895568792698</v>
      </c>
      <c r="AA23" s="68">
        <v>828.217979646456</v>
      </c>
      <c r="AB23" s="68">
        <v>690.18327734422098</v>
      </c>
      <c r="AC23" s="69">
        <v>674.46284640020701</v>
      </c>
      <c r="AD23" s="30">
        <f t="shared" ca="1" si="6"/>
        <v>-0.13406478431654612</v>
      </c>
      <c r="AE23" s="38">
        <f t="shared" ca="1" si="2"/>
        <v>-5.3171168586907402E-3</v>
      </c>
      <c r="AF23" s="38">
        <f t="shared" ca="1" si="3"/>
        <v>-2.2777183191840189E-2</v>
      </c>
      <c r="AG23" s="45">
        <f t="shared" ca="1" si="4"/>
        <v>2.1175306167639171E-2</v>
      </c>
    </row>
    <row r="24" spans="1:33" ht="15" hidden="1" outlineLevel="1" x14ac:dyDescent="0.25">
      <c r="A24" s="16" t="s">
        <v>12</v>
      </c>
      <c r="B24" s="55">
        <v>1495</v>
      </c>
      <c r="C24" s="66">
        <v>1196</v>
      </c>
      <c r="D24" s="66">
        <v>1495</v>
      </c>
      <c r="E24" s="66">
        <v>1380</v>
      </c>
      <c r="F24" s="66">
        <v>1075.4156</v>
      </c>
      <c r="G24" s="66">
        <v>666.06619999999998</v>
      </c>
      <c r="H24" s="66">
        <v>404.9633</v>
      </c>
      <c r="I24" s="66">
        <v>32.735900000000001</v>
      </c>
      <c r="J24" s="66">
        <v>0</v>
      </c>
      <c r="K24" s="66">
        <v>0</v>
      </c>
      <c r="L24" s="66">
        <v>0</v>
      </c>
      <c r="M24" s="66">
        <v>0</v>
      </c>
      <c r="N24" s="66">
        <v>0</v>
      </c>
      <c r="O24" s="66">
        <v>0</v>
      </c>
      <c r="P24" s="66">
        <v>0</v>
      </c>
      <c r="Q24" s="66">
        <v>0</v>
      </c>
      <c r="R24" s="66">
        <v>0</v>
      </c>
      <c r="S24" s="66">
        <v>0</v>
      </c>
      <c r="T24" s="66">
        <v>0</v>
      </c>
      <c r="U24" s="66">
        <v>0</v>
      </c>
      <c r="V24" s="66">
        <v>0</v>
      </c>
      <c r="W24" s="66">
        <v>0</v>
      </c>
      <c r="X24" s="66">
        <v>0</v>
      </c>
      <c r="Y24" s="66">
        <v>0</v>
      </c>
      <c r="Z24" s="66">
        <v>0</v>
      </c>
      <c r="AA24" s="66">
        <v>0</v>
      </c>
      <c r="AB24" s="66">
        <v>0</v>
      </c>
      <c r="AC24" s="67">
        <v>0</v>
      </c>
      <c r="AD24" s="29">
        <f t="shared" ca="1" si="6"/>
        <v>-1</v>
      </c>
      <c r="AE24" s="37">
        <f t="shared" ca="1" si="2"/>
        <v>-1</v>
      </c>
      <c r="AF24" s="37" t="str">
        <f t="shared" ca="1" si="3"/>
        <v/>
      </c>
      <c r="AG24" s="44">
        <f t="shared" ca="1" si="4"/>
        <v>0</v>
      </c>
    </row>
    <row r="25" spans="1:33" ht="15" hidden="1" outlineLevel="1" x14ac:dyDescent="0.25">
      <c r="A25" s="16" t="s">
        <v>13</v>
      </c>
      <c r="B25" s="55">
        <f>SUBTOTAL(9,B26:B27)</f>
        <v>225.12462969159699</v>
      </c>
      <c r="C25" s="66">
        <f t="shared" ref="C25:AA25" si="10">SUBTOTAL(9,C26:C27)</f>
        <v>214.48373514017899</v>
      </c>
      <c r="D25" s="66">
        <f t="shared" si="10"/>
        <v>289.09313079228599</v>
      </c>
      <c r="E25" s="66">
        <f t="shared" si="10"/>
        <v>297.93286920384799</v>
      </c>
      <c r="F25" s="66">
        <f t="shared" si="10"/>
        <v>320.30151513741299</v>
      </c>
      <c r="G25" s="66">
        <f t="shared" si="10"/>
        <v>307.48586692692999</v>
      </c>
      <c r="H25" s="66">
        <f t="shared" si="10"/>
        <v>335.61161000276502</v>
      </c>
      <c r="I25" s="66">
        <f t="shared" si="10"/>
        <v>358.35629944464898</v>
      </c>
      <c r="J25" s="66">
        <f t="shared" si="10"/>
        <v>308.09279658948901</v>
      </c>
      <c r="K25" s="66">
        <f t="shared" si="10"/>
        <v>294.52237305000602</v>
      </c>
      <c r="L25" s="66">
        <f t="shared" si="10"/>
        <v>279.54842839658698</v>
      </c>
      <c r="M25" s="66">
        <f t="shared" si="10"/>
        <v>310.42692556298999</v>
      </c>
      <c r="N25" s="66">
        <f t="shared" si="10"/>
        <v>298.48036240530899</v>
      </c>
      <c r="O25" s="66">
        <f t="shared" si="10"/>
        <v>286.78308938153202</v>
      </c>
      <c r="P25" s="66">
        <f t="shared" si="10"/>
        <v>340.97067295778101</v>
      </c>
      <c r="Q25" s="66">
        <f t="shared" si="10"/>
        <v>359.70497199661298</v>
      </c>
      <c r="R25" s="66">
        <f t="shared" si="10"/>
        <v>350.60629516729199</v>
      </c>
      <c r="S25" s="66">
        <f t="shared" si="10"/>
        <v>323.96667264392499</v>
      </c>
      <c r="T25" s="66">
        <f t="shared" si="10"/>
        <v>232.37343671429301</v>
      </c>
      <c r="U25" s="66">
        <f t="shared" si="10"/>
        <v>310.74742965845599</v>
      </c>
      <c r="V25" s="66">
        <f t="shared" si="10"/>
        <v>386.04601104718733</v>
      </c>
      <c r="W25" s="66">
        <f t="shared" si="10"/>
        <v>392.09041213890089</v>
      </c>
      <c r="X25" s="66">
        <f t="shared" si="10"/>
        <v>377.96628095952002</v>
      </c>
      <c r="Y25" s="66">
        <f t="shared" si="10"/>
        <v>324.92085770299525</v>
      </c>
      <c r="Z25" s="66">
        <f t="shared" si="10"/>
        <v>329.35436153659748</v>
      </c>
      <c r="AA25" s="66">
        <f t="shared" si="10"/>
        <v>314.95115471298607</v>
      </c>
      <c r="AB25" s="66">
        <f t="shared" ref="AB25" si="11">SUBTOTAL(9,AB26:AB27)</f>
        <v>277.31726218706632</v>
      </c>
      <c r="AC25" s="67">
        <f>SUBTOTAL(9,AC26:AC27)</f>
        <v>306.39261246403697</v>
      </c>
      <c r="AD25" s="29">
        <f t="shared" ca="1" si="6"/>
        <v>0.360991078069826</v>
      </c>
      <c r="AE25" s="37">
        <f t="shared" ca="1" si="2"/>
        <v>1.1480705721581774E-2</v>
      </c>
      <c r="AF25" s="37">
        <f t="shared" ca="1" si="3"/>
        <v>0.10484507905374341</v>
      </c>
      <c r="AG25" s="44">
        <f t="shared" ca="1" si="4"/>
        <v>9.6194436966495732E-3</v>
      </c>
    </row>
    <row r="26" spans="1:33" hidden="1" outlineLevel="2" x14ac:dyDescent="0.2">
      <c r="A26" s="17" t="s">
        <v>11</v>
      </c>
      <c r="B26" s="56">
        <v>0</v>
      </c>
      <c r="C26" s="68">
        <v>0</v>
      </c>
      <c r="D26" s="68">
        <v>0</v>
      </c>
      <c r="E26" s="68">
        <v>0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8">
        <v>0</v>
      </c>
      <c r="Q26" s="68">
        <v>0</v>
      </c>
      <c r="R26" s="68">
        <v>0</v>
      </c>
      <c r="S26" s="68">
        <v>0</v>
      </c>
      <c r="T26" s="68">
        <v>0</v>
      </c>
      <c r="U26" s="68">
        <v>12.581689334116</v>
      </c>
      <c r="V26" s="68">
        <v>6.9109333333333298</v>
      </c>
      <c r="W26" s="68">
        <v>1.32447563745688</v>
      </c>
      <c r="X26" s="68">
        <v>2.74950321631303</v>
      </c>
      <c r="Y26" s="68">
        <v>7.8359912673602796</v>
      </c>
      <c r="Z26" s="68">
        <v>9.3352467517525</v>
      </c>
      <c r="AA26" s="68">
        <v>0.90567768939311499</v>
      </c>
      <c r="AB26" s="68">
        <v>1.9785333333333299</v>
      </c>
      <c r="AC26" s="69">
        <v>0.45979999999999999</v>
      </c>
      <c r="AD26" s="30" t="str">
        <f t="shared" ca="1" si="6"/>
        <v/>
      </c>
      <c r="AE26" s="38" t="str">
        <f t="shared" ca="1" si="2"/>
        <v/>
      </c>
      <c r="AF26" s="38">
        <f t="shared" ca="1" si="3"/>
        <v>-0.76760563380281654</v>
      </c>
      <c r="AG26" s="45">
        <f t="shared" ca="1" si="4"/>
        <v>1.4435792613108871E-5</v>
      </c>
    </row>
    <row r="27" spans="1:33" hidden="1" outlineLevel="2" x14ac:dyDescent="0.2">
      <c r="A27" s="17" t="s">
        <v>6</v>
      </c>
      <c r="B27" s="56">
        <v>225.12462969159699</v>
      </c>
      <c r="C27" s="68">
        <v>214.48373514017899</v>
      </c>
      <c r="D27" s="68">
        <v>289.09313079228599</v>
      </c>
      <c r="E27" s="68">
        <v>297.93286920384799</v>
      </c>
      <c r="F27" s="68">
        <v>320.30151513741299</v>
      </c>
      <c r="G27" s="68">
        <v>307.48586692692999</v>
      </c>
      <c r="H27" s="68">
        <v>335.61161000276502</v>
      </c>
      <c r="I27" s="68">
        <v>358.35629944464898</v>
      </c>
      <c r="J27" s="68">
        <v>308.09279658948901</v>
      </c>
      <c r="K27" s="68">
        <v>294.52237305000602</v>
      </c>
      <c r="L27" s="68">
        <v>279.54842839658698</v>
      </c>
      <c r="M27" s="68">
        <v>310.42692556298999</v>
      </c>
      <c r="N27" s="68">
        <v>298.48036240530899</v>
      </c>
      <c r="O27" s="68">
        <v>286.78308938153202</v>
      </c>
      <c r="P27" s="68">
        <v>340.97067295778101</v>
      </c>
      <c r="Q27" s="68">
        <v>359.70497199661298</v>
      </c>
      <c r="R27" s="68">
        <v>350.60629516729199</v>
      </c>
      <c r="S27" s="68">
        <v>323.96667264392499</v>
      </c>
      <c r="T27" s="68">
        <v>232.37343671429301</v>
      </c>
      <c r="U27" s="68">
        <v>298.16574032433999</v>
      </c>
      <c r="V27" s="68">
        <v>379.135077713854</v>
      </c>
      <c r="W27" s="68">
        <v>390.765936501444</v>
      </c>
      <c r="X27" s="68">
        <v>375.21677774320699</v>
      </c>
      <c r="Y27" s="68">
        <v>317.08486643563498</v>
      </c>
      <c r="Z27" s="68">
        <v>320.01911478484499</v>
      </c>
      <c r="AA27" s="68">
        <v>314.04547702359298</v>
      </c>
      <c r="AB27" s="68">
        <v>275.33872885373302</v>
      </c>
      <c r="AC27" s="69">
        <v>305.932812464037</v>
      </c>
      <c r="AD27" s="30">
        <f t="shared" ca="1" si="6"/>
        <v>0.3589486538329496</v>
      </c>
      <c r="AE27" s="38">
        <f t="shared" ca="1" si="2"/>
        <v>1.142444587906799E-2</v>
      </c>
      <c r="AF27" s="38">
        <f t="shared" ca="1" si="3"/>
        <v>0.11111434899721773</v>
      </c>
      <c r="AG27" s="45">
        <f t="shared" ca="1" si="4"/>
        <v>9.605007904036466E-3</v>
      </c>
    </row>
    <row r="28" spans="1:33" ht="15" collapsed="1" x14ac:dyDescent="0.25">
      <c r="A28" s="15" t="s">
        <v>14</v>
      </c>
      <c r="B28" s="54">
        <f>SUBTOTAL(9,B29:B67)-SUMIF($A29:$A67,"Biomass",B29:B67)</f>
        <v>4686.8084056387943</v>
      </c>
      <c r="C28" s="64">
        <f t="shared" ref="C28:AC28" si="12">SUBTOTAL(9,C29:C67)-SUMIF($A29:$A67,"Biomass",C29:C67)</f>
        <v>5161.1180051091751</v>
      </c>
      <c r="D28" s="64">
        <f t="shared" si="12"/>
        <v>5012.9425999302021</v>
      </c>
      <c r="E28" s="64">
        <f t="shared" si="12"/>
        <v>5282.0619582959516</v>
      </c>
      <c r="F28" s="64">
        <f t="shared" si="12"/>
        <v>5599.579233613531</v>
      </c>
      <c r="G28" s="64">
        <f t="shared" si="12"/>
        <v>5692.7010013594427</v>
      </c>
      <c r="H28" s="64">
        <f t="shared" si="12"/>
        <v>6043.723490779028</v>
      </c>
      <c r="I28" s="64">
        <f t="shared" si="12"/>
        <v>6133.2521287972613</v>
      </c>
      <c r="J28" s="64">
        <f t="shared" si="12"/>
        <v>5873.5369560317476</v>
      </c>
      <c r="K28" s="64">
        <f t="shared" si="12"/>
        <v>5728.963926351189</v>
      </c>
      <c r="L28" s="64">
        <f t="shared" si="12"/>
        <v>6247.8135926804234</v>
      </c>
      <c r="M28" s="64">
        <f t="shared" si="12"/>
        <v>6623.2811380229023</v>
      </c>
      <c r="N28" s="64">
        <f t="shared" si="12"/>
        <v>6882.4250081050141</v>
      </c>
      <c r="O28" s="64">
        <f t="shared" si="12"/>
        <v>6328.946045205761</v>
      </c>
      <c r="P28" s="64">
        <f t="shared" si="12"/>
        <v>5800.3849594410676</v>
      </c>
      <c r="Q28" s="64">
        <f t="shared" si="12"/>
        <v>4989.3490570266504</v>
      </c>
      <c r="R28" s="64">
        <f t="shared" si="12"/>
        <v>5040.1282937856959</v>
      </c>
      <c r="S28" s="64">
        <f t="shared" si="12"/>
        <v>5479.453648015452</v>
      </c>
      <c r="T28" s="64">
        <f t="shared" si="12"/>
        <v>5473.6320571770939</v>
      </c>
      <c r="U28" s="64">
        <f t="shared" si="12"/>
        <v>5171.5604437741831</v>
      </c>
      <c r="V28" s="64">
        <f t="shared" si="12"/>
        <v>5419.8859885761658</v>
      </c>
      <c r="W28" s="64">
        <f t="shared" si="12"/>
        <v>5111.53628385313</v>
      </c>
      <c r="X28" s="64">
        <f t="shared" si="12"/>
        <v>5581.5159461360699</v>
      </c>
      <c r="Y28" s="64">
        <f t="shared" si="12"/>
        <v>6357.9202365904011</v>
      </c>
      <c r="Z28" s="64">
        <f t="shared" si="12"/>
        <v>6987.7939989322022</v>
      </c>
      <c r="AA28" s="64">
        <f t="shared" si="12"/>
        <v>6686.5334254781292</v>
      </c>
      <c r="AB28" s="64">
        <f t="shared" si="12"/>
        <v>6638.4071105953662</v>
      </c>
      <c r="AC28" s="65">
        <f t="shared" si="12"/>
        <v>6978.290796600163</v>
      </c>
      <c r="AD28" s="28">
        <f t="shared" ca="1" si="6"/>
        <v>0.48892171231161052</v>
      </c>
      <c r="AE28" s="36">
        <f t="shared" ca="1" si="2"/>
        <v>1.485188237107038E-2</v>
      </c>
      <c r="AF28" s="36">
        <f t="shared" ca="1" si="3"/>
        <v>5.1199584530198239E-2</v>
      </c>
      <c r="AG28" s="43">
        <f t="shared" ca="1" si="4"/>
        <v>0.21908907945560299</v>
      </c>
    </row>
    <row r="29" spans="1:33" ht="15" hidden="1" outlineLevel="1" x14ac:dyDescent="0.25">
      <c r="A29" s="16" t="s">
        <v>15</v>
      </c>
      <c r="B29" s="55">
        <f>SUBTOTAL(9,B30:B32)</f>
        <v>362.11790487265762</v>
      </c>
      <c r="C29" s="66">
        <f t="shared" ref="C29:AC29" si="13">SUBTOTAL(9,C30:C32)</f>
        <v>342.87593263295201</v>
      </c>
      <c r="D29" s="66">
        <f t="shared" si="13"/>
        <v>402.64256465566962</v>
      </c>
      <c r="E29" s="66">
        <f t="shared" si="13"/>
        <v>442.52095208265951</v>
      </c>
      <c r="F29" s="66">
        <f t="shared" si="13"/>
        <v>455.31362113420579</v>
      </c>
      <c r="G29" s="66">
        <f t="shared" si="13"/>
        <v>501.01930699129719</v>
      </c>
      <c r="H29" s="66">
        <f t="shared" si="13"/>
        <v>488.5328362352036</v>
      </c>
      <c r="I29" s="66">
        <f t="shared" si="13"/>
        <v>468.5361539684128</v>
      </c>
      <c r="J29" s="66">
        <f t="shared" si="13"/>
        <v>427.77840338642142</v>
      </c>
      <c r="K29" s="66">
        <f t="shared" si="13"/>
        <v>428.35790888947434</v>
      </c>
      <c r="L29" s="66">
        <f t="shared" si="13"/>
        <v>432.85745468772484</v>
      </c>
      <c r="M29" s="66">
        <f t="shared" si="13"/>
        <v>451.5423496688843</v>
      </c>
      <c r="N29" s="66">
        <f t="shared" si="13"/>
        <v>492.67317636975713</v>
      </c>
      <c r="O29" s="66">
        <f t="shared" si="13"/>
        <v>534.45291393536581</v>
      </c>
      <c r="P29" s="66">
        <f t="shared" si="13"/>
        <v>560.18098174314002</v>
      </c>
      <c r="Q29" s="66">
        <f t="shared" si="13"/>
        <v>577.48225994762799</v>
      </c>
      <c r="R29" s="66">
        <f t="shared" si="13"/>
        <v>575.17670476621174</v>
      </c>
      <c r="S29" s="66">
        <f t="shared" si="13"/>
        <v>562.98650630293901</v>
      </c>
      <c r="T29" s="66">
        <f t="shared" si="13"/>
        <v>615.71092179669893</v>
      </c>
      <c r="U29" s="66">
        <f t="shared" si="13"/>
        <v>644.06843498575699</v>
      </c>
      <c r="V29" s="66">
        <f t="shared" si="13"/>
        <v>540.35005329228306</v>
      </c>
      <c r="W29" s="66">
        <f t="shared" si="13"/>
        <v>531.80923903249231</v>
      </c>
      <c r="X29" s="66">
        <f t="shared" si="13"/>
        <v>547.67851314449103</v>
      </c>
      <c r="Y29" s="66">
        <f t="shared" si="13"/>
        <v>565.12152140293426</v>
      </c>
      <c r="Z29" s="66">
        <f t="shared" si="13"/>
        <v>508.32138002825343</v>
      </c>
      <c r="AA29" s="66">
        <f t="shared" si="13"/>
        <v>491.59295976529893</v>
      </c>
      <c r="AB29" s="66">
        <f t="shared" ref="AB29" si="14">SUBTOTAL(9,AB30:AB32)</f>
        <v>540.65731396682122</v>
      </c>
      <c r="AC29" s="67">
        <f t="shared" si="13"/>
        <v>619.68542543909575</v>
      </c>
      <c r="AD29" s="29">
        <f t="shared" ca="1" si="6"/>
        <v>0.71128082069571885</v>
      </c>
      <c r="AE29" s="37">
        <f t="shared" ca="1" si="2"/>
        <v>2.0097137755306749E-2</v>
      </c>
      <c r="AF29" s="37">
        <f t="shared" ca="1" si="3"/>
        <v>0.14617042890337051</v>
      </c>
      <c r="AG29" s="44">
        <f t="shared" ca="1" si="4"/>
        <v>1.9455524765125982E-2</v>
      </c>
    </row>
    <row r="30" spans="1:33" hidden="1" outlineLevel="2" x14ac:dyDescent="0.2">
      <c r="A30" s="17" t="s">
        <v>6</v>
      </c>
      <c r="B30" s="56">
        <v>10.7408020374094</v>
      </c>
      <c r="C30" s="68">
        <v>10.415263106325099</v>
      </c>
      <c r="D30" s="68">
        <v>10.874805163481</v>
      </c>
      <c r="E30" s="68">
        <v>11.1545135956952</v>
      </c>
      <c r="F30" s="68">
        <v>9.4643987879247895</v>
      </c>
      <c r="G30" s="68">
        <v>10.242556076222399</v>
      </c>
      <c r="H30" s="68">
        <v>9.8642505119680699</v>
      </c>
      <c r="I30" s="68">
        <v>12.2925866754636</v>
      </c>
      <c r="J30" s="68">
        <v>11.0621588124155</v>
      </c>
      <c r="K30" s="68">
        <v>10.7706016712007</v>
      </c>
      <c r="L30" s="68">
        <v>10.4753327442955</v>
      </c>
      <c r="M30" s="68">
        <v>11.581224728416201</v>
      </c>
      <c r="N30" s="68">
        <v>12.6909941144133</v>
      </c>
      <c r="O30" s="68">
        <v>14.3508029512533</v>
      </c>
      <c r="P30" s="68">
        <v>18.092893463601801</v>
      </c>
      <c r="Q30" s="68">
        <v>13.684840128680101</v>
      </c>
      <c r="R30" s="68">
        <v>15.3690667303291</v>
      </c>
      <c r="S30" s="68">
        <v>18.6404622832295</v>
      </c>
      <c r="T30" s="68">
        <v>11.8160430816668</v>
      </c>
      <c r="U30" s="68">
        <v>3.40180945211997</v>
      </c>
      <c r="V30" s="68">
        <v>2.1291711759398702</v>
      </c>
      <c r="W30" s="68">
        <v>2.2778320639607901</v>
      </c>
      <c r="X30" s="68">
        <v>3.0554317384933101</v>
      </c>
      <c r="Y30" s="68">
        <v>14.550682656147</v>
      </c>
      <c r="Z30" s="68">
        <v>27.015999659326202</v>
      </c>
      <c r="AA30" s="68">
        <v>27.699757073510899</v>
      </c>
      <c r="AB30" s="68">
        <v>32.978307495767197</v>
      </c>
      <c r="AC30" s="69">
        <v>35.314359093144702</v>
      </c>
      <c r="AD30" s="30">
        <f t="shared" ca="1" si="6"/>
        <v>2.2878698415767706</v>
      </c>
      <c r="AE30" s="38">
        <f t="shared" ca="1" si="2"/>
        <v>4.5069049079433432E-2</v>
      </c>
      <c r="AF30" s="38">
        <f t="shared" ca="1" si="3"/>
        <v>7.083600629526976E-2</v>
      </c>
      <c r="AG30" s="45">
        <f t="shared" ca="1" si="4"/>
        <v>1.1087228450054206E-3</v>
      </c>
    </row>
    <row r="31" spans="1:33" hidden="1" outlineLevel="2" x14ac:dyDescent="0.2">
      <c r="A31" s="17" t="s">
        <v>7</v>
      </c>
      <c r="B31" s="56">
        <v>19.9073352910262</v>
      </c>
      <c r="C31" s="68">
        <v>19.917036721479899</v>
      </c>
      <c r="D31" s="68">
        <v>19.926738151933598</v>
      </c>
      <c r="E31" s="68">
        <v>19.936439582387301</v>
      </c>
      <c r="F31" s="68">
        <v>19.946141012841</v>
      </c>
      <c r="G31" s="68">
        <v>19.955842443294799</v>
      </c>
      <c r="H31" s="68">
        <v>19.965543873748501</v>
      </c>
      <c r="I31" s="68">
        <v>19.9752453042022</v>
      </c>
      <c r="J31" s="68">
        <v>19.9849467346559</v>
      </c>
      <c r="K31" s="68">
        <v>19.994648165109599</v>
      </c>
      <c r="L31" s="68">
        <v>20.004349595563301</v>
      </c>
      <c r="M31" s="68">
        <v>20.0140510260171</v>
      </c>
      <c r="N31" s="68">
        <v>20.023752456470799</v>
      </c>
      <c r="O31" s="68">
        <v>20.033453886924502</v>
      </c>
      <c r="P31" s="68">
        <v>20.043155317378201</v>
      </c>
      <c r="Q31" s="68">
        <v>20.0528567478319</v>
      </c>
      <c r="R31" s="68">
        <v>20.062558178285599</v>
      </c>
      <c r="S31" s="68">
        <v>20.072259608739401</v>
      </c>
      <c r="T31" s="68">
        <v>20.0819610391931</v>
      </c>
      <c r="U31" s="68">
        <v>13.103839907198999</v>
      </c>
      <c r="V31" s="68">
        <v>8.8469900436692104</v>
      </c>
      <c r="W31" s="68">
        <v>1.96134735928746</v>
      </c>
      <c r="X31" s="68">
        <v>3.39598610246864</v>
      </c>
      <c r="Y31" s="68">
        <v>1.42402876963207E-2</v>
      </c>
      <c r="Z31" s="68">
        <v>1.42117548632109E-2</v>
      </c>
      <c r="AA31" s="68">
        <v>0</v>
      </c>
      <c r="AB31" s="68">
        <v>0</v>
      </c>
      <c r="AC31" s="69">
        <v>0</v>
      </c>
      <c r="AD31" s="30">
        <f t="shared" ca="1" si="6"/>
        <v>-1</v>
      </c>
      <c r="AE31" s="38">
        <f t="shared" ca="1" si="2"/>
        <v>-1</v>
      </c>
      <c r="AF31" s="38" t="str">
        <f t="shared" ca="1" si="3"/>
        <v/>
      </c>
      <c r="AG31" s="45">
        <f t="shared" ca="1" si="4"/>
        <v>0</v>
      </c>
    </row>
    <row r="32" spans="1:33" hidden="1" outlineLevel="2" x14ac:dyDescent="0.2">
      <c r="A32" s="17" t="s">
        <v>8</v>
      </c>
      <c r="B32" s="56">
        <v>331.46976754422201</v>
      </c>
      <c r="C32" s="68">
        <v>312.54363280514701</v>
      </c>
      <c r="D32" s="68">
        <v>371.841021340255</v>
      </c>
      <c r="E32" s="68">
        <v>411.42999890457702</v>
      </c>
      <c r="F32" s="68">
        <v>425.90308133344001</v>
      </c>
      <c r="G32" s="68">
        <v>470.82090847178</v>
      </c>
      <c r="H32" s="68">
        <v>458.70304184948702</v>
      </c>
      <c r="I32" s="68">
        <v>436.268321988747</v>
      </c>
      <c r="J32" s="68">
        <v>396.73129783935002</v>
      </c>
      <c r="K32" s="68">
        <v>397.59265905316403</v>
      </c>
      <c r="L32" s="68">
        <v>402.37777234786603</v>
      </c>
      <c r="M32" s="68">
        <v>419.94707391445098</v>
      </c>
      <c r="N32" s="68">
        <v>459.958429798873</v>
      </c>
      <c r="O32" s="68">
        <v>500.06865709718801</v>
      </c>
      <c r="P32" s="68">
        <v>522.04493296216003</v>
      </c>
      <c r="Q32" s="68">
        <v>543.74456307111598</v>
      </c>
      <c r="R32" s="68">
        <v>539.74507985759703</v>
      </c>
      <c r="S32" s="68">
        <v>524.27378441097005</v>
      </c>
      <c r="T32" s="68">
        <v>583.812917675839</v>
      </c>
      <c r="U32" s="68">
        <v>627.56278562643797</v>
      </c>
      <c r="V32" s="68">
        <v>529.37389207267404</v>
      </c>
      <c r="W32" s="68">
        <v>527.57005960924403</v>
      </c>
      <c r="X32" s="68">
        <v>541.22709530352904</v>
      </c>
      <c r="Y32" s="68">
        <v>550.55659845909099</v>
      </c>
      <c r="Z32" s="68">
        <v>481.29116861406402</v>
      </c>
      <c r="AA32" s="68">
        <v>463.89320269178802</v>
      </c>
      <c r="AB32" s="68">
        <v>507.67900647105398</v>
      </c>
      <c r="AC32" s="69">
        <v>584.37106634595102</v>
      </c>
      <c r="AD32" s="30">
        <f t="shared" ca="1" si="6"/>
        <v>0.76296942757528852</v>
      </c>
      <c r="AE32" s="38">
        <f t="shared" ca="1" si="2"/>
        <v>2.1222035075889378E-2</v>
      </c>
      <c r="AF32" s="38">
        <f t="shared" ca="1" si="3"/>
        <v>0.15106407571980185</v>
      </c>
      <c r="AG32" s="45">
        <f t="shared" ca="1" si="4"/>
        <v>1.8346801920120559E-2</v>
      </c>
    </row>
    <row r="33" spans="1:33" ht="15" hidden="1" outlineLevel="1" x14ac:dyDescent="0.25">
      <c r="A33" s="16" t="s">
        <v>16</v>
      </c>
      <c r="B33" s="55">
        <f>SUBTOTAL(9,B34:B36)</f>
        <v>548.50491567742699</v>
      </c>
      <c r="C33" s="66">
        <f t="shared" ref="C33:AC33" si="15">SUBTOTAL(9,C34:C36)</f>
        <v>929.37972242833405</v>
      </c>
      <c r="D33" s="66">
        <f t="shared" si="15"/>
        <v>746.89022991163711</v>
      </c>
      <c r="E33" s="66">
        <f t="shared" si="15"/>
        <v>833.36433222372091</v>
      </c>
      <c r="F33" s="66">
        <f t="shared" si="15"/>
        <v>1133.2856979021981</v>
      </c>
      <c r="G33" s="66">
        <f t="shared" si="15"/>
        <v>1372.6465692257032</v>
      </c>
      <c r="H33" s="66">
        <f t="shared" si="15"/>
        <v>1691.2553853322559</v>
      </c>
      <c r="I33" s="66">
        <f t="shared" si="15"/>
        <v>1849.8413899905402</v>
      </c>
      <c r="J33" s="66">
        <f t="shared" si="15"/>
        <v>1738.4697765724677</v>
      </c>
      <c r="K33" s="66">
        <f t="shared" si="15"/>
        <v>1885.2591510500674</v>
      </c>
      <c r="L33" s="66">
        <f t="shared" si="15"/>
        <v>2141.5163809612432</v>
      </c>
      <c r="M33" s="66">
        <f t="shared" si="15"/>
        <v>1995.0043504451567</v>
      </c>
      <c r="N33" s="66">
        <f t="shared" si="15"/>
        <v>2231.374646457009</v>
      </c>
      <c r="O33" s="66">
        <f t="shared" si="15"/>
        <v>1223.555632068573</v>
      </c>
      <c r="P33" s="66">
        <f t="shared" si="15"/>
        <v>1061.07902692212</v>
      </c>
      <c r="Q33" s="66">
        <f t="shared" si="15"/>
        <v>459.91220282417578</v>
      </c>
      <c r="R33" s="66">
        <f t="shared" si="15"/>
        <v>515.24125881118061</v>
      </c>
      <c r="S33" s="66">
        <f t="shared" si="15"/>
        <v>515.45966497293841</v>
      </c>
      <c r="T33" s="66">
        <f t="shared" si="15"/>
        <v>631.8611996008816</v>
      </c>
      <c r="U33" s="66">
        <f t="shared" si="15"/>
        <v>925.9856318023742</v>
      </c>
      <c r="V33" s="66">
        <f t="shared" si="15"/>
        <v>907.06663725523151</v>
      </c>
      <c r="W33" s="66">
        <f t="shared" si="15"/>
        <v>876.28531318251225</v>
      </c>
      <c r="X33" s="66">
        <f t="shared" si="15"/>
        <v>1070.7963510061134</v>
      </c>
      <c r="Y33" s="66">
        <f t="shared" si="15"/>
        <v>1381.0114879089708</v>
      </c>
      <c r="Z33" s="66">
        <f t="shared" si="15"/>
        <v>2051.7549331296623</v>
      </c>
      <c r="AA33" s="66">
        <f t="shared" si="15"/>
        <v>1732.3970455878571</v>
      </c>
      <c r="AB33" s="66">
        <f t="shared" ref="AB33" si="16">SUBTOTAL(9,AB34:AB36)</f>
        <v>1970.0862151195331</v>
      </c>
      <c r="AC33" s="67">
        <f t="shared" si="15"/>
        <v>1728.7188804735749</v>
      </c>
      <c r="AD33" s="29">
        <f t="shared" ca="1" si="6"/>
        <v>2.1516925939278653</v>
      </c>
      <c r="AE33" s="37">
        <f t="shared" ca="1" si="2"/>
        <v>4.343304641438972E-2</v>
      </c>
      <c r="AF33" s="37">
        <f t="shared" ca="1" si="3"/>
        <v>-0.12251612786972044</v>
      </c>
      <c r="AG33" s="44">
        <f t="shared" ca="1" si="4"/>
        <v>5.4274526413402066E-2</v>
      </c>
    </row>
    <row r="34" spans="1:33" hidden="1" outlineLevel="2" x14ac:dyDescent="0.2">
      <c r="A34" s="17" t="s">
        <v>6</v>
      </c>
      <c r="B34" s="56">
        <v>528.73143142329002</v>
      </c>
      <c r="C34" s="68">
        <v>912.05722759079799</v>
      </c>
      <c r="D34" s="68">
        <v>719.31518682451895</v>
      </c>
      <c r="E34" s="68">
        <v>819.35764644305596</v>
      </c>
      <c r="F34" s="68">
        <v>1119.8240853198399</v>
      </c>
      <c r="G34" s="68">
        <v>1359.65235982988</v>
      </c>
      <c r="H34" s="68">
        <v>1675.44670974878</v>
      </c>
      <c r="I34" s="68">
        <v>1834.58920964411</v>
      </c>
      <c r="J34" s="68">
        <v>1724.6278179383801</v>
      </c>
      <c r="K34" s="68">
        <v>1875.0378095072999</v>
      </c>
      <c r="L34" s="68">
        <v>2124.8600910513701</v>
      </c>
      <c r="M34" s="68">
        <v>1979.1404832712999</v>
      </c>
      <c r="N34" s="68">
        <v>2216.4883340198598</v>
      </c>
      <c r="O34" s="68">
        <v>1210.38815044695</v>
      </c>
      <c r="P34" s="68">
        <v>1040.5172316364699</v>
      </c>
      <c r="Q34" s="68">
        <v>438.12106795742397</v>
      </c>
      <c r="R34" s="68">
        <v>493.282878814539</v>
      </c>
      <c r="S34" s="68">
        <v>490.60872358409102</v>
      </c>
      <c r="T34" s="68">
        <v>612.58711798589695</v>
      </c>
      <c r="U34" s="68">
        <v>912.70363617164105</v>
      </c>
      <c r="V34" s="68">
        <v>896.85170727989203</v>
      </c>
      <c r="W34" s="68">
        <v>866.20339570649605</v>
      </c>
      <c r="X34" s="68">
        <v>1058.7339424270899</v>
      </c>
      <c r="Y34" s="68">
        <v>1363.3308890758101</v>
      </c>
      <c r="Z34" s="68">
        <v>2030.9540096528101</v>
      </c>
      <c r="AA34" s="68">
        <v>1709.9457513606501</v>
      </c>
      <c r="AB34" s="68">
        <v>1944.6375031944899</v>
      </c>
      <c r="AC34" s="69">
        <v>1709.79764774009</v>
      </c>
      <c r="AD34" s="30">
        <f t="shared" ca="1" si="6"/>
        <v>2.2337734171344659</v>
      </c>
      <c r="AE34" s="38">
        <f t="shared" ca="1" si="2"/>
        <v>4.4427101921044265E-2</v>
      </c>
      <c r="AF34" s="38">
        <f t="shared" ca="1" si="3"/>
        <v>-0.12076279258659994</v>
      </c>
      <c r="AG34" s="45">
        <f t="shared" ca="1" si="4"/>
        <v>5.3680479019480892E-2</v>
      </c>
    </row>
    <row r="35" spans="1:33" hidden="1" outlineLevel="2" x14ac:dyDescent="0.2">
      <c r="A35" s="17" t="s">
        <v>7</v>
      </c>
      <c r="B35" s="56">
        <v>0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68">
        <v>0</v>
      </c>
      <c r="Q35" s="68">
        <v>0</v>
      </c>
      <c r="R35" s="68">
        <v>0</v>
      </c>
      <c r="S35" s="68">
        <v>0</v>
      </c>
      <c r="T35" s="68">
        <v>0</v>
      </c>
      <c r="U35" s="68">
        <v>0</v>
      </c>
      <c r="V35" s="68">
        <v>0</v>
      </c>
      <c r="W35" s="68">
        <v>0</v>
      </c>
      <c r="X35" s="68">
        <v>0</v>
      </c>
      <c r="Y35" s="68">
        <v>0</v>
      </c>
      <c r="Z35" s="68">
        <v>0</v>
      </c>
      <c r="AA35" s="68">
        <v>0</v>
      </c>
      <c r="AB35" s="68">
        <v>1</v>
      </c>
      <c r="AC35" s="69">
        <v>0</v>
      </c>
      <c r="AD35" s="30" t="str">
        <f t="shared" ca="1" si="6"/>
        <v/>
      </c>
      <c r="AE35" s="38" t="str">
        <f t="shared" ca="1" si="2"/>
        <v/>
      </c>
      <c r="AF35" s="38">
        <f t="shared" ca="1" si="3"/>
        <v>-1</v>
      </c>
      <c r="AG35" s="45">
        <f t="shared" ca="1" si="4"/>
        <v>0</v>
      </c>
    </row>
    <row r="36" spans="1:33" hidden="1" outlineLevel="2" x14ac:dyDescent="0.2">
      <c r="A36" s="17" t="s">
        <v>8</v>
      </c>
      <c r="B36" s="56">
        <v>19.773484254136999</v>
      </c>
      <c r="C36" s="68">
        <v>17.322494837536102</v>
      </c>
      <c r="D36" s="68">
        <v>27.5750430871182</v>
      </c>
      <c r="E36" s="68">
        <v>14.006685780664901</v>
      </c>
      <c r="F36" s="68">
        <v>13.4616125823581</v>
      </c>
      <c r="G36" s="68">
        <v>12.9942093958231</v>
      </c>
      <c r="H36" s="68">
        <v>15.8086755834759</v>
      </c>
      <c r="I36" s="68">
        <v>15.2521803464301</v>
      </c>
      <c r="J36" s="68">
        <v>13.8419586340877</v>
      </c>
      <c r="K36" s="68">
        <v>10.221341542767499</v>
      </c>
      <c r="L36" s="68">
        <v>16.656289909872999</v>
      </c>
      <c r="M36" s="68">
        <v>15.8638671738568</v>
      </c>
      <c r="N36" s="68">
        <v>14.886312437149099</v>
      </c>
      <c r="O36" s="68">
        <v>13.167481621622899</v>
      </c>
      <c r="P36" s="68">
        <v>20.561795285650099</v>
      </c>
      <c r="Q36" s="68">
        <v>21.791134866751801</v>
      </c>
      <c r="R36" s="68">
        <v>21.9583799966416</v>
      </c>
      <c r="S36" s="68">
        <v>24.850941388847399</v>
      </c>
      <c r="T36" s="68">
        <v>19.274081614984599</v>
      </c>
      <c r="U36" s="68">
        <v>13.2819956307331</v>
      </c>
      <c r="V36" s="68">
        <v>10.2149299753395</v>
      </c>
      <c r="W36" s="68">
        <v>10.0819174760162</v>
      </c>
      <c r="X36" s="68">
        <v>12.062408579023399</v>
      </c>
      <c r="Y36" s="68">
        <v>17.680598833160801</v>
      </c>
      <c r="Z36" s="68">
        <v>20.8009234768524</v>
      </c>
      <c r="AA36" s="68">
        <v>22.451294227206901</v>
      </c>
      <c r="AB36" s="68">
        <v>24.448711925043298</v>
      </c>
      <c r="AC36" s="69">
        <v>18.9212327334848</v>
      </c>
      <c r="AD36" s="30">
        <f t="shared" ca="1" si="6"/>
        <v>-4.3100725683886121E-2</v>
      </c>
      <c r="AE36" s="38">
        <f t="shared" ca="1" si="2"/>
        <v>-1.630415521226114E-3</v>
      </c>
      <c r="AF36" s="38">
        <f t="shared" ca="1" si="3"/>
        <v>-0.22608467916449182</v>
      </c>
      <c r="AG36" s="45">
        <f t="shared" ca="1" si="4"/>
        <v>5.9404739392116934E-4</v>
      </c>
    </row>
    <row r="37" spans="1:33" ht="15" hidden="1" outlineLevel="1" x14ac:dyDescent="0.25">
      <c r="A37" s="16" t="s">
        <v>17</v>
      </c>
      <c r="B37" s="55">
        <f>SUBTOTAL(9,B38:B41)-SUMIF($A38:$A41,"Biomass",B38:B41)</f>
        <v>506.10720859079811</v>
      </c>
      <c r="C37" s="66">
        <f>SUBTOTAL(9,C38:C41)-SUMIF($A38:$A41,"Biomass",C38:C41)</f>
        <v>491.43598572033306</v>
      </c>
      <c r="D37" s="66">
        <f t="shared" ref="D37:AC37" si="17">SUBTOTAL(9,D38:D41)-SUMIF($A38:$A41,"Biomass",D38:D41)</f>
        <v>483.05350838295499</v>
      </c>
      <c r="E37" s="66">
        <f t="shared" si="17"/>
        <v>463.38873175201434</v>
      </c>
      <c r="F37" s="66">
        <f t="shared" si="17"/>
        <v>494.01105544234633</v>
      </c>
      <c r="G37" s="66">
        <f t="shared" si="17"/>
        <v>517.2271586334482</v>
      </c>
      <c r="H37" s="66">
        <f t="shared" si="17"/>
        <v>520.4498568081558</v>
      </c>
      <c r="I37" s="66">
        <f t="shared" si="17"/>
        <v>524.28324710963625</v>
      </c>
      <c r="J37" s="66">
        <f t="shared" si="17"/>
        <v>506.31250094690313</v>
      </c>
      <c r="K37" s="66">
        <f t="shared" si="17"/>
        <v>544.03792387092471</v>
      </c>
      <c r="L37" s="66">
        <f t="shared" si="17"/>
        <v>585.14169750826932</v>
      </c>
      <c r="M37" s="66">
        <f t="shared" si="17"/>
        <v>569.73927975173865</v>
      </c>
      <c r="N37" s="66">
        <f t="shared" si="17"/>
        <v>499.6802771163666</v>
      </c>
      <c r="O37" s="66">
        <f t="shared" si="17"/>
        <v>442.31569640252383</v>
      </c>
      <c r="P37" s="66">
        <f t="shared" si="17"/>
        <v>549.18768424821155</v>
      </c>
      <c r="Q37" s="66">
        <f t="shared" si="17"/>
        <v>531.1953249934304</v>
      </c>
      <c r="R37" s="66">
        <f t="shared" si="17"/>
        <v>536.50696868519572</v>
      </c>
      <c r="S37" s="66">
        <f t="shared" si="17"/>
        <v>537.19655847731519</v>
      </c>
      <c r="T37" s="66">
        <f t="shared" si="17"/>
        <v>491.90035643621104</v>
      </c>
      <c r="U37" s="66">
        <f t="shared" si="17"/>
        <v>439.52741873748073</v>
      </c>
      <c r="V37" s="66">
        <f t="shared" si="17"/>
        <v>430.71679995805789</v>
      </c>
      <c r="W37" s="66">
        <f t="shared" si="17"/>
        <v>436.25689759135548</v>
      </c>
      <c r="X37" s="66">
        <f t="shared" si="17"/>
        <v>472.81644737930947</v>
      </c>
      <c r="Y37" s="66">
        <f t="shared" si="17"/>
        <v>463.23853205867454</v>
      </c>
      <c r="Z37" s="66">
        <f t="shared" si="17"/>
        <v>459.22058007874966</v>
      </c>
      <c r="AA37" s="66">
        <f t="shared" si="17"/>
        <v>446.72260866736269</v>
      </c>
      <c r="AB37" s="66">
        <f t="shared" si="17"/>
        <v>435.36996292992353</v>
      </c>
      <c r="AC37" s="67">
        <f t="shared" si="17"/>
        <v>499.01698773453791</v>
      </c>
      <c r="AD37" s="29">
        <f t="shared" ca="1" si="6"/>
        <v>-1.4009325960802177E-2</v>
      </c>
      <c r="AE37" s="37">
        <f t="shared" ca="1" si="2"/>
        <v>-5.223961999487603E-4</v>
      </c>
      <c r="AF37" s="37">
        <f t="shared" ca="1" si="3"/>
        <v>0.14619066592533603</v>
      </c>
      <c r="AG37" s="44">
        <f t="shared" ca="1" si="4"/>
        <v>1.5667041638438631E-2</v>
      </c>
    </row>
    <row r="38" spans="1:33" hidden="1" outlineLevel="2" x14ac:dyDescent="0.2">
      <c r="A38" s="17" t="s">
        <v>6</v>
      </c>
      <c r="B38" s="56">
        <v>348.93445769234</v>
      </c>
      <c r="C38" s="68">
        <v>348.42630727450398</v>
      </c>
      <c r="D38" s="68">
        <v>338.00553101144197</v>
      </c>
      <c r="E38" s="68">
        <v>356.39561088793698</v>
      </c>
      <c r="F38" s="68">
        <v>396.07220594077802</v>
      </c>
      <c r="G38" s="68">
        <v>429.97605584317199</v>
      </c>
      <c r="H38" s="68">
        <v>428.51235768938102</v>
      </c>
      <c r="I38" s="68">
        <v>429.57905037030901</v>
      </c>
      <c r="J38" s="68">
        <v>457.952700196997</v>
      </c>
      <c r="K38" s="68">
        <v>486.042067490205</v>
      </c>
      <c r="L38" s="68">
        <v>507.50482756027998</v>
      </c>
      <c r="M38" s="68">
        <v>494.37373901447802</v>
      </c>
      <c r="N38" s="68">
        <v>424.96108037670899</v>
      </c>
      <c r="O38" s="68">
        <v>370.183814266924</v>
      </c>
      <c r="P38" s="68">
        <v>447.63504518506801</v>
      </c>
      <c r="Q38" s="68">
        <v>411.43404929482801</v>
      </c>
      <c r="R38" s="68">
        <v>372.85477173945702</v>
      </c>
      <c r="S38" s="68">
        <v>348.35974838845402</v>
      </c>
      <c r="T38" s="68">
        <v>321.46567318446802</v>
      </c>
      <c r="U38" s="68">
        <v>311.55508611986198</v>
      </c>
      <c r="V38" s="68">
        <v>314.51879340412597</v>
      </c>
      <c r="W38" s="68">
        <v>311.08386175855702</v>
      </c>
      <c r="X38" s="68">
        <v>350.53225310017399</v>
      </c>
      <c r="Y38" s="68">
        <v>328.34380947425598</v>
      </c>
      <c r="Z38" s="68">
        <v>334.47935286757701</v>
      </c>
      <c r="AA38" s="68">
        <v>334.34356075295</v>
      </c>
      <c r="AB38" s="68">
        <v>304.39483375055801</v>
      </c>
      <c r="AC38" s="69">
        <v>379.561372649541</v>
      </c>
      <c r="AD38" s="30">
        <f t="shared" ca="1" si="6"/>
        <v>8.7772687053466969E-2</v>
      </c>
      <c r="AE38" s="38">
        <f t="shared" ca="1" si="2"/>
        <v>3.1208671775861951E-3</v>
      </c>
      <c r="AF38" s="38">
        <f t="shared" ca="1" si="3"/>
        <v>0.24693763022463</v>
      </c>
      <c r="AG38" s="45">
        <f t="shared" ca="1" si="4"/>
        <v>1.1916636058102887E-2</v>
      </c>
    </row>
    <row r="39" spans="1:33" hidden="1" outlineLevel="2" x14ac:dyDescent="0.2">
      <c r="A39" s="17" t="s">
        <v>7</v>
      </c>
      <c r="B39" s="56">
        <v>109.455629184399</v>
      </c>
      <c r="C39" s="68">
        <v>96.991496394606997</v>
      </c>
      <c r="D39" s="68">
        <v>84.515169280665106</v>
      </c>
      <c r="E39" s="68">
        <v>72.026647842573396</v>
      </c>
      <c r="F39" s="68">
        <v>59.525932080332097</v>
      </c>
      <c r="G39" s="68">
        <v>47.769010287310898</v>
      </c>
      <c r="H39" s="68">
        <v>47.445872508657303</v>
      </c>
      <c r="I39" s="68">
        <v>47.995187614455801</v>
      </c>
      <c r="J39" s="68">
        <v>7.9319217569662799</v>
      </c>
      <c r="K39" s="68">
        <v>25.022607940721102</v>
      </c>
      <c r="L39" s="68">
        <v>24.5275916289382</v>
      </c>
      <c r="M39" s="68">
        <v>25.840942574495699</v>
      </c>
      <c r="N39" s="68">
        <v>26.4212768350224</v>
      </c>
      <c r="O39" s="68">
        <v>28.0082998961784</v>
      </c>
      <c r="P39" s="68">
        <v>41.317439233606898</v>
      </c>
      <c r="Q39" s="68">
        <v>59.098578453765697</v>
      </c>
      <c r="R39" s="68">
        <v>94.769564933584505</v>
      </c>
      <c r="S39" s="68">
        <v>106.70890433262301</v>
      </c>
      <c r="T39" s="68">
        <v>104.334402999716</v>
      </c>
      <c r="U39" s="68">
        <v>73.059358259957804</v>
      </c>
      <c r="V39" s="68">
        <v>61.989708358509702</v>
      </c>
      <c r="W39" s="68">
        <v>74.227310774082</v>
      </c>
      <c r="X39" s="68">
        <v>69.193495639516598</v>
      </c>
      <c r="Y39" s="68">
        <v>68.180788287136906</v>
      </c>
      <c r="Z39" s="68">
        <v>50.322762804595399</v>
      </c>
      <c r="AA39" s="68">
        <v>38.9682311947073</v>
      </c>
      <c r="AB39" s="68">
        <v>52.509764773093103</v>
      </c>
      <c r="AC39" s="69">
        <v>52.630051491429697</v>
      </c>
      <c r="AD39" s="30">
        <f t="shared" ca="1" si="6"/>
        <v>-0.51916541996424614</v>
      </c>
      <c r="AE39" s="38">
        <f t="shared" ca="1" si="2"/>
        <v>-2.6755265600010736E-2</v>
      </c>
      <c r="AF39" s="38">
        <f t="shared" ca="1" si="3"/>
        <v>2.2907495178541293E-3</v>
      </c>
      <c r="AG39" s="45">
        <f t="shared" ca="1" si="4"/>
        <v>1.6523630024956944E-3</v>
      </c>
    </row>
    <row r="40" spans="1:33" hidden="1" outlineLevel="2" x14ac:dyDescent="0.2">
      <c r="A40" s="17" t="s">
        <v>8</v>
      </c>
      <c r="B40" s="56">
        <v>47.717121714058898</v>
      </c>
      <c r="C40" s="68">
        <v>46.018182051221999</v>
      </c>
      <c r="D40" s="68">
        <v>60.532808090847901</v>
      </c>
      <c r="E40" s="68">
        <v>34.966473021503901</v>
      </c>
      <c r="F40" s="68">
        <v>38.412917421236003</v>
      </c>
      <c r="G40" s="68">
        <v>39.482092502965202</v>
      </c>
      <c r="H40" s="68">
        <v>44.491626610117201</v>
      </c>
      <c r="I40" s="68">
        <v>46.709009124871301</v>
      </c>
      <c r="J40" s="68">
        <v>40.427878992939696</v>
      </c>
      <c r="K40" s="68">
        <v>32.973248439998599</v>
      </c>
      <c r="L40" s="68">
        <v>53.1092783190511</v>
      </c>
      <c r="M40" s="68">
        <v>49.524598162765201</v>
      </c>
      <c r="N40" s="68">
        <v>48.297919904634902</v>
      </c>
      <c r="O40" s="68">
        <v>44.123582239421602</v>
      </c>
      <c r="P40" s="68">
        <v>60.235199829536903</v>
      </c>
      <c r="Q40" s="68">
        <v>60.6626972448366</v>
      </c>
      <c r="R40" s="68">
        <v>68.882632012154204</v>
      </c>
      <c r="S40" s="68">
        <v>82.127905756238306</v>
      </c>
      <c r="T40" s="68">
        <v>66.100280252026593</v>
      </c>
      <c r="U40" s="68">
        <v>54.912974357660502</v>
      </c>
      <c r="V40" s="68">
        <v>54.208298195422003</v>
      </c>
      <c r="W40" s="68">
        <v>50.945725058716597</v>
      </c>
      <c r="X40" s="68">
        <v>53.0906986396188</v>
      </c>
      <c r="Y40" s="68">
        <v>66.713934297281199</v>
      </c>
      <c r="Z40" s="68">
        <v>74.418464406577399</v>
      </c>
      <c r="AA40" s="68">
        <v>73.410816719705196</v>
      </c>
      <c r="AB40" s="68">
        <v>78.465364406272101</v>
      </c>
      <c r="AC40" s="69">
        <v>66.825563593567296</v>
      </c>
      <c r="AD40" s="30">
        <f t="shared" ca="1" si="6"/>
        <v>0.40045252507085882</v>
      </c>
      <c r="AE40" s="38">
        <f t="shared" ca="1" si="2"/>
        <v>1.2552027960150536E-2</v>
      </c>
      <c r="AF40" s="38">
        <f t="shared" ca="1" si="3"/>
        <v>-0.14834316899921751</v>
      </c>
      <c r="AG40" s="45">
        <f t="shared" ca="1" si="4"/>
        <v>2.0980425778400519E-3</v>
      </c>
    </row>
    <row r="41" spans="1:33" ht="15" hidden="1" outlineLevel="2" x14ac:dyDescent="0.25">
      <c r="A41" s="17" t="s">
        <v>9</v>
      </c>
      <c r="B41" s="56">
        <v>2705.61541077109</v>
      </c>
      <c r="C41" s="68">
        <v>2768.1862231107102</v>
      </c>
      <c r="D41" s="68">
        <v>2765.7698741255599</v>
      </c>
      <c r="E41" s="68">
        <v>2958.48765747792</v>
      </c>
      <c r="F41" s="68">
        <v>3142.4460813770402</v>
      </c>
      <c r="G41" s="68">
        <v>3252.1820090916799</v>
      </c>
      <c r="H41" s="68">
        <v>3096.1162959437602</v>
      </c>
      <c r="I41" s="68">
        <v>3287.18218259079</v>
      </c>
      <c r="J41" s="68">
        <v>3531.8544607919198</v>
      </c>
      <c r="K41" s="68">
        <v>4010.97494205783</v>
      </c>
      <c r="L41" s="68">
        <v>4453.5027025872596</v>
      </c>
      <c r="M41" s="68">
        <v>4391.0054356200499</v>
      </c>
      <c r="N41" s="68">
        <v>4765.6974660820197</v>
      </c>
      <c r="O41" s="68">
        <v>4782.84339967302</v>
      </c>
      <c r="P41" s="68">
        <v>5197.1656570636196</v>
      </c>
      <c r="Q41" s="68">
        <v>5168.0061212938999</v>
      </c>
      <c r="R41" s="68">
        <v>5118.43990735022</v>
      </c>
      <c r="S41" s="68">
        <v>4867.9208276086601</v>
      </c>
      <c r="T41" s="68">
        <v>4480.9894513543104</v>
      </c>
      <c r="U41" s="68">
        <v>4085.0411903978402</v>
      </c>
      <c r="V41" s="68">
        <v>4687.8047602835704</v>
      </c>
      <c r="W41" s="68">
        <v>4756.3584986525302</v>
      </c>
      <c r="X41" s="68">
        <v>4733.36298741884</v>
      </c>
      <c r="Y41" s="68">
        <v>4463.8299672775302</v>
      </c>
      <c r="Z41" s="68">
        <v>4496.49190731817</v>
      </c>
      <c r="AA41" s="68">
        <v>4540.5775556909302</v>
      </c>
      <c r="AB41" s="68">
        <v>4484.7572594900103</v>
      </c>
      <c r="AC41" s="69">
        <v>4764.1092723373404</v>
      </c>
      <c r="AD41" s="29">
        <f t="shared" ca="1" si="6"/>
        <v>0.76082278854982843</v>
      </c>
      <c r="AE41" s="37">
        <f t="shared" ca="1" si="2"/>
        <v>2.1175953704826167E-2</v>
      </c>
      <c r="AF41" s="37">
        <f t="shared" ca="1" si="3"/>
        <v>6.2289215822373567E-2</v>
      </c>
      <c r="AG41" s="44">
        <f t="shared" ca="1" si="4"/>
        <v>0.14957306098662648</v>
      </c>
    </row>
    <row r="42" spans="1:33" ht="15" hidden="1" outlineLevel="1" x14ac:dyDescent="0.25">
      <c r="A42" s="16" t="s">
        <v>18</v>
      </c>
      <c r="B42" s="55">
        <f>SUBTOTAL(9,B43:B46)-SUMIF($A43:$A46,"Biomass",B43:B46)</f>
        <v>1648.8087995349581</v>
      </c>
      <c r="C42" s="66">
        <f t="shared" ref="C42:AC42" si="18">SUBTOTAL(9,C43:C46)-SUMIF($A43:$A46,"Biomass",C43:C46)</f>
        <v>1669.591263254252</v>
      </c>
      <c r="D42" s="66">
        <f t="shared" si="18"/>
        <v>1789.7642907153681</v>
      </c>
      <c r="E42" s="66">
        <f t="shared" si="18"/>
        <v>1638.6791826504432</v>
      </c>
      <c r="F42" s="66">
        <f t="shared" si="18"/>
        <v>1724.6191326284049</v>
      </c>
      <c r="G42" s="66">
        <f t="shared" si="18"/>
        <v>1751.8846213088159</v>
      </c>
      <c r="H42" s="66">
        <f t="shared" si="18"/>
        <v>1769.6775548701671</v>
      </c>
      <c r="I42" s="66">
        <f t="shared" si="18"/>
        <v>1803.678424486744</v>
      </c>
      <c r="J42" s="66">
        <f t="shared" si="18"/>
        <v>1790.4685956182602</v>
      </c>
      <c r="K42" s="66">
        <f t="shared" si="18"/>
        <v>1587.8564983410949</v>
      </c>
      <c r="L42" s="66">
        <f t="shared" si="18"/>
        <v>1645.3517581003221</v>
      </c>
      <c r="M42" s="66">
        <f t="shared" si="18"/>
        <v>1676.4996180093431</v>
      </c>
      <c r="N42" s="66">
        <f t="shared" si="18"/>
        <v>1765.634395623553</v>
      </c>
      <c r="O42" s="66">
        <f t="shared" si="18"/>
        <v>1803.650633482074</v>
      </c>
      <c r="P42" s="66">
        <f t="shared" si="18"/>
        <v>1921.4261569420062</v>
      </c>
      <c r="Q42" s="66">
        <f t="shared" si="18"/>
        <v>1930.6368580942558</v>
      </c>
      <c r="R42" s="66">
        <f t="shared" si="18"/>
        <v>1891.619383508176</v>
      </c>
      <c r="S42" s="66">
        <f t="shared" si="18"/>
        <v>2113.5141824693969</v>
      </c>
      <c r="T42" s="66">
        <f t="shared" si="18"/>
        <v>2014.5136839339011</v>
      </c>
      <c r="U42" s="66">
        <f t="shared" si="18"/>
        <v>1907.5922763206061</v>
      </c>
      <c r="V42" s="66">
        <f t="shared" si="18"/>
        <v>2361.7594420834562</v>
      </c>
      <c r="W42" s="66">
        <f t="shared" si="18"/>
        <v>2268.4710288369151</v>
      </c>
      <c r="X42" s="66">
        <f t="shared" si="18"/>
        <v>2504.3986780254213</v>
      </c>
      <c r="Y42" s="66">
        <f t="shared" si="18"/>
        <v>2388.6724437877679</v>
      </c>
      <c r="Z42" s="66">
        <f t="shared" si="18"/>
        <v>2649.9587044706382</v>
      </c>
      <c r="AA42" s="66">
        <f t="shared" si="18"/>
        <v>2939.4307389025721</v>
      </c>
      <c r="AB42" s="66">
        <f t="shared" si="18"/>
        <v>2682.1226077900346</v>
      </c>
      <c r="AC42" s="67">
        <f t="shared" si="18"/>
        <v>3082.6615323206602</v>
      </c>
      <c r="AD42" s="29">
        <f t="shared" ca="1" si="6"/>
        <v>0.86962947625589826</v>
      </c>
      <c r="AE42" s="37">
        <f t="shared" ca="1" si="2"/>
        <v>2.3446205684211519E-2</v>
      </c>
      <c r="AF42" s="37">
        <f t="shared" ca="1" si="3"/>
        <v>0.14933654537912955</v>
      </c>
      <c r="AG42" s="44">
        <f t="shared" ca="1" si="4"/>
        <v>9.6782650232686951E-2</v>
      </c>
    </row>
    <row r="43" spans="1:33" hidden="1" outlineLevel="2" x14ac:dyDescent="0.2">
      <c r="A43" s="17" t="s">
        <v>6</v>
      </c>
      <c r="B43" s="56">
        <v>445.11219553399098</v>
      </c>
      <c r="C43" s="68">
        <v>456.41373188487398</v>
      </c>
      <c r="D43" s="68">
        <v>459.93906246598999</v>
      </c>
      <c r="E43" s="68">
        <v>477.21690202323799</v>
      </c>
      <c r="F43" s="68">
        <v>502.62517593244399</v>
      </c>
      <c r="G43" s="68">
        <v>531.73362683385199</v>
      </c>
      <c r="H43" s="68">
        <v>546.51308035438001</v>
      </c>
      <c r="I43" s="68">
        <v>578.50822793232305</v>
      </c>
      <c r="J43" s="68">
        <v>578.28117375744102</v>
      </c>
      <c r="K43" s="68">
        <v>565.34136376106699</v>
      </c>
      <c r="L43" s="68">
        <v>602.27045515301199</v>
      </c>
      <c r="M43" s="68">
        <v>628.07045873440495</v>
      </c>
      <c r="N43" s="68">
        <v>620.19541910915302</v>
      </c>
      <c r="O43" s="68">
        <v>600.34851251991995</v>
      </c>
      <c r="P43" s="68">
        <v>620.21185686107003</v>
      </c>
      <c r="Q43" s="68">
        <v>601.76072279080597</v>
      </c>
      <c r="R43" s="68">
        <v>521.08650684880899</v>
      </c>
      <c r="S43" s="68">
        <v>636.97461731935095</v>
      </c>
      <c r="T43" s="68">
        <v>513.54880764612506</v>
      </c>
      <c r="U43" s="68">
        <v>596.27427859641102</v>
      </c>
      <c r="V43" s="68">
        <v>835.53936116252999</v>
      </c>
      <c r="W43" s="68">
        <v>840.20380158203</v>
      </c>
      <c r="X43" s="68">
        <v>918.90813972998706</v>
      </c>
      <c r="Y43" s="68">
        <v>840.53746199483999</v>
      </c>
      <c r="Z43" s="68">
        <v>880.26697105277697</v>
      </c>
      <c r="AA43" s="68">
        <v>946.12775238337599</v>
      </c>
      <c r="AB43" s="68">
        <v>790.769615685237</v>
      </c>
      <c r="AC43" s="69">
        <v>954.90292259692103</v>
      </c>
      <c r="AD43" s="30">
        <f t="shared" ca="1" si="6"/>
        <v>1.1453083788264791</v>
      </c>
      <c r="AE43" s="38">
        <f t="shared" ca="1" si="2"/>
        <v>2.8673133801254025E-2</v>
      </c>
      <c r="AF43" s="38">
        <f t="shared" ca="1" si="3"/>
        <v>0.20756147385538481</v>
      </c>
      <c r="AG43" s="45">
        <f t="shared" ca="1" si="4"/>
        <v>2.9979949013181174E-2</v>
      </c>
    </row>
    <row r="44" spans="1:33" hidden="1" outlineLevel="2" x14ac:dyDescent="0.2">
      <c r="A44" s="17" t="s">
        <v>7</v>
      </c>
      <c r="B44" s="56">
        <v>938.56785038890405</v>
      </c>
      <c r="C44" s="68">
        <v>948.50860902810302</v>
      </c>
      <c r="D44" s="68">
        <v>942.62406852955598</v>
      </c>
      <c r="E44" s="68">
        <v>956.81180646154701</v>
      </c>
      <c r="F44" s="68">
        <v>992.85513545025401</v>
      </c>
      <c r="G44" s="68">
        <v>990.29899984588099</v>
      </c>
      <c r="H44" s="68">
        <v>952.09112081900696</v>
      </c>
      <c r="I44" s="68">
        <v>952.93237813969495</v>
      </c>
      <c r="J44" s="68">
        <v>977.585020889936</v>
      </c>
      <c r="K44" s="68">
        <v>845.49215714391903</v>
      </c>
      <c r="L44" s="68">
        <v>751.722967332287</v>
      </c>
      <c r="M44" s="68">
        <v>785.63084423999805</v>
      </c>
      <c r="N44" s="68">
        <v>870.94084605498404</v>
      </c>
      <c r="O44" s="68">
        <v>940.12576772838202</v>
      </c>
      <c r="P44" s="68">
        <v>982.69724240152095</v>
      </c>
      <c r="Q44" s="68">
        <v>996.26589405952404</v>
      </c>
      <c r="R44" s="68">
        <v>1024.77442179782</v>
      </c>
      <c r="S44" s="68">
        <v>1063.62964905027</v>
      </c>
      <c r="T44" s="68">
        <v>1127.2036118931001</v>
      </c>
      <c r="U44" s="68">
        <v>1063.29346633047</v>
      </c>
      <c r="V44" s="68">
        <v>1298.3621774721501</v>
      </c>
      <c r="W44" s="68">
        <v>1218.33335317758</v>
      </c>
      <c r="X44" s="68">
        <v>1334.06397542848</v>
      </c>
      <c r="Y44" s="68">
        <v>1205.87235437296</v>
      </c>
      <c r="Z44" s="68">
        <v>1384.6487082536901</v>
      </c>
      <c r="AA44" s="68">
        <v>1605.4242144662301</v>
      </c>
      <c r="AB44" s="68">
        <v>1489.00375999421</v>
      </c>
      <c r="AC44" s="69">
        <v>1776.90689104071</v>
      </c>
      <c r="AD44" s="30">
        <f t="shared" ca="1" si="6"/>
        <v>0.89321090670688608</v>
      </c>
      <c r="AE44" s="38">
        <f t="shared" ca="1" si="2"/>
        <v>2.3921422823455218E-2</v>
      </c>
      <c r="AF44" s="38">
        <f t="shared" ca="1" si="3"/>
        <v>0.19335285697842663</v>
      </c>
      <c r="AG44" s="45">
        <f t="shared" ca="1" si="4"/>
        <v>5.5787427950995498E-2</v>
      </c>
    </row>
    <row r="45" spans="1:33" hidden="1" outlineLevel="2" x14ac:dyDescent="0.2">
      <c r="A45" s="17" t="s">
        <v>8</v>
      </c>
      <c r="B45" s="56">
        <v>265.12875361206301</v>
      </c>
      <c r="C45" s="68">
        <v>264.66892234127499</v>
      </c>
      <c r="D45" s="68">
        <v>387.20115971982199</v>
      </c>
      <c r="E45" s="68">
        <v>204.65047416565801</v>
      </c>
      <c r="F45" s="68">
        <v>229.13882124570699</v>
      </c>
      <c r="G45" s="68">
        <v>229.85199462908301</v>
      </c>
      <c r="H45" s="68">
        <v>271.07335369677998</v>
      </c>
      <c r="I45" s="68">
        <v>272.23781841472601</v>
      </c>
      <c r="J45" s="68">
        <v>234.602400970883</v>
      </c>
      <c r="K45" s="68">
        <v>177.02297743610899</v>
      </c>
      <c r="L45" s="68">
        <v>291.35833561502301</v>
      </c>
      <c r="M45" s="68">
        <v>262.79831503494</v>
      </c>
      <c r="N45" s="68">
        <v>274.49813045941602</v>
      </c>
      <c r="O45" s="68">
        <v>263.17635323377198</v>
      </c>
      <c r="P45" s="68">
        <v>318.51705767941502</v>
      </c>
      <c r="Q45" s="68">
        <v>332.610241243926</v>
      </c>
      <c r="R45" s="68">
        <v>345.75845486154702</v>
      </c>
      <c r="S45" s="68">
        <v>412.90991609977601</v>
      </c>
      <c r="T45" s="68">
        <v>373.761264394676</v>
      </c>
      <c r="U45" s="68">
        <v>248.024531393725</v>
      </c>
      <c r="V45" s="68">
        <v>227.857903448776</v>
      </c>
      <c r="W45" s="68">
        <v>209.93387407730501</v>
      </c>
      <c r="X45" s="68">
        <v>251.42656286695399</v>
      </c>
      <c r="Y45" s="68">
        <v>342.262627419968</v>
      </c>
      <c r="Z45" s="68">
        <v>385.04302516417101</v>
      </c>
      <c r="AA45" s="68">
        <v>387.87877205296599</v>
      </c>
      <c r="AB45" s="68">
        <v>402.34923211058799</v>
      </c>
      <c r="AC45" s="69">
        <v>350.85171868302899</v>
      </c>
      <c r="AD45" s="30">
        <f t="shared" ca="1" si="6"/>
        <v>0.32332579512064541</v>
      </c>
      <c r="AE45" s="38">
        <f t="shared" ca="1" si="2"/>
        <v>1.0429871763851128E-2</v>
      </c>
      <c r="AF45" s="38">
        <f t="shared" ca="1" si="3"/>
        <v>-0.12799207583277961</v>
      </c>
      <c r="AG45" s="45">
        <f t="shared" ca="1" si="4"/>
        <v>1.1015273268510269E-2</v>
      </c>
    </row>
    <row r="46" spans="1:33" ht="15" hidden="1" outlineLevel="2" x14ac:dyDescent="0.25">
      <c r="A46" s="17" t="s">
        <v>9</v>
      </c>
      <c r="B46" s="56">
        <v>1.2310486768718101</v>
      </c>
      <c r="C46" s="68">
        <v>1.26540796513681</v>
      </c>
      <c r="D46" s="68">
        <v>1.26408108398847</v>
      </c>
      <c r="E46" s="68">
        <v>1.36990751686348</v>
      </c>
      <c r="F46" s="68">
        <v>1.47092395374808</v>
      </c>
      <c r="G46" s="68">
        <v>1.53118285454208</v>
      </c>
      <c r="H46" s="68">
        <v>1.4655255112985901</v>
      </c>
      <c r="I46" s="68">
        <v>1.56907710618245</v>
      </c>
      <c r="J46" s="68">
        <v>1.6330250889109399</v>
      </c>
      <c r="K46" s="68">
        <v>1.91804533778947</v>
      </c>
      <c r="L46" s="68">
        <v>2.1216367684324902</v>
      </c>
      <c r="M46" s="68">
        <v>2.1621297834546298</v>
      </c>
      <c r="N46" s="68">
        <v>2.4574524317476798</v>
      </c>
      <c r="O46" s="68">
        <v>2.4913035787858502</v>
      </c>
      <c r="P46" s="68">
        <v>2.6851460551852102</v>
      </c>
      <c r="Q46" s="68">
        <v>2.6497745380470801</v>
      </c>
      <c r="R46" s="68">
        <v>2.6066802193266598</v>
      </c>
      <c r="S46" s="68">
        <v>2.4580921738416501</v>
      </c>
      <c r="T46" s="68">
        <v>2.2381617439799601</v>
      </c>
      <c r="U46" s="68">
        <v>2.00116880419132</v>
      </c>
      <c r="V46" s="68">
        <v>2.3253989787584799</v>
      </c>
      <c r="W46" s="68">
        <v>2.3619822530893901</v>
      </c>
      <c r="X46" s="68">
        <v>2.3508484392023101</v>
      </c>
      <c r="Y46" s="68">
        <v>2.2051567320406602</v>
      </c>
      <c r="Z46" s="68">
        <v>2.2220896817893401</v>
      </c>
      <c r="AA46" s="68">
        <v>2.2546029836830899</v>
      </c>
      <c r="AB46" s="68">
        <v>2.23440597539041</v>
      </c>
      <c r="AC46" s="69">
        <v>2.4120660456637601</v>
      </c>
      <c r="AD46" s="29">
        <f t="shared" ca="1" si="6"/>
        <v>0.95935878977020361</v>
      </c>
      <c r="AE46" s="37">
        <f t="shared" ca="1" si="2"/>
        <v>2.5224641279285587E-2</v>
      </c>
      <c r="AF46" s="37">
        <f t="shared" ca="1" si="3"/>
        <v>7.9511097011951026E-2</v>
      </c>
      <c r="AG46" s="44">
        <f t="shared" ca="1" si="4"/>
        <v>7.5728762949812164E-5</v>
      </c>
    </row>
    <row r="47" spans="1:33" ht="15" hidden="1" outlineLevel="1" x14ac:dyDescent="0.25">
      <c r="A47" s="16" t="s">
        <v>19</v>
      </c>
      <c r="B47" s="55">
        <f>SUBTOTAL(9,B48:B50)</f>
        <v>60.54784188322769</v>
      </c>
      <c r="C47" s="66">
        <f t="shared" ref="C47:AC47" si="19">SUBTOTAL(9,C48:C50)</f>
        <v>53.029617066299195</v>
      </c>
      <c r="D47" s="66">
        <f t="shared" si="19"/>
        <v>63.759450843695475</v>
      </c>
      <c r="E47" s="66">
        <f t="shared" si="19"/>
        <v>51.941885967010165</v>
      </c>
      <c r="F47" s="66">
        <f t="shared" si="19"/>
        <v>54.374569766600558</v>
      </c>
      <c r="G47" s="66">
        <f t="shared" si="19"/>
        <v>56.887325384524672</v>
      </c>
      <c r="H47" s="66">
        <f t="shared" si="19"/>
        <v>62.298386369212629</v>
      </c>
      <c r="I47" s="66">
        <f t="shared" si="19"/>
        <v>57.86737593043852</v>
      </c>
      <c r="J47" s="66">
        <f t="shared" si="19"/>
        <v>56.175060880316117</v>
      </c>
      <c r="K47" s="66">
        <f t="shared" si="19"/>
        <v>54.145968576851665</v>
      </c>
      <c r="L47" s="66">
        <f t="shared" si="19"/>
        <v>61.540427868401487</v>
      </c>
      <c r="M47" s="66">
        <f t="shared" si="19"/>
        <v>64.282032096456874</v>
      </c>
      <c r="N47" s="66">
        <f t="shared" si="19"/>
        <v>64.28292748654826</v>
      </c>
      <c r="O47" s="66">
        <f t="shared" si="19"/>
        <v>45.02250835896136</v>
      </c>
      <c r="P47" s="66">
        <f t="shared" si="19"/>
        <v>48.058414709893242</v>
      </c>
      <c r="Q47" s="66">
        <f t="shared" si="19"/>
        <v>51.36629488934453</v>
      </c>
      <c r="R47" s="66">
        <f t="shared" si="19"/>
        <v>65.218739582781012</v>
      </c>
      <c r="S47" s="66">
        <f t="shared" si="19"/>
        <v>59.985310598197508</v>
      </c>
      <c r="T47" s="66">
        <f t="shared" si="19"/>
        <v>50.67101471653811</v>
      </c>
      <c r="U47" s="66">
        <f t="shared" si="19"/>
        <v>35.727530223591231</v>
      </c>
      <c r="V47" s="66">
        <f t="shared" si="19"/>
        <v>83.613636113274239</v>
      </c>
      <c r="W47" s="66">
        <f t="shared" si="19"/>
        <v>93.777864279746339</v>
      </c>
      <c r="X47" s="66">
        <f t="shared" si="19"/>
        <v>98.199447317921141</v>
      </c>
      <c r="Y47" s="66">
        <f t="shared" si="19"/>
        <v>106.56662349146913</v>
      </c>
      <c r="Z47" s="66">
        <f t="shared" si="19"/>
        <v>55.622175116536411</v>
      </c>
      <c r="AA47" s="66">
        <f t="shared" si="19"/>
        <v>32.987739111838529</v>
      </c>
      <c r="AB47" s="66">
        <f t="shared" ref="AB47" si="20">SUBTOTAL(9,AB48:AB50)</f>
        <v>34.305334463520218</v>
      </c>
      <c r="AC47" s="67">
        <f t="shared" si="19"/>
        <v>30.115043542997952</v>
      </c>
      <c r="AD47" s="29">
        <f t="shared" ca="1" si="6"/>
        <v>-0.50262399771278887</v>
      </c>
      <c r="AE47" s="37">
        <f t="shared" ca="1" si="2"/>
        <v>-2.5535315028986538E-2</v>
      </c>
      <c r="AF47" s="37">
        <f t="shared" ca="1" si="3"/>
        <v>-0.12214691930720445</v>
      </c>
      <c r="AG47" s="44">
        <f t="shared" ca="1" si="4"/>
        <v>9.4548613119065214E-4</v>
      </c>
    </row>
    <row r="48" spans="1:33" hidden="1" outlineLevel="2" x14ac:dyDescent="0.2">
      <c r="A48" s="17" t="s">
        <v>6</v>
      </c>
      <c r="B48" s="56">
        <v>41.914889774005097</v>
      </c>
      <c r="C48" s="68">
        <v>37.367167404372402</v>
      </c>
      <c r="D48" s="68">
        <v>37.9895275780652</v>
      </c>
      <c r="E48" s="68">
        <v>39.8073298319866</v>
      </c>
      <c r="F48" s="68">
        <v>43.1696392723589</v>
      </c>
      <c r="G48" s="68">
        <v>45.625388231138501</v>
      </c>
      <c r="H48" s="68">
        <v>47.465192141437697</v>
      </c>
      <c r="I48" s="68">
        <v>45.328699051923202</v>
      </c>
      <c r="J48" s="68">
        <v>44.834720795131503</v>
      </c>
      <c r="K48" s="68">
        <v>45.176312892423603</v>
      </c>
      <c r="L48" s="68">
        <v>48.416965692130198</v>
      </c>
      <c r="M48" s="68">
        <v>51.444509662167597</v>
      </c>
      <c r="N48" s="68">
        <v>52.141033588294697</v>
      </c>
      <c r="O48" s="68">
        <v>33.162559312573698</v>
      </c>
      <c r="P48" s="68">
        <v>29.442268580232501</v>
      </c>
      <c r="Q48" s="68">
        <v>30.990231406281101</v>
      </c>
      <c r="R48" s="68">
        <v>44.929142374018497</v>
      </c>
      <c r="S48" s="68">
        <v>36.370238145312101</v>
      </c>
      <c r="T48" s="68">
        <v>32.411739290847102</v>
      </c>
      <c r="U48" s="68">
        <v>23.723873159203698</v>
      </c>
      <c r="V48" s="68">
        <v>73.895308340073399</v>
      </c>
      <c r="W48" s="68">
        <v>82.629012976849495</v>
      </c>
      <c r="X48" s="68">
        <v>86.592676450010202</v>
      </c>
      <c r="Y48" s="68">
        <v>88.991394668168297</v>
      </c>
      <c r="Z48" s="68">
        <v>39.8055686409446</v>
      </c>
      <c r="AA48" s="68">
        <v>14.3049330267103</v>
      </c>
      <c r="AB48" s="68">
        <v>14.4160765639869</v>
      </c>
      <c r="AC48" s="69">
        <v>14.0369716987936</v>
      </c>
      <c r="AD48" s="30">
        <f t="shared" ca="1" si="6"/>
        <v>-0.66510775110044329</v>
      </c>
      <c r="AE48" s="38">
        <f t="shared" ca="1" si="2"/>
        <v>-3.9706714032779589E-2</v>
      </c>
      <c r="AF48" s="38">
        <f t="shared" ca="1" si="3"/>
        <v>-2.6297367630548685E-2</v>
      </c>
      <c r="AG48" s="45">
        <f t="shared" ca="1" si="4"/>
        <v>4.4070207124807077E-4</v>
      </c>
    </row>
    <row r="49" spans="1:33" hidden="1" outlineLevel="2" x14ac:dyDescent="0.2">
      <c r="A49" s="17" t="s">
        <v>7</v>
      </c>
      <c r="B49" s="56">
        <v>1.8240000000000001</v>
      </c>
      <c r="C49" s="68">
        <v>1.8248888888888899</v>
      </c>
      <c r="D49" s="68">
        <v>1.8257777777777799</v>
      </c>
      <c r="E49" s="68">
        <v>1.82666666666667</v>
      </c>
      <c r="F49" s="68">
        <v>1.82755555555556</v>
      </c>
      <c r="G49" s="68">
        <v>1.8284444444444401</v>
      </c>
      <c r="H49" s="68">
        <v>1.8293333333333299</v>
      </c>
      <c r="I49" s="68">
        <v>1.83022222222222</v>
      </c>
      <c r="J49" s="68">
        <v>1.83111111111111</v>
      </c>
      <c r="K49" s="68">
        <v>1.8320000000000001</v>
      </c>
      <c r="L49" s="68">
        <v>1.8328888888888899</v>
      </c>
      <c r="M49" s="68">
        <v>1.8337777777777799</v>
      </c>
      <c r="N49" s="68">
        <v>1.83466666666667</v>
      </c>
      <c r="O49" s="68">
        <v>1.83555555555556</v>
      </c>
      <c r="P49" s="68">
        <v>1.8364444444444401</v>
      </c>
      <c r="Q49" s="68">
        <v>1.8373333333333299</v>
      </c>
      <c r="R49" s="68">
        <v>1.83822222222222</v>
      </c>
      <c r="S49" s="68">
        <v>1.83911111111111</v>
      </c>
      <c r="T49" s="68">
        <v>1.84</v>
      </c>
      <c r="U49" s="68">
        <v>1.1428020802519301</v>
      </c>
      <c r="V49" s="68">
        <v>1.9029338757502099</v>
      </c>
      <c r="W49" s="68">
        <v>2.4328973470088702</v>
      </c>
      <c r="X49" s="68">
        <v>2.5047073536194699</v>
      </c>
      <c r="Y49" s="68">
        <v>4.8867771527667401</v>
      </c>
      <c r="Z49" s="68">
        <v>0.15043503519321</v>
      </c>
      <c r="AA49" s="68">
        <v>0.17932992695903199</v>
      </c>
      <c r="AB49" s="68">
        <v>0.130871557066816</v>
      </c>
      <c r="AC49" s="69">
        <v>1.7454600735639501</v>
      </c>
      <c r="AD49" s="30">
        <f t="shared" ca="1" si="6"/>
        <v>-4.3059170195202889E-2</v>
      </c>
      <c r="AE49" s="38">
        <f t="shared" ca="1" si="2"/>
        <v>-1.6288097611144581E-3</v>
      </c>
      <c r="AF49" s="38">
        <f t="shared" ca="1" si="3"/>
        <v>12.337199561802507</v>
      </c>
      <c r="AG49" s="45">
        <f t="shared" ca="1" si="4"/>
        <v>5.4800129700806732E-5</v>
      </c>
    </row>
    <row r="50" spans="1:33" hidden="1" outlineLevel="2" x14ac:dyDescent="0.2">
      <c r="A50" s="17" t="s">
        <v>8</v>
      </c>
      <c r="B50" s="56">
        <v>16.808952109222599</v>
      </c>
      <c r="C50" s="68">
        <v>13.8375607730379</v>
      </c>
      <c r="D50" s="68">
        <v>23.944145487852499</v>
      </c>
      <c r="E50" s="68">
        <v>10.307889468356899</v>
      </c>
      <c r="F50" s="68">
        <v>9.3773749386860992</v>
      </c>
      <c r="G50" s="68">
        <v>9.4334927089417295</v>
      </c>
      <c r="H50" s="68">
        <v>13.003860894441599</v>
      </c>
      <c r="I50" s="68">
        <v>10.7084546562931</v>
      </c>
      <c r="J50" s="68">
        <v>9.5092289740734994</v>
      </c>
      <c r="K50" s="68">
        <v>7.1376556844280596</v>
      </c>
      <c r="L50" s="68">
        <v>11.290573287382401</v>
      </c>
      <c r="M50" s="68">
        <v>11.0037446565115</v>
      </c>
      <c r="N50" s="68">
        <v>10.3072272315869</v>
      </c>
      <c r="O50" s="68">
        <v>10.0243934908321</v>
      </c>
      <c r="P50" s="68">
        <v>16.779701685216299</v>
      </c>
      <c r="Q50" s="68">
        <v>18.5387301497301</v>
      </c>
      <c r="R50" s="68">
        <v>18.451374986540301</v>
      </c>
      <c r="S50" s="68">
        <v>21.775961341774298</v>
      </c>
      <c r="T50" s="68">
        <v>16.419275425691001</v>
      </c>
      <c r="U50" s="68">
        <v>10.860854984135599</v>
      </c>
      <c r="V50" s="68">
        <v>7.8153938974506296</v>
      </c>
      <c r="W50" s="68">
        <v>8.7159539558879704</v>
      </c>
      <c r="X50" s="68">
        <v>9.1020635142914799</v>
      </c>
      <c r="Y50" s="68">
        <v>12.6884516705341</v>
      </c>
      <c r="Z50" s="68">
        <v>15.6661714403986</v>
      </c>
      <c r="AA50" s="68">
        <v>18.5034761581692</v>
      </c>
      <c r="AB50" s="68">
        <v>19.758386342466501</v>
      </c>
      <c r="AC50" s="69">
        <v>14.332611770640399</v>
      </c>
      <c r="AD50" s="30">
        <f t="shared" ca="1" si="6"/>
        <v>-0.14732270771498601</v>
      </c>
      <c r="AE50" s="38">
        <f t="shared" ca="1" si="2"/>
        <v>-5.8853583576280455E-3</v>
      </c>
      <c r="AF50" s="38">
        <f t="shared" ca="1" si="3"/>
        <v>-0.2746061585082249</v>
      </c>
      <c r="AG50" s="45">
        <f t="shared" ca="1" si="4"/>
        <v>4.4998393024177455E-4</v>
      </c>
    </row>
    <row r="51" spans="1:33" ht="15" hidden="1" outlineLevel="1" x14ac:dyDescent="0.25">
      <c r="A51" s="16" t="s">
        <v>20</v>
      </c>
      <c r="B51" s="55">
        <f>SUBTOTAL(9,B52:B54)</f>
        <v>102.1931016539522</v>
      </c>
      <c r="C51" s="66">
        <f t="shared" ref="C51:AC51" si="21">SUBTOTAL(9,C52:C54)</f>
        <v>107.60225267555839</v>
      </c>
      <c r="D51" s="66">
        <f t="shared" si="21"/>
        <v>121.7656163214121</v>
      </c>
      <c r="E51" s="66">
        <f t="shared" si="21"/>
        <v>103.1915900691161</v>
      </c>
      <c r="F51" s="66">
        <f t="shared" si="21"/>
        <v>109.71067039715381</v>
      </c>
      <c r="G51" s="66">
        <f t="shared" si="21"/>
        <v>104.2739645474859</v>
      </c>
      <c r="H51" s="66">
        <f t="shared" si="21"/>
        <v>113.7273681078418</v>
      </c>
      <c r="I51" s="66">
        <f t="shared" si="21"/>
        <v>107.80501938833511</v>
      </c>
      <c r="J51" s="66">
        <f t="shared" si="21"/>
        <v>96.555173847520493</v>
      </c>
      <c r="K51" s="66">
        <f t="shared" si="21"/>
        <v>97.535451495176503</v>
      </c>
      <c r="L51" s="66">
        <f t="shared" si="21"/>
        <v>98.417972416954797</v>
      </c>
      <c r="M51" s="66">
        <f t="shared" si="21"/>
        <v>91.059146798725806</v>
      </c>
      <c r="N51" s="66">
        <f t="shared" si="21"/>
        <v>92.454728533794594</v>
      </c>
      <c r="O51" s="66">
        <f t="shared" si="21"/>
        <v>90.060009242976534</v>
      </c>
      <c r="P51" s="66">
        <f t="shared" si="21"/>
        <v>97.433402898207859</v>
      </c>
      <c r="Q51" s="66">
        <f t="shared" si="21"/>
        <v>89.278545662733094</v>
      </c>
      <c r="R51" s="66">
        <f t="shared" si="21"/>
        <v>72.812611082456428</v>
      </c>
      <c r="S51" s="66">
        <f t="shared" si="21"/>
        <v>69.847917777708744</v>
      </c>
      <c r="T51" s="66">
        <f t="shared" si="21"/>
        <v>70.006699350201302</v>
      </c>
      <c r="U51" s="66">
        <f t="shared" si="21"/>
        <v>37.333251388732386</v>
      </c>
      <c r="V51" s="66">
        <f t="shared" si="21"/>
        <v>40.365002030936239</v>
      </c>
      <c r="W51" s="66">
        <f t="shared" si="21"/>
        <v>33.170416621909204</v>
      </c>
      <c r="X51" s="66">
        <f t="shared" si="21"/>
        <v>32.741615402344529</v>
      </c>
      <c r="Y51" s="66">
        <f t="shared" si="21"/>
        <v>37.146485945655392</v>
      </c>
      <c r="Z51" s="66">
        <f t="shared" si="21"/>
        <v>41.151938536472315</v>
      </c>
      <c r="AA51" s="66">
        <f t="shared" si="21"/>
        <v>42.79030383942748</v>
      </c>
      <c r="AB51" s="66">
        <f t="shared" ref="AB51" si="22">SUBTOTAL(9,AB52:AB54)</f>
        <v>37.429569680508536</v>
      </c>
      <c r="AC51" s="67">
        <f t="shared" si="21"/>
        <v>32.876543774704636</v>
      </c>
      <c r="AD51" s="29">
        <f t="shared" ca="1" si="6"/>
        <v>-0.67828998980741695</v>
      </c>
      <c r="AE51" s="37">
        <f t="shared" ca="1" si="2"/>
        <v>-4.1133938722622942E-2</v>
      </c>
      <c r="AF51" s="37">
        <f t="shared" ca="1" si="3"/>
        <v>-0.12164248599884087</v>
      </c>
      <c r="AG51" s="44">
        <f t="shared" ca="1" si="4"/>
        <v>1.0321856628260802E-3</v>
      </c>
    </row>
    <row r="52" spans="1:33" hidden="1" outlineLevel="2" x14ac:dyDescent="0.2">
      <c r="A52" s="17" t="s">
        <v>6</v>
      </c>
      <c r="B52" s="56">
        <v>59.1611739869345</v>
      </c>
      <c r="C52" s="68">
        <v>62.9264796171963</v>
      </c>
      <c r="D52" s="68">
        <v>60.922077275664101</v>
      </c>
      <c r="E52" s="68">
        <v>63.715889477467201</v>
      </c>
      <c r="F52" s="68">
        <v>66.178530332204801</v>
      </c>
      <c r="G52" s="68">
        <v>63.0853048990462</v>
      </c>
      <c r="H52" s="68">
        <v>67.540356329229198</v>
      </c>
      <c r="I52" s="68">
        <v>64.892938834122305</v>
      </c>
      <c r="J52" s="68">
        <v>59.948235395621303</v>
      </c>
      <c r="K52" s="68">
        <v>63.554639332649103</v>
      </c>
      <c r="L52" s="68">
        <v>58.9818291739413</v>
      </c>
      <c r="M52" s="68">
        <v>54.430928608404599</v>
      </c>
      <c r="N52" s="68">
        <v>54.854072884223697</v>
      </c>
      <c r="O52" s="68">
        <v>52.973821744545802</v>
      </c>
      <c r="P52" s="68">
        <v>53.539065300061097</v>
      </c>
      <c r="Q52" s="68">
        <v>47.036071410822302</v>
      </c>
      <c r="R52" s="68">
        <v>42.361039612766</v>
      </c>
      <c r="S52" s="68">
        <v>40.429022605972797</v>
      </c>
      <c r="T52" s="68">
        <v>37.114174181620299</v>
      </c>
      <c r="U52" s="68">
        <v>21.797704382620001</v>
      </c>
      <c r="V52" s="68">
        <v>20.298092685937299</v>
      </c>
      <c r="W52" s="68">
        <v>19.3560381975152</v>
      </c>
      <c r="X52" s="68">
        <v>20.5396653745903</v>
      </c>
      <c r="Y52" s="68">
        <v>23.196411922287101</v>
      </c>
      <c r="Z52" s="68">
        <v>29.941209777112402</v>
      </c>
      <c r="AA52" s="68">
        <v>27.049043690872001</v>
      </c>
      <c r="AB52" s="68">
        <v>26.8699451678062</v>
      </c>
      <c r="AC52" s="69">
        <v>25.842295701877799</v>
      </c>
      <c r="AD52" s="30">
        <f t="shared" ca="1" si="6"/>
        <v>-0.56318825404673412</v>
      </c>
      <c r="AE52" s="38">
        <f t="shared" ca="1" si="2"/>
        <v>-3.0210300571849036E-2</v>
      </c>
      <c r="AF52" s="38">
        <f t="shared" ca="1" si="3"/>
        <v>-3.8245313100216616E-2</v>
      </c>
      <c r="AG52" s="45">
        <f t="shared" ca="1" si="4"/>
        <v>8.1133975945833542E-4</v>
      </c>
    </row>
    <row r="53" spans="1:33" hidden="1" outlineLevel="2" x14ac:dyDescent="0.2">
      <c r="A53" s="17" t="s">
        <v>7</v>
      </c>
      <c r="B53" s="56">
        <v>22.950083875307101</v>
      </c>
      <c r="C53" s="68">
        <v>22.961268126708401</v>
      </c>
      <c r="D53" s="68">
        <v>22.972452378109601</v>
      </c>
      <c r="E53" s="68">
        <v>23.332733065880799</v>
      </c>
      <c r="F53" s="68">
        <v>23.344087193893401</v>
      </c>
      <c r="G53" s="68">
        <v>23.7048775114988</v>
      </c>
      <c r="H53" s="68">
        <v>23.716401516122701</v>
      </c>
      <c r="I53" s="68">
        <v>23.727925520746702</v>
      </c>
      <c r="J53" s="68">
        <v>23.739449525370699</v>
      </c>
      <c r="K53" s="68">
        <v>23.750973529994599</v>
      </c>
      <c r="L53" s="68">
        <v>23.858585245766001</v>
      </c>
      <c r="M53" s="68">
        <v>25.153571892485999</v>
      </c>
      <c r="N53" s="68">
        <v>26.739898104104899</v>
      </c>
      <c r="O53" s="68">
        <v>29.5445260999767</v>
      </c>
      <c r="P53" s="68">
        <v>38.1349793076498</v>
      </c>
      <c r="Q53" s="68">
        <v>36.320974067144597</v>
      </c>
      <c r="R53" s="68">
        <v>24.2119537444675</v>
      </c>
      <c r="S53" s="68">
        <v>22.526983792028901</v>
      </c>
      <c r="T53" s="68">
        <v>23.3713832423187</v>
      </c>
      <c r="U53" s="68">
        <v>10.6171281960101</v>
      </c>
      <c r="V53" s="68">
        <v>14.0368061596657</v>
      </c>
      <c r="W53" s="68">
        <v>9.1585903989716204</v>
      </c>
      <c r="X53" s="68">
        <v>7.8199262854975498</v>
      </c>
      <c r="Y53" s="68">
        <v>8.6739171187352007</v>
      </c>
      <c r="Z53" s="68">
        <v>5.6598969711516096</v>
      </c>
      <c r="AA53" s="68">
        <v>9.4811706777219396</v>
      </c>
      <c r="AB53" s="68">
        <v>5.2270490553850699</v>
      </c>
      <c r="AC53" s="69">
        <v>1.5808222576322</v>
      </c>
      <c r="AD53" s="30">
        <f t="shared" ca="1" si="6"/>
        <v>-0.93111910761541616</v>
      </c>
      <c r="AE53" s="38">
        <f t="shared" ca="1" si="2"/>
        <v>-9.4337009368502756E-2</v>
      </c>
      <c r="AF53" s="38">
        <f t="shared" ca="1" si="3"/>
        <v>-0.69756888812750151</v>
      </c>
      <c r="AG53" s="45">
        <f t="shared" ca="1" si="4"/>
        <v>4.9631192408362334E-5</v>
      </c>
    </row>
    <row r="54" spans="1:33" hidden="1" outlineLevel="2" x14ac:dyDescent="0.2">
      <c r="A54" s="17" t="s">
        <v>8</v>
      </c>
      <c r="B54" s="56">
        <v>20.0818437917106</v>
      </c>
      <c r="C54" s="68">
        <v>21.7145049316537</v>
      </c>
      <c r="D54" s="68">
        <v>37.871086667638401</v>
      </c>
      <c r="E54" s="68">
        <v>16.1429675257681</v>
      </c>
      <c r="F54" s="68">
        <v>20.1880528710556</v>
      </c>
      <c r="G54" s="68">
        <v>17.483782136940899</v>
      </c>
      <c r="H54" s="68">
        <v>22.470610262489899</v>
      </c>
      <c r="I54" s="68">
        <v>19.184155033466102</v>
      </c>
      <c r="J54" s="68">
        <v>12.8674889265285</v>
      </c>
      <c r="K54" s="68">
        <v>10.2298386325328</v>
      </c>
      <c r="L54" s="68">
        <v>15.577557997247499</v>
      </c>
      <c r="M54" s="68">
        <v>11.4746462978352</v>
      </c>
      <c r="N54" s="68">
        <v>10.860757545466001</v>
      </c>
      <c r="O54" s="68">
        <v>7.5416613984540302</v>
      </c>
      <c r="P54" s="68">
        <v>5.7593582904969596</v>
      </c>
      <c r="Q54" s="68">
        <v>5.9215001847661997</v>
      </c>
      <c r="R54" s="68">
        <v>6.2396177252229297</v>
      </c>
      <c r="S54" s="68">
        <v>6.8919113797070404</v>
      </c>
      <c r="T54" s="68">
        <v>9.5211419262623096</v>
      </c>
      <c r="U54" s="68">
        <v>4.9184188101022901</v>
      </c>
      <c r="V54" s="68">
        <v>6.0301031853332399</v>
      </c>
      <c r="W54" s="68">
        <v>4.65578802542238</v>
      </c>
      <c r="X54" s="68">
        <v>4.3820237422566803</v>
      </c>
      <c r="Y54" s="68">
        <v>5.2761569046330896</v>
      </c>
      <c r="Z54" s="68">
        <v>5.5508317882083098</v>
      </c>
      <c r="AA54" s="68">
        <v>6.2600894708335399</v>
      </c>
      <c r="AB54" s="68">
        <v>5.3325754573172599</v>
      </c>
      <c r="AC54" s="69">
        <v>5.45342581519464</v>
      </c>
      <c r="AD54" s="30">
        <f t="shared" ca="1" si="6"/>
        <v>-0.72843998430832779</v>
      </c>
      <c r="AE54" s="38">
        <f t="shared" ca="1" si="2"/>
        <v>-4.7133480464192967E-2</v>
      </c>
      <c r="AF54" s="38">
        <f t="shared" ca="1" si="3"/>
        <v>2.2662662506078846E-2</v>
      </c>
      <c r="AG54" s="45">
        <f t="shared" ca="1" si="4"/>
        <v>1.7121471095938234E-4</v>
      </c>
    </row>
    <row r="55" spans="1:33" ht="15" hidden="1" outlineLevel="1" x14ac:dyDescent="0.25">
      <c r="A55" s="16" t="s">
        <v>21</v>
      </c>
      <c r="B55" s="55">
        <f>SUBTOTAL(9,B56:B58)</f>
        <v>166.33894546577139</v>
      </c>
      <c r="C55" s="66">
        <f t="shared" ref="C55:AC55" si="23">SUBTOTAL(9,C56:C58)</f>
        <v>191.9652971897259</v>
      </c>
      <c r="D55" s="66">
        <f t="shared" si="23"/>
        <v>182.33853405794829</v>
      </c>
      <c r="E55" s="66">
        <f t="shared" si="23"/>
        <v>172.44240333420441</v>
      </c>
      <c r="F55" s="66">
        <f t="shared" si="23"/>
        <v>180.61030917526941</v>
      </c>
      <c r="G55" s="66">
        <f t="shared" si="23"/>
        <v>163.78683166821151</v>
      </c>
      <c r="H55" s="66">
        <f t="shared" si="23"/>
        <v>196.6350549582761</v>
      </c>
      <c r="I55" s="66">
        <f t="shared" si="23"/>
        <v>185.02160869126939</v>
      </c>
      <c r="J55" s="66">
        <f t="shared" si="23"/>
        <v>185.04556699514131</v>
      </c>
      <c r="K55" s="66">
        <f t="shared" si="23"/>
        <v>184.19698590369359</v>
      </c>
      <c r="L55" s="66">
        <f t="shared" si="23"/>
        <v>176.6004211941202</v>
      </c>
      <c r="M55" s="66">
        <f t="shared" si="23"/>
        <v>209.9224212814303</v>
      </c>
      <c r="N55" s="66">
        <f t="shared" si="23"/>
        <v>190.07463668800921</v>
      </c>
      <c r="O55" s="66">
        <f t="shared" si="23"/>
        <v>212.68606242946649</v>
      </c>
      <c r="P55" s="66">
        <f t="shared" si="23"/>
        <v>238.49186931186719</v>
      </c>
      <c r="Q55" s="66">
        <f t="shared" si="23"/>
        <v>219.10877152386331</v>
      </c>
      <c r="R55" s="66">
        <f t="shared" si="23"/>
        <v>214.2425646031993</v>
      </c>
      <c r="S55" s="66">
        <f t="shared" si="23"/>
        <v>215.17394638206559</v>
      </c>
      <c r="T55" s="66">
        <f t="shared" si="23"/>
        <v>203.47814627986</v>
      </c>
      <c r="U55" s="66">
        <f t="shared" si="23"/>
        <v>174.0077358100425</v>
      </c>
      <c r="V55" s="66">
        <f t="shared" si="23"/>
        <v>176.39786896871888</v>
      </c>
      <c r="W55" s="66">
        <f t="shared" si="23"/>
        <v>172.2223475264706</v>
      </c>
      <c r="X55" s="66">
        <f t="shared" si="23"/>
        <v>186.20852021470057</v>
      </c>
      <c r="Y55" s="66">
        <f t="shared" si="23"/>
        <v>271.04024400431109</v>
      </c>
      <c r="Z55" s="66">
        <f t="shared" si="23"/>
        <v>224.9423075454348</v>
      </c>
      <c r="AA55" s="66">
        <f t="shared" si="23"/>
        <v>174.07259523388757</v>
      </c>
      <c r="AB55" s="66">
        <f t="shared" ref="AB55" si="24">SUBTOTAL(9,AB56:AB58)</f>
        <v>172.95684357306484</v>
      </c>
      <c r="AC55" s="67">
        <f t="shared" si="23"/>
        <v>183.79027870521128</v>
      </c>
      <c r="AD55" s="29">
        <f t="shared" ca="1" si="6"/>
        <v>0.10491429526966045</v>
      </c>
      <c r="AE55" s="37">
        <f t="shared" ca="1" si="2"/>
        <v>3.7019379422662535E-3</v>
      </c>
      <c r="AF55" s="37">
        <f t="shared" ca="1" si="3"/>
        <v>6.2636637604743806E-2</v>
      </c>
      <c r="AG55" s="44">
        <f t="shared" ca="1" si="4"/>
        <v>5.7702443403521301E-3</v>
      </c>
    </row>
    <row r="56" spans="1:33" hidden="1" outlineLevel="2" x14ac:dyDescent="0.2">
      <c r="A56" s="17" t="s">
        <v>6</v>
      </c>
      <c r="B56" s="56">
        <v>135.582501507942</v>
      </c>
      <c r="C56" s="68">
        <v>165.29447898670401</v>
      </c>
      <c r="D56" s="68">
        <v>148.70937070661299</v>
      </c>
      <c r="E56" s="68">
        <v>150.67156807380701</v>
      </c>
      <c r="F56" s="68">
        <v>158.650473985178</v>
      </c>
      <c r="G56" s="68">
        <v>140.10782190120901</v>
      </c>
      <c r="H56" s="68">
        <v>171.42017738793999</v>
      </c>
      <c r="I56" s="68">
        <v>156.396821338341</v>
      </c>
      <c r="J56" s="68">
        <v>157.57673493301701</v>
      </c>
      <c r="K56" s="68">
        <v>161.985703542865</v>
      </c>
      <c r="L56" s="68">
        <v>141.50835624192001</v>
      </c>
      <c r="M56" s="68">
        <v>175.771885482893</v>
      </c>
      <c r="N56" s="68">
        <v>155.18123956669299</v>
      </c>
      <c r="O56" s="68">
        <v>176.433886455764</v>
      </c>
      <c r="P56" s="68">
        <v>186.815890496072</v>
      </c>
      <c r="Q56" s="68">
        <v>166.27442714533601</v>
      </c>
      <c r="R56" s="68">
        <v>161.12992458808699</v>
      </c>
      <c r="S56" s="68">
        <v>153.962122860134</v>
      </c>
      <c r="T56" s="68">
        <v>160.49726506158601</v>
      </c>
      <c r="U56" s="68">
        <v>147.116579039036</v>
      </c>
      <c r="V56" s="68">
        <v>154.95585128380799</v>
      </c>
      <c r="W56" s="68">
        <v>151.86258709958801</v>
      </c>
      <c r="X56" s="68">
        <v>158.94989225312901</v>
      </c>
      <c r="Y56" s="68">
        <v>233.912734781474</v>
      </c>
      <c r="Z56" s="68">
        <v>181.771865090467</v>
      </c>
      <c r="AA56" s="68">
        <v>124.22564421293301</v>
      </c>
      <c r="AB56" s="68">
        <v>124.91017790544301</v>
      </c>
      <c r="AC56" s="69">
        <v>129.34557574937699</v>
      </c>
      <c r="AD56" s="30">
        <f t="shared" ca="1" si="6"/>
        <v>-4.6000963909045955E-2</v>
      </c>
      <c r="AE56" s="38">
        <f t="shared" ca="1" si="2"/>
        <v>-1.7426508517682793E-3</v>
      </c>
      <c r="AF56" s="38">
        <f t="shared" ca="1" si="3"/>
        <v>3.5508698476849343E-2</v>
      </c>
      <c r="AG56" s="45">
        <f t="shared" ca="1" si="4"/>
        <v>4.0609088885192914E-3</v>
      </c>
    </row>
    <row r="57" spans="1:33" hidden="1" outlineLevel="2" x14ac:dyDescent="0.2">
      <c r="A57" s="17" t="s">
        <v>7</v>
      </c>
      <c r="B57" s="56">
        <v>0</v>
      </c>
      <c r="C57" s="68">
        <v>0</v>
      </c>
      <c r="D57" s="68">
        <v>0</v>
      </c>
      <c r="E57" s="68">
        <v>0</v>
      </c>
      <c r="F57" s="68">
        <v>0</v>
      </c>
      <c r="G57" s="68">
        <v>0</v>
      </c>
      <c r="H57" s="68">
        <v>0</v>
      </c>
      <c r="I57" s="68">
        <v>0</v>
      </c>
      <c r="J57" s="68">
        <v>0</v>
      </c>
      <c r="K57" s="68">
        <v>0</v>
      </c>
      <c r="L57" s="68">
        <v>0</v>
      </c>
      <c r="M57" s="68">
        <v>0</v>
      </c>
      <c r="N57" s="68">
        <v>0</v>
      </c>
      <c r="O57" s="68">
        <v>0</v>
      </c>
      <c r="P57" s="68">
        <v>0</v>
      </c>
      <c r="Q57" s="68">
        <v>0</v>
      </c>
      <c r="R57" s="68">
        <v>0</v>
      </c>
      <c r="S57" s="68">
        <v>0</v>
      </c>
      <c r="T57" s="68">
        <v>0</v>
      </c>
      <c r="U57" s="68">
        <v>0.61810686427539396</v>
      </c>
      <c r="V57" s="68">
        <v>0</v>
      </c>
      <c r="W57" s="68">
        <v>0</v>
      </c>
      <c r="X57" s="68">
        <v>2.33036205742938</v>
      </c>
      <c r="Y57" s="68">
        <v>2.23779178959489</v>
      </c>
      <c r="Z57" s="68">
        <v>0</v>
      </c>
      <c r="AA57" s="68">
        <v>6.5149971266654898</v>
      </c>
      <c r="AB57" s="68">
        <v>1.01376624056235</v>
      </c>
      <c r="AC57" s="69">
        <v>18.401281450773698</v>
      </c>
      <c r="AD57" s="30" t="str">
        <f t="shared" ca="1" si="6"/>
        <v/>
      </c>
      <c r="AE57" s="38" t="str">
        <f t="shared" ca="1" si="2"/>
        <v/>
      </c>
      <c r="AF57" s="38">
        <f t="shared" ca="1" si="3"/>
        <v>17.151404845131019</v>
      </c>
      <c r="AG57" s="45">
        <f t="shared" ca="1" si="4"/>
        <v>5.777231031727191E-4</v>
      </c>
    </row>
    <row r="58" spans="1:33" hidden="1" outlineLevel="2" x14ac:dyDescent="0.2">
      <c r="A58" s="17" t="s">
        <v>8</v>
      </c>
      <c r="B58" s="56">
        <v>30.756443957829401</v>
      </c>
      <c r="C58" s="68">
        <v>26.670818203021899</v>
      </c>
      <c r="D58" s="68">
        <v>33.629163351335301</v>
      </c>
      <c r="E58" s="68">
        <v>21.770835260397401</v>
      </c>
      <c r="F58" s="68">
        <v>21.9598351900914</v>
      </c>
      <c r="G58" s="68">
        <v>23.679009767002501</v>
      </c>
      <c r="H58" s="68">
        <v>25.2148775703361</v>
      </c>
      <c r="I58" s="68">
        <v>28.624787352928401</v>
      </c>
      <c r="J58" s="68">
        <v>27.468832062124299</v>
      </c>
      <c r="K58" s="68">
        <v>22.211282360828601</v>
      </c>
      <c r="L58" s="68">
        <v>35.092064952200197</v>
      </c>
      <c r="M58" s="68">
        <v>34.150535798537298</v>
      </c>
      <c r="N58" s="68">
        <v>34.893397121316198</v>
      </c>
      <c r="O58" s="68">
        <v>36.252175973702499</v>
      </c>
      <c r="P58" s="68">
        <v>51.675978815795197</v>
      </c>
      <c r="Q58" s="68">
        <v>52.834344378527298</v>
      </c>
      <c r="R58" s="68">
        <v>53.112640015112298</v>
      </c>
      <c r="S58" s="68">
        <v>61.211823521931599</v>
      </c>
      <c r="T58" s="68">
        <v>42.980881218274</v>
      </c>
      <c r="U58" s="68">
        <v>26.273049906731099</v>
      </c>
      <c r="V58" s="68">
        <v>21.442017684910901</v>
      </c>
      <c r="W58" s="68">
        <v>20.359760426882598</v>
      </c>
      <c r="X58" s="68">
        <v>24.928265904142201</v>
      </c>
      <c r="Y58" s="68">
        <v>34.889717433242197</v>
      </c>
      <c r="Z58" s="68">
        <v>43.170442454967798</v>
      </c>
      <c r="AA58" s="68">
        <v>43.3319538942891</v>
      </c>
      <c r="AB58" s="68">
        <v>47.032899427059498</v>
      </c>
      <c r="AC58" s="69">
        <v>36.0434215050606</v>
      </c>
      <c r="AD58" s="30">
        <f t="shared" ca="1" si="6"/>
        <v>0.17189820625818286</v>
      </c>
      <c r="AE58" s="38">
        <f t="shared" ca="1" si="2"/>
        <v>5.8922854242342559E-3</v>
      </c>
      <c r="AF58" s="38">
        <f t="shared" ca="1" si="3"/>
        <v>-0.23365512345335671</v>
      </c>
      <c r="AG58" s="45">
        <f t="shared" ca="1" si="4"/>
        <v>1.13161234866012E-3</v>
      </c>
    </row>
    <row r="59" spans="1:33" ht="15" hidden="1" outlineLevel="1" x14ac:dyDescent="0.25">
      <c r="A59" s="16" t="s">
        <v>22</v>
      </c>
      <c r="B59" s="55">
        <f>SUBTOTAL(9,B60:B62)</f>
        <v>495.34744725019891</v>
      </c>
      <c r="C59" s="66">
        <f t="shared" ref="C59:AC59" si="25">SUBTOTAL(9,C60:C62)</f>
        <v>394.3087789512287</v>
      </c>
      <c r="D59" s="66">
        <f t="shared" si="25"/>
        <v>281.17738588047632</v>
      </c>
      <c r="E59" s="66">
        <f t="shared" si="25"/>
        <v>452.33291597119188</v>
      </c>
      <c r="F59" s="66">
        <f t="shared" si="25"/>
        <v>508.02747528651901</v>
      </c>
      <c r="G59" s="66">
        <f t="shared" si="25"/>
        <v>599.01878553053564</v>
      </c>
      <c r="H59" s="66">
        <f t="shared" si="25"/>
        <v>549.46428153191812</v>
      </c>
      <c r="I59" s="66">
        <f t="shared" si="25"/>
        <v>585.73312494301638</v>
      </c>
      <c r="J59" s="66">
        <f t="shared" si="25"/>
        <v>551.13747528118699</v>
      </c>
      <c r="K59" s="66">
        <f t="shared" si="25"/>
        <v>566.054716434547</v>
      </c>
      <c r="L59" s="66">
        <f t="shared" si="25"/>
        <v>575.04404337315577</v>
      </c>
      <c r="M59" s="66">
        <f t="shared" si="25"/>
        <v>564.49745690025929</v>
      </c>
      <c r="N59" s="66">
        <f t="shared" si="25"/>
        <v>576.25710144342781</v>
      </c>
      <c r="O59" s="66">
        <f t="shared" si="25"/>
        <v>588.79298807029909</v>
      </c>
      <c r="P59" s="66">
        <f t="shared" si="25"/>
        <v>601.96285820952096</v>
      </c>
      <c r="Q59" s="66">
        <f t="shared" si="25"/>
        <v>645.4518355072521</v>
      </c>
      <c r="R59" s="66">
        <f t="shared" si="25"/>
        <v>606.52752874143027</v>
      </c>
      <c r="S59" s="66">
        <f t="shared" si="25"/>
        <v>733.71959653214947</v>
      </c>
      <c r="T59" s="66">
        <f t="shared" si="25"/>
        <v>654.40785706504994</v>
      </c>
      <c r="U59" s="66">
        <f t="shared" si="25"/>
        <v>470.06104112301023</v>
      </c>
      <c r="V59" s="66">
        <f t="shared" si="25"/>
        <v>483.31257706122767</v>
      </c>
      <c r="W59" s="66">
        <f t="shared" si="25"/>
        <v>445.42585608284691</v>
      </c>
      <c r="X59" s="66">
        <f t="shared" si="25"/>
        <v>474.53459446335501</v>
      </c>
      <c r="Y59" s="66">
        <f t="shared" si="25"/>
        <v>824.65326417836036</v>
      </c>
      <c r="Z59" s="66">
        <f t="shared" si="25"/>
        <v>655.61386126618766</v>
      </c>
      <c r="AA59" s="66">
        <f t="shared" si="25"/>
        <v>615.42531486626297</v>
      </c>
      <c r="AB59" s="66">
        <f t="shared" ref="AB59" si="26">SUBTOTAL(9,AB60:AB62)</f>
        <v>469.50347310715688</v>
      </c>
      <c r="AC59" s="67">
        <f t="shared" si="25"/>
        <v>470.90605014981804</v>
      </c>
      <c r="AD59" s="29">
        <f t="shared" ca="1" si="6"/>
        <v>-4.9341926028005911E-2</v>
      </c>
      <c r="AE59" s="37">
        <f t="shared" ca="1" si="2"/>
        <v>-1.8723495830663683E-3</v>
      </c>
      <c r="AF59" s="37">
        <f t="shared" ca="1" si="3"/>
        <v>2.9873624435170498E-3</v>
      </c>
      <c r="AG59" s="44">
        <f t="shared" ca="1" si="4"/>
        <v>1.4784476033538536E-2</v>
      </c>
    </row>
    <row r="60" spans="1:33" hidden="1" outlineLevel="2" x14ac:dyDescent="0.2">
      <c r="A60" s="17" t="s">
        <v>6</v>
      </c>
      <c r="B60" s="56">
        <v>64.3446244467778</v>
      </c>
      <c r="C60" s="68">
        <v>57.109906252241402</v>
      </c>
      <c r="D60" s="68">
        <v>61.2636954259589</v>
      </c>
      <c r="E60" s="68">
        <v>66.681928892073401</v>
      </c>
      <c r="F60" s="68">
        <v>70.762811744450303</v>
      </c>
      <c r="G60" s="68">
        <v>77.688863103898996</v>
      </c>
      <c r="H60" s="68">
        <v>78.425466447497101</v>
      </c>
      <c r="I60" s="68">
        <v>78.954380048577207</v>
      </c>
      <c r="J60" s="68">
        <v>75.910664349606805</v>
      </c>
      <c r="K60" s="68">
        <v>77.746227168401205</v>
      </c>
      <c r="L60" s="68">
        <v>82.154254778854096</v>
      </c>
      <c r="M60" s="68">
        <v>80.357109874304399</v>
      </c>
      <c r="N60" s="68">
        <v>86.035246861281607</v>
      </c>
      <c r="O60" s="68">
        <v>95.111014545050097</v>
      </c>
      <c r="P60" s="68">
        <v>103.82115692155701</v>
      </c>
      <c r="Q60" s="68">
        <v>92.384133312184105</v>
      </c>
      <c r="R60" s="68">
        <v>90.480535519757296</v>
      </c>
      <c r="S60" s="68">
        <v>93.764872846004494</v>
      </c>
      <c r="T60" s="68">
        <v>85.857173865963901</v>
      </c>
      <c r="U60" s="68">
        <v>84.662667788582596</v>
      </c>
      <c r="V60" s="68">
        <v>44.089171606023299</v>
      </c>
      <c r="W60" s="68">
        <v>39.821700565258702</v>
      </c>
      <c r="X60" s="68">
        <v>37.405113937348403</v>
      </c>
      <c r="Y60" s="68">
        <v>37.6864885867124</v>
      </c>
      <c r="Z60" s="68">
        <v>89.464065122182603</v>
      </c>
      <c r="AA60" s="68">
        <v>89.965333510173906</v>
      </c>
      <c r="AB60" s="68">
        <v>82.124652142249801</v>
      </c>
      <c r="AC60" s="69">
        <v>117.13183232086899</v>
      </c>
      <c r="AD60" s="30">
        <f t="shared" ca="1" si="6"/>
        <v>0.82038256230330098</v>
      </c>
      <c r="AE60" s="38">
        <f t="shared" ca="1" si="2"/>
        <v>2.2434874005831329E-2</v>
      </c>
      <c r="AF60" s="38">
        <f t="shared" ca="1" si="3"/>
        <v>0.42626883968996965</v>
      </c>
      <c r="AG60" s="45">
        <f t="shared" ca="1" si="4"/>
        <v>3.6774485423608253E-3</v>
      </c>
    </row>
    <row r="61" spans="1:33" hidden="1" outlineLevel="2" x14ac:dyDescent="0.2">
      <c r="A61" s="17" t="s">
        <v>7</v>
      </c>
      <c r="B61" s="56">
        <v>382.914975430928</v>
      </c>
      <c r="C61" s="68">
        <v>294.12233698876099</v>
      </c>
      <c r="D61" s="68">
        <v>158.65594877344901</v>
      </c>
      <c r="E61" s="68">
        <v>350.04286039049299</v>
      </c>
      <c r="F61" s="68">
        <v>393.51541307920002</v>
      </c>
      <c r="G61" s="68">
        <v>469.04277010793299</v>
      </c>
      <c r="H61" s="68">
        <v>405.15021202381303</v>
      </c>
      <c r="I61" s="68">
        <v>433.441234381833</v>
      </c>
      <c r="J61" s="68">
        <v>397.85494023386701</v>
      </c>
      <c r="K61" s="68">
        <v>414.03672945271097</v>
      </c>
      <c r="L61" s="68">
        <v>394.63638273333299</v>
      </c>
      <c r="M61" s="68">
        <v>391.03396594999998</v>
      </c>
      <c r="N61" s="68">
        <v>392.75700000000001</v>
      </c>
      <c r="O61" s="68">
        <v>390.80289500783499</v>
      </c>
      <c r="P61" s="68">
        <v>382.17745557213198</v>
      </c>
      <c r="Q61" s="68">
        <v>431.15544205150502</v>
      </c>
      <c r="R61" s="68">
        <v>393.75484096456199</v>
      </c>
      <c r="S61" s="68">
        <v>495.57776112800701</v>
      </c>
      <c r="T61" s="68">
        <v>442.22473355846199</v>
      </c>
      <c r="U61" s="68">
        <v>303.70650790115701</v>
      </c>
      <c r="V61" s="68">
        <v>371.64436536598498</v>
      </c>
      <c r="W61" s="68">
        <v>345.04537048716702</v>
      </c>
      <c r="X61" s="68">
        <v>355.186121935279</v>
      </c>
      <c r="Y61" s="68">
        <v>682.59231826683595</v>
      </c>
      <c r="Z61" s="68">
        <v>444.83548290988699</v>
      </c>
      <c r="AA61" s="68">
        <v>405.01322138271001</v>
      </c>
      <c r="AB61" s="68">
        <v>262.50814839461202</v>
      </c>
      <c r="AC61" s="69">
        <v>244.41952592849299</v>
      </c>
      <c r="AD61" s="30">
        <f t="shared" ca="1" si="6"/>
        <v>-0.36168721097046119</v>
      </c>
      <c r="AE61" s="38">
        <f t="shared" ca="1" si="2"/>
        <v>-1.6489456084388676E-2</v>
      </c>
      <c r="AF61" s="38">
        <f t="shared" ca="1" si="3"/>
        <v>-6.8906898992436405E-2</v>
      </c>
      <c r="AG61" s="45">
        <f t="shared" ca="1" si="4"/>
        <v>7.6737485578471315E-3</v>
      </c>
    </row>
    <row r="62" spans="1:33" hidden="1" outlineLevel="2" x14ac:dyDescent="0.2">
      <c r="A62" s="17" t="s">
        <v>8</v>
      </c>
      <c r="B62" s="56">
        <v>48.087847372493101</v>
      </c>
      <c r="C62" s="68">
        <v>43.076535710226302</v>
      </c>
      <c r="D62" s="68">
        <v>61.257741681068403</v>
      </c>
      <c r="E62" s="68">
        <v>35.608126688625497</v>
      </c>
      <c r="F62" s="68">
        <v>43.749250462868702</v>
      </c>
      <c r="G62" s="68">
        <v>52.287152318703598</v>
      </c>
      <c r="H62" s="68">
        <v>65.888603060608006</v>
      </c>
      <c r="I62" s="68">
        <v>73.337510512606201</v>
      </c>
      <c r="J62" s="68">
        <v>77.371870697713206</v>
      </c>
      <c r="K62" s="68">
        <v>74.271759813434798</v>
      </c>
      <c r="L62" s="68">
        <v>98.253405860968698</v>
      </c>
      <c r="M62" s="68">
        <v>93.1063810759549</v>
      </c>
      <c r="N62" s="68">
        <v>97.464854582146202</v>
      </c>
      <c r="O62" s="68">
        <v>102.879078517414</v>
      </c>
      <c r="P62" s="68">
        <v>115.96424571583201</v>
      </c>
      <c r="Q62" s="68">
        <v>121.912260143563</v>
      </c>
      <c r="R62" s="68">
        <v>122.292152257111</v>
      </c>
      <c r="S62" s="68">
        <v>144.37696255813799</v>
      </c>
      <c r="T62" s="68">
        <v>126.325949640624</v>
      </c>
      <c r="U62" s="68">
        <v>81.691865433270607</v>
      </c>
      <c r="V62" s="68">
        <v>67.579040089219404</v>
      </c>
      <c r="W62" s="68">
        <v>60.558785030421198</v>
      </c>
      <c r="X62" s="68">
        <v>81.943358590727598</v>
      </c>
      <c r="Y62" s="68">
        <v>104.374457324812</v>
      </c>
      <c r="Z62" s="68">
        <v>121.314313234118</v>
      </c>
      <c r="AA62" s="68">
        <v>120.446759973379</v>
      </c>
      <c r="AB62" s="68">
        <v>124.870672570295</v>
      </c>
      <c r="AC62" s="69">
        <v>109.354691900456</v>
      </c>
      <c r="AD62" s="30">
        <f t="shared" ca="1" si="6"/>
        <v>1.2740608672578753</v>
      </c>
      <c r="AE62" s="38">
        <f t="shared" ca="1" si="2"/>
        <v>3.0896089052644404E-2</v>
      </c>
      <c r="AF62" s="38">
        <f t="shared" ca="1" si="3"/>
        <v>-0.12425640344897149</v>
      </c>
      <c r="AG62" s="45">
        <f t="shared" ca="1" si="4"/>
        <v>3.433278933330577E-3</v>
      </c>
    </row>
    <row r="63" spans="1:33" ht="15" hidden="1" outlineLevel="1" x14ac:dyDescent="0.25">
      <c r="A63" s="16" t="s">
        <v>23</v>
      </c>
      <c r="B63" s="55">
        <f>SUBTOTAL(9,B64:B67)-SUMIF($A64:$A67,"Biomass",B64:B67)</f>
        <v>796.84224070980258</v>
      </c>
      <c r="C63" s="66">
        <f t="shared" ref="C63:AC63" si="27">SUBTOTAL(9,C64:C67)-SUMIF($A64:$A67,"Biomass",C64:C67)</f>
        <v>980.92915519049131</v>
      </c>
      <c r="D63" s="66">
        <f t="shared" si="27"/>
        <v>941.5510191610399</v>
      </c>
      <c r="E63" s="66">
        <f t="shared" si="27"/>
        <v>1124.1999642455921</v>
      </c>
      <c r="F63" s="66">
        <f t="shared" si="27"/>
        <v>939.62670188083166</v>
      </c>
      <c r="G63" s="66">
        <f t="shared" si="27"/>
        <v>625.9564380694211</v>
      </c>
      <c r="H63" s="66">
        <f t="shared" si="27"/>
        <v>651.68276656599915</v>
      </c>
      <c r="I63" s="66">
        <f t="shared" si="27"/>
        <v>550.48578428886822</v>
      </c>
      <c r="J63" s="66">
        <f t="shared" si="27"/>
        <v>521.59440250353168</v>
      </c>
      <c r="K63" s="66">
        <f t="shared" si="27"/>
        <v>381.51932178935698</v>
      </c>
      <c r="L63" s="66">
        <f t="shared" si="27"/>
        <v>531.34343657023396</v>
      </c>
      <c r="M63" s="66">
        <f t="shared" si="27"/>
        <v>1000.7344830709063</v>
      </c>
      <c r="N63" s="66">
        <f t="shared" si="27"/>
        <v>969.99311838654842</v>
      </c>
      <c r="O63" s="66">
        <f t="shared" si="27"/>
        <v>1388.4096012155203</v>
      </c>
      <c r="P63" s="66">
        <f t="shared" si="27"/>
        <v>722.56456445609922</v>
      </c>
      <c r="Q63" s="66">
        <f t="shared" si="27"/>
        <v>484.91696358396575</v>
      </c>
      <c r="R63" s="66">
        <f t="shared" si="27"/>
        <v>562.78253400506514</v>
      </c>
      <c r="S63" s="66">
        <f t="shared" si="27"/>
        <v>671.56996450274346</v>
      </c>
      <c r="T63" s="66">
        <f t="shared" si="27"/>
        <v>741.08217799775093</v>
      </c>
      <c r="U63" s="66">
        <f t="shared" si="27"/>
        <v>537.25712338258745</v>
      </c>
      <c r="V63" s="66">
        <f t="shared" si="27"/>
        <v>396.30397181298076</v>
      </c>
      <c r="W63" s="66">
        <f t="shared" si="27"/>
        <v>254.11732069888001</v>
      </c>
      <c r="X63" s="66">
        <f t="shared" si="27"/>
        <v>194.14177918241145</v>
      </c>
      <c r="Y63" s="66">
        <f t="shared" si="27"/>
        <v>320.46963381225999</v>
      </c>
      <c r="Z63" s="66">
        <f t="shared" si="27"/>
        <v>341.20811876026892</v>
      </c>
      <c r="AA63" s="66">
        <f t="shared" si="27"/>
        <v>211.11411950362415</v>
      </c>
      <c r="AB63" s="66">
        <f t="shared" si="27"/>
        <v>295.97578996480388</v>
      </c>
      <c r="AC63" s="67">
        <f t="shared" si="27"/>
        <v>330.52005445956411</v>
      </c>
      <c r="AD63" s="29">
        <f t="shared" ca="1" si="6"/>
        <v>-0.58521268379905789</v>
      </c>
      <c r="AE63" s="37">
        <f t="shared" ca="1" si="2"/>
        <v>-3.206679705029436E-2</v>
      </c>
      <c r="AF63" s="37">
        <f t="shared" ca="1" si="3"/>
        <v>0.11671314231095753</v>
      </c>
      <c r="AG63" s="44">
        <f t="shared" ca="1" si="4"/>
        <v>1.0376944238042012E-2</v>
      </c>
    </row>
    <row r="64" spans="1:33" hidden="1" outlineLevel="2" x14ac:dyDescent="0.2">
      <c r="A64" s="17" t="s">
        <v>6</v>
      </c>
      <c r="B64" s="56">
        <v>14.2336491259931</v>
      </c>
      <c r="C64" s="68">
        <v>13.967414500340899</v>
      </c>
      <c r="D64" s="68">
        <v>13.4302182723545</v>
      </c>
      <c r="E64" s="68">
        <v>14.2494270928327</v>
      </c>
      <c r="F64" s="68">
        <v>14.7504268657166</v>
      </c>
      <c r="G64" s="68">
        <v>15.2302144934289</v>
      </c>
      <c r="H64" s="68">
        <v>14.754902990591701</v>
      </c>
      <c r="I64" s="68">
        <v>14.394755119477701</v>
      </c>
      <c r="J64" s="68">
        <v>15.4991201084829</v>
      </c>
      <c r="K64" s="68">
        <v>14.8058058721249</v>
      </c>
      <c r="L64" s="68">
        <v>14.9259343348995</v>
      </c>
      <c r="M64" s="68">
        <v>14.2929227205773</v>
      </c>
      <c r="N64" s="68">
        <v>15.620219712224401</v>
      </c>
      <c r="O64" s="68">
        <v>24.592571635979201</v>
      </c>
      <c r="P64" s="68">
        <v>21.8407212377052</v>
      </c>
      <c r="Q64" s="68">
        <v>16.247672186964799</v>
      </c>
      <c r="R64" s="68">
        <v>17.129285916587101</v>
      </c>
      <c r="S64" s="68">
        <v>21.877317115453501</v>
      </c>
      <c r="T64" s="68">
        <v>24.138712760943001</v>
      </c>
      <c r="U64" s="68">
        <v>25.7406685041475</v>
      </c>
      <c r="V64" s="68">
        <v>76.532750782891796</v>
      </c>
      <c r="W64" s="68">
        <v>10.503888612781401</v>
      </c>
      <c r="X64" s="68">
        <v>5.7975557106220696</v>
      </c>
      <c r="Y64" s="68">
        <v>4.2699428935109296</v>
      </c>
      <c r="Z64" s="68">
        <v>8.4721694598258797</v>
      </c>
      <c r="AA64" s="68">
        <v>8.51719166279665</v>
      </c>
      <c r="AB64" s="68">
        <v>6.5138496243977704</v>
      </c>
      <c r="AC64" s="69">
        <v>6.5823848635110798</v>
      </c>
      <c r="AD64" s="30">
        <f t="shared" ca="1" si="6"/>
        <v>-0.53754762357528474</v>
      </c>
      <c r="AE64" s="38">
        <f t="shared" ca="1" si="2"/>
        <v>-2.8159318806711631E-2</v>
      </c>
      <c r="AF64" s="38">
        <f t="shared" ca="1" si="3"/>
        <v>1.0521464735171238E-2</v>
      </c>
      <c r="AG64" s="45">
        <f t="shared" ca="1" si="4"/>
        <v>2.0665929271272921E-4</v>
      </c>
    </row>
    <row r="65" spans="1:33" hidden="1" outlineLevel="2" x14ac:dyDescent="0.2">
      <c r="A65" s="17" t="s">
        <v>7</v>
      </c>
      <c r="B65" s="56">
        <v>731.066597853394</v>
      </c>
      <c r="C65" s="68">
        <v>905.15522353312394</v>
      </c>
      <c r="D65" s="68">
        <v>865.71522618792505</v>
      </c>
      <c r="E65" s="68">
        <v>1044.7496757670101</v>
      </c>
      <c r="F65" s="68">
        <v>852.98327613392303</v>
      </c>
      <c r="G65" s="68">
        <v>545.91945575734997</v>
      </c>
      <c r="H65" s="68">
        <v>573.09812973241003</v>
      </c>
      <c r="I65" s="68">
        <v>484.054946311896</v>
      </c>
      <c r="J65" s="68">
        <v>452.65562464542398</v>
      </c>
      <c r="K65" s="68">
        <v>308.06475204269498</v>
      </c>
      <c r="L65" s="68">
        <v>435.68826209093697</v>
      </c>
      <c r="M65" s="68">
        <v>869.65437700769905</v>
      </c>
      <c r="N65" s="68">
        <v>821.46336923517799</v>
      </c>
      <c r="O65" s="68">
        <v>1217.46120882379</v>
      </c>
      <c r="P65" s="68">
        <v>534.09564372341697</v>
      </c>
      <c r="Q65" s="68">
        <v>294.90988634834599</v>
      </c>
      <c r="R65" s="68">
        <v>363.431428200798</v>
      </c>
      <c r="S65" s="68">
        <v>448.07839646703098</v>
      </c>
      <c r="T65" s="68">
        <v>523.96172493100198</v>
      </c>
      <c r="U65" s="68">
        <v>320.632157030136</v>
      </c>
      <c r="V65" s="68">
        <v>160.41324236085899</v>
      </c>
      <c r="W65" s="68">
        <v>93.638313806294605</v>
      </c>
      <c r="X65" s="68">
        <v>15.6893266034874</v>
      </c>
      <c r="Y65" s="68">
        <v>140.42233093129701</v>
      </c>
      <c r="Z65" s="68">
        <v>149.11825699313499</v>
      </c>
      <c r="AA65" s="68">
        <v>15.5590907763975</v>
      </c>
      <c r="AB65" s="68">
        <v>89.104098488237099</v>
      </c>
      <c r="AC65" s="69">
        <v>118.152890714205</v>
      </c>
      <c r="AD65" s="30">
        <f t="shared" ca="1" si="6"/>
        <v>-0.83838286270890594</v>
      </c>
      <c r="AE65" s="38">
        <f t="shared" ca="1" si="2"/>
        <v>-6.5273148019959981E-2</v>
      </c>
      <c r="AF65" s="38">
        <f t="shared" ca="1" si="3"/>
        <v>0.32600960807434376</v>
      </c>
      <c r="AG65" s="45">
        <f t="shared" ca="1" si="4"/>
        <v>3.7095054958451073E-3</v>
      </c>
    </row>
    <row r="66" spans="1:33" hidden="1" outlineLevel="2" x14ac:dyDescent="0.2">
      <c r="A66" s="17" t="s">
        <v>8</v>
      </c>
      <c r="B66" s="56">
        <v>51.541993730415498</v>
      </c>
      <c r="C66" s="68">
        <v>61.806517157026498</v>
      </c>
      <c r="D66" s="68">
        <v>62.405574700760297</v>
      </c>
      <c r="E66" s="68">
        <v>65.200861385749306</v>
      </c>
      <c r="F66" s="68">
        <v>71.892998881192</v>
      </c>
      <c r="G66" s="68">
        <v>64.8067678186422</v>
      </c>
      <c r="H66" s="68">
        <v>63.829733842997399</v>
      </c>
      <c r="I66" s="68">
        <v>52.036082857494499</v>
      </c>
      <c r="J66" s="68">
        <v>53.4396577496248</v>
      </c>
      <c r="K66" s="68">
        <v>58.648763874537103</v>
      </c>
      <c r="L66" s="68">
        <v>80.729240144397494</v>
      </c>
      <c r="M66" s="68">
        <v>116.78718334263</v>
      </c>
      <c r="N66" s="68">
        <v>132.90952943914601</v>
      </c>
      <c r="O66" s="68">
        <v>146.35582075575101</v>
      </c>
      <c r="P66" s="68">
        <v>166.628199494977</v>
      </c>
      <c r="Q66" s="68">
        <v>173.759405048655</v>
      </c>
      <c r="R66" s="68">
        <v>182.22181988768</v>
      </c>
      <c r="S66" s="68">
        <v>201.614250920259</v>
      </c>
      <c r="T66" s="68">
        <v>192.981740305806</v>
      </c>
      <c r="U66" s="68">
        <v>190.88429784830399</v>
      </c>
      <c r="V66" s="68">
        <v>159.35797866922999</v>
      </c>
      <c r="W66" s="68">
        <v>149.97511827980401</v>
      </c>
      <c r="X66" s="68">
        <v>172.65489686830199</v>
      </c>
      <c r="Y66" s="68">
        <v>175.777359987452</v>
      </c>
      <c r="Z66" s="68">
        <v>183.617692307308</v>
      </c>
      <c r="AA66" s="68">
        <v>187.03783706442999</v>
      </c>
      <c r="AB66" s="68">
        <v>200.357841852169</v>
      </c>
      <c r="AC66" s="69">
        <v>205.78477888184801</v>
      </c>
      <c r="AD66" s="30">
        <f t="shared" ca="1" si="6"/>
        <v>2.9925653624922184</v>
      </c>
      <c r="AE66" s="38">
        <f t="shared" ca="1" si="2"/>
        <v>5.2612671664093558E-2</v>
      </c>
      <c r="AF66" s="38">
        <f t="shared" ca="1" si="3"/>
        <v>2.7086222228742018E-2</v>
      </c>
      <c r="AG66" s="45">
        <f t="shared" ca="1" si="4"/>
        <v>6.4607794494841754E-3</v>
      </c>
    </row>
    <row r="67" spans="1:33" ht="15" hidden="1" outlineLevel="2" x14ac:dyDescent="0.25">
      <c r="A67" s="17" t="s">
        <v>9</v>
      </c>
      <c r="B67" s="56">
        <v>2.59220375204066</v>
      </c>
      <c r="C67" s="68">
        <v>2.5955764367538401</v>
      </c>
      <c r="D67" s="68">
        <v>2.59544619098941</v>
      </c>
      <c r="E67" s="68">
        <v>2.60583404272997</v>
      </c>
      <c r="F67" s="68">
        <v>2.6157497484871102</v>
      </c>
      <c r="G67" s="68">
        <v>2.6216647218117402</v>
      </c>
      <c r="H67" s="68">
        <v>2.6152198409935701</v>
      </c>
      <c r="I67" s="68">
        <v>2.6253843961611998</v>
      </c>
      <c r="J67" s="68">
        <v>2.6316614872966002</v>
      </c>
      <c r="K67" s="68">
        <v>2.65963888394479</v>
      </c>
      <c r="L67" s="68">
        <v>2.6796232823574702</v>
      </c>
      <c r="M67" s="68">
        <v>2.6835980495791398</v>
      </c>
      <c r="N67" s="68">
        <v>2.71258672285059</v>
      </c>
      <c r="O67" s="68">
        <v>2.7159095287614301</v>
      </c>
      <c r="P67" s="68">
        <v>2.7349369763579801</v>
      </c>
      <c r="Q67" s="68">
        <v>2.7314649319368698</v>
      </c>
      <c r="R67" s="68">
        <v>2.7272348224872101</v>
      </c>
      <c r="S67" s="68">
        <v>2.7126495195058702</v>
      </c>
      <c r="T67" s="68">
        <v>2.69106129587805</v>
      </c>
      <c r="U67" s="68">
        <v>2.66779822770877</v>
      </c>
      <c r="V67" s="68">
        <v>2.6996244443894</v>
      </c>
      <c r="W67" s="68">
        <v>2.7032154340846</v>
      </c>
      <c r="X67" s="68">
        <v>2.7021225463738099</v>
      </c>
      <c r="Y67" s="68">
        <v>2.6878215460215502</v>
      </c>
      <c r="Z67" s="68">
        <v>2.6894836730227198</v>
      </c>
      <c r="AA67" s="68">
        <v>2.6926751569506302</v>
      </c>
      <c r="AB67" s="68">
        <v>2.6906926321498998</v>
      </c>
      <c r="AC67" s="69">
        <v>2.7081316256043602</v>
      </c>
      <c r="AD67" s="29">
        <f t="shared" ca="1" si="6"/>
        <v>4.4721744373851013E-2</v>
      </c>
      <c r="AE67" s="37">
        <f t="shared" ca="1" si="2"/>
        <v>1.6217052712226288E-3</v>
      </c>
      <c r="AF67" s="37">
        <f t="shared" ca="1" si="3"/>
        <v>6.4812283819004612E-3</v>
      </c>
      <c r="AG67" s="44">
        <f t="shared" ca="1" si="4"/>
        <v>8.5023981114019009E-5</v>
      </c>
    </row>
    <row r="68" spans="1:33" ht="15" collapsed="1" x14ac:dyDescent="0.25">
      <c r="A68" s="15" t="s">
        <v>24</v>
      </c>
      <c r="B68" s="54">
        <f>SUBTOTAL(9,B69:B82)</f>
        <v>8577.0154571748408</v>
      </c>
      <c r="C68" s="64">
        <f t="shared" ref="C68:AC68" si="28">SUBTOTAL(9,C69:C82)</f>
        <v>8570.2641222929724</v>
      </c>
      <c r="D68" s="64">
        <f t="shared" si="28"/>
        <v>8938.1640003920747</v>
      </c>
      <c r="E68" s="64">
        <f t="shared" si="28"/>
        <v>9401.1570048488138</v>
      </c>
      <c r="F68" s="64">
        <f t="shared" si="28"/>
        <v>10066.518696308147</v>
      </c>
      <c r="G68" s="64">
        <f t="shared" si="28"/>
        <v>10735.597492871029</v>
      </c>
      <c r="H68" s="64">
        <f t="shared" si="28"/>
        <v>10878.631669517081</v>
      </c>
      <c r="I68" s="64">
        <f t="shared" si="28"/>
        <v>11102.808980965805</v>
      </c>
      <c r="J68" s="64">
        <f t="shared" si="28"/>
        <v>11315.441480684303</v>
      </c>
      <c r="K68" s="64">
        <f t="shared" si="28"/>
        <v>11609.92208553664</v>
      </c>
      <c r="L68" s="64">
        <f t="shared" si="28"/>
        <v>12152.0745463363</v>
      </c>
      <c r="M68" s="64">
        <f t="shared" si="28"/>
        <v>12230.875439243153</v>
      </c>
      <c r="N68" s="64">
        <f t="shared" si="28"/>
        <v>12690.086580288784</v>
      </c>
      <c r="O68" s="64">
        <f t="shared" si="28"/>
        <v>13230.223556534698</v>
      </c>
      <c r="P68" s="64">
        <f t="shared" si="28"/>
        <v>13535.702511805341</v>
      </c>
      <c r="Q68" s="64">
        <f t="shared" si="28"/>
        <v>13620.550369138475</v>
      </c>
      <c r="R68" s="64">
        <f t="shared" si="28"/>
        <v>13761.360297553914</v>
      </c>
      <c r="S68" s="64">
        <f t="shared" si="28"/>
        <v>13879.214233947925</v>
      </c>
      <c r="T68" s="64">
        <f t="shared" si="28"/>
        <v>13912.369963802064</v>
      </c>
      <c r="U68" s="64">
        <f t="shared" si="28"/>
        <v>13741.051548325788</v>
      </c>
      <c r="V68" s="64">
        <f t="shared" si="28"/>
        <v>13906.236841557404</v>
      </c>
      <c r="W68" s="64">
        <f t="shared" si="28"/>
        <v>13923.192024722486</v>
      </c>
      <c r="X68" s="64">
        <f t="shared" si="28"/>
        <v>13683.653612916974</v>
      </c>
      <c r="Y68" s="64">
        <f t="shared" si="28"/>
        <v>13903.058840242944</v>
      </c>
      <c r="Z68" s="64">
        <f t="shared" si="28"/>
        <v>13974.28010894311</v>
      </c>
      <c r="AA68" s="64">
        <f t="shared" si="28"/>
        <v>14559.547979142018</v>
      </c>
      <c r="AB68" s="64">
        <f t="shared" ref="AB68" si="29">SUBTOTAL(9,AB69:AB82)</f>
        <v>14806.061420157361</v>
      </c>
      <c r="AC68" s="65">
        <f t="shared" si="28"/>
        <v>15754.837792728411</v>
      </c>
      <c r="AD68" s="28">
        <f t="shared" ca="1" si="6"/>
        <v>0.83686713302459803</v>
      </c>
      <c r="AE68" s="36">
        <f t="shared" ca="1" si="2"/>
        <v>2.2776302969643059E-2</v>
      </c>
      <c r="AF68" s="36">
        <f t="shared" ca="1" si="3"/>
        <v>6.4080267239696953E-2</v>
      </c>
      <c r="AG68" s="43">
        <f t="shared" ca="1" si="4"/>
        <v>0.49463586565680134</v>
      </c>
    </row>
    <row r="69" spans="1:33" ht="15" hidden="1" outlineLevel="1" x14ac:dyDescent="0.25">
      <c r="A69" s="16" t="s">
        <v>25</v>
      </c>
      <c r="B69" s="55">
        <f>SUBTOTAL(9,B70:B75)</f>
        <v>7305.4476119260426</v>
      </c>
      <c r="C69" s="66">
        <f t="shared" ref="C69:AA69" si="30">SUBTOTAL(9,C70:C75)</f>
        <v>7392.398863301526</v>
      </c>
      <c r="D69" s="66">
        <f t="shared" si="30"/>
        <v>7700.3595828395428</v>
      </c>
      <c r="E69" s="66">
        <f t="shared" si="30"/>
        <v>8039.4815600870288</v>
      </c>
      <c r="F69" s="66">
        <f t="shared" si="30"/>
        <v>8477.1984641586205</v>
      </c>
      <c r="G69" s="66">
        <f t="shared" si="30"/>
        <v>9135.3338277446001</v>
      </c>
      <c r="H69" s="66">
        <f t="shared" si="30"/>
        <v>9347.9018107385255</v>
      </c>
      <c r="I69" s="66">
        <f t="shared" si="30"/>
        <v>9688.1740402813211</v>
      </c>
      <c r="J69" s="66">
        <f t="shared" si="30"/>
        <v>9917.502911741798</v>
      </c>
      <c r="K69" s="66">
        <f t="shared" si="30"/>
        <v>10133.110777315113</v>
      </c>
      <c r="L69" s="66">
        <f t="shared" si="30"/>
        <v>10356.334852366048</v>
      </c>
      <c r="M69" s="66">
        <f t="shared" si="30"/>
        <v>10491.162637306852</v>
      </c>
      <c r="N69" s="66">
        <f t="shared" si="30"/>
        <v>11022.544435575175</v>
      </c>
      <c r="O69" s="66">
        <f t="shared" si="30"/>
        <v>11418.438808728086</v>
      </c>
      <c r="P69" s="66">
        <f t="shared" si="30"/>
        <v>11721.315599331872</v>
      </c>
      <c r="Q69" s="66">
        <f t="shared" si="30"/>
        <v>11858.068367541375</v>
      </c>
      <c r="R69" s="66">
        <f t="shared" si="30"/>
        <v>12060.315738663907</v>
      </c>
      <c r="S69" s="66">
        <f t="shared" si="30"/>
        <v>12365.165453266476</v>
      </c>
      <c r="T69" s="66">
        <f t="shared" si="30"/>
        <v>12389.121590420387</v>
      </c>
      <c r="U69" s="66">
        <f t="shared" si="30"/>
        <v>12254.697730784959</v>
      </c>
      <c r="V69" s="66">
        <f t="shared" si="30"/>
        <v>12506.863363859144</v>
      </c>
      <c r="W69" s="66">
        <f t="shared" si="30"/>
        <v>12516.012218969674</v>
      </c>
      <c r="X69" s="66">
        <f t="shared" si="30"/>
        <v>12423.418700598993</v>
      </c>
      <c r="Y69" s="66">
        <f t="shared" si="30"/>
        <v>12532.696731986553</v>
      </c>
      <c r="Z69" s="66">
        <f t="shared" si="30"/>
        <v>12665.953629282078</v>
      </c>
      <c r="AA69" s="66">
        <f t="shared" si="30"/>
        <v>13141.249480573219</v>
      </c>
      <c r="AB69" s="66">
        <f t="shared" ref="AB69" si="31">SUBTOTAL(9,AB70:AB75)</f>
        <v>13452.987831398461</v>
      </c>
      <c r="AC69" s="66">
        <f>SUBTOTAL(9,AC70:AC75)</f>
        <v>14335.490021383184</v>
      </c>
      <c r="AD69" s="29">
        <f t="shared" ca="1" si="6"/>
        <v>0.96230139245413171</v>
      </c>
      <c r="AE69" s="37">
        <f t="shared" ca="1" si="2"/>
        <v>2.5281626086892883E-2</v>
      </c>
      <c r="AF69" s="37">
        <f t="shared" ca="1" si="3"/>
        <v>6.5598973331784105E-2</v>
      </c>
      <c r="AG69" s="44">
        <f t="shared" ca="1" si="4"/>
        <v>0.45007429525006371</v>
      </c>
    </row>
    <row r="70" spans="1:33" ht="15" hidden="1" outlineLevel="2" x14ac:dyDescent="0.25">
      <c r="A70" s="18" t="s">
        <v>26</v>
      </c>
      <c r="B70" s="57">
        <f>SUBTOTAL(9,B71:B72)</f>
        <v>5638.5837352030803</v>
      </c>
      <c r="C70" s="70">
        <f t="shared" ref="C70:AA70" si="32">SUBTOTAL(9,C71:C72)</f>
        <v>5656.4408297800601</v>
      </c>
      <c r="D70" s="70">
        <f t="shared" si="32"/>
        <v>5754.6938425830003</v>
      </c>
      <c r="E70" s="70">
        <f t="shared" si="32"/>
        <v>5831.11867304725</v>
      </c>
      <c r="F70" s="70">
        <f t="shared" si="32"/>
        <v>6019.4503286822301</v>
      </c>
      <c r="G70" s="70">
        <f t="shared" si="32"/>
        <v>6220.3783896567802</v>
      </c>
      <c r="H70" s="70">
        <f t="shared" si="32"/>
        <v>6270.0887368978492</v>
      </c>
      <c r="I70" s="70">
        <f t="shared" si="32"/>
        <v>6443.2297534869904</v>
      </c>
      <c r="J70" s="70">
        <f t="shared" si="32"/>
        <v>6552.2516593871605</v>
      </c>
      <c r="K70" s="70">
        <f t="shared" si="32"/>
        <v>6655.8516549299002</v>
      </c>
      <c r="L70" s="70">
        <f t="shared" si="32"/>
        <v>6592.9315119140101</v>
      </c>
      <c r="M70" s="70">
        <f t="shared" si="32"/>
        <v>6627.7198365385102</v>
      </c>
      <c r="N70" s="70">
        <f t="shared" si="32"/>
        <v>6849.5175222990492</v>
      </c>
      <c r="O70" s="70">
        <f t="shared" si="32"/>
        <v>7104.9654302347199</v>
      </c>
      <c r="P70" s="70">
        <f t="shared" si="32"/>
        <v>7363.9184632025599</v>
      </c>
      <c r="Q70" s="70">
        <f t="shared" si="32"/>
        <v>7190.8511757077404</v>
      </c>
      <c r="R70" s="70">
        <f t="shared" si="32"/>
        <v>7249.9416094591097</v>
      </c>
      <c r="S70" s="70">
        <f t="shared" si="32"/>
        <v>7375.6151342007597</v>
      </c>
      <c r="T70" s="70">
        <f t="shared" si="32"/>
        <v>7291.4665002603906</v>
      </c>
      <c r="U70" s="70">
        <f t="shared" si="32"/>
        <v>7206.9075331685799</v>
      </c>
      <c r="V70" s="70">
        <f t="shared" si="32"/>
        <v>7253.9923247840397</v>
      </c>
      <c r="W70" s="70">
        <f t="shared" si="32"/>
        <v>7126.8057162012301</v>
      </c>
      <c r="X70" s="70">
        <f t="shared" si="32"/>
        <v>6973.4943865731202</v>
      </c>
      <c r="Y70" s="70">
        <f t="shared" si="32"/>
        <v>6935.9646934020693</v>
      </c>
      <c r="Z70" s="70">
        <f t="shared" si="32"/>
        <v>6960.3564581966502</v>
      </c>
      <c r="AA70" s="70">
        <f t="shared" si="32"/>
        <v>7158.8665040000997</v>
      </c>
      <c r="AB70" s="70">
        <f t="shared" ref="AB70:AC70" si="33">SUBTOTAL(9,AB71:AB72)</f>
        <v>7344.19380381672</v>
      </c>
      <c r="AC70" s="70">
        <f t="shared" si="33"/>
        <v>7510.1917082217396</v>
      </c>
      <c r="AD70" s="31">
        <f t="shared" ca="1" si="6"/>
        <v>0.3319287361707064</v>
      </c>
      <c r="AE70" s="39">
        <f t="shared" ca="1" si="2"/>
        <v>1.0672402526557878E-2</v>
      </c>
      <c r="AF70" s="39">
        <f t="shared" ca="1" si="3"/>
        <v>2.2602604021526806E-2</v>
      </c>
      <c r="AG70" s="46">
        <f t="shared" ca="1" si="4"/>
        <v>0.23578853846145906</v>
      </c>
    </row>
    <row r="71" spans="1:33" hidden="1" outlineLevel="3" x14ac:dyDescent="0.2">
      <c r="A71" s="19" t="s">
        <v>27</v>
      </c>
      <c r="B71" s="56">
        <v>4506.4682420518102</v>
      </c>
      <c r="C71" s="68">
        <v>3857.94990145662</v>
      </c>
      <c r="D71" s="68">
        <v>3620.8617641729902</v>
      </c>
      <c r="E71" s="68">
        <v>3418.6431363427801</v>
      </c>
      <c r="F71" s="68">
        <v>3298.4239372182901</v>
      </c>
      <c r="G71" s="68">
        <v>3139.4153802668302</v>
      </c>
      <c r="H71" s="68">
        <v>2035.0474945552101</v>
      </c>
      <c r="I71" s="68">
        <v>1758.5804227093899</v>
      </c>
      <c r="J71" s="68">
        <v>1703.84458583684</v>
      </c>
      <c r="K71" s="68">
        <v>1677.1117485069301</v>
      </c>
      <c r="L71" s="68">
        <v>1517.8057538312701</v>
      </c>
      <c r="M71" s="68">
        <v>1459.3795244825001</v>
      </c>
      <c r="N71" s="68">
        <v>1513.9689377530999</v>
      </c>
      <c r="O71" s="68">
        <v>1564.0111210877101</v>
      </c>
      <c r="P71" s="68">
        <v>1712.69241523595</v>
      </c>
      <c r="Q71" s="68">
        <v>1511.09792626536</v>
      </c>
      <c r="R71" s="68">
        <v>1456.6355782655701</v>
      </c>
      <c r="S71" s="68">
        <v>1502.3459278759101</v>
      </c>
      <c r="T71" s="68">
        <v>1429.7928184433699</v>
      </c>
      <c r="U71" s="68">
        <v>1504.9934825522701</v>
      </c>
      <c r="V71" s="68">
        <v>1483.85450486524</v>
      </c>
      <c r="W71" s="68">
        <v>1368.1115773045799</v>
      </c>
      <c r="X71" s="68">
        <v>1374.66262071286</v>
      </c>
      <c r="Y71" s="68">
        <v>1406.67876506121</v>
      </c>
      <c r="Z71" s="68">
        <v>1459.6070120376301</v>
      </c>
      <c r="AA71" s="68">
        <v>1561.97930731568</v>
      </c>
      <c r="AB71" s="68">
        <v>1687.41171759963</v>
      </c>
      <c r="AC71" s="68">
        <v>1746.74128019977</v>
      </c>
      <c r="AD71" s="30">
        <f t="shared" ca="1" si="6"/>
        <v>-0.61239241322058602</v>
      </c>
      <c r="AE71" s="38">
        <f t="shared" ca="1" si="2"/>
        <v>-3.4493350305273451E-2</v>
      </c>
      <c r="AF71" s="38">
        <f t="shared" ca="1" si="3"/>
        <v>3.5160098736624512E-2</v>
      </c>
      <c r="AG71" s="45">
        <f t="shared" ca="1" si="4"/>
        <v>5.4840354218617167E-2</v>
      </c>
    </row>
    <row r="72" spans="1:33" hidden="1" outlineLevel="3" x14ac:dyDescent="0.2">
      <c r="A72" s="19" t="s">
        <v>28</v>
      </c>
      <c r="B72" s="56">
        <v>1132.1154931512699</v>
      </c>
      <c r="C72" s="68">
        <v>1798.4909283234399</v>
      </c>
      <c r="D72" s="68">
        <v>2133.8320784100101</v>
      </c>
      <c r="E72" s="68">
        <v>2412.47553670447</v>
      </c>
      <c r="F72" s="68">
        <v>2721.0263914639399</v>
      </c>
      <c r="G72" s="68">
        <v>3080.96300938995</v>
      </c>
      <c r="H72" s="68">
        <v>4235.0412423426396</v>
      </c>
      <c r="I72" s="68">
        <v>4684.6493307776</v>
      </c>
      <c r="J72" s="68">
        <v>4848.4070735503201</v>
      </c>
      <c r="K72" s="68">
        <v>4978.7399064229703</v>
      </c>
      <c r="L72" s="68">
        <v>5075.1257580827396</v>
      </c>
      <c r="M72" s="68">
        <v>5168.3403120560097</v>
      </c>
      <c r="N72" s="68">
        <v>5335.5485845459498</v>
      </c>
      <c r="O72" s="68">
        <v>5540.9543091470096</v>
      </c>
      <c r="P72" s="68">
        <v>5651.2260479666102</v>
      </c>
      <c r="Q72" s="68">
        <v>5679.7532494423804</v>
      </c>
      <c r="R72" s="68">
        <v>5793.3060311935396</v>
      </c>
      <c r="S72" s="68">
        <v>5873.2692063248496</v>
      </c>
      <c r="T72" s="68">
        <v>5861.6736818170202</v>
      </c>
      <c r="U72" s="68">
        <v>5701.9140506163103</v>
      </c>
      <c r="V72" s="68">
        <v>5770.1378199188002</v>
      </c>
      <c r="W72" s="68">
        <v>5758.6941388966497</v>
      </c>
      <c r="X72" s="68">
        <v>5598.83176586026</v>
      </c>
      <c r="Y72" s="68">
        <v>5529.2859283408598</v>
      </c>
      <c r="Z72" s="68">
        <v>5500.7494461590204</v>
      </c>
      <c r="AA72" s="68">
        <v>5596.8871966844199</v>
      </c>
      <c r="AB72" s="68">
        <v>5656.7820862170902</v>
      </c>
      <c r="AC72" s="68">
        <v>5763.4504280219699</v>
      </c>
      <c r="AD72" s="30">
        <f t="shared" ca="1" si="6"/>
        <v>4.0908679042800404</v>
      </c>
      <c r="AE72" s="38">
        <f t="shared" ca="1" si="2"/>
        <v>6.2129509416684492E-2</v>
      </c>
      <c r="AF72" s="38">
        <f t="shared" ca="1" si="3"/>
        <v>1.8856717508136001E-2</v>
      </c>
      <c r="AG72" s="45">
        <f t="shared" ca="1" si="4"/>
        <v>0.18094818424284193</v>
      </c>
    </row>
    <row r="73" spans="1:33" ht="15" hidden="1" outlineLevel="2" x14ac:dyDescent="0.25">
      <c r="A73" s="18" t="s">
        <v>29</v>
      </c>
      <c r="B73" s="57">
        <v>1423.73952736806</v>
      </c>
      <c r="C73" s="70">
        <v>1484.7806256476599</v>
      </c>
      <c r="D73" s="70">
        <v>1716.2115861796501</v>
      </c>
      <c r="E73" s="70">
        <v>1994.2635896383099</v>
      </c>
      <c r="F73" s="70">
        <v>2267.4510665450998</v>
      </c>
      <c r="G73" s="70">
        <v>2763.88069191152</v>
      </c>
      <c r="H73" s="70">
        <v>2954.2277021160398</v>
      </c>
      <c r="I73" s="70">
        <v>3154.9191075567501</v>
      </c>
      <c r="J73" s="70">
        <v>3283.9868245662601</v>
      </c>
      <c r="K73" s="70">
        <v>3416.6672341578001</v>
      </c>
      <c r="L73" s="70">
        <v>3705.5526582776201</v>
      </c>
      <c r="M73" s="70">
        <v>3793.53545176647</v>
      </c>
      <c r="N73" s="70">
        <v>4094.03465130633</v>
      </c>
      <c r="O73" s="70">
        <v>4246.43496847804</v>
      </c>
      <c r="P73" s="70">
        <v>4286.6822153147496</v>
      </c>
      <c r="Q73" s="70">
        <v>4599.7162197362304</v>
      </c>
      <c r="R73" s="70">
        <v>4745.1023608134001</v>
      </c>
      <c r="S73" s="70">
        <v>4926.49462693642</v>
      </c>
      <c r="T73" s="70">
        <v>5041.2311768999298</v>
      </c>
      <c r="U73" s="70">
        <v>4999.3029563902201</v>
      </c>
      <c r="V73" s="70">
        <v>5211.4319790312902</v>
      </c>
      <c r="W73" s="70">
        <v>5359.1536919682503</v>
      </c>
      <c r="X73" s="70">
        <v>5424.22460993001</v>
      </c>
      <c r="Y73" s="70">
        <v>5576.9234852536601</v>
      </c>
      <c r="Z73" s="70">
        <v>5681.5968470842199</v>
      </c>
      <c r="AA73" s="70">
        <v>5959.3795984913004</v>
      </c>
      <c r="AB73" s="70">
        <v>6089.1650909282198</v>
      </c>
      <c r="AC73" s="70">
        <v>6810.2917926939999</v>
      </c>
      <c r="AD73" s="30">
        <f t="shared" ca="1" si="6"/>
        <v>3.7833832395477405</v>
      </c>
      <c r="AE73" s="38">
        <f t="shared" ca="1" si="2"/>
        <v>5.9681559750641267E-2</v>
      </c>
      <c r="AF73" s="38">
        <f t="shared" ca="1" si="3"/>
        <v>0.11842784536095619</v>
      </c>
      <c r="AG73" s="45">
        <f t="shared" ca="1" si="4"/>
        <v>0.21381461495016968</v>
      </c>
    </row>
    <row r="74" spans="1:33" ht="15" hidden="1" outlineLevel="2" x14ac:dyDescent="0.25">
      <c r="A74" s="18" t="s">
        <v>30</v>
      </c>
      <c r="B74" s="57">
        <v>140.84988214375699</v>
      </c>
      <c r="C74" s="70">
        <v>140.996331457125</v>
      </c>
      <c r="D74" s="70">
        <v>130.13166032137701</v>
      </c>
      <c r="E74" s="70">
        <v>119.778590690648</v>
      </c>
      <c r="F74" s="70">
        <v>96.290338653585195</v>
      </c>
      <c r="G74" s="70">
        <v>74.446593579331307</v>
      </c>
      <c r="H74" s="70">
        <v>55.4109705434986</v>
      </c>
      <c r="I74" s="70">
        <v>39.6811577314621</v>
      </c>
      <c r="J74" s="70">
        <v>26.659890491836801</v>
      </c>
      <c r="K74" s="70">
        <v>9.7094484584197893</v>
      </c>
      <c r="L74" s="70">
        <v>1.1702756190415</v>
      </c>
      <c r="M74" s="70">
        <v>1.17162954243007</v>
      </c>
      <c r="N74" s="70">
        <v>1.4475488346721399</v>
      </c>
      <c r="O74" s="70">
        <v>1.40786861783442</v>
      </c>
      <c r="P74" s="70">
        <v>1.3171618585134499</v>
      </c>
      <c r="Q74" s="70">
        <v>1.13635381627026</v>
      </c>
      <c r="R74" s="70">
        <v>1.20048271545045</v>
      </c>
      <c r="S74" s="70">
        <v>1.5442285661587301</v>
      </c>
      <c r="T74" s="70">
        <v>1.7240817682713301</v>
      </c>
      <c r="U74" s="70">
        <v>2.0117353905301001</v>
      </c>
      <c r="V74" s="70">
        <v>1.82397845057087</v>
      </c>
      <c r="W74" s="70">
        <v>2.7770568355493901</v>
      </c>
      <c r="X74" s="70">
        <v>1.86555770993555</v>
      </c>
      <c r="Y74" s="70">
        <v>1.51169662738146</v>
      </c>
      <c r="Z74" s="70">
        <v>1.1617709930548299</v>
      </c>
      <c r="AA74" s="70">
        <v>1.1128717063311699</v>
      </c>
      <c r="AB74" s="70">
        <v>0.72365202236223003</v>
      </c>
      <c r="AC74" s="70">
        <v>0.48969898539016099</v>
      </c>
      <c r="AD74" s="30">
        <f t="shared" ca="1" si="6"/>
        <v>-0.99652325598050306</v>
      </c>
      <c r="AE74" s="38">
        <f t="shared" ca="1" si="2"/>
        <v>-0.18916530635195972</v>
      </c>
      <c r="AF74" s="38">
        <f t="shared" ca="1" si="3"/>
        <v>-0.32329493975346335</v>
      </c>
      <c r="AG74" s="45">
        <f t="shared" ca="1" si="4"/>
        <v>1.5374495423971716E-5</v>
      </c>
    </row>
    <row r="75" spans="1:33" ht="15" hidden="1" outlineLevel="2" x14ac:dyDescent="0.25">
      <c r="A75" s="18" t="s">
        <v>31</v>
      </c>
      <c r="B75" s="57">
        <v>102.27446721114499</v>
      </c>
      <c r="C75" s="70">
        <v>110.18107641668099</v>
      </c>
      <c r="D75" s="70">
        <v>99.322493755515396</v>
      </c>
      <c r="E75" s="70">
        <v>94.320706710821</v>
      </c>
      <c r="F75" s="70">
        <v>94.006730277703895</v>
      </c>
      <c r="G75" s="70">
        <v>76.628152596969002</v>
      </c>
      <c r="H75" s="70">
        <v>68.174401181138194</v>
      </c>
      <c r="I75" s="70">
        <v>50.3440215061187</v>
      </c>
      <c r="J75" s="70">
        <v>54.604537296540002</v>
      </c>
      <c r="K75" s="70">
        <v>50.8824397689934</v>
      </c>
      <c r="L75" s="70">
        <v>56.680406555376301</v>
      </c>
      <c r="M75" s="70">
        <v>68.735719459443004</v>
      </c>
      <c r="N75" s="70">
        <v>77.544713135122905</v>
      </c>
      <c r="O75" s="70">
        <v>65.6305413974911</v>
      </c>
      <c r="P75" s="70">
        <v>69.397758956050296</v>
      </c>
      <c r="Q75" s="70">
        <v>66.364618281135805</v>
      </c>
      <c r="R75" s="70">
        <v>64.071285675948204</v>
      </c>
      <c r="S75" s="70">
        <v>61.511463563136999</v>
      </c>
      <c r="T75" s="70">
        <v>54.699831491797099</v>
      </c>
      <c r="U75" s="70">
        <v>46.475505835629598</v>
      </c>
      <c r="V75" s="70">
        <v>39.6150815932425</v>
      </c>
      <c r="W75" s="70">
        <v>27.275753964642799</v>
      </c>
      <c r="X75" s="70">
        <v>23.834146385926399</v>
      </c>
      <c r="Y75" s="70">
        <v>18.296856703442099</v>
      </c>
      <c r="Z75" s="70">
        <v>22.838553008153301</v>
      </c>
      <c r="AA75" s="70">
        <v>21.8905063754857</v>
      </c>
      <c r="AB75" s="70">
        <v>18.905284631161202</v>
      </c>
      <c r="AC75" s="70">
        <v>14.516821482055599</v>
      </c>
      <c r="AD75" s="30">
        <f t="shared" ca="1" si="6"/>
        <v>-0.85806016029312859</v>
      </c>
      <c r="AE75" s="38">
        <f t="shared" ca="1" si="2"/>
        <v>-6.9756903042388352E-2</v>
      </c>
      <c r="AF75" s="38">
        <f t="shared" ca="1" si="3"/>
        <v>-0.23212891182141671</v>
      </c>
      <c r="AG75" s="45">
        <f t="shared" ca="1" si="4"/>
        <v>4.5576734301104479E-4</v>
      </c>
    </row>
    <row r="76" spans="1:33" ht="15" hidden="1" outlineLevel="1" x14ac:dyDescent="0.25">
      <c r="A76" s="16" t="s">
        <v>32</v>
      </c>
      <c r="B76" s="55">
        <f>SUBTOTAL(9,B77)</f>
        <v>78.362678668784</v>
      </c>
      <c r="C76" s="66">
        <f t="shared" ref="C76:AC76" si="34">SUBTOTAL(9,C77)</f>
        <v>102.467971003073</v>
      </c>
      <c r="D76" s="66">
        <f t="shared" si="34"/>
        <v>127.71451476579399</v>
      </c>
      <c r="E76" s="66">
        <f t="shared" si="34"/>
        <v>136.380714251141</v>
      </c>
      <c r="F76" s="66">
        <f t="shared" si="34"/>
        <v>142.856107939038</v>
      </c>
      <c r="G76" s="66">
        <f t="shared" si="34"/>
        <v>154.50650915358599</v>
      </c>
      <c r="H76" s="66">
        <f t="shared" si="34"/>
        <v>152.35667451972699</v>
      </c>
      <c r="I76" s="66">
        <f t="shared" si="34"/>
        <v>159.682497727738</v>
      </c>
      <c r="J76" s="66">
        <f t="shared" si="34"/>
        <v>153.70558541601201</v>
      </c>
      <c r="K76" s="66">
        <f t="shared" si="34"/>
        <v>177.67794927461799</v>
      </c>
      <c r="L76" s="66">
        <f t="shared" si="34"/>
        <v>244.62409587076601</v>
      </c>
      <c r="M76" s="66">
        <f t="shared" si="34"/>
        <v>192.91043254300601</v>
      </c>
      <c r="N76" s="66">
        <f t="shared" si="34"/>
        <v>161.24514582646199</v>
      </c>
      <c r="O76" s="66">
        <f t="shared" si="34"/>
        <v>168.60136377204699</v>
      </c>
      <c r="P76" s="66">
        <f t="shared" si="34"/>
        <v>173.99051961863</v>
      </c>
      <c r="Q76" s="66">
        <f t="shared" si="34"/>
        <v>152.52255602006801</v>
      </c>
      <c r="R76" s="66">
        <f t="shared" si="34"/>
        <v>156.326100122155</v>
      </c>
      <c r="S76" s="66">
        <f t="shared" si="34"/>
        <v>159.32484686844001</v>
      </c>
      <c r="T76" s="66">
        <f t="shared" si="34"/>
        <v>154.74712759756801</v>
      </c>
      <c r="U76" s="66">
        <f t="shared" si="34"/>
        <v>163.10493032735801</v>
      </c>
      <c r="V76" s="66">
        <f t="shared" si="34"/>
        <v>142.39862024496401</v>
      </c>
      <c r="W76" s="66">
        <f t="shared" si="34"/>
        <v>152.10045609772601</v>
      </c>
      <c r="X76" s="66">
        <f t="shared" si="34"/>
        <v>153.118318969276</v>
      </c>
      <c r="Y76" s="66">
        <f t="shared" si="34"/>
        <v>147.213489235672</v>
      </c>
      <c r="Z76" s="66">
        <f t="shared" si="34"/>
        <v>142.328307212125</v>
      </c>
      <c r="AA76" s="66">
        <f t="shared" si="34"/>
        <v>138.75134365349399</v>
      </c>
      <c r="AB76" s="66">
        <f t="shared" si="34"/>
        <v>129.20359816446199</v>
      </c>
      <c r="AC76" s="66">
        <f t="shared" si="34"/>
        <v>111.272159376467</v>
      </c>
      <c r="AD76" s="29">
        <f t="shared" ca="1" si="6"/>
        <v>0.41996370296096819</v>
      </c>
      <c r="AE76" s="37">
        <f t="shared" ca="1" si="2"/>
        <v>1.3071033592465309E-2</v>
      </c>
      <c r="AF76" s="37">
        <f t="shared" ca="1" si="3"/>
        <v>-0.13878436082848278</v>
      </c>
      <c r="AG76" s="44">
        <f t="shared" ca="1" si="4"/>
        <v>3.4934793744486195E-3</v>
      </c>
    </row>
    <row r="77" spans="1:33" hidden="1" outlineLevel="2" x14ac:dyDescent="0.2">
      <c r="A77" s="17" t="s">
        <v>29</v>
      </c>
      <c r="B77" s="56">
        <v>78.362678668784</v>
      </c>
      <c r="C77" s="68">
        <v>102.467971003073</v>
      </c>
      <c r="D77" s="68">
        <v>127.71451476579399</v>
      </c>
      <c r="E77" s="68">
        <v>136.380714251141</v>
      </c>
      <c r="F77" s="68">
        <v>142.856107939038</v>
      </c>
      <c r="G77" s="68">
        <v>154.50650915358599</v>
      </c>
      <c r="H77" s="68">
        <v>152.35667451972699</v>
      </c>
      <c r="I77" s="68">
        <v>159.682497727738</v>
      </c>
      <c r="J77" s="68">
        <v>153.70558541601201</v>
      </c>
      <c r="K77" s="68">
        <v>177.67794927461799</v>
      </c>
      <c r="L77" s="68">
        <v>244.62409587076601</v>
      </c>
      <c r="M77" s="68">
        <v>192.91043254300601</v>
      </c>
      <c r="N77" s="68">
        <v>161.24514582646199</v>
      </c>
      <c r="O77" s="68">
        <v>168.60136377204699</v>
      </c>
      <c r="P77" s="68">
        <v>173.99051961863</v>
      </c>
      <c r="Q77" s="68">
        <v>152.52255602006801</v>
      </c>
      <c r="R77" s="68">
        <v>156.326100122155</v>
      </c>
      <c r="S77" s="68">
        <v>159.32484686844001</v>
      </c>
      <c r="T77" s="68">
        <v>154.74712759756801</v>
      </c>
      <c r="U77" s="68">
        <v>163.10493032735801</v>
      </c>
      <c r="V77" s="68">
        <v>142.39862024496401</v>
      </c>
      <c r="W77" s="68">
        <v>152.10045609772601</v>
      </c>
      <c r="X77" s="68">
        <v>153.118318969276</v>
      </c>
      <c r="Y77" s="68">
        <v>147.213489235672</v>
      </c>
      <c r="Z77" s="68">
        <v>142.328307212125</v>
      </c>
      <c r="AA77" s="68">
        <v>138.75134365349399</v>
      </c>
      <c r="AB77" s="68">
        <v>129.20359816446199</v>
      </c>
      <c r="AC77" s="68">
        <v>111.272159376467</v>
      </c>
      <c r="AD77" s="30">
        <f t="shared" ca="1" si="6"/>
        <v>0.41996370296096819</v>
      </c>
      <c r="AE77" s="38">
        <f t="shared" ca="1" si="2"/>
        <v>1.3071033592465309E-2</v>
      </c>
      <c r="AF77" s="38">
        <f t="shared" ca="1" si="3"/>
        <v>-0.13878436082848278</v>
      </c>
      <c r="AG77" s="45">
        <f t="shared" ca="1" si="4"/>
        <v>3.4934793744486195E-3</v>
      </c>
    </row>
    <row r="78" spans="1:33" ht="15" hidden="1" outlineLevel="1" x14ac:dyDescent="0.25">
      <c r="A78" s="16" t="s">
        <v>33</v>
      </c>
      <c r="B78" s="55">
        <f>SUBTOTAL(9,B79)</f>
        <v>940.30775672237996</v>
      </c>
      <c r="C78" s="66">
        <f t="shared" ref="C78:AC78" si="35">SUBTOTAL(9,C79)</f>
        <v>814.98938607142998</v>
      </c>
      <c r="D78" s="66">
        <f t="shared" si="35"/>
        <v>807.22091352759503</v>
      </c>
      <c r="E78" s="66">
        <f t="shared" si="35"/>
        <v>934.07964450942495</v>
      </c>
      <c r="F78" s="66">
        <f t="shared" si="35"/>
        <v>1078.4264965135999</v>
      </c>
      <c r="G78" s="66">
        <f t="shared" si="35"/>
        <v>1110.8053376488101</v>
      </c>
      <c r="H78" s="66">
        <f t="shared" si="35"/>
        <v>1090.79062376608</v>
      </c>
      <c r="I78" s="66">
        <f t="shared" si="35"/>
        <v>1039.60248133187</v>
      </c>
      <c r="J78" s="66">
        <f t="shared" si="35"/>
        <v>1094.3172470944201</v>
      </c>
      <c r="K78" s="66">
        <f t="shared" si="35"/>
        <v>1076.9951635438699</v>
      </c>
      <c r="L78" s="66">
        <f t="shared" si="35"/>
        <v>1172.8032067444899</v>
      </c>
      <c r="M78" s="66">
        <f t="shared" si="35"/>
        <v>1200.86267478696</v>
      </c>
      <c r="N78" s="66">
        <f t="shared" si="35"/>
        <v>1112.3003020354299</v>
      </c>
      <c r="O78" s="66">
        <f t="shared" si="35"/>
        <v>1240.92727984049</v>
      </c>
      <c r="P78" s="66">
        <f t="shared" si="35"/>
        <v>1277.3670271173401</v>
      </c>
      <c r="Q78" s="66">
        <f t="shared" si="35"/>
        <v>1186.22566924328</v>
      </c>
      <c r="R78" s="66">
        <f t="shared" si="35"/>
        <v>1209.79256257152</v>
      </c>
      <c r="S78" s="66">
        <f t="shared" si="35"/>
        <v>995.87936920816901</v>
      </c>
      <c r="T78" s="66">
        <f t="shared" si="35"/>
        <v>1079.3658305614099</v>
      </c>
      <c r="U78" s="66">
        <f t="shared" si="35"/>
        <v>1028.7034795490299</v>
      </c>
      <c r="V78" s="66">
        <f t="shared" si="35"/>
        <v>1000.8506850743</v>
      </c>
      <c r="W78" s="66">
        <f t="shared" si="35"/>
        <v>962.97936317190602</v>
      </c>
      <c r="X78" s="66">
        <f t="shared" si="35"/>
        <v>813.08764589589305</v>
      </c>
      <c r="Y78" s="66">
        <f t="shared" si="35"/>
        <v>847.421222159134</v>
      </c>
      <c r="Z78" s="66">
        <f t="shared" si="35"/>
        <v>845.62368912443196</v>
      </c>
      <c r="AA78" s="66">
        <f t="shared" si="35"/>
        <v>849.20600500713294</v>
      </c>
      <c r="AB78" s="66">
        <f t="shared" si="35"/>
        <v>924.58486054342904</v>
      </c>
      <c r="AC78" s="67">
        <f t="shared" si="35"/>
        <v>988.37325507880905</v>
      </c>
      <c r="AD78" s="30">
        <f t="shared" ca="1" si="6"/>
        <v>5.1116773218983669E-2</v>
      </c>
      <c r="AE78" s="37">
        <f t="shared" ref="AE78:AE110" ca="1" si="36">IF(OFFSET($AE78,0,-1)="","",(OFFSET($AE78,0,-1)+1)^(1/(OFFSET($AE$11,0,-2)-B$11))-1)</f>
        <v>1.8481202098581395E-3</v>
      </c>
      <c r="AF78" s="37">
        <f t="shared" ref="AF78:AF110" ca="1" si="37">IF(OFFSET($AF78, 0, -4)=0, "", OFFSET($AF78, 0, -3) / OFFSET($AF78, 0, -4) - 1)</f>
        <v>6.8991389819954563E-2</v>
      </c>
      <c r="AG78" s="44">
        <f t="shared" ref="AG78:AG110" ca="1" si="38">IF(OFFSET($AG$13, 0, -4) = 0, "", OFFSET($AG78, 0, -4) / OFFSET($AG$13, 0, -4))</f>
        <v>3.103077715237286E-2</v>
      </c>
    </row>
    <row r="79" spans="1:33" hidden="1" outlineLevel="2" x14ac:dyDescent="0.2">
      <c r="A79" s="17" t="s">
        <v>8</v>
      </c>
      <c r="B79" s="56">
        <v>940.30775672237996</v>
      </c>
      <c r="C79" s="68">
        <v>814.98938607142998</v>
      </c>
      <c r="D79" s="68">
        <v>807.22091352759503</v>
      </c>
      <c r="E79" s="68">
        <v>934.07964450942495</v>
      </c>
      <c r="F79" s="68">
        <v>1078.4264965135999</v>
      </c>
      <c r="G79" s="68">
        <v>1110.8053376488101</v>
      </c>
      <c r="H79" s="68">
        <v>1090.79062376608</v>
      </c>
      <c r="I79" s="68">
        <v>1039.60248133187</v>
      </c>
      <c r="J79" s="68">
        <v>1094.3172470944201</v>
      </c>
      <c r="K79" s="68">
        <v>1076.9951635438699</v>
      </c>
      <c r="L79" s="68">
        <v>1172.8032067444899</v>
      </c>
      <c r="M79" s="68">
        <v>1200.86267478696</v>
      </c>
      <c r="N79" s="68">
        <v>1112.3003020354299</v>
      </c>
      <c r="O79" s="68">
        <v>1240.92727984049</v>
      </c>
      <c r="P79" s="68">
        <v>1277.3670271173401</v>
      </c>
      <c r="Q79" s="68">
        <v>1186.22566924328</v>
      </c>
      <c r="R79" s="68">
        <v>1209.79256257152</v>
      </c>
      <c r="S79" s="68">
        <v>995.87936920816901</v>
      </c>
      <c r="T79" s="68">
        <v>1079.3658305614099</v>
      </c>
      <c r="U79" s="68">
        <v>1028.7034795490299</v>
      </c>
      <c r="V79" s="68">
        <v>1000.8506850743</v>
      </c>
      <c r="W79" s="68">
        <v>962.97936317190602</v>
      </c>
      <c r="X79" s="68">
        <v>813.08764589589305</v>
      </c>
      <c r="Y79" s="68">
        <v>847.421222159134</v>
      </c>
      <c r="Z79" s="68">
        <v>845.62368912443196</v>
      </c>
      <c r="AA79" s="68">
        <v>849.20600500713294</v>
      </c>
      <c r="AB79" s="68">
        <v>924.58486054342904</v>
      </c>
      <c r="AC79" s="69">
        <v>988.37325507880905</v>
      </c>
      <c r="AD79" s="30">
        <f ca="1">IF(B78=0,"", OFFSET($AD79, 0, -1) / B78 - 1)</f>
        <v>5.1116773218983669E-2</v>
      </c>
      <c r="AE79" s="38">
        <f t="shared" ca="1" si="36"/>
        <v>1.8481202098581395E-3</v>
      </c>
      <c r="AF79" s="38">
        <f t="shared" ca="1" si="37"/>
        <v>6.8991389819954563E-2</v>
      </c>
      <c r="AG79" s="45">
        <f t="shared" ca="1" si="38"/>
        <v>3.103077715237286E-2</v>
      </c>
    </row>
    <row r="80" spans="1:33" ht="15" hidden="1" outlineLevel="1" x14ac:dyDescent="0.25">
      <c r="A80" s="16" t="s">
        <v>34</v>
      </c>
      <c r="B80" s="55">
        <f>SUBTOTAL(9,B81:B82)</f>
        <v>252.89740985763399</v>
      </c>
      <c r="C80" s="66">
        <f t="shared" ref="C80:AC80" si="39">SUBTOTAL(9,C81:C82)</f>
        <v>260.40790191694356</v>
      </c>
      <c r="D80" s="66">
        <f t="shared" si="39"/>
        <v>302.86898925914409</v>
      </c>
      <c r="E80" s="66">
        <f t="shared" si="39"/>
        <v>291.21508600121768</v>
      </c>
      <c r="F80" s="66">
        <f t="shared" si="39"/>
        <v>368.03762769688922</v>
      </c>
      <c r="G80" s="66">
        <f t="shared" si="39"/>
        <v>334.95181832403478</v>
      </c>
      <c r="H80" s="66">
        <f t="shared" si="39"/>
        <v>287.58256049274735</v>
      </c>
      <c r="I80" s="66">
        <f t="shared" si="39"/>
        <v>215.3499616248769</v>
      </c>
      <c r="J80" s="66">
        <f t="shared" si="39"/>
        <v>149.91573643207246</v>
      </c>
      <c r="K80" s="66">
        <f t="shared" si="39"/>
        <v>222.13819540304101</v>
      </c>
      <c r="L80" s="66">
        <f t="shared" si="39"/>
        <v>378.31239135499555</v>
      </c>
      <c r="M80" s="66">
        <f t="shared" si="39"/>
        <v>345.93969460633514</v>
      </c>
      <c r="N80" s="66">
        <f t="shared" si="39"/>
        <v>393.99669685171665</v>
      </c>
      <c r="O80" s="66">
        <f t="shared" si="39"/>
        <v>402.25610419407724</v>
      </c>
      <c r="P80" s="66">
        <f t="shared" si="39"/>
        <v>363.02936573749776</v>
      </c>
      <c r="Q80" s="66">
        <f t="shared" si="39"/>
        <v>423.73377633375031</v>
      </c>
      <c r="R80" s="66">
        <f t="shared" si="39"/>
        <v>334.92589619633389</v>
      </c>
      <c r="S80" s="66">
        <f t="shared" si="39"/>
        <v>358.84456460484142</v>
      </c>
      <c r="T80" s="66">
        <f t="shared" si="39"/>
        <v>289.13541522269901</v>
      </c>
      <c r="U80" s="66">
        <f t="shared" si="39"/>
        <v>294.54540766444171</v>
      </c>
      <c r="V80" s="66">
        <f t="shared" si="39"/>
        <v>256.12417237899729</v>
      </c>
      <c r="W80" s="66">
        <f t="shared" si="39"/>
        <v>292.09998648318134</v>
      </c>
      <c r="X80" s="66">
        <f t="shared" si="39"/>
        <v>294.02894745281026</v>
      </c>
      <c r="Y80" s="66">
        <f t="shared" si="39"/>
        <v>375.7273968615861</v>
      </c>
      <c r="Z80" s="66">
        <f t="shared" si="39"/>
        <v>320.37448332447519</v>
      </c>
      <c r="AA80" s="66">
        <f t="shared" si="39"/>
        <v>430.34114990817329</v>
      </c>
      <c r="AB80" s="66">
        <f t="shared" ref="AB80" si="40">SUBTOTAL(9,AB81:AB82)</f>
        <v>299.28513005100945</v>
      </c>
      <c r="AC80" s="67">
        <f t="shared" si="39"/>
        <v>319.702356889952</v>
      </c>
      <c r="AD80" s="29">
        <f t="shared" ref="AD80:AD110" ca="1" si="41">IF(B80=0,"", OFFSET($AD80, 0, -1) / B80 - 1)</f>
        <v>0.26415828880938386</v>
      </c>
      <c r="AE80" s="37">
        <f t="shared" ca="1" si="36"/>
        <v>8.7195182816257599E-3</v>
      </c>
      <c r="AF80" s="37">
        <f t="shared" ca="1" si="37"/>
        <v>6.8219984185190485E-2</v>
      </c>
      <c r="AG80" s="44">
        <f t="shared" ca="1" si="38"/>
        <v>1.0037313879916191E-2</v>
      </c>
    </row>
    <row r="81" spans="1:33" hidden="1" outlineLevel="2" x14ac:dyDescent="0.2">
      <c r="A81" s="17" t="s">
        <v>8</v>
      </c>
      <c r="B81" s="56">
        <v>245.601409857634</v>
      </c>
      <c r="C81" s="68">
        <v>253.10834636138799</v>
      </c>
      <c r="D81" s="68">
        <v>295.56587814803299</v>
      </c>
      <c r="E81" s="68">
        <v>283.90841933455101</v>
      </c>
      <c r="F81" s="68">
        <v>360.72740547466702</v>
      </c>
      <c r="G81" s="68">
        <v>327.638040546257</v>
      </c>
      <c r="H81" s="68">
        <v>280.265227159414</v>
      </c>
      <c r="I81" s="68">
        <v>208.029072735988</v>
      </c>
      <c r="J81" s="68">
        <v>142.59129198762801</v>
      </c>
      <c r="K81" s="68">
        <v>214.81019540304101</v>
      </c>
      <c r="L81" s="68">
        <v>370.98083579944</v>
      </c>
      <c r="M81" s="68">
        <v>338.60458349522401</v>
      </c>
      <c r="N81" s="68">
        <v>386.65803018504999</v>
      </c>
      <c r="O81" s="68">
        <v>394.91388197185501</v>
      </c>
      <c r="P81" s="68">
        <v>355.68358795972</v>
      </c>
      <c r="Q81" s="68">
        <v>416.38444300041698</v>
      </c>
      <c r="R81" s="68">
        <v>327.57300730744498</v>
      </c>
      <c r="S81" s="68">
        <v>351.48812016039699</v>
      </c>
      <c r="T81" s="68">
        <v>281.775415222699</v>
      </c>
      <c r="U81" s="68">
        <v>292.81742767736898</v>
      </c>
      <c r="V81" s="68">
        <v>251.84339311658999</v>
      </c>
      <c r="W81" s="68">
        <v>288.55100294138202</v>
      </c>
      <c r="X81" s="68">
        <v>292.12930081930898</v>
      </c>
      <c r="Y81" s="68">
        <v>374.666683793608</v>
      </c>
      <c r="Z81" s="68">
        <v>319.04699247777302</v>
      </c>
      <c r="AA81" s="68">
        <v>429.30920608367501</v>
      </c>
      <c r="AB81" s="68">
        <v>299.10774691620702</v>
      </c>
      <c r="AC81" s="69">
        <v>319.702356889952</v>
      </c>
      <c r="AD81" s="30">
        <f t="shared" ca="1" si="41"/>
        <v>0.30171222174690104</v>
      </c>
      <c r="AE81" s="38">
        <f t="shared" ca="1" si="36"/>
        <v>9.8137865778424871E-3</v>
      </c>
      <c r="AF81" s="38">
        <f t="shared" ca="1" si="37"/>
        <v>6.8853482352345896E-2</v>
      </c>
      <c r="AG81" s="45">
        <f t="shared" ca="1" si="38"/>
        <v>1.0037313879916191E-2</v>
      </c>
    </row>
    <row r="82" spans="1:33" hidden="1" outlineLevel="2" x14ac:dyDescent="0.2">
      <c r="A82" s="17" t="s">
        <v>7</v>
      </c>
      <c r="B82" s="56">
        <v>7.2960000000000003</v>
      </c>
      <c r="C82" s="68">
        <v>7.2995555555555596</v>
      </c>
      <c r="D82" s="68">
        <v>7.30311111111111</v>
      </c>
      <c r="E82" s="68">
        <v>7.3066666666666702</v>
      </c>
      <c r="F82" s="68">
        <v>7.3102222222222197</v>
      </c>
      <c r="G82" s="68">
        <v>7.3137777777777799</v>
      </c>
      <c r="H82" s="68">
        <v>7.3173333333333304</v>
      </c>
      <c r="I82" s="68">
        <v>7.3208888888888897</v>
      </c>
      <c r="J82" s="68">
        <v>7.3244444444444401</v>
      </c>
      <c r="K82" s="68">
        <v>7.3280000000000003</v>
      </c>
      <c r="L82" s="68">
        <v>7.3315555555555596</v>
      </c>
      <c r="M82" s="68">
        <v>7.33511111111111</v>
      </c>
      <c r="N82" s="68">
        <v>7.3386666666666702</v>
      </c>
      <c r="O82" s="68">
        <v>7.3422222222222198</v>
      </c>
      <c r="P82" s="68">
        <v>7.34577777777778</v>
      </c>
      <c r="Q82" s="68">
        <v>7.3493333333333304</v>
      </c>
      <c r="R82" s="68">
        <v>7.3528888888888897</v>
      </c>
      <c r="S82" s="68">
        <v>7.3564444444444401</v>
      </c>
      <c r="T82" s="68">
        <v>7.36</v>
      </c>
      <c r="U82" s="68">
        <v>1.7279799870727299</v>
      </c>
      <c r="V82" s="68">
        <v>4.2807792624073198</v>
      </c>
      <c r="W82" s="68">
        <v>3.5489835417993101</v>
      </c>
      <c r="X82" s="68">
        <v>1.89964663350128</v>
      </c>
      <c r="Y82" s="68">
        <v>1.0607130679780901</v>
      </c>
      <c r="Z82" s="68">
        <v>1.32749084670216</v>
      </c>
      <c r="AA82" s="68">
        <v>1.0319438244982899</v>
      </c>
      <c r="AB82" s="68">
        <v>0.17738313480242801</v>
      </c>
      <c r="AC82" s="69">
        <v>0</v>
      </c>
      <c r="AD82" s="30">
        <f t="shared" ca="1" si="41"/>
        <v>-1</v>
      </c>
      <c r="AE82" s="38">
        <f t="shared" ca="1" si="36"/>
        <v>-1</v>
      </c>
      <c r="AF82" s="38">
        <f t="shared" ca="1" si="37"/>
        <v>-1</v>
      </c>
      <c r="AG82" s="45">
        <f t="shared" ca="1" si="38"/>
        <v>0</v>
      </c>
    </row>
    <row r="83" spans="1:33" ht="15" collapsed="1" x14ac:dyDescent="0.25">
      <c r="A83" s="15" t="s">
        <v>35</v>
      </c>
      <c r="B83" s="54">
        <f>SUBTOTAL(9,B84:B98)-SUMIF($A84:$A98,"Biomass",B84:B98)</f>
        <v>2790.5050139328728</v>
      </c>
      <c r="C83" s="64">
        <f t="shared" ref="C83:AC83" si="42">SUBTOTAL(9,C84:C98)-SUMIF($A84:$A98,"Biomass",C84:C98)</f>
        <v>2611.1928660132685</v>
      </c>
      <c r="D83" s="64">
        <f t="shared" si="42"/>
        <v>2783.4599945589694</v>
      </c>
      <c r="E83" s="64">
        <f t="shared" si="42"/>
        <v>2463.5712161792335</v>
      </c>
      <c r="F83" s="64">
        <f t="shared" si="42"/>
        <v>2807.1746243318189</v>
      </c>
      <c r="G83" s="64">
        <f t="shared" si="42"/>
        <v>2755.8965297255027</v>
      </c>
      <c r="H83" s="64">
        <f t="shared" si="42"/>
        <v>2679.5935991368069</v>
      </c>
      <c r="I83" s="64">
        <f t="shared" si="42"/>
        <v>2744.5115648128904</v>
      </c>
      <c r="J83" s="64">
        <f t="shared" si="42"/>
        <v>2841.2722282882924</v>
      </c>
      <c r="K83" s="64">
        <f t="shared" si="42"/>
        <v>2896.6919603049701</v>
      </c>
      <c r="L83" s="64">
        <f t="shared" si="42"/>
        <v>2965.999903345351</v>
      </c>
      <c r="M83" s="64">
        <f t="shared" si="42"/>
        <v>2986.0481334514184</v>
      </c>
      <c r="N83" s="64">
        <f t="shared" si="42"/>
        <v>3111.2824167525869</v>
      </c>
      <c r="O83" s="64">
        <f t="shared" si="42"/>
        <v>3369.0640375719136</v>
      </c>
      <c r="P83" s="64">
        <f t="shared" si="42"/>
        <v>3324.6822638040253</v>
      </c>
      <c r="Q83" s="64">
        <f t="shared" si="42"/>
        <v>3419.346556180888</v>
      </c>
      <c r="R83" s="64">
        <f t="shared" si="42"/>
        <v>3362.6939363748675</v>
      </c>
      <c r="S83" s="64">
        <f t="shared" si="42"/>
        <v>3207.9281223366279</v>
      </c>
      <c r="T83" s="64">
        <f t="shared" si="42"/>
        <v>3064.1499233779036</v>
      </c>
      <c r="U83" s="64">
        <f t="shared" si="42"/>
        <v>2873.0744955702917</v>
      </c>
      <c r="V83" s="64">
        <f t="shared" si="42"/>
        <v>2885.0206140124028</v>
      </c>
      <c r="W83" s="64">
        <f t="shared" si="42"/>
        <v>2967.0729721509251</v>
      </c>
      <c r="X83" s="64">
        <f t="shared" si="42"/>
        <v>3263.7957058417614</v>
      </c>
      <c r="Y83" s="64">
        <f t="shared" si="42"/>
        <v>3142.0120873464739</v>
      </c>
      <c r="Z83" s="64">
        <f t="shared" si="42"/>
        <v>3260.3048592661735</v>
      </c>
      <c r="AA83" s="64">
        <f t="shared" si="42"/>
        <v>3235.6478890143344</v>
      </c>
      <c r="AB83" s="64">
        <f t="shared" si="42"/>
        <v>3060.9197550118533</v>
      </c>
      <c r="AC83" s="65">
        <f t="shared" si="42"/>
        <v>3157.4748529482968</v>
      </c>
      <c r="AD83" s="28">
        <f t="shared" ca="1" si="41"/>
        <v>0.13150660442577933</v>
      </c>
      <c r="AE83" s="36">
        <f t="shared" ca="1" si="36"/>
        <v>4.5864123164780501E-3</v>
      </c>
      <c r="AF83" s="36">
        <f t="shared" ca="1" si="37"/>
        <v>3.1544472140554225E-2</v>
      </c>
      <c r="AG83" s="43">
        <f t="shared" ca="1" si="38"/>
        <v>9.9131474898364588E-2</v>
      </c>
    </row>
    <row r="84" spans="1:33" ht="15" hidden="1" outlineLevel="1" x14ac:dyDescent="0.25">
      <c r="A84" s="16" t="s">
        <v>36</v>
      </c>
      <c r="B84" s="55">
        <f>SUBTOTAL(9,B85:B88)-SUMIF($A85:$A88,"Biomass",B85:B88)</f>
        <v>1213.6297740022289</v>
      </c>
      <c r="C84" s="66">
        <f t="shared" ref="C84:AC84" si="43">SUBTOTAL(9,C85:C88)-SUMIF($A85:$A88,"Biomass",C85:C88)</f>
        <v>1098.7182654215246</v>
      </c>
      <c r="D84" s="66">
        <f t="shared" si="43"/>
        <v>1206.5058990933603</v>
      </c>
      <c r="E84" s="66">
        <f t="shared" si="43"/>
        <v>1220.1393275056387</v>
      </c>
      <c r="F84" s="66">
        <f t="shared" si="43"/>
        <v>1291.0732237359598</v>
      </c>
      <c r="G84" s="66">
        <f t="shared" si="43"/>
        <v>1363.6623858744699</v>
      </c>
      <c r="H84" s="66">
        <f t="shared" si="43"/>
        <v>1402.585920976921</v>
      </c>
      <c r="I84" s="66">
        <f t="shared" si="43"/>
        <v>1494.293092214491</v>
      </c>
      <c r="J84" s="66">
        <f t="shared" si="43"/>
        <v>1545.3481643582857</v>
      </c>
      <c r="K84" s="66">
        <f t="shared" si="43"/>
        <v>1581.962557897944</v>
      </c>
      <c r="L84" s="66">
        <f t="shared" si="43"/>
        <v>1521.136858090299</v>
      </c>
      <c r="M84" s="66">
        <f t="shared" si="43"/>
        <v>1537.1214416477892</v>
      </c>
      <c r="N84" s="66">
        <f t="shared" si="43"/>
        <v>1678.8766498624759</v>
      </c>
      <c r="O84" s="66">
        <f t="shared" si="43"/>
        <v>1776.9362596280737</v>
      </c>
      <c r="P84" s="66">
        <f t="shared" si="43"/>
        <v>1602.2418845202765</v>
      </c>
      <c r="Q84" s="66">
        <f t="shared" si="43"/>
        <v>1771.5566236451471</v>
      </c>
      <c r="R84" s="66">
        <f t="shared" si="43"/>
        <v>1798.9890658232514</v>
      </c>
      <c r="S84" s="66">
        <f t="shared" si="43"/>
        <v>1731.6528081794968</v>
      </c>
      <c r="T84" s="66">
        <f t="shared" si="43"/>
        <v>1649.5821676515336</v>
      </c>
      <c r="U84" s="66">
        <f t="shared" si="43"/>
        <v>1436.9810713669074</v>
      </c>
      <c r="V84" s="66">
        <f t="shared" si="43"/>
        <v>1451.73255698652</v>
      </c>
      <c r="W84" s="66">
        <f t="shared" si="43"/>
        <v>1564.499006254473</v>
      </c>
      <c r="X84" s="66">
        <f t="shared" si="43"/>
        <v>1773.3298312249285</v>
      </c>
      <c r="Y84" s="66">
        <f t="shared" si="43"/>
        <v>1693.066231167008</v>
      </c>
      <c r="Z84" s="66">
        <f t="shared" si="43"/>
        <v>1734.6170233102555</v>
      </c>
      <c r="AA84" s="66">
        <f t="shared" si="43"/>
        <v>1650.8505525106038</v>
      </c>
      <c r="AB84" s="66">
        <f t="shared" si="43"/>
        <v>1491.5301772630371</v>
      </c>
      <c r="AC84" s="67">
        <f t="shared" si="43"/>
        <v>1491.0927365591058</v>
      </c>
      <c r="AD84" s="29">
        <f t="shared" ca="1" si="41"/>
        <v>0.22862240899205832</v>
      </c>
      <c r="AE84" s="37">
        <f t="shared" ca="1" si="36"/>
        <v>7.6548366005266821E-3</v>
      </c>
      <c r="AF84" s="37">
        <f t="shared" ca="1" si="37"/>
        <v>-2.9328317361576595E-4</v>
      </c>
      <c r="AG84" s="44">
        <f t="shared" ca="1" si="38"/>
        <v>4.6814061574337172E-2</v>
      </c>
    </row>
    <row r="85" spans="1:33" hidden="1" outlineLevel="2" x14ac:dyDescent="0.2">
      <c r="A85" s="17" t="s">
        <v>6</v>
      </c>
      <c r="B85" s="56">
        <v>106.193411455769</v>
      </c>
      <c r="C85" s="68">
        <v>106.433218332282</v>
      </c>
      <c r="D85" s="68">
        <v>103.79114477856299</v>
      </c>
      <c r="E85" s="68">
        <v>103.28552757626299</v>
      </c>
      <c r="F85" s="68">
        <v>103.04735987730299</v>
      </c>
      <c r="G85" s="68">
        <v>106.801208709102</v>
      </c>
      <c r="H85" s="68">
        <v>105.67354991894101</v>
      </c>
      <c r="I85" s="68">
        <v>111.401930590538</v>
      </c>
      <c r="J85" s="68">
        <v>106.55308199002</v>
      </c>
      <c r="K85" s="68">
        <v>102.883173092034</v>
      </c>
      <c r="L85" s="68">
        <v>109.539764183209</v>
      </c>
      <c r="M85" s="68">
        <v>111.25927558088</v>
      </c>
      <c r="N85" s="68">
        <v>107.365208532766</v>
      </c>
      <c r="O85" s="68">
        <v>108.603749691478</v>
      </c>
      <c r="P85" s="68">
        <v>103.435959137561</v>
      </c>
      <c r="Q85" s="68">
        <v>108.371034052914</v>
      </c>
      <c r="R85" s="68">
        <v>99.373975574895397</v>
      </c>
      <c r="S85" s="68">
        <v>96.705486251692705</v>
      </c>
      <c r="T85" s="68">
        <v>92.696196560038601</v>
      </c>
      <c r="U85" s="68">
        <v>91.386505345739394</v>
      </c>
      <c r="V85" s="68">
        <v>78.363035840763899</v>
      </c>
      <c r="W85" s="68">
        <v>89.420409466827095</v>
      </c>
      <c r="X85" s="68">
        <v>83.531912364714401</v>
      </c>
      <c r="Y85" s="68">
        <v>82.629033111935101</v>
      </c>
      <c r="Z85" s="68">
        <v>87.678187788300406</v>
      </c>
      <c r="AA85" s="68">
        <v>88.729966836631903</v>
      </c>
      <c r="AB85" s="68">
        <v>69.549629648186098</v>
      </c>
      <c r="AC85" s="69">
        <v>78.376811522364804</v>
      </c>
      <c r="AD85" s="30">
        <f t="shared" ca="1" si="41"/>
        <v>-0.26194280372083334</v>
      </c>
      <c r="AE85" s="38">
        <f t="shared" ca="1" si="36"/>
        <v>-1.1186367801143904E-2</v>
      </c>
      <c r="AF85" s="38">
        <f t="shared" ca="1" si="37"/>
        <v>0.12691917870491376</v>
      </c>
      <c r="AG85" s="45">
        <f t="shared" ca="1" si="38"/>
        <v>2.4607033423522835E-3</v>
      </c>
    </row>
    <row r="86" spans="1:33" hidden="1" outlineLevel="2" x14ac:dyDescent="0.2">
      <c r="A86" s="17" t="s">
        <v>7</v>
      </c>
      <c r="B86" s="56">
        <v>35.141489465679904</v>
      </c>
      <c r="C86" s="68">
        <v>34.3714000574236</v>
      </c>
      <c r="D86" s="68">
        <v>31.9618934769173</v>
      </c>
      <c r="E86" s="68">
        <v>33.705710674475597</v>
      </c>
      <c r="F86" s="68">
        <v>65.323784564656705</v>
      </c>
      <c r="G86" s="68">
        <v>90.492419093558098</v>
      </c>
      <c r="H86" s="68">
        <v>93.800856626789894</v>
      </c>
      <c r="I86" s="68">
        <v>83.118974040852905</v>
      </c>
      <c r="J86" s="68">
        <v>69.108257855245796</v>
      </c>
      <c r="K86" s="68">
        <v>44.385614997499999</v>
      </c>
      <c r="L86" s="68">
        <v>53.222242512859999</v>
      </c>
      <c r="M86" s="68">
        <v>53.364340877569397</v>
      </c>
      <c r="N86" s="68">
        <v>56.940446029519997</v>
      </c>
      <c r="O86" s="68">
        <v>50.560559305985599</v>
      </c>
      <c r="P86" s="68">
        <v>48.737523833955599</v>
      </c>
      <c r="Q86" s="68">
        <v>112.265441127063</v>
      </c>
      <c r="R86" s="68">
        <v>181.09146787644599</v>
      </c>
      <c r="S86" s="68">
        <v>134.45043428029399</v>
      </c>
      <c r="T86" s="68">
        <v>159.67244173340501</v>
      </c>
      <c r="U86" s="68">
        <v>77.266221044668001</v>
      </c>
      <c r="V86" s="68">
        <v>178.811412603006</v>
      </c>
      <c r="W86" s="68">
        <v>194.61150653111599</v>
      </c>
      <c r="X86" s="68">
        <v>331.08294285327401</v>
      </c>
      <c r="Y86" s="68">
        <v>296.66511063987298</v>
      </c>
      <c r="Z86" s="68">
        <v>145.74678692723501</v>
      </c>
      <c r="AA86" s="68">
        <v>191.607758987842</v>
      </c>
      <c r="AB86" s="68">
        <v>107.00204968537101</v>
      </c>
      <c r="AC86" s="69">
        <v>248.902832405271</v>
      </c>
      <c r="AD86" s="30">
        <f t="shared" ca="1" si="41"/>
        <v>6.0828765709648138</v>
      </c>
      <c r="AE86" s="38">
        <f t="shared" ca="1" si="36"/>
        <v>7.5199978865623907E-2</v>
      </c>
      <c r="AF86" s="38">
        <f t="shared" ca="1" si="37"/>
        <v>1.3261501357884757</v>
      </c>
      <c r="AG86" s="45">
        <f t="shared" ca="1" si="38"/>
        <v>7.8145055881206748E-3</v>
      </c>
    </row>
    <row r="87" spans="1:33" hidden="1" outlineLevel="2" x14ac:dyDescent="0.2">
      <c r="A87" s="17" t="s">
        <v>8</v>
      </c>
      <c r="B87" s="56">
        <v>1072.29487308078</v>
      </c>
      <c r="C87" s="68">
        <v>957.91364703181898</v>
      </c>
      <c r="D87" s="68">
        <v>1070.75286083788</v>
      </c>
      <c r="E87" s="68">
        <v>1083.1480892549</v>
      </c>
      <c r="F87" s="68">
        <v>1122.702079294</v>
      </c>
      <c r="G87" s="68">
        <v>1166.3687580718099</v>
      </c>
      <c r="H87" s="68">
        <v>1203.11151443119</v>
      </c>
      <c r="I87" s="68">
        <v>1299.7721875831</v>
      </c>
      <c r="J87" s="68">
        <v>1369.6868245130199</v>
      </c>
      <c r="K87" s="68">
        <v>1434.69376980841</v>
      </c>
      <c r="L87" s="68">
        <v>1358.3748513942301</v>
      </c>
      <c r="M87" s="68">
        <v>1372.4978251893399</v>
      </c>
      <c r="N87" s="68">
        <v>1514.5709953001899</v>
      </c>
      <c r="O87" s="68">
        <v>1617.77195063061</v>
      </c>
      <c r="P87" s="68">
        <v>1450.06840154876</v>
      </c>
      <c r="Q87" s="68">
        <v>1550.9201484651701</v>
      </c>
      <c r="R87" s="68">
        <v>1518.5236223719101</v>
      </c>
      <c r="S87" s="68">
        <v>1500.49688764751</v>
      </c>
      <c r="T87" s="68">
        <v>1397.21352935809</v>
      </c>
      <c r="U87" s="68">
        <v>1268.3283449764999</v>
      </c>
      <c r="V87" s="68">
        <v>1194.55810854275</v>
      </c>
      <c r="W87" s="68">
        <v>1280.4670902565299</v>
      </c>
      <c r="X87" s="68">
        <v>1358.7149760069401</v>
      </c>
      <c r="Y87" s="68">
        <v>1313.7720874152001</v>
      </c>
      <c r="Z87" s="68">
        <v>1501.1920485947201</v>
      </c>
      <c r="AA87" s="68">
        <v>1370.51282668613</v>
      </c>
      <c r="AB87" s="68">
        <v>1314.97849792948</v>
      </c>
      <c r="AC87" s="69">
        <v>1163.81309263147</v>
      </c>
      <c r="AD87" s="30">
        <f t="shared" ca="1" si="41"/>
        <v>8.5347996943929694E-2</v>
      </c>
      <c r="AE87" s="38">
        <f t="shared" ca="1" si="36"/>
        <v>3.0379634372137421E-3</v>
      </c>
      <c r="AF87" s="38">
        <f t="shared" ca="1" si="37"/>
        <v>-0.11495656053390213</v>
      </c>
      <c r="AG87" s="45">
        <f t="shared" ca="1" si="38"/>
        <v>3.6538852643864209E-2</v>
      </c>
    </row>
    <row r="88" spans="1:33" hidden="1" outlineLevel="2" x14ac:dyDescent="0.2">
      <c r="A88" s="17" t="s">
        <v>9</v>
      </c>
      <c r="B88" s="56">
        <v>0</v>
      </c>
      <c r="C88" s="68">
        <v>0</v>
      </c>
      <c r="D88" s="68">
        <v>0</v>
      </c>
      <c r="E88" s="68">
        <v>0</v>
      </c>
      <c r="F88" s="68">
        <v>0</v>
      </c>
      <c r="G88" s="68">
        <v>0</v>
      </c>
      <c r="H88" s="68">
        <v>0</v>
      </c>
      <c r="I88" s="68">
        <v>0</v>
      </c>
      <c r="J88" s="68">
        <v>0</v>
      </c>
      <c r="K88" s="68">
        <v>0</v>
      </c>
      <c r="L88" s="68">
        <v>0</v>
      </c>
      <c r="M88" s="68">
        <v>0</v>
      </c>
      <c r="N88" s="68">
        <v>0</v>
      </c>
      <c r="O88" s="68">
        <v>0</v>
      </c>
      <c r="P88" s="68">
        <v>0</v>
      </c>
      <c r="Q88" s="68">
        <v>0</v>
      </c>
      <c r="R88" s="68">
        <v>0</v>
      </c>
      <c r="S88" s="68">
        <v>0</v>
      </c>
      <c r="T88" s="68">
        <v>0</v>
      </c>
      <c r="U88" s="68">
        <v>0</v>
      </c>
      <c r="V88" s="68">
        <v>0</v>
      </c>
      <c r="W88" s="68">
        <v>0</v>
      </c>
      <c r="X88" s="68">
        <v>0</v>
      </c>
      <c r="Y88" s="68">
        <v>0</v>
      </c>
      <c r="Z88" s="68">
        <v>0</v>
      </c>
      <c r="AA88" s="68">
        <v>0</v>
      </c>
      <c r="AB88" s="68">
        <v>0</v>
      </c>
      <c r="AC88" s="69">
        <v>0</v>
      </c>
      <c r="AD88" s="30" t="str">
        <f t="shared" ca="1" si="41"/>
        <v/>
      </c>
      <c r="AE88" s="38" t="str">
        <f t="shared" ca="1" si="36"/>
        <v/>
      </c>
      <c r="AF88" s="38" t="str">
        <f t="shared" ca="1" si="37"/>
        <v/>
      </c>
      <c r="AG88" s="45">
        <f t="shared" ca="1" si="38"/>
        <v>0</v>
      </c>
    </row>
    <row r="89" spans="1:33" ht="15" hidden="1" outlineLevel="1" x14ac:dyDescent="0.25">
      <c r="A89" s="16" t="s">
        <v>37</v>
      </c>
      <c r="B89" s="55">
        <f>SUBTOTAL(9,B90:B93)-SUMIF($A90:$A93,"Biomass",B90:B93)</f>
        <v>878.92954074454997</v>
      </c>
      <c r="C89" s="66">
        <f t="shared" ref="C89:AC89" si="44">SUBTOTAL(9,C90:C93)-SUMIF($A90:$A93,"Biomass",C90:C93)</f>
        <v>882.67672777418102</v>
      </c>
      <c r="D89" s="66">
        <f t="shared" si="44"/>
        <v>1024.5485473460251</v>
      </c>
      <c r="E89" s="66">
        <f t="shared" si="44"/>
        <v>717.69103571040898</v>
      </c>
      <c r="F89" s="66">
        <f t="shared" si="44"/>
        <v>972.20530216181896</v>
      </c>
      <c r="G89" s="66">
        <f t="shared" si="44"/>
        <v>877.54359473008799</v>
      </c>
      <c r="H89" s="66">
        <f t="shared" si="44"/>
        <v>770.04778277272499</v>
      </c>
      <c r="I89" s="66">
        <f t="shared" si="44"/>
        <v>750.111014516556</v>
      </c>
      <c r="J89" s="66">
        <f t="shared" si="44"/>
        <v>776.81582260756795</v>
      </c>
      <c r="K89" s="66">
        <f t="shared" si="44"/>
        <v>770.40914703990006</v>
      </c>
      <c r="L89" s="66">
        <f t="shared" si="44"/>
        <v>803.42199366999398</v>
      </c>
      <c r="M89" s="66">
        <f t="shared" si="44"/>
        <v>809.06734689498512</v>
      </c>
      <c r="N89" s="66">
        <f t="shared" si="44"/>
        <v>793.36732581461501</v>
      </c>
      <c r="O89" s="66">
        <f t="shared" si="44"/>
        <v>931.72275153126202</v>
      </c>
      <c r="P89" s="66">
        <f t="shared" si="44"/>
        <v>1011.923086814576</v>
      </c>
      <c r="Q89" s="66">
        <f t="shared" si="44"/>
        <v>971.69249981861299</v>
      </c>
      <c r="R89" s="66">
        <f t="shared" si="44"/>
        <v>860.93885563159506</v>
      </c>
      <c r="S89" s="66">
        <f t="shared" si="44"/>
        <v>844.37430585409015</v>
      </c>
      <c r="T89" s="66">
        <f t="shared" si="44"/>
        <v>853.92088588740103</v>
      </c>
      <c r="U89" s="66">
        <f t="shared" si="44"/>
        <v>793.48048640530601</v>
      </c>
      <c r="V89" s="66">
        <f t="shared" si="44"/>
        <v>878.33067461770599</v>
      </c>
      <c r="W89" s="66">
        <f t="shared" si="44"/>
        <v>845.95239765285692</v>
      </c>
      <c r="X89" s="66">
        <f t="shared" si="44"/>
        <v>918.28084545143292</v>
      </c>
      <c r="Y89" s="66">
        <f t="shared" si="44"/>
        <v>890.28338329957501</v>
      </c>
      <c r="Z89" s="66">
        <f t="shared" si="44"/>
        <v>961.71545743798856</v>
      </c>
      <c r="AA89" s="66">
        <f t="shared" si="44"/>
        <v>993.0965042590243</v>
      </c>
      <c r="AB89" s="66">
        <f t="shared" si="44"/>
        <v>987.61319694491362</v>
      </c>
      <c r="AC89" s="67">
        <f t="shared" si="44"/>
        <v>1052.6412712261508</v>
      </c>
      <c r="AD89" s="29">
        <f t="shared" ca="1" si="41"/>
        <v>0.19764010927934894</v>
      </c>
      <c r="AE89" s="37">
        <f t="shared" ca="1" si="36"/>
        <v>6.7021016415809154E-3</v>
      </c>
      <c r="AF89" s="37">
        <f t="shared" ca="1" si="37"/>
        <v>6.5843666814493051E-2</v>
      </c>
      <c r="AG89" s="44">
        <f t="shared" ca="1" si="38"/>
        <v>3.3048523461113526E-2</v>
      </c>
    </row>
    <row r="90" spans="1:33" hidden="1" outlineLevel="2" x14ac:dyDescent="0.2">
      <c r="A90" s="17" t="s">
        <v>6</v>
      </c>
      <c r="B90" s="56">
        <v>236.110564267977</v>
      </c>
      <c r="C90" s="68">
        <v>232.97310813982801</v>
      </c>
      <c r="D90" s="68">
        <v>238.81610068856099</v>
      </c>
      <c r="E90" s="68">
        <v>248.784375080008</v>
      </c>
      <c r="F90" s="68">
        <v>267.02485713673099</v>
      </c>
      <c r="G90" s="68">
        <v>280.67875510028699</v>
      </c>
      <c r="H90" s="68">
        <v>289.96919430096602</v>
      </c>
      <c r="I90" s="68">
        <v>299.07263818589001</v>
      </c>
      <c r="J90" s="68">
        <v>314.01139402664</v>
      </c>
      <c r="K90" s="68">
        <v>330.875438612273</v>
      </c>
      <c r="L90" s="68">
        <v>346.09443190591901</v>
      </c>
      <c r="M90" s="68">
        <v>361.22637205035801</v>
      </c>
      <c r="N90" s="68">
        <v>365.46315773975601</v>
      </c>
      <c r="O90" s="68">
        <v>383.42529975701399</v>
      </c>
      <c r="P90" s="68">
        <v>422.30288683495297</v>
      </c>
      <c r="Q90" s="68">
        <v>415.39214021892201</v>
      </c>
      <c r="R90" s="68">
        <v>406.580910698948</v>
      </c>
      <c r="S90" s="68">
        <v>358.765032756766</v>
      </c>
      <c r="T90" s="68">
        <v>352.46456975909001</v>
      </c>
      <c r="U90" s="68">
        <v>400.849704876435</v>
      </c>
      <c r="V90" s="68">
        <v>366.31382795304501</v>
      </c>
      <c r="W90" s="68">
        <v>303.60204852351001</v>
      </c>
      <c r="X90" s="68">
        <v>422.22330050908101</v>
      </c>
      <c r="Y90" s="68">
        <v>410.34910016116999</v>
      </c>
      <c r="Z90" s="68">
        <v>469.70124668917998</v>
      </c>
      <c r="AA90" s="68">
        <v>478.019170266012</v>
      </c>
      <c r="AB90" s="68">
        <v>431.39320239683701</v>
      </c>
      <c r="AC90" s="69">
        <v>429.751329454048</v>
      </c>
      <c r="AD90" s="30">
        <f t="shared" ca="1" si="41"/>
        <v>0.82012749317855893</v>
      </c>
      <c r="AE90" s="38">
        <f t="shared" ca="1" si="36"/>
        <v>2.2429567649423943E-2</v>
      </c>
      <c r="AF90" s="38">
        <f t="shared" ca="1" si="37"/>
        <v>-3.805977780054759E-3</v>
      </c>
      <c r="AG90" s="45">
        <f t="shared" ca="1" si="38"/>
        <v>1.3492390315803529E-2</v>
      </c>
    </row>
    <row r="91" spans="1:33" hidden="1" outlineLevel="2" x14ac:dyDescent="0.2">
      <c r="A91" s="17" t="s">
        <v>7</v>
      </c>
      <c r="B91" s="56">
        <v>142.22365087635799</v>
      </c>
      <c r="C91" s="68">
        <v>144.959374839269</v>
      </c>
      <c r="D91" s="68">
        <v>132.71413799746199</v>
      </c>
      <c r="E91" s="68">
        <v>155.54204489156101</v>
      </c>
      <c r="F91" s="68">
        <v>151.185991835876</v>
      </c>
      <c r="G91" s="68">
        <v>139.261673070748</v>
      </c>
      <c r="H91" s="68">
        <v>135.74899912158</v>
      </c>
      <c r="I91" s="68">
        <v>134.45062911624299</v>
      </c>
      <c r="J91" s="68">
        <v>129.73430453811099</v>
      </c>
      <c r="K91" s="68">
        <v>115.568540816848</v>
      </c>
      <c r="L91" s="68">
        <v>114.15201083355601</v>
      </c>
      <c r="M91" s="68">
        <v>142.359242212162</v>
      </c>
      <c r="N91" s="68">
        <v>137.92640226512</v>
      </c>
      <c r="O91" s="68">
        <v>166.08313302346599</v>
      </c>
      <c r="P91" s="68">
        <v>130.55556345739299</v>
      </c>
      <c r="Q91" s="68">
        <v>121.638208660299</v>
      </c>
      <c r="R91" s="68">
        <v>127.814674165767</v>
      </c>
      <c r="S91" s="68">
        <v>133.98605263397201</v>
      </c>
      <c r="T91" s="68">
        <v>145.17104495454899</v>
      </c>
      <c r="U91" s="68">
        <v>118.735267445557</v>
      </c>
      <c r="V91" s="68">
        <v>130.39155978573999</v>
      </c>
      <c r="W91" s="68">
        <v>119.476923268251</v>
      </c>
      <c r="X91" s="68">
        <v>130.58431520481599</v>
      </c>
      <c r="Y91" s="68">
        <v>134.66854127216101</v>
      </c>
      <c r="Z91" s="68">
        <v>92.063142378765605</v>
      </c>
      <c r="AA91" s="68">
        <v>91.471951693836402</v>
      </c>
      <c r="AB91" s="68">
        <v>99.521784413251495</v>
      </c>
      <c r="AC91" s="69">
        <v>92.1374213326079</v>
      </c>
      <c r="AD91" s="30">
        <f t="shared" ca="1" si="41"/>
        <v>-0.35216526390039382</v>
      </c>
      <c r="AE91" s="38">
        <f t="shared" ca="1" si="36"/>
        <v>-1.5949936448517277E-2</v>
      </c>
      <c r="AF91" s="38">
        <f t="shared" ca="1" si="37"/>
        <v>-7.4198459404435257E-2</v>
      </c>
      <c r="AG91" s="45">
        <f t="shared" ca="1" si="38"/>
        <v>2.892728808751981E-3</v>
      </c>
    </row>
    <row r="92" spans="1:33" hidden="1" outlineLevel="2" x14ac:dyDescent="0.2">
      <c r="A92" s="17" t="s">
        <v>8</v>
      </c>
      <c r="B92" s="56">
        <v>500.59532560021501</v>
      </c>
      <c r="C92" s="68">
        <v>504.744244795084</v>
      </c>
      <c r="D92" s="68">
        <v>653.01830866000205</v>
      </c>
      <c r="E92" s="68">
        <v>313.36461573883997</v>
      </c>
      <c r="F92" s="68">
        <v>553.99445318921198</v>
      </c>
      <c r="G92" s="68">
        <v>457.60316655905302</v>
      </c>
      <c r="H92" s="68">
        <v>344.32958935017899</v>
      </c>
      <c r="I92" s="68">
        <v>316.58774721442302</v>
      </c>
      <c r="J92" s="68">
        <v>333.07012404281699</v>
      </c>
      <c r="K92" s="68">
        <v>323.96516761077902</v>
      </c>
      <c r="L92" s="68">
        <v>343.17555093051902</v>
      </c>
      <c r="M92" s="68">
        <v>305.48173263246503</v>
      </c>
      <c r="N92" s="68">
        <v>289.97776580973903</v>
      </c>
      <c r="O92" s="68">
        <v>382.21431875078201</v>
      </c>
      <c r="P92" s="68">
        <v>459.06463652222999</v>
      </c>
      <c r="Q92" s="68">
        <v>434.66215093939201</v>
      </c>
      <c r="R92" s="68">
        <v>326.54327076688003</v>
      </c>
      <c r="S92" s="68">
        <v>351.62322046335203</v>
      </c>
      <c r="T92" s="68">
        <v>356.285271173762</v>
      </c>
      <c r="U92" s="68">
        <v>273.89551408331403</v>
      </c>
      <c r="V92" s="68">
        <v>381.62528687892097</v>
      </c>
      <c r="W92" s="68">
        <v>422.873425861096</v>
      </c>
      <c r="X92" s="68">
        <v>365.47322973753597</v>
      </c>
      <c r="Y92" s="68">
        <v>345.26574186624401</v>
      </c>
      <c r="Z92" s="68">
        <v>399.951068370043</v>
      </c>
      <c r="AA92" s="68">
        <v>423.60538229917597</v>
      </c>
      <c r="AB92" s="68">
        <v>456.69821013482499</v>
      </c>
      <c r="AC92" s="69">
        <v>530.75252043949502</v>
      </c>
      <c r="AD92" s="30">
        <f t="shared" ca="1" si="41"/>
        <v>6.0242661681112253E-2</v>
      </c>
      <c r="AE92" s="38">
        <f t="shared" ca="1" si="36"/>
        <v>2.1689342251842714E-3</v>
      </c>
      <c r="AF92" s="38">
        <f t="shared" ca="1" si="37"/>
        <v>0.16215152295606305</v>
      </c>
      <c r="AG92" s="45">
        <f t="shared" ca="1" si="38"/>
        <v>1.6663404336558017E-2</v>
      </c>
    </row>
    <row r="93" spans="1:33" hidden="1" outlineLevel="2" x14ac:dyDescent="0.2">
      <c r="A93" s="17" t="s">
        <v>9</v>
      </c>
      <c r="B93" s="56">
        <v>69.159917719597999</v>
      </c>
      <c r="C93" s="68">
        <v>69.826790992211102</v>
      </c>
      <c r="D93" s="68">
        <v>69.902049095226104</v>
      </c>
      <c r="E93" s="68">
        <v>69.828283799999994</v>
      </c>
      <c r="F93" s="68">
        <v>74.089847700000007</v>
      </c>
      <c r="G93" s="68">
        <v>75.448491149397</v>
      </c>
      <c r="H93" s="68">
        <v>52.676266989196002</v>
      </c>
      <c r="I93" s="68">
        <v>41.485925768561103</v>
      </c>
      <c r="J93" s="68">
        <v>48.166029688813097</v>
      </c>
      <c r="K93" s="68">
        <v>34.507555170000003</v>
      </c>
      <c r="L93" s="68">
        <v>27.136544391000001</v>
      </c>
      <c r="M93" s="68">
        <v>30.025158965999999</v>
      </c>
      <c r="N93" s="68">
        <v>43.844389159414803</v>
      </c>
      <c r="O93" s="68">
        <v>50.424515803886401</v>
      </c>
      <c r="P93" s="68">
        <v>46.770674025926397</v>
      </c>
      <c r="Q93" s="68">
        <v>51.355562585289597</v>
      </c>
      <c r="R93" s="68">
        <v>58.44581547288</v>
      </c>
      <c r="S93" s="68">
        <v>55.663523991570003</v>
      </c>
      <c r="T93" s="68">
        <v>53.530451845563</v>
      </c>
      <c r="U93" s="68">
        <v>56.766520900452001</v>
      </c>
      <c r="V93" s="68">
        <v>55.221138777060297</v>
      </c>
      <c r="W93" s="68">
        <v>51.3522912486441</v>
      </c>
      <c r="X93" s="68">
        <v>50.356134307132301</v>
      </c>
      <c r="Y93" s="68">
        <v>52.3390810174687</v>
      </c>
      <c r="Z93" s="68">
        <v>53.531806396118803</v>
      </c>
      <c r="AA93" s="68">
        <v>56.996017164965998</v>
      </c>
      <c r="AB93" s="68">
        <v>63.391598646816</v>
      </c>
      <c r="AC93" s="69">
        <v>57.179903345888803</v>
      </c>
      <c r="AD93" s="30">
        <f t="shared" ca="1" si="41"/>
        <v>-0.17322192924348134</v>
      </c>
      <c r="AE93" s="38">
        <f t="shared" ca="1" si="36"/>
        <v>-7.0203883337326412E-3</v>
      </c>
      <c r="AF93" s="38">
        <f t="shared" ca="1" si="37"/>
        <v>-9.7989251470615768E-2</v>
      </c>
      <c r="AG93" s="45">
        <f t="shared" ca="1" si="38"/>
        <v>1.7952092786839078E-3</v>
      </c>
    </row>
    <row r="94" spans="1:33" ht="15" hidden="1" outlineLevel="1" x14ac:dyDescent="0.25">
      <c r="A94" s="16" t="s">
        <v>38</v>
      </c>
      <c r="B94" s="55">
        <f>SUBTOTAL(9,B95:B98)-SUMIF($A95:$A98,"Biomass",B95:B98)</f>
        <v>697.94569918609409</v>
      </c>
      <c r="C94" s="66">
        <f t="shared" ref="C94:AC94" si="45">SUBTOTAL(9,C95:C98)-SUMIF($A95:$A98,"Biomass",C95:C98)</f>
        <v>629.79787281756307</v>
      </c>
      <c r="D94" s="66">
        <f t="shared" si="45"/>
        <v>552.40554811958395</v>
      </c>
      <c r="E94" s="66">
        <f t="shared" si="45"/>
        <v>525.74085296318594</v>
      </c>
      <c r="F94" s="66">
        <f t="shared" si="45"/>
        <v>543.89609843403991</v>
      </c>
      <c r="G94" s="66">
        <f t="shared" si="45"/>
        <v>514.69054912094498</v>
      </c>
      <c r="H94" s="66">
        <f t="shared" si="45"/>
        <v>506.95989538716105</v>
      </c>
      <c r="I94" s="66">
        <f t="shared" si="45"/>
        <v>500.10745808184299</v>
      </c>
      <c r="J94" s="66">
        <f t="shared" si="45"/>
        <v>519.1082413224392</v>
      </c>
      <c r="K94" s="66">
        <f t="shared" si="45"/>
        <v>544.32025536712604</v>
      </c>
      <c r="L94" s="66">
        <f t="shared" si="45"/>
        <v>641.44105158505795</v>
      </c>
      <c r="M94" s="66">
        <f t="shared" si="45"/>
        <v>639.85934490864361</v>
      </c>
      <c r="N94" s="66">
        <f t="shared" si="45"/>
        <v>639.03844107549628</v>
      </c>
      <c r="O94" s="66">
        <f t="shared" si="45"/>
        <v>660.40502641257729</v>
      </c>
      <c r="P94" s="66">
        <f t="shared" si="45"/>
        <v>710.51729246917319</v>
      </c>
      <c r="Q94" s="66">
        <f t="shared" si="45"/>
        <v>676.09743271712773</v>
      </c>
      <c r="R94" s="66">
        <f t="shared" si="45"/>
        <v>702.76601492002146</v>
      </c>
      <c r="S94" s="66">
        <f t="shared" si="45"/>
        <v>631.90100830304129</v>
      </c>
      <c r="T94" s="66">
        <f t="shared" si="45"/>
        <v>560.646869838969</v>
      </c>
      <c r="U94" s="66">
        <f t="shared" si="45"/>
        <v>642.61293779807806</v>
      </c>
      <c r="V94" s="66">
        <f t="shared" si="45"/>
        <v>554.95738240817695</v>
      </c>
      <c r="W94" s="66">
        <f t="shared" si="45"/>
        <v>556.62156824359522</v>
      </c>
      <c r="X94" s="66">
        <f t="shared" si="45"/>
        <v>572.18502916539967</v>
      </c>
      <c r="Y94" s="66">
        <f t="shared" si="45"/>
        <v>558.6624728798912</v>
      </c>
      <c r="Z94" s="66">
        <f t="shared" si="45"/>
        <v>563.97237851792875</v>
      </c>
      <c r="AA94" s="66">
        <f t="shared" si="45"/>
        <v>591.70083224470613</v>
      </c>
      <c r="AB94" s="66">
        <f t="shared" si="45"/>
        <v>581.77638080390261</v>
      </c>
      <c r="AC94" s="67">
        <f t="shared" si="45"/>
        <v>613.74084516304026</v>
      </c>
      <c r="AD94" s="29">
        <f t="shared" ca="1" si="41"/>
        <v>-0.1206467123749726</v>
      </c>
      <c r="AE94" s="37">
        <f t="shared" ca="1" si="36"/>
        <v>-4.7504784704325287E-3</v>
      </c>
      <c r="AF94" s="37">
        <f t="shared" ca="1" si="37"/>
        <v>5.4942870514902875E-2</v>
      </c>
      <c r="AG94" s="44">
        <f t="shared" ca="1" si="38"/>
        <v>1.9268889862913901E-2</v>
      </c>
    </row>
    <row r="95" spans="1:33" hidden="1" outlineLevel="2" x14ac:dyDescent="0.2">
      <c r="A95" s="17" t="s">
        <v>6</v>
      </c>
      <c r="B95" s="56">
        <v>185.60293903622701</v>
      </c>
      <c r="C95" s="68">
        <v>199.52410991697701</v>
      </c>
      <c r="D95" s="68">
        <v>226.711684756723</v>
      </c>
      <c r="E95" s="68">
        <v>227.916430043286</v>
      </c>
      <c r="F95" s="68">
        <v>237.83818653257401</v>
      </c>
      <c r="G95" s="68">
        <v>233.01836106981099</v>
      </c>
      <c r="H95" s="68">
        <v>244.99414911704099</v>
      </c>
      <c r="I95" s="68">
        <v>260.18452232124002</v>
      </c>
      <c r="J95" s="68">
        <v>269.17042978864401</v>
      </c>
      <c r="K95" s="68">
        <v>288.77084282215299</v>
      </c>
      <c r="L95" s="68">
        <v>379.36955312812199</v>
      </c>
      <c r="M95" s="68">
        <v>380.603139798732</v>
      </c>
      <c r="N95" s="68">
        <v>361.768571099067</v>
      </c>
      <c r="O95" s="68">
        <v>365.94021469869301</v>
      </c>
      <c r="P95" s="68">
        <v>384.07847917222102</v>
      </c>
      <c r="Q95" s="68">
        <v>346.23325367042702</v>
      </c>
      <c r="R95" s="68">
        <v>370.50498407946998</v>
      </c>
      <c r="S95" s="68">
        <v>302.378372810803</v>
      </c>
      <c r="T95" s="68">
        <v>292.76050230504501</v>
      </c>
      <c r="U95" s="68">
        <v>347.84378984889901</v>
      </c>
      <c r="V95" s="68">
        <v>319.26729452666501</v>
      </c>
      <c r="W95" s="68">
        <v>300.29962863039299</v>
      </c>
      <c r="X95" s="68">
        <v>335.552164834743</v>
      </c>
      <c r="Y95" s="68">
        <v>328.89537491630398</v>
      </c>
      <c r="Z95" s="68">
        <v>352.32916537115199</v>
      </c>
      <c r="AA95" s="68">
        <v>365.40508880011203</v>
      </c>
      <c r="AB95" s="68">
        <v>344.28802295178002</v>
      </c>
      <c r="AC95" s="69">
        <v>365.11944966034702</v>
      </c>
      <c r="AD95" s="30">
        <f t="shared" ca="1" si="41"/>
        <v>0.96720726275288649</v>
      </c>
      <c r="AE95" s="38">
        <f t="shared" ca="1" si="36"/>
        <v>2.5376447740746766E-2</v>
      </c>
      <c r="AF95" s="38">
        <f t="shared" ca="1" si="37"/>
        <v>6.0505812923630442E-2</v>
      </c>
      <c r="AG95" s="45">
        <f t="shared" ca="1" si="38"/>
        <v>1.1463220213808642E-2</v>
      </c>
    </row>
    <row r="96" spans="1:33" hidden="1" outlineLevel="2" x14ac:dyDescent="0.2">
      <c r="A96" s="17" t="s">
        <v>7</v>
      </c>
      <c r="B96" s="56">
        <v>344.92864887822401</v>
      </c>
      <c r="C96" s="68">
        <v>244.60758451002701</v>
      </c>
      <c r="D96" s="68">
        <v>143.239858004908</v>
      </c>
      <c r="E96" s="68">
        <v>116.958048665836</v>
      </c>
      <c r="F96" s="68">
        <v>120.32922367373899</v>
      </c>
      <c r="G96" s="68">
        <v>118.623253502097</v>
      </c>
      <c r="H96" s="68">
        <v>113.150950086054</v>
      </c>
      <c r="I96" s="68">
        <v>117.524720644032</v>
      </c>
      <c r="J96" s="68">
        <v>122.63263472512401</v>
      </c>
      <c r="K96" s="68">
        <v>109.14185675500001</v>
      </c>
      <c r="L96" s="68">
        <v>101.07273071988099</v>
      </c>
      <c r="M96" s="68">
        <v>66.847730572590507</v>
      </c>
      <c r="N96" s="68">
        <v>56.3220033034533</v>
      </c>
      <c r="O96" s="68">
        <v>76.443669091677194</v>
      </c>
      <c r="P96" s="68">
        <v>80.248081170921196</v>
      </c>
      <c r="Q96" s="68">
        <v>81.451932515301706</v>
      </c>
      <c r="R96" s="68">
        <v>63.596083526727597</v>
      </c>
      <c r="S96" s="68">
        <v>50.934842036383301</v>
      </c>
      <c r="T96" s="68">
        <v>33.632198930526002</v>
      </c>
      <c r="U96" s="68">
        <v>78.971625416872101</v>
      </c>
      <c r="V96" s="68">
        <v>49.182722451289997</v>
      </c>
      <c r="W96" s="68">
        <v>66.977783415504305</v>
      </c>
      <c r="X96" s="68">
        <v>40.380359075299701</v>
      </c>
      <c r="Y96" s="68">
        <v>30.579211483054301</v>
      </c>
      <c r="Z96" s="68">
        <v>31.926902866988801</v>
      </c>
      <c r="AA96" s="68">
        <v>36.057513472969198</v>
      </c>
      <c r="AB96" s="68">
        <v>31.641858220925599</v>
      </c>
      <c r="AC96" s="69">
        <v>25.2566600343701</v>
      </c>
      <c r="AD96" s="30">
        <f t="shared" ca="1" si="41"/>
        <v>-0.92677714618223295</v>
      </c>
      <c r="AE96" s="38">
        <f t="shared" ca="1" si="36"/>
        <v>-9.2284239736330043E-2</v>
      </c>
      <c r="AF96" s="38">
        <f t="shared" ca="1" si="37"/>
        <v>-0.20179592936589286</v>
      </c>
      <c r="AG96" s="45">
        <f t="shared" ca="1" si="38"/>
        <v>7.9295325436268358E-4</v>
      </c>
    </row>
    <row r="97" spans="1:33" hidden="1" outlineLevel="2" x14ac:dyDescent="0.2">
      <c r="A97" s="17" t="s">
        <v>8</v>
      </c>
      <c r="B97" s="56">
        <v>167.41411127164301</v>
      </c>
      <c r="C97" s="68">
        <v>185.666178390559</v>
      </c>
      <c r="D97" s="68">
        <v>182.45400535795301</v>
      </c>
      <c r="E97" s="68">
        <v>180.866374254064</v>
      </c>
      <c r="F97" s="68">
        <v>185.72868822772699</v>
      </c>
      <c r="G97" s="68">
        <v>163.048934549037</v>
      </c>
      <c r="H97" s="68">
        <v>148.81479618406601</v>
      </c>
      <c r="I97" s="68">
        <v>122.398215116571</v>
      </c>
      <c r="J97" s="68">
        <v>127.30517680867101</v>
      </c>
      <c r="K97" s="68">
        <v>146.407555789973</v>
      </c>
      <c r="L97" s="68">
        <v>160.998767737055</v>
      </c>
      <c r="M97" s="68">
        <v>192.40847453732101</v>
      </c>
      <c r="N97" s="68">
        <v>220.94786667297601</v>
      </c>
      <c r="O97" s="68">
        <v>218.02114262220701</v>
      </c>
      <c r="P97" s="68">
        <v>246.19073212603101</v>
      </c>
      <c r="Q97" s="68">
        <v>248.41224653139901</v>
      </c>
      <c r="R97" s="68">
        <v>268.66494731382397</v>
      </c>
      <c r="S97" s="68">
        <v>278.58779345585498</v>
      </c>
      <c r="T97" s="68">
        <v>234.254168603398</v>
      </c>
      <c r="U97" s="68">
        <v>215.797522532307</v>
      </c>
      <c r="V97" s="68">
        <v>186.50736543022199</v>
      </c>
      <c r="W97" s="68">
        <v>189.344156197698</v>
      </c>
      <c r="X97" s="68">
        <v>196.25250525535699</v>
      </c>
      <c r="Y97" s="68">
        <v>199.187886480533</v>
      </c>
      <c r="Z97" s="68">
        <v>179.71631027978799</v>
      </c>
      <c r="AA97" s="68">
        <v>190.238229971625</v>
      </c>
      <c r="AB97" s="68">
        <v>205.84649963119699</v>
      </c>
      <c r="AC97" s="69">
        <v>223.364735468323</v>
      </c>
      <c r="AD97" s="30">
        <f t="shared" ca="1" si="41"/>
        <v>0.33420494707220683</v>
      </c>
      <c r="AE97" s="38">
        <f t="shared" ca="1" si="36"/>
        <v>1.0736320214034256E-2</v>
      </c>
      <c r="AF97" s="38">
        <f t="shared" ca="1" si="37"/>
        <v>8.5103394366736307E-2</v>
      </c>
      <c r="AG97" s="45">
        <f t="shared" ca="1" si="38"/>
        <v>7.0127163947425715E-3</v>
      </c>
    </row>
    <row r="98" spans="1:33" hidden="1" outlineLevel="2" x14ac:dyDescent="0.2">
      <c r="A98" s="17" t="s">
        <v>9</v>
      </c>
      <c r="B98" s="56">
        <v>721.82396501367703</v>
      </c>
      <c r="C98" s="68">
        <v>721.82396501367703</v>
      </c>
      <c r="D98" s="68">
        <v>721.82396501367703</v>
      </c>
      <c r="E98" s="68">
        <v>721.82396501367703</v>
      </c>
      <c r="F98" s="68">
        <v>721.82396501367703</v>
      </c>
      <c r="G98" s="68">
        <v>721.82396501367703</v>
      </c>
      <c r="H98" s="68">
        <v>730.08510119984305</v>
      </c>
      <c r="I98" s="68">
        <v>740.33062254124604</v>
      </c>
      <c r="J98" s="68">
        <v>751.39331718837798</v>
      </c>
      <c r="K98" s="68">
        <v>761.13236517193604</v>
      </c>
      <c r="L98" s="68">
        <v>772.49616492338305</v>
      </c>
      <c r="M98" s="68">
        <v>782.12230236606297</v>
      </c>
      <c r="N98" s="68">
        <v>779.28037386768403</v>
      </c>
      <c r="O98" s="68">
        <v>779.29892275073405</v>
      </c>
      <c r="P98" s="68">
        <v>780.81105902567799</v>
      </c>
      <c r="Q98" s="68">
        <v>781.28578783792204</v>
      </c>
      <c r="R98" s="68">
        <v>778.73341846966696</v>
      </c>
      <c r="S98" s="68">
        <v>777.14294266006902</v>
      </c>
      <c r="T98" s="68">
        <v>774.66282870030295</v>
      </c>
      <c r="U98" s="68">
        <v>769.31898397914597</v>
      </c>
      <c r="V98" s="68">
        <v>762.90482891161901</v>
      </c>
      <c r="W98" s="68">
        <v>756.36748510053803</v>
      </c>
      <c r="X98" s="68">
        <v>749.41928642949904</v>
      </c>
      <c r="Y98" s="68">
        <v>743.31088001349997</v>
      </c>
      <c r="Z98" s="68">
        <v>750.48430410477295</v>
      </c>
      <c r="AA98" s="68">
        <v>758.67124180391897</v>
      </c>
      <c r="AB98" s="68">
        <v>767.77034175015001</v>
      </c>
      <c r="AC98" s="69">
        <v>777.792865205775</v>
      </c>
      <c r="AD98" s="30">
        <f t="shared" ca="1" si="41"/>
        <v>7.7538157369210436E-2</v>
      </c>
      <c r="AE98" s="38">
        <f t="shared" ca="1" si="36"/>
        <v>2.7697158262207644E-3</v>
      </c>
      <c r="AF98" s="38">
        <f t="shared" ca="1" si="37"/>
        <v>1.3054064360936923E-2</v>
      </c>
      <c r="AG98" s="45">
        <f t="shared" ca="1" si="38"/>
        <v>2.4419435619978926E-2</v>
      </c>
    </row>
    <row r="99" spans="1:33" ht="15.75" collapsed="1" thickBot="1" x14ac:dyDescent="0.3">
      <c r="A99" s="20" t="s">
        <v>39</v>
      </c>
      <c r="B99" s="58">
        <f>SUBTOTAL(9,B100:B107)</f>
        <v>460.08832429428173</v>
      </c>
      <c r="C99" s="72">
        <f t="shared" ref="C99:AC99" si="46">SUBTOTAL(9,C100:C107)</f>
        <v>554.92166736390845</v>
      </c>
      <c r="D99" s="72">
        <f t="shared" si="46"/>
        <v>540.34885750041269</v>
      </c>
      <c r="E99" s="72">
        <f t="shared" si="46"/>
        <v>518.56114720749042</v>
      </c>
      <c r="F99" s="72">
        <f t="shared" si="46"/>
        <v>540.83432885945581</v>
      </c>
      <c r="G99" s="72">
        <f t="shared" si="46"/>
        <v>500.36378702820156</v>
      </c>
      <c r="H99" s="72">
        <f t="shared" si="46"/>
        <v>666.59337853744569</v>
      </c>
      <c r="I99" s="72">
        <f t="shared" si="46"/>
        <v>729.61772544030248</v>
      </c>
      <c r="J99" s="72">
        <f t="shared" si="46"/>
        <v>707.7142556621468</v>
      </c>
      <c r="K99" s="72">
        <f t="shared" si="46"/>
        <v>616.1502447914454</v>
      </c>
      <c r="L99" s="72">
        <f t="shared" si="46"/>
        <v>593.25083225370611</v>
      </c>
      <c r="M99" s="72">
        <f t="shared" si="46"/>
        <v>621.51769407120923</v>
      </c>
      <c r="N99" s="72">
        <f t="shared" si="46"/>
        <v>594.12828863074992</v>
      </c>
      <c r="O99" s="72">
        <f t="shared" si="46"/>
        <v>611.23579174839097</v>
      </c>
      <c r="P99" s="72">
        <f t="shared" si="46"/>
        <v>863.31629617827048</v>
      </c>
      <c r="Q99" s="72">
        <f t="shared" si="46"/>
        <v>915.23977901465878</v>
      </c>
      <c r="R99" s="72">
        <f t="shared" si="46"/>
        <v>960.40039130136688</v>
      </c>
      <c r="S99" s="72">
        <f t="shared" si="46"/>
        <v>1021.4041006567269</v>
      </c>
      <c r="T99" s="72">
        <f t="shared" si="46"/>
        <v>1242.2239250764824</v>
      </c>
      <c r="U99" s="72">
        <f t="shared" si="46"/>
        <v>1367.9218502707586</v>
      </c>
      <c r="V99" s="72">
        <f t="shared" si="46"/>
        <v>1505.8060378665871</v>
      </c>
      <c r="W99" s="72">
        <f t="shared" si="46"/>
        <v>1457.5319965894969</v>
      </c>
      <c r="X99" s="72">
        <f t="shared" si="46"/>
        <v>1276.8382200840715</v>
      </c>
      <c r="Y99" s="72">
        <f t="shared" si="46"/>
        <v>1086.025953589713</v>
      </c>
      <c r="Z99" s="72">
        <f t="shared" si="46"/>
        <v>1251.2842205844281</v>
      </c>
      <c r="AA99" s="72">
        <f t="shared" si="46"/>
        <v>1371.1595584651382</v>
      </c>
      <c r="AB99" s="72">
        <f t="shared" ref="AB99" si="47">SUBTOTAL(9,AB100:AB107)</f>
        <v>1242.3425914692025</v>
      </c>
      <c r="AC99" s="73">
        <f t="shared" si="46"/>
        <v>1199.3524549418864</v>
      </c>
      <c r="AD99" s="32">
        <f t="shared" ca="1" si="41"/>
        <v>1.6067874180061925</v>
      </c>
      <c r="AE99" s="40">
        <f t="shared" ca="1" si="36"/>
        <v>3.6123011400257532E-2</v>
      </c>
      <c r="AF99" s="40">
        <f t="shared" ca="1" si="37"/>
        <v>-3.4604091353316324E-2</v>
      </c>
      <c r="AG99" s="47">
        <f t="shared" ca="1" si="38"/>
        <v>3.7654639646724823E-2</v>
      </c>
    </row>
    <row r="100" spans="1:33" ht="15" hidden="1" outlineLevel="1" x14ac:dyDescent="0.25">
      <c r="A100" s="21" t="s">
        <v>40</v>
      </c>
      <c r="B100" s="55">
        <v>0</v>
      </c>
      <c r="C100" s="66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7">
        <v>0</v>
      </c>
      <c r="AD100" s="29" t="str">
        <f t="shared" ca="1" si="41"/>
        <v/>
      </c>
      <c r="AE100" s="37" t="str">
        <f t="shared" ca="1" si="36"/>
        <v/>
      </c>
      <c r="AF100" s="37" t="str">
        <f t="shared" ca="1" si="37"/>
        <v/>
      </c>
      <c r="AG100" s="44">
        <f t="shared" ca="1" si="38"/>
        <v>0</v>
      </c>
    </row>
    <row r="101" spans="1:33" ht="15" hidden="1" outlineLevel="1" x14ac:dyDescent="0.25">
      <c r="A101" s="21" t="s">
        <v>41</v>
      </c>
      <c r="B101" s="55">
        <f>SUBTOTAL(9,B102:B105)</f>
        <v>231.50580645964175</v>
      </c>
      <c r="C101" s="66">
        <f t="shared" ref="C101:AC101" si="48">SUBTOTAL(9,C102:C105)</f>
        <v>319.52937162712448</v>
      </c>
      <c r="D101" s="66">
        <f t="shared" si="48"/>
        <v>303.4896807334357</v>
      </c>
      <c r="E101" s="66">
        <f t="shared" si="48"/>
        <v>268.09918526351237</v>
      </c>
      <c r="F101" s="66">
        <f t="shared" si="48"/>
        <v>296.66712438029856</v>
      </c>
      <c r="G101" s="66">
        <f t="shared" si="48"/>
        <v>262.03263279871248</v>
      </c>
      <c r="H101" s="66">
        <f t="shared" si="48"/>
        <v>316.42659188590409</v>
      </c>
      <c r="I101" s="66">
        <f t="shared" si="48"/>
        <v>434.50018878964062</v>
      </c>
      <c r="J101" s="66">
        <f t="shared" si="48"/>
        <v>335.51867239409671</v>
      </c>
      <c r="K101" s="66">
        <f t="shared" si="48"/>
        <v>285.27345554436511</v>
      </c>
      <c r="L101" s="66">
        <f t="shared" si="48"/>
        <v>243.04386420186563</v>
      </c>
      <c r="M101" s="66">
        <f t="shared" si="48"/>
        <v>353.22201591615993</v>
      </c>
      <c r="N101" s="66">
        <f t="shared" si="48"/>
        <v>279.21338046242056</v>
      </c>
      <c r="O101" s="66">
        <f t="shared" si="48"/>
        <v>336.07995864247664</v>
      </c>
      <c r="P101" s="66">
        <f t="shared" si="48"/>
        <v>583.64736502115352</v>
      </c>
      <c r="Q101" s="66">
        <f t="shared" si="48"/>
        <v>653.04631704054418</v>
      </c>
      <c r="R101" s="66">
        <f t="shared" si="48"/>
        <v>654.72119034321281</v>
      </c>
      <c r="S101" s="66">
        <f t="shared" si="48"/>
        <v>748.10880871448899</v>
      </c>
      <c r="T101" s="66">
        <f t="shared" si="48"/>
        <v>796.76757521368734</v>
      </c>
      <c r="U101" s="66">
        <f t="shared" si="48"/>
        <v>757.90590185958149</v>
      </c>
      <c r="V101" s="66">
        <f t="shared" si="48"/>
        <v>875.011930709014</v>
      </c>
      <c r="W101" s="66">
        <f t="shared" si="48"/>
        <v>839.67782136405549</v>
      </c>
      <c r="X101" s="66">
        <f t="shared" si="48"/>
        <v>672.06557681531513</v>
      </c>
      <c r="Y101" s="66">
        <f t="shared" si="48"/>
        <v>489.33997437037311</v>
      </c>
      <c r="Z101" s="66">
        <f t="shared" si="48"/>
        <v>605.76900384150099</v>
      </c>
      <c r="AA101" s="66">
        <f t="shared" si="48"/>
        <v>695.460477707515</v>
      </c>
      <c r="AB101" s="66">
        <f t="shared" ref="AB101" si="49">SUBTOTAL(9,AB102:AB105)</f>
        <v>583.19012291797344</v>
      </c>
      <c r="AC101" s="67">
        <f t="shared" si="48"/>
        <v>556.08443241878331</v>
      </c>
      <c r="AD101" s="29">
        <f t="shared" ca="1" si="41"/>
        <v>1.4020323331100775</v>
      </c>
      <c r="AE101" s="37">
        <f t="shared" ca="1" si="36"/>
        <v>3.2988562487086703E-2</v>
      </c>
      <c r="AF101" s="37">
        <f t="shared" ca="1" si="37"/>
        <v>-4.6478308589260164E-2</v>
      </c>
      <c r="AG101" s="44">
        <f t="shared" ca="1" si="38"/>
        <v>1.745872018655048E-2</v>
      </c>
    </row>
    <row r="102" spans="1:33" ht="15" hidden="1" outlineLevel="2" x14ac:dyDescent="0.25">
      <c r="A102" s="22" t="s">
        <v>42</v>
      </c>
      <c r="B102" s="57">
        <v>1.46392710357678</v>
      </c>
      <c r="C102" s="70">
        <v>1.65211311362136</v>
      </c>
      <c r="D102" s="70">
        <v>1.6654599272296799</v>
      </c>
      <c r="E102" s="70">
        <v>1.35720147010375</v>
      </c>
      <c r="F102" s="70">
        <v>1.0365852291456401</v>
      </c>
      <c r="G102" s="70">
        <v>1.0302400622060499</v>
      </c>
      <c r="H102" s="70">
        <v>1.30417520394542</v>
      </c>
      <c r="I102" s="70">
        <v>1.1161986455433099</v>
      </c>
      <c r="J102" s="70">
        <v>0.93006557685834601</v>
      </c>
      <c r="K102" s="70">
        <v>1.0705721099040999</v>
      </c>
      <c r="L102" s="70">
        <v>1.1682266840519699</v>
      </c>
      <c r="M102" s="70">
        <v>1.4552250315975399</v>
      </c>
      <c r="N102" s="70">
        <v>1.4109289598718999</v>
      </c>
      <c r="O102" s="70">
        <v>0.95261277034897895</v>
      </c>
      <c r="P102" s="70">
        <v>1.16182569407867</v>
      </c>
      <c r="Q102" s="70">
        <v>1.1760104011268799</v>
      </c>
      <c r="R102" s="70">
        <v>1.09474332623429</v>
      </c>
      <c r="S102" s="70">
        <v>1.3527538105766099</v>
      </c>
      <c r="T102" s="70">
        <v>1.39637778664302</v>
      </c>
      <c r="U102" s="70">
        <v>1.1733893537304401</v>
      </c>
      <c r="V102" s="70">
        <v>1.0592337243757599</v>
      </c>
      <c r="W102" s="70">
        <v>1.20591072428561</v>
      </c>
      <c r="X102" s="70">
        <v>1.22695916747976</v>
      </c>
      <c r="Y102" s="70">
        <v>1.10319371132486</v>
      </c>
      <c r="Z102" s="70">
        <v>1.2809149190737299</v>
      </c>
      <c r="AA102" s="70">
        <v>1.2555712543044799</v>
      </c>
      <c r="AB102" s="70">
        <v>1.2537542390549601</v>
      </c>
      <c r="AC102" s="71">
        <v>1.29597747220848</v>
      </c>
      <c r="AD102" s="31">
        <f t="shared" ca="1" si="41"/>
        <v>-0.11472540603828729</v>
      </c>
      <c r="AE102" s="39">
        <f t="shared" ca="1" si="36"/>
        <v>-4.5030679247344274E-3</v>
      </c>
      <c r="AF102" s="39">
        <f t="shared" ca="1" si="37"/>
        <v>3.3677439994417524E-2</v>
      </c>
      <c r="AG102" s="46">
        <f t="shared" ca="1" si="38"/>
        <v>4.0688260156726146E-5</v>
      </c>
    </row>
    <row r="103" spans="1:33" ht="15" hidden="1" outlineLevel="2" x14ac:dyDescent="0.25">
      <c r="A103" s="22" t="s">
        <v>43</v>
      </c>
      <c r="B103" s="57">
        <v>229.83540484921099</v>
      </c>
      <c r="C103" s="70">
        <v>317.65459333266301</v>
      </c>
      <c r="D103" s="70">
        <v>301.58757759276602</v>
      </c>
      <c r="E103" s="70">
        <v>266.50871383544899</v>
      </c>
      <c r="F103" s="70">
        <v>295.38805618319702</v>
      </c>
      <c r="G103" s="70">
        <v>260.79647322424398</v>
      </c>
      <c r="H103" s="70">
        <v>314.87006013929198</v>
      </c>
      <c r="I103" s="70">
        <v>433.14030646869799</v>
      </c>
      <c r="J103" s="70">
        <v>334.35001146730099</v>
      </c>
      <c r="K103" s="70">
        <v>283.96421803298898</v>
      </c>
      <c r="L103" s="70">
        <v>241.65532124383299</v>
      </c>
      <c r="M103" s="70">
        <v>351.538966726306</v>
      </c>
      <c r="N103" s="70">
        <v>277.582820153912</v>
      </c>
      <c r="O103" s="70">
        <v>334.93067861528101</v>
      </c>
      <c r="P103" s="70">
        <v>582.29722113497701</v>
      </c>
      <c r="Q103" s="70">
        <v>651.68096681506097</v>
      </c>
      <c r="R103" s="70">
        <v>653.44353593831204</v>
      </c>
      <c r="S103" s="70">
        <v>746.57904335125795</v>
      </c>
      <c r="T103" s="70">
        <v>795.21638449723196</v>
      </c>
      <c r="U103" s="70">
        <v>756.57214200578699</v>
      </c>
      <c r="V103" s="70">
        <v>873.78558824474703</v>
      </c>
      <c r="W103" s="70">
        <v>838.31991694763997</v>
      </c>
      <c r="X103" s="70">
        <v>670.676297074216</v>
      </c>
      <c r="Y103" s="70">
        <v>488.06784106958202</v>
      </c>
      <c r="Z103" s="70">
        <v>604.28616392812</v>
      </c>
      <c r="AA103" s="70">
        <v>694.01341580397002</v>
      </c>
      <c r="AB103" s="70">
        <v>581.73711227333195</v>
      </c>
      <c r="AC103" s="71">
        <v>554.59702905303595</v>
      </c>
      <c r="AD103" s="31">
        <f t="shared" ca="1" si="41"/>
        <v>1.4130182615550142</v>
      </c>
      <c r="AE103" s="39">
        <f t="shared" ca="1" si="36"/>
        <v>3.3163158816389871E-2</v>
      </c>
      <c r="AF103" s="39">
        <f t="shared" ca="1" si="37"/>
        <v>-4.665351865593903E-2</v>
      </c>
      <c r="AG103" s="46">
        <f t="shared" ca="1" si="38"/>
        <v>1.7412021955754552E-2</v>
      </c>
    </row>
    <row r="104" spans="1:33" ht="15" hidden="1" outlineLevel="2" x14ac:dyDescent="0.25">
      <c r="A104" s="22" t="s">
        <v>44</v>
      </c>
      <c r="B104" s="57">
        <v>0.20647450685395899</v>
      </c>
      <c r="C104" s="70">
        <v>0.22266518084010001</v>
      </c>
      <c r="D104" s="70">
        <v>0.23664321344002801</v>
      </c>
      <c r="E104" s="70">
        <v>0.23326995795961</v>
      </c>
      <c r="F104" s="70">
        <v>0.242482967955889</v>
      </c>
      <c r="G104" s="70">
        <v>0.20591951226243199</v>
      </c>
      <c r="H104" s="70">
        <v>0.25235654266669</v>
      </c>
      <c r="I104" s="70">
        <v>0.24368367539931299</v>
      </c>
      <c r="J104" s="70">
        <v>0.23859534993737899</v>
      </c>
      <c r="K104" s="70">
        <v>0.23866540147203699</v>
      </c>
      <c r="L104" s="70">
        <v>0.22031627398067599</v>
      </c>
      <c r="M104" s="70">
        <v>0.227824158256378</v>
      </c>
      <c r="N104" s="70">
        <v>0.21963134863667699</v>
      </c>
      <c r="O104" s="70">
        <v>0.196667256846629</v>
      </c>
      <c r="P104" s="70">
        <v>0.18831819209786901</v>
      </c>
      <c r="Q104" s="70">
        <v>0.18933982435639901</v>
      </c>
      <c r="R104" s="70">
        <v>0.18291107866645501</v>
      </c>
      <c r="S104" s="70">
        <v>0.177011552654504</v>
      </c>
      <c r="T104" s="70">
        <v>0.154812929812295</v>
      </c>
      <c r="U104" s="70">
        <v>0.16037050006414899</v>
      </c>
      <c r="V104" s="70">
        <v>0.16710873989122099</v>
      </c>
      <c r="W104" s="70">
        <v>0.15199369212996899</v>
      </c>
      <c r="X104" s="70">
        <v>0.162320573619366</v>
      </c>
      <c r="Y104" s="70">
        <v>0.16893958946624299</v>
      </c>
      <c r="Z104" s="70">
        <v>0.20192499430722499</v>
      </c>
      <c r="AA104" s="70">
        <v>0.19149064924041401</v>
      </c>
      <c r="AB104" s="70">
        <v>0.199256405586582</v>
      </c>
      <c r="AC104" s="71">
        <v>0.19142589353881301</v>
      </c>
      <c r="AD104" s="31">
        <f t="shared" ca="1" si="41"/>
        <v>-7.2883638490973568E-2</v>
      </c>
      <c r="AE104" s="39">
        <f t="shared" ca="1" si="36"/>
        <v>-2.7988978529210895E-3</v>
      </c>
      <c r="AF104" s="39">
        <f t="shared" ca="1" si="37"/>
        <v>-3.9298671602135404E-2</v>
      </c>
      <c r="AG104" s="46">
        <f t="shared" ca="1" si="38"/>
        <v>6.0099706392026136E-6</v>
      </c>
    </row>
    <row r="105" spans="1:33" ht="15" hidden="1" outlineLevel="2" x14ac:dyDescent="0.25">
      <c r="A105" s="22" t="s">
        <v>48</v>
      </c>
      <c r="B105" s="57">
        <v>0</v>
      </c>
      <c r="C105" s="70">
        <v>0</v>
      </c>
      <c r="D105" s="70">
        <v>0</v>
      </c>
      <c r="E105" s="70">
        <v>0</v>
      </c>
      <c r="F105" s="70">
        <v>0</v>
      </c>
      <c r="G105" s="70">
        <v>0</v>
      </c>
      <c r="H105" s="70">
        <v>0</v>
      </c>
      <c r="I105" s="70">
        <v>0</v>
      </c>
      <c r="J105" s="70">
        <v>0</v>
      </c>
      <c r="K105" s="70">
        <v>0</v>
      </c>
      <c r="L105" s="70">
        <v>0</v>
      </c>
      <c r="M105" s="70">
        <v>0</v>
      </c>
      <c r="N105" s="70">
        <v>0</v>
      </c>
      <c r="O105" s="70">
        <v>0</v>
      </c>
      <c r="P105" s="70">
        <v>0</v>
      </c>
      <c r="Q105" s="70">
        <v>0</v>
      </c>
      <c r="R105" s="70">
        <v>0</v>
      </c>
      <c r="S105" s="70">
        <v>0</v>
      </c>
      <c r="T105" s="70">
        <v>0</v>
      </c>
      <c r="U105" s="70">
        <v>0</v>
      </c>
      <c r="V105" s="70">
        <v>0</v>
      </c>
      <c r="W105" s="70">
        <v>0</v>
      </c>
      <c r="X105" s="70">
        <v>0</v>
      </c>
      <c r="Y105" s="70">
        <v>0</v>
      </c>
      <c r="Z105" s="70">
        <v>0</v>
      </c>
      <c r="AA105" s="70">
        <v>0</v>
      </c>
      <c r="AB105" s="70">
        <v>0</v>
      </c>
      <c r="AC105" s="71">
        <v>0</v>
      </c>
      <c r="AD105" s="31" t="str">
        <f t="shared" ca="1" si="41"/>
        <v/>
      </c>
      <c r="AE105" s="39" t="str">
        <f t="shared" ca="1" si="36"/>
        <v/>
      </c>
      <c r="AF105" s="39" t="str">
        <f t="shared" ca="1" si="37"/>
        <v/>
      </c>
      <c r="AG105" s="46">
        <f t="shared" ca="1" si="38"/>
        <v>0</v>
      </c>
    </row>
    <row r="106" spans="1:33" ht="15" hidden="1" outlineLevel="1" x14ac:dyDescent="0.25">
      <c r="A106" s="21" t="s">
        <v>45</v>
      </c>
      <c r="B106" s="55">
        <v>6.3578346399999998E-3</v>
      </c>
      <c r="C106" s="66">
        <v>6.6957367840000002E-3</v>
      </c>
      <c r="D106" s="66">
        <v>6.3767669769999999E-3</v>
      </c>
      <c r="E106" s="66">
        <v>6.7619439780781197E-3</v>
      </c>
      <c r="F106" s="66">
        <v>6.4044791572817799E-3</v>
      </c>
      <c r="G106" s="66">
        <v>5.5542294890883496E-3</v>
      </c>
      <c r="H106" s="66">
        <v>7.3866515415668002E-3</v>
      </c>
      <c r="I106" s="66">
        <v>9.73665066185774E-3</v>
      </c>
      <c r="J106" s="66">
        <v>7.7832680500861898E-3</v>
      </c>
      <c r="K106" s="66">
        <v>6.7892470803693301E-3</v>
      </c>
      <c r="L106" s="66">
        <v>5.9680518404141803E-3</v>
      </c>
      <c r="M106" s="66">
        <v>5.6781550493320296E-3</v>
      </c>
      <c r="N106" s="66">
        <v>5.1081683293208403E-3</v>
      </c>
      <c r="O106" s="66">
        <v>3.9579782963557603E-3</v>
      </c>
      <c r="P106" s="66">
        <v>3.47046430486567E-3</v>
      </c>
      <c r="Q106" s="66">
        <v>3.2419741145150302E-3</v>
      </c>
      <c r="R106" s="66">
        <v>3.1009581539999998E-3</v>
      </c>
      <c r="S106" s="66">
        <v>6.7997623579433598E-3</v>
      </c>
      <c r="T106" s="66">
        <v>9.686703788E-3</v>
      </c>
      <c r="U106" s="66">
        <v>9.0548795071424895E-3</v>
      </c>
      <c r="V106" s="66">
        <v>8.729804628E-3</v>
      </c>
      <c r="W106" s="66">
        <v>7.5089144495206301E-3</v>
      </c>
      <c r="X106" s="66">
        <v>6.67643752932893E-3</v>
      </c>
      <c r="Y106" s="66">
        <v>5.8246675008946499E-3</v>
      </c>
      <c r="Z106" s="66">
        <v>6.4953211529999999E-3</v>
      </c>
      <c r="AA106" s="66">
        <v>6.7210053719999998E-3</v>
      </c>
      <c r="AB106" s="66">
        <v>5.7253461449999999E-3</v>
      </c>
      <c r="AC106" s="67">
        <v>5.0854325021161099E-3</v>
      </c>
      <c r="AD106" s="29">
        <f t="shared" ca="1" si="41"/>
        <v>-0.2001313670347189</v>
      </c>
      <c r="AE106" s="37">
        <f t="shared" ca="1" si="36"/>
        <v>-8.2365504830461678E-3</v>
      </c>
      <c r="AF106" s="37">
        <f t="shared" ca="1" si="37"/>
        <v>-0.11176855104956973</v>
      </c>
      <c r="AG106" s="44">
        <f t="shared" ca="1" si="38"/>
        <v>1.5966126348088627E-7</v>
      </c>
    </row>
    <row r="107" spans="1:33" ht="15.75" hidden="1" outlineLevel="1" thickBot="1" x14ac:dyDescent="0.3">
      <c r="A107" s="21" t="s">
        <v>46</v>
      </c>
      <c r="B107" s="55">
        <v>228.57615999999999</v>
      </c>
      <c r="C107" s="66">
        <v>235.38560000000001</v>
      </c>
      <c r="D107" s="66">
        <v>236.8528</v>
      </c>
      <c r="E107" s="66">
        <v>250.45519999999999</v>
      </c>
      <c r="F107" s="66">
        <v>244.16079999999999</v>
      </c>
      <c r="G107" s="66">
        <v>238.32560000000001</v>
      </c>
      <c r="H107" s="66">
        <v>350.15940000000001</v>
      </c>
      <c r="I107" s="66">
        <v>295.1078</v>
      </c>
      <c r="J107" s="66">
        <v>372.18779999999998</v>
      </c>
      <c r="K107" s="66">
        <v>330.87</v>
      </c>
      <c r="L107" s="66">
        <v>350.20100000000002</v>
      </c>
      <c r="M107" s="66">
        <v>268.29000000000002</v>
      </c>
      <c r="N107" s="66">
        <v>314.90980000000002</v>
      </c>
      <c r="O107" s="66">
        <v>275.15187512761798</v>
      </c>
      <c r="P107" s="66">
        <v>279.66546069281202</v>
      </c>
      <c r="Q107" s="66">
        <v>262.19022000000001</v>
      </c>
      <c r="R107" s="66">
        <v>305.67610000000002</v>
      </c>
      <c r="S107" s="66">
        <v>273.28849217988</v>
      </c>
      <c r="T107" s="66">
        <v>445.44666315900702</v>
      </c>
      <c r="U107" s="66">
        <v>610.00689353167002</v>
      </c>
      <c r="V107" s="66">
        <v>630.78537735294503</v>
      </c>
      <c r="W107" s="66">
        <v>617.84666631099196</v>
      </c>
      <c r="X107" s="66">
        <v>604.76596683122705</v>
      </c>
      <c r="Y107" s="66">
        <v>596.680154551839</v>
      </c>
      <c r="Z107" s="66">
        <v>645.508721421774</v>
      </c>
      <c r="AA107" s="66">
        <v>675.69235975225104</v>
      </c>
      <c r="AB107" s="66">
        <v>659.14674320508402</v>
      </c>
      <c r="AC107" s="67">
        <v>643.26293709060099</v>
      </c>
      <c r="AD107" s="29">
        <f t="shared" ca="1" si="41"/>
        <v>1.814217095477503</v>
      </c>
      <c r="AE107" s="37">
        <f t="shared" ca="1" si="36"/>
        <v>3.9065377357234699E-2</v>
      </c>
      <c r="AF107" s="37">
        <f t="shared" ca="1" si="37"/>
        <v>-2.4097526504111122E-2</v>
      </c>
      <c r="AG107" s="44">
        <f t="shared" ca="1" si="38"/>
        <v>2.0195759798910862E-2</v>
      </c>
    </row>
    <row r="108" spans="1:33" ht="15" collapsed="1" x14ac:dyDescent="0.25">
      <c r="A108" s="23" t="s">
        <v>47</v>
      </c>
      <c r="B108" s="59">
        <f>SUBTOTAL(9,B109:B110)</f>
        <v>2364.0710273181303</v>
      </c>
      <c r="C108" s="74">
        <f t="shared" ref="C108:AC108" si="50">SUBTOTAL(9,C109:C110)</f>
        <v>2222.174627356751</v>
      </c>
      <c r="D108" s="74">
        <f t="shared" si="50"/>
        <v>2134.611666840844</v>
      </c>
      <c r="E108" s="74">
        <f t="shared" si="50"/>
        <v>2210.2385601429232</v>
      </c>
      <c r="F108" s="74">
        <f t="shared" si="50"/>
        <v>2660.06554577927</v>
      </c>
      <c r="G108" s="74">
        <f t="shared" si="50"/>
        <v>2748.5551996628701</v>
      </c>
      <c r="H108" s="74">
        <f t="shared" si="50"/>
        <v>2718.80625157758</v>
      </c>
      <c r="I108" s="74">
        <f t="shared" si="50"/>
        <v>2759.3879674916998</v>
      </c>
      <c r="J108" s="74">
        <f t="shared" si="50"/>
        <v>2857.0331534562902</v>
      </c>
      <c r="K108" s="74">
        <f t="shared" si="50"/>
        <v>2762.5776169071423</v>
      </c>
      <c r="L108" s="74">
        <f t="shared" si="50"/>
        <v>2555.3135492999809</v>
      </c>
      <c r="M108" s="74">
        <f t="shared" si="50"/>
        <v>2762.5722776169241</v>
      </c>
      <c r="N108" s="74">
        <f t="shared" si="50"/>
        <v>2832.511024184802</v>
      </c>
      <c r="O108" s="74">
        <f t="shared" si="50"/>
        <v>2865.8642539328039</v>
      </c>
      <c r="P108" s="74">
        <f t="shared" si="50"/>
        <v>2964.0395634325969</v>
      </c>
      <c r="Q108" s="74">
        <f t="shared" si="50"/>
        <v>3200.7415423289494</v>
      </c>
      <c r="R108" s="74">
        <f t="shared" si="50"/>
        <v>3146.784016242173</v>
      </c>
      <c r="S108" s="74">
        <f t="shared" si="50"/>
        <v>3276.340370307631</v>
      </c>
      <c r="T108" s="74">
        <f t="shared" si="50"/>
        <v>3418.70409168164</v>
      </c>
      <c r="U108" s="74">
        <f t="shared" si="50"/>
        <v>3325.50972848639</v>
      </c>
      <c r="V108" s="74">
        <f t="shared" si="50"/>
        <v>3384.9338808296902</v>
      </c>
      <c r="W108" s="74">
        <f t="shared" si="50"/>
        <v>3435.5936510690303</v>
      </c>
      <c r="X108" s="74">
        <f t="shared" si="50"/>
        <v>3474.436822827573</v>
      </c>
      <c r="Y108" s="74">
        <f t="shared" si="50"/>
        <v>3461.3574744188259</v>
      </c>
      <c r="Z108" s="74">
        <f t="shared" si="50"/>
        <v>3502.9017462403358</v>
      </c>
      <c r="AA108" s="74">
        <f t="shared" si="50"/>
        <v>3792.9204664133304</v>
      </c>
      <c r="AB108" s="74">
        <f t="shared" ref="AB108" si="51">SUBTOTAL(9,AB109:AB110)</f>
        <v>4271.517849733309</v>
      </c>
      <c r="AC108" s="75">
        <f t="shared" si="50"/>
        <v>4578.0357601707765</v>
      </c>
      <c r="AD108" s="33">
        <f t="shared" ca="1" si="41"/>
        <v>0.93650516725981414</v>
      </c>
      <c r="AE108" s="41">
        <f t="shared" ca="1" si="36"/>
        <v>2.4779244408534407E-2</v>
      </c>
      <c r="AF108" s="41">
        <f t="shared" ca="1" si="37"/>
        <v>7.1758546076684304E-2</v>
      </c>
      <c r="AG108" s="48">
        <f t="shared" ca="1" si="38"/>
        <v>0.14373113268643226</v>
      </c>
    </row>
    <row r="109" spans="1:33" ht="15" hidden="1" outlineLevel="1" x14ac:dyDescent="0.25">
      <c r="A109" s="21" t="s">
        <v>33</v>
      </c>
      <c r="B109" s="55">
        <v>1321.65356937409</v>
      </c>
      <c r="C109" s="66">
        <v>1282.16436165645</v>
      </c>
      <c r="D109" s="66">
        <v>1258.3463108119299</v>
      </c>
      <c r="E109" s="66">
        <v>1284.21177408316</v>
      </c>
      <c r="F109" s="66">
        <v>1281.40585114491</v>
      </c>
      <c r="G109" s="66">
        <v>1601.89254906678</v>
      </c>
      <c r="H109" s="66">
        <v>1627.3758354916799</v>
      </c>
      <c r="I109" s="66">
        <v>1628.8985000406601</v>
      </c>
      <c r="J109" s="66">
        <v>1770.2146224670801</v>
      </c>
      <c r="K109" s="66">
        <v>1836.5479722881801</v>
      </c>
      <c r="L109" s="66">
        <v>1800.0767439446599</v>
      </c>
      <c r="M109" s="66">
        <v>1943.21983551367</v>
      </c>
      <c r="N109" s="66">
        <v>1933.97840190377</v>
      </c>
      <c r="O109" s="66">
        <v>2002.3722565200301</v>
      </c>
      <c r="P109" s="66">
        <v>2228.0908099972198</v>
      </c>
      <c r="Q109" s="66">
        <v>2210.8919095615502</v>
      </c>
      <c r="R109" s="66">
        <v>2180.0821214885</v>
      </c>
      <c r="S109" s="66">
        <v>2287.5247992386799</v>
      </c>
      <c r="T109" s="66">
        <v>2304.12010905639</v>
      </c>
      <c r="U109" s="66">
        <v>2308.0100379446699</v>
      </c>
      <c r="V109" s="66">
        <v>2317.9022367744801</v>
      </c>
      <c r="W109" s="66">
        <v>2417.8447096802602</v>
      </c>
      <c r="X109" s="66">
        <v>2504.37084035111</v>
      </c>
      <c r="Y109" s="66">
        <v>2500.9529741753099</v>
      </c>
      <c r="Z109" s="66">
        <v>2575.4205109018699</v>
      </c>
      <c r="AA109" s="66">
        <v>2765.8338941652</v>
      </c>
      <c r="AB109" s="66">
        <v>3312.53672381362</v>
      </c>
      <c r="AC109" s="67">
        <v>3671.5761067667199</v>
      </c>
      <c r="AD109" s="29">
        <f t="shared" ca="1" si="41"/>
        <v>1.778017017353124</v>
      </c>
      <c r="AE109" s="39">
        <f t="shared" ca="1" si="36"/>
        <v>3.8567255939744971E-2</v>
      </c>
      <c r="AF109" s="37">
        <f t="shared" ca="1" si="37"/>
        <v>0.10838804604700325</v>
      </c>
      <c r="AG109" s="44">
        <f t="shared" ca="1" si="38"/>
        <v>0.11527209926170083</v>
      </c>
    </row>
    <row r="110" spans="1:33" ht="15" hidden="1" outlineLevel="1" x14ac:dyDescent="0.25">
      <c r="A110" s="21" t="s">
        <v>34</v>
      </c>
      <c r="B110" s="55">
        <v>1042.4174579440401</v>
      </c>
      <c r="C110" s="66">
        <v>940.01026570030103</v>
      </c>
      <c r="D110" s="66">
        <v>876.26535602891397</v>
      </c>
      <c r="E110" s="66">
        <v>926.02678605976303</v>
      </c>
      <c r="F110" s="66">
        <v>1378.65969463436</v>
      </c>
      <c r="G110" s="66">
        <v>1146.6626505960901</v>
      </c>
      <c r="H110" s="66">
        <v>1091.4304160859001</v>
      </c>
      <c r="I110" s="66">
        <v>1130.4894674510399</v>
      </c>
      <c r="J110" s="66">
        <v>1086.8185309892101</v>
      </c>
      <c r="K110" s="66">
        <v>926.02964461896204</v>
      </c>
      <c r="L110" s="66">
        <v>755.23680535532105</v>
      </c>
      <c r="M110" s="66">
        <v>819.35244210325402</v>
      </c>
      <c r="N110" s="66">
        <v>898.53262228103199</v>
      </c>
      <c r="O110" s="66">
        <v>863.49199741277403</v>
      </c>
      <c r="P110" s="66">
        <v>735.94875343537694</v>
      </c>
      <c r="Q110" s="66">
        <v>989.84963276739904</v>
      </c>
      <c r="R110" s="66">
        <v>966.70189475367295</v>
      </c>
      <c r="S110" s="66">
        <v>988.81557106895104</v>
      </c>
      <c r="T110" s="66">
        <v>1114.58398262525</v>
      </c>
      <c r="U110" s="66">
        <v>1017.49969054172</v>
      </c>
      <c r="V110" s="66">
        <v>1067.0316440552101</v>
      </c>
      <c r="W110" s="66">
        <v>1017.74894138877</v>
      </c>
      <c r="X110" s="66">
        <v>970.06598247646298</v>
      </c>
      <c r="Y110" s="66">
        <v>960.40450024351605</v>
      </c>
      <c r="Z110" s="66">
        <v>927.48123533846604</v>
      </c>
      <c r="AA110" s="66">
        <v>1027.0865722481301</v>
      </c>
      <c r="AB110" s="66">
        <v>958.98112591968902</v>
      </c>
      <c r="AC110" s="67">
        <v>906.45965340405701</v>
      </c>
      <c r="AD110" s="29">
        <f t="shared" ca="1" si="41"/>
        <v>-0.13042548693316458</v>
      </c>
      <c r="AE110" s="39">
        <f t="shared" ca="1" si="36"/>
        <v>-5.1626000480647916E-3</v>
      </c>
      <c r="AF110" s="37">
        <f t="shared" ca="1" si="37"/>
        <v>-5.4767993963658501E-2</v>
      </c>
      <c r="AG110" s="44">
        <f t="shared" ca="1" si="38"/>
        <v>2.8459033424731436E-2</v>
      </c>
    </row>
    <row r="111" spans="1:33" x14ac:dyDescent="0.2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111"/>
  <sheetViews>
    <sheetView workbookViewId="0">
      <pane xSplit="1" ySplit="12" topLeftCell="W13" activePane="bottomRight" state="frozen"/>
      <selection activeCell="D1" sqref="D1"/>
      <selection pane="topRight" activeCell="E1" sqref="E1"/>
      <selection pane="bottomLeft" activeCell="D13" sqref="D13"/>
      <selection pane="bottomRight" activeCell="AF11" sqref="AF11"/>
    </sheetView>
  </sheetViews>
  <sheetFormatPr defaultRowHeight="14.25" outlineLevelRow="3" x14ac:dyDescent="0.2"/>
  <cols>
    <col min="1" max="1" width="50.625" customWidth="1"/>
    <col min="2" max="29" width="10.625" customWidth="1"/>
    <col min="30" max="32" width="14.625" customWidth="1"/>
    <col min="33" max="33" width="20.625" customWidth="1"/>
  </cols>
  <sheetData>
    <row r="1" spans="1:33" ht="15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1"/>
      <c r="AE1" s="1"/>
      <c r="AF1" s="1"/>
      <c r="AG1" s="1"/>
    </row>
    <row r="2" spans="1:33" ht="15" x14ac:dyDescent="0.2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1"/>
      <c r="AE2" s="1"/>
      <c r="AF2" s="1"/>
      <c r="AG2" s="1"/>
    </row>
    <row r="3" spans="1:33" ht="15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1"/>
      <c r="AE3" s="1"/>
      <c r="AF3" s="1"/>
      <c r="AG3" s="1"/>
    </row>
    <row r="4" spans="1:33" ht="15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1"/>
      <c r="AE4" s="1"/>
      <c r="AF4" s="1"/>
      <c r="AG4" s="1"/>
    </row>
    <row r="5" spans="1:33" ht="15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1"/>
      <c r="AE5" s="1"/>
      <c r="AF5" s="1"/>
      <c r="AG5" s="1"/>
    </row>
    <row r="6" spans="1:33" ht="15" x14ac:dyDescent="0.2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1"/>
      <c r="AE6" s="1"/>
      <c r="AF6" s="1"/>
      <c r="AG6" s="1"/>
    </row>
    <row r="7" spans="1:33" ht="21" x14ac:dyDescent="0.35">
      <c r="A7" s="4" t="s">
        <v>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1"/>
      <c r="AE7" s="1"/>
      <c r="AF7" s="1"/>
      <c r="AG7" s="1"/>
    </row>
    <row r="8" spans="1:33" ht="18" x14ac:dyDescent="0.35">
      <c r="A8" s="5" t="s">
        <v>51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1"/>
      <c r="AE8" s="1"/>
      <c r="AF8" s="1"/>
      <c r="AG8" s="1"/>
    </row>
    <row r="9" spans="1:33" ht="15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1"/>
      <c r="AE9" s="1"/>
      <c r="AF9" s="1"/>
      <c r="AG9" s="1"/>
    </row>
    <row r="10" spans="1:33" ht="15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6"/>
      <c r="AE10" s="6"/>
      <c r="AF10" s="6"/>
      <c r="AG10" s="6"/>
    </row>
    <row r="11" spans="1:33" ht="31.5" x14ac:dyDescent="0.25">
      <c r="A11" s="9"/>
      <c r="B11" s="10">
        <v>1990</v>
      </c>
      <c r="C11" s="10">
        <v>1991</v>
      </c>
      <c r="D11" s="10">
        <v>1992</v>
      </c>
      <c r="E11" s="10">
        <v>1993</v>
      </c>
      <c r="F11" s="10">
        <v>1994</v>
      </c>
      <c r="G11" s="10">
        <v>1995</v>
      </c>
      <c r="H11" s="10">
        <v>1996</v>
      </c>
      <c r="I11" s="10">
        <v>1997</v>
      </c>
      <c r="J11" s="10">
        <v>1998</v>
      </c>
      <c r="K11" s="10">
        <v>1999</v>
      </c>
      <c r="L11" s="10">
        <v>2000</v>
      </c>
      <c r="M11" s="10">
        <v>2001</v>
      </c>
      <c r="N11" s="10">
        <v>2002</v>
      </c>
      <c r="O11" s="10">
        <v>2003</v>
      </c>
      <c r="P11" s="10">
        <v>2004</v>
      </c>
      <c r="Q11" s="10">
        <v>2005</v>
      </c>
      <c r="R11" s="10">
        <v>2006</v>
      </c>
      <c r="S11" s="10">
        <v>2007</v>
      </c>
      <c r="T11" s="10">
        <v>2008</v>
      </c>
      <c r="U11" s="10">
        <v>2009</v>
      </c>
      <c r="V11" s="10">
        <v>2010</v>
      </c>
      <c r="W11" s="10">
        <v>2011</v>
      </c>
      <c r="X11" s="10">
        <v>2012</v>
      </c>
      <c r="Y11" s="10">
        <v>2013</v>
      </c>
      <c r="Z11" s="10">
        <v>2014</v>
      </c>
      <c r="AA11" s="10">
        <v>2015</v>
      </c>
      <c r="AB11" s="10">
        <v>2016</v>
      </c>
      <c r="AC11" s="10">
        <v>2017</v>
      </c>
      <c r="AD11" s="78" t="str">
        <f ca="1">"∆"&amp; $B$11&amp;"/"&amp; (OFFSET(AD11,0,-1))</f>
        <v>∆1990/2017</v>
      </c>
      <c r="AE11" s="10" t="str">
        <f ca="1">"∆"&amp; $B$11&amp;"/"&amp; (OFFSET(AE11,0,-2))&amp;" p.a."</f>
        <v>∆1990/2017 p.a.</v>
      </c>
      <c r="AF11" s="10" t="str">
        <f ca="1">"∆"&amp; (OFFSET(AF11,0,-4))&amp;"/"&amp; (OFFSET(AF11,0,-3))</f>
        <v>∆2016/2017</v>
      </c>
      <c r="AG11" s="24" t="str">
        <f ca="1">"Share of " &amp; OFFSET(AG11, 0, -4) &amp; " energy sector emissions"</f>
        <v>Share of 2017 energy sector emissions</v>
      </c>
    </row>
    <row r="12" spans="1:33" ht="15.75" thickBot="1" x14ac:dyDescent="0.3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11"/>
      <c r="AE12" s="1"/>
      <c r="AF12" s="1"/>
      <c r="AG12" s="12"/>
    </row>
    <row r="13" spans="1:33" ht="15.75" x14ac:dyDescent="0.25">
      <c r="A13" s="13" t="s">
        <v>2</v>
      </c>
      <c r="B13" s="52">
        <f>SUBTOTAL(9,B14:B107)</f>
        <v>42.868551145336944</v>
      </c>
      <c r="C13" s="60">
        <f t="shared" ref="C13:AC13" si="0">SUBTOTAL(9,C14:C107)</f>
        <v>38.112483234083271</v>
      </c>
      <c r="D13" s="60">
        <f t="shared" si="0"/>
        <v>38.894600610606638</v>
      </c>
      <c r="E13" s="60">
        <f t="shared" si="0"/>
        <v>37.923152051911835</v>
      </c>
      <c r="F13" s="60">
        <f t="shared" si="0"/>
        <v>39.191451792925541</v>
      </c>
      <c r="G13" s="60">
        <f t="shared" si="0"/>
        <v>39.744915297497165</v>
      </c>
      <c r="H13" s="60">
        <f t="shared" si="0"/>
        <v>48.950525508008674</v>
      </c>
      <c r="I13" s="60">
        <f t="shared" si="0"/>
        <v>44.437189376345763</v>
      </c>
      <c r="J13" s="60">
        <f t="shared" si="0"/>
        <v>45.525958206563075</v>
      </c>
      <c r="K13" s="60">
        <f t="shared" si="0"/>
        <v>48.75734902683967</v>
      </c>
      <c r="L13" s="60">
        <f t="shared" si="0"/>
        <v>48.589278505390695</v>
      </c>
      <c r="M13" s="60">
        <f t="shared" si="0"/>
        <v>49.629915399078008</v>
      </c>
      <c r="N13" s="60">
        <f t="shared" si="0"/>
        <v>48.170691614838525</v>
      </c>
      <c r="O13" s="60">
        <f t="shared" si="0"/>
        <v>42.643165636009876</v>
      </c>
      <c r="P13" s="60">
        <f t="shared" si="0"/>
        <v>40.087269218253475</v>
      </c>
      <c r="Q13" s="60">
        <f t="shared" si="0"/>
        <v>40.437134119535571</v>
      </c>
      <c r="R13" s="60">
        <f t="shared" si="0"/>
        <v>44.995035321707178</v>
      </c>
      <c r="S13" s="60">
        <f t="shared" si="0"/>
        <v>39.683746519443147</v>
      </c>
      <c r="T13" s="60">
        <f t="shared" si="0"/>
        <v>44.183731816632026</v>
      </c>
      <c r="U13" s="60">
        <f t="shared" si="0"/>
        <v>46.623298851980735</v>
      </c>
      <c r="V13" s="60">
        <f t="shared" si="0"/>
        <v>51.588958731558201</v>
      </c>
      <c r="W13" s="60">
        <f t="shared" si="0"/>
        <v>44.127345716722381</v>
      </c>
      <c r="X13" s="60">
        <f t="shared" si="0"/>
        <v>39.167528478648386</v>
      </c>
      <c r="Y13" s="60">
        <f t="shared" si="0"/>
        <v>37.76764738004465</v>
      </c>
      <c r="Z13" s="60">
        <f t="shared" si="0"/>
        <v>37.564797788736861</v>
      </c>
      <c r="AA13" s="60">
        <f t="shared" si="0"/>
        <v>38.483747593421292</v>
      </c>
      <c r="AB13" s="60">
        <f t="shared" ref="AB13" si="1">SUBTOTAL(9,AB14:AB107)</f>
        <v>36.193251920637273</v>
      </c>
      <c r="AC13" s="61">
        <f t="shared" si="0"/>
        <v>35.451308766159244</v>
      </c>
      <c r="AD13" s="26">
        <f ca="1">IF(B13=0,"", OFFSET($Y13, 0, -1) / B13 - 1)</f>
        <v>-8.6334213958876416E-2</v>
      </c>
      <c r="AE13" s="34">
        <f ca="1">IF(OFFSET($AE13,0,-1)="","",(OFFSET($AE13,0,-1)+1)^(1/(OFFSET($AE$11,0,-2)-B$11))-1)</f>
        <v>-3.3385049500057606E-3</v>
      </c>
      <c r="AF13" s="34">
        <f ca="1">IF(OFFSET($AF13, 0, -4)=0, "", OFFSET($AF13, 0, -3) / OFFSET($AF13, 0, -4) - 1)</f>
        <v>-2.0499488581598668E-2</v>
      </c>
      <c r="AG13" s="25"/>
    </row>
    <row r="14" spans="1:33" ht="15" x14ac:dyDescent="0.25">
      <c r="A14" s="14" t="s">
        <v>3</v>
      </c>
      <c r="B14" s="53">
        <f>SUBTOTAL(9,B15:B98)</f>
        <v>7.7897225417853964</v>
      </c>
      <c r="C14" s="62">
        <f t="shared" ref="C14:AC14" si="2">SUBTOTAL(9,C15:C98)</f>
        <v>7.3567873269476243</v>
      </c>
      <c r="D14" s="62">
        <f t="shared" si="2"/>
        <v>7.043586905591896</v>
      </c>
      <c r="E14" s="62">
        <f t="shared" si="2"/>
        <v>6.8492618153024294</v>
      </c>
      <c r="F14" s="62">
        <f t="shared" si="2"/>
        <v>7.0327184721370521</v>
      </c>
      <c r="G14" s="62">
        <f t="shared" si="2"/>
        <v>7.0078639296249472</v>
      </c>
      <c r="H14" s="62">
        <f t="shared" si="2"/>
        <v>6.8160331813450972</v>
      </c>
      <c r="I14" s="62">
        <f t="shared" si="2"/>
        <v>6.8124939521880048</v>
      </c>
      <c r="J14" s="62">
        <f t="shared" si="2"/>
        <v>6.7284284744649163</v>
      </c>
      <c r="K14" s="62">
        <f t="shared" si="2"/>
        <v>6.6561498940021249</v>
      </c>
      <c r="L14" s="62">
        <f t="shared" si="2"/>
        <v>6.7014654865881855</v>
      </c>
      <c r="M14" s="62">
        <f t="shared" si="2"/>
        <v>6.572245212753467</v>
      </c>
      <c r="N14" s="62">
        <f t="shared" si="2"/>
        <v>6.5900865284913213</v>
      </c>
      <c r="O14" s="62">
        <f t="shared" si="2"/>
        <v>6.6283106421289135</v>
      </c>
      <c r="P14" s="62">
        <f t="shared" si="2"/>
        <v>6.6000039012669784</v>
      </c>
      <c r="Q14" s="62">
        <f t="shared" si="2"/>
        <v>6.6769894309252464</v>
      </c>
      <c r="R14" s="62">
        <f t="shared" si="2"/>
        <v>6.6848934269380837</v>
      </c>
      <c r="S14" s="62">
        <f t="shared" si="2"/>
        <v>6.359191611667069</v>
      </c>
      <c r="T14" s="62">
        <f t="shared" si="2"/>
        <v>6.1508865438135443</v>
      </c>
      <c r="U14" s="62">
        <f t="shared" si="2"/>
        <v>5.7409261706609014</v>
      </c>
      <c r="V14" s="62">
        <f t="shared" si="2"/>
        <v>6.034364788154317</v>
      </c>
      <c r="W14" s="62">
        <f t="shared" si="2"/>
        <v>6.0226459781267376</v>
      </c>
      <c r="X14" s="62">
        <f t="shared" si="2"/>
        <v>6.313432403114259</v>
      </c>
      <c r="Y14" s="62">
        <f t="shared" si="2"/>
        <v>6.0858816491342607</v>
      </c>
      <c r="Z14" s="62">
        <f t="shared" si="2"/>
        <v>5.6225117996494998</v>
      </c>
      <c r="AA14" s="62">
        <f t="shared" si="2"/>
        <v>5.7714128390864889</v>
      </c>
      <c r="AB14" s="62">
        <f t="shared" ref="AB14" si="3">SUBTOTAL(9,AB15:AB98)</f>
        <v>5.4429777251352816</v>
      </c>
      <c r="AC14" s="63">
        <f t="shared" si="2"/>
        <v>5.8262377606691214</v>
      </c>
      <c r="AD14" s="27">
        <f ca="1">IF(B14=0,"", OFFSET($AD14, 0, -1) / B14 - 1)</f>
        <v>-0.25206093934460549</v>
      </c>
      <c r="AE14" s="35">
        <f t="shared" ref="AE14:AE77" ca="1" si="4">IF(OFFSET($AE14,0,-1)="","",(OFFSET($AE14,0,-1)+1)^(1/(OFFSET($AE$11,0,-2)-B$11))-1)</f>
        <v>-1.06991588897698E-2</v>
      </c>
      <c r="AF14" s="35">
        <f t="shared" ref="AF14:AF77" ca="1" si="5">IF(OFFSET($AF14, 0, -4)=0, "", OFFSET($AF14, 0, -3) / OFFSET($AF14, 0, -4) - 1)</f>
        <v>7.0413669665406298E-2</v>
      </c>
      <c r="AG14" s="42">
        <f t="shared" ref="AG14:AG77" ca="1" si="6">IF(OFFSET($AG$13, 0, -4) = 0, "", OFFSET($AG14, 0, -4) / OFFSET($AG$13, 0, -4))</f>
        <v>0.16434478622777032</v>
      </c>
    </row>
    <row r="15" spans="1:33" ht="15" collapsed="1" x14ac:dyDescent="0.25">
      <c r="A15" s="15" t="s">
        <v>4</v>
      </c>
      <c r="B15" s="54">
        <f>SUBTOTAL(9,B16:B27)</f>
        <v>0.10011040050095697</v>
      </c>
      <c r="C15" s="64">
        <f t="shared" ref="C15:AC15" si="7">SUBTOTAL(9,C16:C27)</f>
        <v>0.10454534725726165</v>
      </c>
      <c r="D15" s="64">
        <f t="shared" si="7"/>
        <v>0.12809645144954498</v>
      </c>
      <c r="E15" s="64">
        <f t="shared" si="7"/>
        <v>0.11451724470801854</v>
      </c>
      <c r="F15" s="64">
        <f t="shared" si="7"/>
        <v>9.3728293781807234E-2</v>
      </c>
      <c r="G15" s="64">
        <f t="shared" si="7"/>
        <v>8.4477127934862797E-2</v>
      </c>
      <c r="H15" s="64">
        <f t="shared" si="7"/>
        <v>9.4772046275767699E-2</v>
      </c>
      <c r="I15" s="64">
        <f t="shared" si="7"/>
        <v>0.11612281127557281</v>
      </c>
      <c r="J15" s="64">
        <f t="shared" si="7"/>
        <v>9.2913482225029001E-2</v>
      </c>
      <c r="K15" s="64">
        <f t="shared" si="7"/>
        <v>0.11393179296536854</v>
      </c>
      <c r="L15" s="64">
        <f t="shared" si="7"/>
        <v>0.10821919092663194</v>
      </c>
      <c r="M15" s="64">
        <f t="shared" si="7"/>
        <v>0.13078478863966722</v>
      </c>
      <c r="N15" s="64">
        <f t="shared" si="7"/>
        <v>0.11730805306790076</v>
      </c>
      <c r="O15" s="64">
        <f t="shared" si="7"/>
        <v>0.13038801506684355</v>
      </c>
      <c r="P15" s="64">
        <f t="shared" si="7"/>
        <v>0.11708719097590663</v>
      </c>
      <c r="Q15" s="64">
        <f t="shared" si="7"/>
        <v>0.14517239258538026</v>
      </c>
      <c r="R15" s="64">
        <f t="shared" si="7"/>
        <v>0.14426384505964632</v>
      </c>
      <c r="S15" s="64">
        <f t="shared" si="7"/>
        <v>0.13122948879200216</v>
      </c>
      <c r="T15" s="64">
        <f t="shared" si="7"/>
        <v>0.13837565753925041</v>
      </c>
      <c r="U15" s="64">
        <f t="shared" si="7"/>
        <v>0.1124545421632015</v>
      </c>
      <c r="V15" s="64">
        <f t="shared" si="7"/>
        <v>0.11034919046014599</v>
      </c>
      <c r="W15" s="64">
        <f t="shared" si="7"/>
        <v>9.901090791608845E-2</v>
      </c>
      <c r="X15" s="64">
        <f t="shared" si="7"/>
        <v>0.11540882769749</v>
      </c>
      <c r="Y15" s="64">
        <f t="shared" si="7"/>
        <v>9.9399226707615057E-2</v>
      </c>
      <c r="Z15" s="64">
        <f t="shared" si="7"/>
        <v>8.7271034377425588E-2</v>
      </c>
      <c r="AA15" s="64">
        <f t="shared" si="7"/>
        <v>8.5420358352349748E-2</v>
      </c>
      <c r="AB15" s="64">
        <f t="shared" ref="AB15" si="8">SUBTOTAL(9,AB16:AB27)</f>
        <v>7.1724576178066615E-2</v>
      </c>
      <c r="AC15" s="65">
        <f t="shared" si="7"/>
        <v>8.0035977759839338E-2</v>
      </c>
      <c r="AD15" s="28">
        <f t="shared" ref="AD15:AD78" ca="1" si="9">IF(B15=0,"", OFFSET($AD15, 0, -1) / B15 - 1)</f>
        <v>-0.20052284918114716</v>
      </c>
      <c r="AE15" s="36">
        <f t="shared" ca="1" si="4"/>
        <v>-8.2545325658319735E-3</v>
      </c>
      <c r="AF15" s="36">
        <f t="shared" ca="1" si="5"/>
        <v>0.11587941016393688</v>
      </c>
      <c r="AG15" s="43">
        <f t="shared" ca="1" si="6"/>
        <v>2.2576311156173529E-3</v>
      </c>
    </row>
    <row r="16" spans="1:33" ht="15" hidden="1" outlineLevel="1" x14ac:dyDescent="0.25">
      <c r="A16" s="16" t="s">
        <v>5</v>
      </c>
      <c r="B16" s="55">
        <f>SUBTOTAL(9,B17:B20)</f>
        <v>5.6549837262999995E-2</v>
      </c>
      <c r="C16" s="66">
        <f t="shared" ref="C16:AC16" si="10">SUBTOTAL(9,C17:C20)</f>
        <v>6.5882362671999997E-2</v>
      </c>
      <c r="D16" s="66">
        <f t="shared" si="10"/>
        <v>8.3575157677549999E-2</v>
      </c>
      <c r="E16" s="66">
        <f t="shared" si="10"/>
        <v>6.930893325000001E-2</v>
      </c>
      <c r="F16" s="66">
        <f t="shared" si="10"/>
        <v>5.4860770379999993E-2</v>
      </c>
      <c r="G16" s="66">
        <f t="shared" si="10"/>
        <v>5.0011747385769204E-2</v>
      </c>
      <c r="H16" s="66">
        <f t="shared" si="10"/>
        <v>6.5627151199999997E-2</v>
      </c>
      <c r="I16" s="66">
        <f t="shared" si="10"/>
        <v>9.4359978282500007E-2</v>
      </c>
      <c r="J16" s="66">
        <f t="shared" si="10"/>
        <v>7.0983092975000009E-2</v>
      </c>
      <c r="K16" s="66">
        <f t="shared" si="10"/>
        <v>9.1138893321100006E-2</v>
      </c>
      <c r="L16" s="66">
        <f t="shared" si="10"/>
        <v>8.6905869216700002E-2</v>
      </c>
      <c r="M16" s="66">
        <f t="shared" si="10"/>
        <v>0.1086900006</v>
      </c>
      <c r="N16" s="66">
        <f t="shared" si="10"/>
        <v>9.5100512480721988E-2</v>
      </c>
      <c r="O16" s="66">
        <f t="shared" si="10"/>
        <v>0.107409991442034</v>
      </c>
      <c r="P16" s="66">
        <f t="shared" si="10"/>
        <v>9.4203814196076013E-2</v>
      </c>
      <c r="Q16" s="66">
        <f t="shared" si="10"/>
        <v>0.121884806778852</v>
      </c>
      <c r="R16" s="66">
        <f t="shared" si="10"/>
        <v>0.1212134139603406</v>
      </c>
      <c r="S16" s="66">
        <f t="shared" si="10"/>
        <v>0.10882336247674769</v>
      </c>
      <c r="T16" s="66">
        <f t="shared" si="10"/>
        <v>0.11808910627830556</v>
      </c>
      <c r="U16" s="66">
        <f t="shared" si="10"/>
        <v>9.0152165106868812E-2</v>
      </c>
      <c r="V16" s="66">
        <f t="shared" si="10"/>
        <v>8.6556728575330991E-2</v>
      </c>
      <c r="W16" s="66">
        <f t="shared" si="10"/>
        <v>7.6471790128861891E-2</v>
      </c>
      <c r="X16" s="66">
        <f t="shared" si="10"/>
        <v>9.2460850461256183E-2</v>
      </c>
      <c r="Y16" s="66">
        <f t="shared" si="10"/>
        <v>7.8800728328401529E-2</v>
      </c>
      <c r="Z16" s="66">
        <f t="shared" si="10"/>
        <v>6.5598698408100148E-2</v>
      </c>
      <c r="AA16" s="66">
        <f t="shared" si="10"/>
        <v>6.285450833769024E-2</v>
      </c>
      <c r="AB16" s="66">
        <f t="shared" ref="AB16" si="11">SUBTOTAL(9,AB17:AB20)</f>
        <v>5.0119409030835199E-2</v>
      </c>
      <c r="AC16" s="67">
        <f t="shared" si="10"/>
        <v>5.9357513582778451E-2</v>
      </c>
      <c r="AD16" s="29">
        <f t="shared" ca="1" si="9"/>
        <v>4.9649591504934198E-2</v>
      </c>
      <c r="AE16" s="37">
        <f t="shared" ca="1" si="4"/>
        <v>1.7962923702259381E-3</v>
      </c>
      <c r="AF16" s="37">
        <f t="shared" ca="1" si="5"/>
        <v>0.18432189705707924</v>
      </c>
      <c r="AG16" s="44">
        <f t="shared" ca="1" si="6"/>
        <v>1.6743391329868012E-3</v>
      </c>
    </row>
    <row r="17" spans="1:33" hidden="1" outlineLevel="2" x14ac:dyDescent="0.2">
      <c r="A17" s="17" t="s">
        <v>6</v>
      </c>
      <c r="B17" s="56">
        <v>5.0937305129999999E-2</v>
      </c>
      <c r="C17" s="68">
        <v>6.21923895E-2</v>
      </c>
      <c r="D17" s="68">
        <v>6.7225838400000001E-2</v>
      </c>
      <c r="E17" s="68">
        <v>6.2086182300000001E-2</v>
      </c>
      <c r="F17" s="68">
        <v>4.9640202000000001E-2</v>
      </c>
      <c r="G17" s="68">
        <v>4.1856408830769201E-2</v>
      </c>
      <c r="H17" s="68">
        <v>5.7880257300000001E-2</v>
      </c>
      <c r="I17" s="68">
        <v>8.1189210600000006E-2</v>
      </c>
      <c r="J17" s="68">
        <v>6.2269345800000001E-2</v>
      </c>
      <c r="K17" s="68">
        <v>7.8891422399999994E-2</v>
      </c>
      <c r="L17" s="68">
        <v>7.6876766099999994E-2</v>
      </c>
      <c r="M17" s="68">
        <v>9.3822035400000003E-2</v>
      </c>
      <c r="N17" s="68">
        <v>8.0094605404500002E-2</v>
      </c>
      <c r="O17" s="68">
        <v>7.4650094848800003E-2</v>
      </c>
      <c r="P17" s="68">
        <v>5.2039947285900001E-2</v>
      </c>
      <c r="Q17" s="68">
        <v>6.9139964348999994E-2</v>
      </c>
      <c r="R17" s="68">
        <v>7.0841484747E-2</v>
      </c>
      <c r="S17" s="68">
        <v>8.2377032419499105E-2</v>
      </c>
      <c r="T17" s="68">
        <v>7.41858202483206E-2</v>
      </c>
      <c r="U17" s="68">
        <v>6.2098363805337002E-2</v>
      </c>
      <c r="V17" s="68">
        <v>7.1649593235223297E-2</v>
      </c>
      <c r="W17" s="68">
        <v>5.8946693172929998E-2</v>
      </c>
      <c r="X17" s="68">
        <v>6.2813534517997802E-2</v>
      </c>
      <c r="Y17" s="68">
        <v>6.0450148274399901E-2</v>
      </c>
      <c r="Z17" s="68">
        <v>5.11237368881719E-2</v>
      </c>
      <c r="AA17" s="68">
        <v>4.9425361700782301E-2</v>
      </c>
      <c r="AB17" s="68">
        <v>4.3402209406782001E-2</v>
      </c>
      <c r="AC17" s="69">
        <v>5.1720877160417601E-2</v>
      </c>
      <c r="AD17" s="30">
        <f t="shared" ca="1" si="9"/>
        <v>1.5383068036634473E-2</v>
      </c>
      <c r="AE17" s="38">
        <f t="shared" ca="1" si="4"/>
        <v>5.6556536167673421E-4</v>
      </c>
      <c r="AF17" s="38">
        <f t="shared" ca="1" si="5"/>
        <v>0.19166461494321374</v>
      </c>
      <c r="AG17" s="45">
        <f t="shared" ca="1" si="6"/>
        <v>1.4589271584181625E-3</v>
      </c>
    </row>
    <row r="18" spans="1:33" hidden="1" outlineLevel="2" x14ac:dyDescent="0.2">
      <c r="A18" s="17" t="s">
        <v>7</v>
      </c>
      <c r="B18" s="56">
        <v>4.9453874499999998E-3</v>
      </c>
      <c r="C18" s="68">
        <v>2.3026451500000001E-3</v>
      </c>
      <c r="D18" s="68">
        <v>9.1961187499999993E-3</v>
      </c>
      <c r="E18" s="68">
        <v>4.4887727999999997E-3</v>
      </c>
      <c r="F18" s="68">
        <v>3.9143866499999997E-3</v>
      </c>
      <c r="G18" s="68">
        <v>5.7390564000000003E-3</v>
      </c>
      <c r="H18" s="68">
        <v>6.2882979499999997E-3</v>
      </c>
      <c r="I18" s="68">
        <v>1.225602125E-2</v>
      </c>
      <c r="J18" s="68">
        <v>7.8446421949999994E-3</v>
      </c>
      <c r="K18" s="68">
        <v>1.141011655E-2</v>
      </c>
      <c r="L18" s="68">
        <v>9.2024694999999993E-3</v>
      </c>
      <c r="M18" s="68">
        <v>1.4089773E-2</v>
      </c>
      <c r="N18" s="68">
        <v>1.4124507850000001E-2</v>
      </c>
      <c r="O18" s="68">
        <v>3.0902379000000001E-2</v>
      </c>
      <c r="P18" s="68">
        <v>4.0452814500000003E-2</v>
      </c>
      <c r="Q18" s="68">
        <v>5.1245593499999999E-2</v>
      </c>
      <c r="R18" s="68">
        <v>4.8436538500000001E-2</v>
      </c>
      <c r="S18" s="68">
        <v>2.47639142950472E-2</v>
      </c>
      <c r="T18" s="68">
        <v>4.09391321643756E-2</v>
      </c>
      <c r="U18" s="68">
        <v>2.6240250742001401E-2</v>
      </c>
      <c r="V18" s="68">
        <v>1.31427708524224E-2</v>
      </c>
      <c r="W18" s="68">
        <v>1.5681120673168399E-2</v>
      </c>
      <c r="X18" s="68">
        <v>2.7857217335194199E-2</v>
      </c>
      <c r="Y18" s="68">
        <v>1.66859628835293E-2</v>
      </c>
      <c r="Z18" s="68">
        <v>1.25565671252117E-2</v>
      </c>
      <c r="AA18" s="68">
        <v>1.13948318504178E-2</v>
      </c>
      <c r="AB18" s="68">
        <v>4.60238237375E-3</v>
      </c>
      <c r="AC18" s="69">
        <v>5.3970058177493603E-3</v>
      </c>
      <c r="AD18" s="30">
        <f t="shared" ca="1" si="9"/>
        <v>9.132112950004756E-2</v>
      </c>
      <c r="AE18" s="38">
        <f t="shared" ca="1" si="4"/>
        <v>3.2418734577652764E-3</v>
      </c>
      <c r="AF18" s="38">
        <f t="shared" ca="1" si="5"/>
        <v>0.17265480776468056</v>
      </c>
      <c r="AG18" s="45">
        <f t="shared" ca="1" si="6"/>
        <v>1.5223713892619897E-4</v>
      </c>
    </row>
    <row r="19" spans="1:33" hidden="1" outlineLevel="2" x14ac:dyDescent="0.2">
      <c r="A19" s="17" t="s">
        <v>8</v>
      </c>
      <c r="B19" s="56">
        <v>3.8009418300000001E-4</v>
      </c>
      <c r="C19" s="68">
        <v>8.6106742200000002E-4</v>
      </c>
      <c r="D19" s="68">
        <v>6.5790977275500002E-3</v>
      </c>
      <c r="E19" s="68">
        <v>2.1598753499999998E-3</v>
      </c>
      <c r="F19" s="68">
        <v>7.3207893000000002E-4</v>
      </c>
      <c r="G19" s="68">
        <v>1.7512460549999999E-3</v>
      </c>
      <c r="H19" s="68">
        <v>6.8102745E-4</v>
      </c>
      <c r="I19" s="68">
        <v>3.1049324999999999E-6</v>
      </c>
      <c r="J19" s="68">
        <v>1.1071908E-4</v>
      </c>
      <c r="K19" s="68">
        <v>1.7511711E-6</v>
      </c>
      <c r="L19" s="68">
        <v>5.5421670000000004E-7</v>
      </c>
      <c r="M19" s="68">
        <v>0</v>
      </c>
      <c r="N19" s="68">
        <v>4.6657349999999998E-8</v>
      </c>
      <c r="O19" s="68">
        <v>6.8475620520599999E-4</v>
      </c>
      <c r="P19" s="68">
        <v>3.2032518228000001E-4</v>
      </c>
      <c r="Q19" s="68">
        <v>4.3965055548E-5</v>
      </c>
      <c r="R19" s="68">
        <v>2.5096795345260002E-4</v>
      </c>
      <c r="S19" s="68">
        <v>1.7219366649393801E-5</v>
      </c>
      <c r="T19" s="68">
        <v>1.3594937804203499E-3</v>
      </c>
      <c r="U19" s="68">
        <v>1.2640219031340001E-4</v>
      </c>
      <c r="V19" s="68">
        <v>2.32011307854E-5</v>
      </c>
      <c r="W19" s="68">
        <v>2.46180589081884E-5</v>
      </c>
      <c r="X19" s="68">
        <v>3.4399255027177999E-5</v>
      </c>
      <c r="Y19" s="68">
        <v>3.3983131346232898E-5</v>
      </c>
      <c r="Z19" s="68">
        <v>3.20235189337209E-5</v>
      </c>
      <c r="AA19" s="68">
        <v>1.1029912922098E-5</v>
      </c>
      <c r="AB19" s="68">
        <v>3.1994296983635498E-5</v>
      </c>
      <c r="AC19" s="69">
        <v>5.1574131572353203E-5</v>
      </c>
      <c r="AD19" s="30">
        <f t="shared" ca="1" si="9"/>
        <v>-0.86431223133884894</v>
      </c>
      <c r="AE19" s="38">
        <f t="shared" ca="1" si="4"/>
        <v>-7.1307629271550321E-2</v>
      </c>
      <c r="AF19" s="38">
        <f t="shared" ca="1" si="5"/>
        <v>0.61197889732449617</v>
      </c>
      <c r="AG19" s="45">
        <f t="shared" ca="1" si="6"/>
        <v>1.4547878024064467E-6</v>
      </c>
    </row>
    <row r="20" spans="1:33" hidden="1" outlineLevel="2" x14ac:dyDescent="0.2">
      <c r="A20" s="17" t="s">
        <v>9</v>
      </c>
      <c r="B20" s="56">
        <v>2.8705050000000002E-4</v>
      </c>
      <c r="C20" s="68">
        <v>5.2626059999999995E-4</v>
      </c>
      <c r="D20" s="68">
        <v>5.741028E-4</v>
      </c>
      <c r="E20" s="68">
        <v>5.741028E-4</v>
      </c>
      <c r="F20" s="68">
        <v>5.741028E-4</v>
      </c>
      <c r="G20" s="68">
        <v>6.6503609999999996E-4</v>
      </c>
      <c r="H20" s="68">
        <v>7.7756850000000003E-4</v>
      </c>
      <c r="I20" s="68">
        <v>9.1164149999999999E-4</v>
      </c>
      <c r="J20" s="68">
        <v>7.5838589999999997E-4</v>
      </c>
      <c r="K20" s="68">
        <v>8.3560320000000004E-4</v>
      </c>
      <c r="L20" s="68">
        <v>8.2607939999999999E-4</v>
      </c>
      <c r="M20" s="68">
        <v>7.7819219999999999E-4</v>
      </c>
      <c r="N20" s="68">
        <v>8.8135256887199895E-4</v>
      </c>
      <c r="O20" s="68">
        <v>1.172761388028E-3</v>
      </c>
      <c r="P20" s="68">
        <v>1.3907272278960001E-3</v>
      </c>
      <c r="Q20" s="68">
        <v>1.455283874304E-3</v>
      </c>
      <c r="R20" s="68">
        <v>1.6844227598880001E-3</v>
      </c>
      <c r="S20" s="68">
        <v>1.6651963955520001E-3</v>
      </c>
      <c r="T20" s="68">
        <v>1.6046600851889999E-3</v>
      </c>
      <c r="U20" s="68">
        <v>1.6871483692169999E-3</v>
      </c>
      <c r="V20" s="68">
        <v>1.7411633568999E-3</v>
      </c>
      <c r="W20" s="68">
        <v>1.8193582238553001E-3</v>
      </c>
      <c r="X20" s="68">
        <v>1.7556993530369999E-3</v>
      </c>
      <c r="Y20" s="68">
        <v>1.6306340391261001E-3</v>
      </c>
      <c r="Z20" s="68">
        <v>1.88637087578283E-3</v>
      </c>
      <c r="AA20" s="68">
        <v>2.0232848735680501E-3</v>
      </c>
      <c r="AB20" s="68">
        <v>2.0828229533195698E-3</v>
      </c>
      <c r="AC20" s="69">
        <v>2.1880564730391398E-3</v>
      </c>
      <c r="AD20" s="30">
        <f t="shared" ca="1" si="9"/>
        <v>6.6225489000685931</v>
      </c>
      <c r="AE20" s="38">
        <f t="shared" ca="1" si="4"/>
        <v>7.8128132224088986E-2</v>
      </c>
      <c r="AF20" s="38">
        <f t="shared" ca="1" si="5"/>
        <v>5.052446707092928E-2</v>
      </c>
      <c r="AG20" s="45">
        <f t="shared" ca="1" si="6"/>
        <v>6.1720047840033284E-5</v>
      </c>
    </row>
    <row r="21" spans="1:33" ht="15" hidden="1" outlineLevel="1" x14ac:dyDescent="0.25">
      <c r="A21" s="16" t="s">
        <v>10</v>
      </c>
      <c r="B21" s="55">
        <f>SUBTOTAL(9,B22:B23)</f>
        <v>1.6738399317947801E-2</v>
      </c>
      <c r="C21" s="66">
        <f t="shared" ref="C21:AC21" si="12">SUBTOTAL(9,C22:C23)</f>
        <v>1.6726868159751902E-2</v>
      </c>
      <c r="D21" s="66">
        <f t="shared" si="12"/>
        <v>1.6863499880690001E-2</v>
      </c>
      <c r="E21" s="66">
        <f t="shared" si="12"/>
        <v>1.9132447138634899E-2</v>
      </c>
      <c r="F21" s="66">
        <f t="shared" si="12"/>
        <v>1.6992618623693299E-2</v>
      </c>
      <c r="G21" s="66">
        <f t="shared" si="12"/>
        <v>1.8795194814299497E-2</v>
      </c>
      <c r="H21" s="66">
        <f t="shared" si="12"/>
        <v>1.7052153036520998E-2</v>
      </c>
      <c r="I21" s="66">
        <f t="shared" si="12"/>
        <v>1.5109311817151701E-2</v>
      </c>
      <c r="J21" s="66">
        <f t="shared" si="12"/>
        <v>1.6657598664054602E-2</v>
      </c>
      <c r="K21" s="66">
        <f t="shared" si="12"/>
        <v>1.7737414815591199E-2</v>
      </c>
      <c r="L21" s="66">
        <f t="shared" si="12"/>
        <v>1.6533337656602701E-2</v>
      </c>
      <c r="M21" s="66">
        <f t="shared" si="12"/>
        <v>1.6805160951845699E-2</v>
      </c>
      <c r="N21" s="66">
        <f t="shared" si="12"/>
        <v>1.7128809974060799E-2</v>
      </c>
      <c r="O21" s="66">
        <f t="shared" si="12"/>
        <v>1.80985882467916E-2</v>
      </c>
      <c r="P21" s="66">
        <f t="shared" si="12"/>
        <v>1.7106384423072399E-2</v>
      </c>
      <c r="Q21" s="66">
        <f t="shared" si="12"/>
        <v>1.7201999297635398E-2</v>
      </c>
      <c r="R21" s="66">
        <f t="shared" si="12"/>
        <v>1.7113018740875202E-2</v>
      </c>
      <c r="S21" s="66">
        <f t="shared" si="12"/>
        <v>1.6910216431162649E-2</v>
      </c>
      <c r="T21" s="66">
        <f t="shared" si="12"/>
        <v>1.636249716095237E-2</v>
      </c>
      <c r="U21" s="66">
        <f t="shared" si="12"/>
        <v>1.6677345984359999E-2</v>
      </c>
      <c r="V21" s="66">
        <f t="shared" si="12"/>
        <v>1.7044002278925302E-2</v>
      </c>
      <c r="W21" s="66">
        <f t="shared" si="12"/>
        <v>1.58775438540282E-2</v>
      </c>
      <c r="X21" s="66">
        <f t="shared" si="12"/>
        <v>1.6521805831997402E-2</v>
      </c>
      <c r="Y21" s="66">
        <f t="shared" si="12"/>
        <v>1.4907500187682101E-2</v>
      </c>
      <c r="Z21" s="66">
        <f t="shared" si="12"/>
        <v>1.5882180062597201E-2</v>
      </c>
      <c r="AA21" s="66">
        <f t="shared" si="12"/>
        <v>1.7227109627828901E-2</v>
      </c>
      <c r="AB21" s="66">
        <f t="shared" ref="AB21" si="13">SUBTOTAL(9,AB22:AB23)</f>
        <v>1.6918776031897901E-2</v>
      </c>
      <c r="AC21" s="67">
        <f t="shared" si="12"/>
        <v>1.5549997528444E-2</v>
      </c>
      <c r="AD21" s="29">
        <f t="shared" ca="1" si="9"/>
        <v>-7.0998532591436847E-2</v>
      </c>
      <c r="AE21" s="37">
        <f t="shared" ca="1" si="4"/>
        <v>-2.7238746368929423E-3</v>
      </c>
      <c r="AF21" s="37">
        <f t="shared" ca="1" si="5"/>
        <v>-8.0902927071867858E-2</v>
      </c>
      <c r="AG21" s="44">
        <f t="shared" ca="1" si="6"/>
        <v>4.3862971691718079E-4</v>
      </c>
    </row>
    <row r="22" spans="1:33" hidden="1" outlineLevel="2" x14ac:dyDescent="0.2">
      <c r="A22" s="17" t="s">
        <v>6</v>
      </c>
      <c r="B22" s="56">
        <v>0</v>
      </c>
      <c r="C22" s="68">
        <v>0</v>
      </c>
      <c r="D22" s="68">
        <v>0</v>
      </c>
      <c r="E22" s="68">
        <v>1.4371182000000001E-4</v>
      </c>
      <c r="F22" s="68">
        <v>1.2409815600000001E-3</v>
      </c>
      <c r="G22" s="68">
        <v>8.6957387999999996E-4</v>
      </c>
      <c r="H22" s="68">
        <v>8.5018626E-4</v>
      </c>
      <c r="I22" s="68">
        <v>3.1650507000000001E-4</v>
      </c>
      <c r="J22" s="68">
        <v>8.6114070000000001E-5</v>
      </c>
      <c r="K22" s="68">
        <v>5.525037E-5</v>
      </c>
      <c r="L22" s="68">
        <v>9.2104236000000003E-4</v>
      </c>
      <c r="M22" s="68">
        <v>1.9531071000000001E-4</v>
      </c>
      <c r="N22" s="68">
        <v>4.3526511E-4</v>
      </c>
      <c r="O22" s="68">
        <v>6.6552569999999995E-5</v>
      </c>
      <c r="P22" s="68">
        <v>7.2812249999999997E-5</v>
      </c>
      <c r="Q22" s="68">
        <v>9.777578382471981E-4</v>
      </c>
      <c r="R22" s="68">
        <v>1.0414092731690001E-3</v>
      </c>
      <c r="S22" s="68">
        <v>1.38875826187025E-3</v>
      </c>
      <c r="T22" s="68">
        <v>2.0794643386264698E-3</v>
      </c>
      <c r="U22" s="68">
        <v>2.23813989E-3</v>
      </c>
      <c r="V22" s="68">
        <v>1.5865862656501001E-3</v>
      </c>
      <c r="W22" s="68">
        <v>2.1793249799999998E-3</v>
      </c>
      <c r="X22" s="68">
        <v>2.3300354700000001E-3</v>
      </c>
      <c r="Y22" s="68">
        <v>1.83252132E-3</v>
      </c>
      <c r="Z22" s="68">
        <v>1.88881497E-3</v>
      </c>
      <c r="AA22" s="68">
        <v>1.83891141E-3</v>
      </c>
      <c r="AB22" s="68">
        <v>2.67742458396E-3</v>
      </c>
      <c r="AC22" s="69">
        <v>2.8962258299100002E-3</v>
      </c>
      <c r="AD22" s="30" t="str">
        <f t="shared" ca="1" si="9"/>
        <v/>
      </c>
      <c r="AE22" s="38" t="str">
        <f t="shared" ca="1" si="4"/>
        <v/>
      </c>
      <c r="AF22" s="38">
        <f t="shared" ca="1" si="5"/>
        <v>8.1720787678129847E-2</v>
      </c>
      <c r="AG22" s="45">
        <f t="shared" ca="1" si="6"/>
        <v>8.1695878959330568E-5</v>
      </c>
    </row>
    <row r="23" spans="1:33" hidden="1" outlineLevel="2" x14ac:dyDescent="0.2">
      <c r="A23" s="17" t="s">
        <v>11</v>
      </c>
      <c r="B23" s="56">
        <v>1.6738399317947801E-2</v>
      </c>
      <c r="C23" s="68">
        <v>1.6726868159751902E-2</v>
      </c>
      <c r="D23" s="68">
        <v>1.6863499880690001E-2</v>
      </c>
      <c r="E23" s="68">
        <v>1.8988735318634899E-2</v>
      </c>
      <c r="F23" s="68">
        <v>1.57516370636933E-2</v>
      </c>
      <c r="G23" s="68">
        <v>1.7925620934299499E-2</v>
      </c>
      <c r="H23" s="68">
        <v>1.6201966776520998E-2</v>
      </c>
      <c r="I23" s="68">
        <v>1.47928067471517E-2</v>
      </c>
      <c r="J23" s="68">
        <v>1.6571484594054602E-2</v>
      </c>
      <c r="K23" s="68">
        <v>1.76821644455912E-2</v>
      </c>
      <c r="L23" s="68">
        <v>1.5612295296602701E-2</v>
      </c>
      <c r="M23" s="68">
        <v>1.6609850241845699E-2</v>
      </c>
      <c r="N23" s="68">
        <v>1.66935448640608E-2</v>
      </c>
      <c r="O23" s="68">
        <v>1.80320356767916E-2</v>
      </c>
      <c r="P23" s="68">
        <v>1.70335721730724E-2</v>
      </c>
      <c r="Q23" s="68">
        <v>1.6224241459388201E-2</v>
      </c>
      <c r="R23" s="68">
        <v>1.6071609467706201E-2</v>
      </c>
      <c r="S23" s="68">
        <v>1.55214581692924E-2</v>
      </c>
      <c r="T23" s="68">
        <v>1.4283032822325899E-2</v>
      </c>
      <c r="U23" s="68">
        <v>1.443920609436E-2</v>
      </c>
      <c r="V23" s="68">
        <v>1.54574160132752E-2</v>
      </c>
      <c r="W23" s="68">
        <v>1.36982188740282E-2</v>
      </c>
      <c r="X23" s="68">
        <v>1.41917703619974E-2</v>
      </c>
      <c r="Y23" s="68">
        <v>1.3074978867682101E-2</v>
      </c>
      <c r="Z23" s="68">
        <v>1.39933650925972E-2</v>
      </c>
      <c r="AA23" s="68">
        <v>1.53881982178289E-2</v>
      </c>
      <c r="AB23" s="68">
        <v>1.42413514479379E-2</v>
      </c>
      <c r="AC23" s="69">
        <v>1.2653771698533999E-2</v>
      </c>
      <c r="AD23" s="30">
        <f t="shared" ca="1" si="9"/>
        <v>-0.24402737333635283</v>
      </c>
      <c r="AE23" s="38">
        <f t="shared" ca="1" si="4"/>
        <v>-1.0307623792073839E-2</v>
      </c>
      <c r="AF23" s="38">
        <f t="shared" ca="1" si="5"/>
        <v>-0.11147676224462366</v>
      </c>
      <c r="AG23" s="45">
        <f t="shared" ca="1" si="6"/>
        <v>3.5693383795785022E-4</v>
      </c>
    </row>
    <row r="24" spans="1:33" ht="15" hidden="1" outlineLevel="1" x14ac:dyDescent="0.25">
      <c r="A24" s="16" t="s">
        <v>12</v>
      </c>
      <c r="B24" s="55">
        <v>2.2980965121278198E-2</v>
      </c>
      <c r="C24" s="66">
        <v>1.8284600428008401E-2</v>
      </c>
      <c r="D24" s="66">
        <v>2.27306103280192E-2</v>
      </c>
      <c r="E24" s="66">
        <v>2.0974497731512599E-2</v>
      </c>
      <c r="F24" s="66">
        <v>1.6370266173172499E-2</v>
      </c>
      <c r="G24" s="66">
        <v>1.0430975646651601E-2</v>
      </c>
      <c r="H24" s="66">
        <v>6.3796873786292601E-3</v>
      </c>
      <c r="I24" s="66">
        <v>5.1381960574179699E-4</v>
      </c>
      <c r="J24" s="66">
        <v>0</v>
      </c>
      <c r="K24" s="66">
        <v>0</v>
      </c>
      <c r="L24" s="66">
        <v>0</v>
      </c>
      <c r="M24" s="66">
        <v>0</v>
      </c>
      <c r="N24" s="66">
        <v>0</v>
      </c>
      <c r="O24" s="66">
        <v>0</v>
      </c>
      <c r="P24" s="66">
        <v>0</v>
      </c>
      <c r="Q24" s="66">
        <v>0</v>
      </c>
      <c r="R24" s="66">
        <v>0</v>
      </c>
      <c r="S24" s="66">
        <v>0</v>
      </c>
      <c r="T24" s="66">
        <v>0</v>
      </c>
      <c r="U24" s="66">
        <v>0</v>
      </c>
      <c r="V24" s="66">
        <v>0</v>
      </c>
      <c r="W24" s="66">
        <v>0</v>
      </c>
      <c r="X24" s="66">
        <v>0</v>
      </c>
      <c r="Y24" s="66">
        <v>0</v>
      </c>
      <c r="Z24" s="66">
        <v>0</v>
      </c>
      <c r="AA24" s="66">
        <v>0</v>
      </c>
      <c r="AB24" s="66">
        <v>0</v>
      </c>
      <c r="AC24" s="67">
        <v>0</v>
      </c>
      <c r="AD24" s="29">
        <f t="shared" ca="1" si="9"/>
        <v>-1</v>
      </c>
      <c r="AE24" s="37">
        <f t="shared" ca="1" si="4"/>
        <v>-1</v>
      </c>
      <c r="AF24" s="37" t="str">
        <f t="shared" ca="1" si="5"/>
        <v/>
      </c>
      <c r="AG24" s="44">
        <f t="shared" ca="1" si="6"/>
        <v>0</v>
      </c>
    </row>
    <row r="25" spans="1:33" ht="15" hidden="1" outlineLevel="1" x14ac:dyDescent="0.25">
      <c r="A25" s="16" t="s">
        <v>13</v>
      </c>
      <c r="B25" s="55">
        <f>SUBTOTAL(9,B26:B27)</f>
        <v>3.8411987987309799E-3</v>
      </c>
      <c r="C25" s="66">
        <f t="shared" ref="C25:AC25" si="14">SUBTOTAL(9,C26:C27)</f>
        <v>3.6515159975013599E-3</v>
      </c>
      <c r="D25" s="66">
        <f t="shared" si="14"/>
        <v>4.9271835632857903E-3</v>
      </c>
      <c r="E25" s="66">
        <f t="shared" si="14"/>
        <v>5.10136658787103E-3</v>
      </c>
      <c r="F25" s="66">
        <f t="shared" si="14"/>
        <v>5.5046386049414503E-3</v>
      </c>
      <c r="G25" s="66">
        <f t="shared" si="14"/>
        <v>5.2392100881424901E-3</v>
      </c>
      <c r="H25" s="66">
        <f t="shared" si="14"/>
        <v>5.7130546606174396E-3</v>
      </c>
      <c r="I25" s="66">
        <f t="shared" si="14"/>
        <v>6.13970157017931E-3</v>
      </c>
      <c r="J25" s="66">
        <f t="shared" si="14"/>
        <v>5.27279058597439E-3</v>
      </c>
      <c r="K25" s="66">
        <f t="shared" si="14"/>
        <v>5.0554848286773401E-3</v>
      </c>
      <c r="L25" s="66">
        <f t="shared" si="14"/>
        <v>4.77998405332925E-3</v>
      </c>
      <c r="M25" s="66">
        <f t="shared" si="14"/>
        <v>5.2896270878215303E-3</v>
      </c>
      <c r="N25" s="66">
        <f t="shared" si="14"/>
        <v>5.07873061311798E-3</v>
      </c>
      <c r="O25" s="66">
        <f t="shared" si="14"/>
        <v>4.87943537801793E-3</v>
      </c>
      <c r="P25" s="66">
        <f t="shared" si="14"/>
        <v>5.7769923567582097E-3</v>
      </c>
      <c r="Q25" s="66">
        <f t="shared" si="14"/>
        <v>6.0855865088928502E-3</v>
      </c>
      <c r="R25" s="66">
        <f t="shared" si="14"/>
        <v>5.9374123584305201E-3</v>
      </c>
      <c r="S25" s="66">
        <f t="shared" si="14"/>
        <v>5.4959098840918104E-3</v>
      </c>
      <c r="T25" s="66">
        <f t="shared" si="14"/>
        <v>3.9240540999924897E-3</v>
      </c>
      <c r="U25" s="66">
        <f t="shared" si="14"/>
        <v>5.6250310719726708E-3</v>
      </c>
      <c r="V25" s="66">
        <f t="shared" si="14"/>
        <v>6.7484596058897004E-3</v>
      </c>
      <c r="W25" s="66">
        <f t="shared" si="14"/>
        <v>6.6615739331983698E-3</v>
      </c>
      <c r="X25" s="66">
        <f t="shared" si="14"/>
        <v>6.4261714042364183E-3</v>
      </c>
      <c r="Y25" s="66">
        <f t="shared" si="14"/>
        <v>5.690998191531434E-3</v>
      </c>
      <c r="Z25" s="66">
        <f t="shared" si="14"/>
        <v>5.7901559067282393E-3</v>
      </c>
      <c r="AA25" s="66">
        <f t="shared" si="14"/>
        <v>5.3387403868305986E-3</v>
      </c>
      <c r="AB25" s="66">
        <f t="shared" ref="AB25" si="15">SUBTOTAL(9,AB26:AB27)</f>
        <v>4.6863911153335195E-3</v>
      </c>
      <c r="AC25" s="67">
        <f t="shared" si="14"/>
        <v>5.1284666486169006E-3</v>
      </c>
      <c r="AD25" s="29">
        <f t="shared" ca="1" si="9"/>
        <v>0.33512138197877084</v>
      </c>
      <c r="AE25" s="37">
        <f t="shared" ca="1" si="4"/>
        <v>1.0762024739795928E-2</v>
      </c>
      <c r="AF25" s="37">
        <f t="shared" ca="1" si="5"/>
        <v>9.433176241670127E-2</v>
      </c>
      <c r="AG25" s="44">
        <f t="shared" ca="1" si="6"/>
        <v>1.4466226571337138E-4</v>
      </c>
    </row>
    <row r="26" spans="1:33" hidden="1" outlineLevel="2" x14ac:dyDescent="0.2">
      <c r="A26" s="17" t="s">
        <v>11</v>
      </c>
      <c r="B26" s="56">
        <v>0</v>
      </c>
      <c r="C26" s="68">
        <v>0</v>
      </c>
      <c r="D26" s="68">
        <v>0</v>
      </c>
      <c r="E26" s="68">
        <v>0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8">
        <v>0</v>
      </c>
      <c r="Q26" s="68">
        <v>0</v>
      </c>
      <c r="R26" s="68">
        <v>0</v>
      </c>
      <c r="S26" s="68">
        <v>0</v>
      </c>
      <c r="T26" s="68">
        <v>0</v>
      </c>
      <c r="U26" s="68">
        <v>5.1470547275929098E-4</v>
      </c>
      <c r="V26" s="68">
        <v>2.8271999999999998E-4</v>
      </c>
      <c r="W26" s="68">
        <v>5.4183094259599501E-5</v>
      </c>
      <c r="X26" s="68">
        <v>1.12479677030988E-4</v>
      </c>
      <c r="Y26" s="68">
        <v>3.20563279119284E-4</v>
      </c>
      <c r="Z26" s="68">
        <v>3.8189645802623901E-4</v>
      </c>
      <c r="AA26" s="68">
        <v>3.7050450929718301E-5</v>
      </c>
      <c r="AB26" s="68">
        <v>8.0939999999999994E-5</v>
      </c>
      <c r="AC26" s="69">
        <v>1.8810000000000001E-5</v>
      </c>
      <c r="AD26" s="30" t="str">
        <f t="shared" ca="1" si="9"/>
        <v/>
      </c>
      <c r="AE26" s="38" t="str">
        <f t="shared" ca="1" si="4"/>
        <v/>
      </c>
      <c r="AF26" s="38">
        <f t="shared" ca="1" si="5"/>
        <v>-0.76760563380281688</v>
      </c>
      <c r="AG26" s="45">
        <f t="shared" ca="1" si="6"/>
        <v>5.3058689945899716E-7</v>
      </c>
    </row>
    <row r="27" spans="1:33" hidden="1" outlineLevel="2" x14ac:dyDescent="0.2">
      <c r="A27" s="17" t="s">
        <v>6</v>
      </c>
      <c r="B27" s="56">
        <v>3.8411987987309799E-3</v>
      </c>
      <c r="C27" s="68">
        <v>3.6515159975013599E-3</v>
      </c>
      <c r="D27" s="68">
        <v>4.9271835632857903E-3</v>
      </c>
      <c r="E27" s="68">
        <v>5.10136658787103E-3</v>
      </c>
      <c r="F27" s="68">
        <v>5.5046386049414503E-3</v>
      </c>
      <c r="G27" s="68">
        <v>5.2392100881424901E-3</v>
      </c>
      <c r="H27" s="68">
        <v>5.7130546606174396E-3</v>
      </c>
      <c r="I27" s="68">
        <v>6.13970157017931E-3</v>
      </c>
      <c r="J27" s="68">
        <v>5.27279058597439E-3</v>
      </c>
      <c r="K27" s="68">
        <v>5.0554848286773401E-3</v>
      </c>
      <c r="L27" s="68">
        <v>4.77998405332925E-3</v>
      </c>
      <c r="M27" s="68">
        <v>5.2896270878215303E-3</v>
      </c>
      <c r="N27" s="68">
        <v>5.07873061311798E-3</v>
      </c>
      <c r="O27" s="68">
        <v>4.87943537801793E-3</v>
      </c>
      <c r="P27" s="68">
        <v>5.7769923567582097E-3</v>
      </c>
      <c r="Q27" s="68">
        <v>6.0855865088928502E-3</v>
      </c>
      <c r="R27" s="68">
        <v>5.9374123584305201E-3</v>
      </c>
      <c r="S27" s="68">
        <v>5.4959098840918104E-3</v>
      </c>
      <c r="T27" s="68">
        <v>3.9240540999924897E-3</v>
      </c>
      <c r="U27" s="68">
        <v>5.1103255992133801E-3</v>
      </c>
      <c r="V27" s="68">
        <v>6.4657396058897003E-3</v>
      </c>
      <c r="W27" s="68">
        <v>6.6073908389387703E-3</v>
      </c>
      <c r="X27" s="68">
        <v>6.3136917272054302E-3</v>
      </c>
      <c r="Y27" s="68">
        <v>5.3704349124121496E-3</v>
      </c>
      <c r="Z27" s="68">
        <v>5.4082594487020004E-3</v>
      </c>
      <c r="AA27" s="68">
        <v>5.3016899359008803E-3</v>
      </c>
      <c r="AB27" s="68">
        <v>4.6054511153335196E-3</v>
      </c>
      <c r="AC27" s="69">
        <v>5.1096566486169004E-3</v>
      </c>
      <c r="AD27" s="30">
        <f t="shared" ca="1" si="9"/>
        <v>0.33022447323085236</v>
      </c>
      <c r="AE27" s="38">
        <f t="shared" ca="1" si="4"/>
        <v>1.0624476662143945E-2</v>
      </c>
      <c r="AF27" s="38">
        <f t="shared" ca="1" si="5"/>
        <v>0.10948016180318687</v>
      </c>
      <c r="AG27" s="45">
        <f t="shared" ca="1" si="6"/>
        <v>1.4413167881391237E-4</v>
      </c>
    </row>
    <row r="28" spans="1:33" ht="15" collapsed="1" x14ac:dyDescent="0.25">
      <c r="A28" s="15" t="s">
        <v>14</v>
      </c>
      <c r="B28" s="54">
        <f>SUBTOTAL(9,B29:B67)</f>
        <v>1.0573198239790407</v>
      </c>
      <c r="C28" s="64">
        <f t="shared" ref="C28:AC28" si="16">SUBTOTAL(9,C29:C67)</f>
        <v>1.0823914980470672</v>
      </c>
      <c r="D28" s="64">
        <f t="shared" si="16"/>
        <v>1.1023172695091814</v>
      </c>
      <c r="E28" s="64">
        <f t="shared" si="16"/>
        <v>1.1459636977840648</v>
      </c>
      <c r="F28" s="64">
        <f t="shared" si="16"/>
        <v>1.1907836283928872</v>
      </c>
      <c r="G28" s="64">
        <f t="shared" si="16"/>
        <v>1.1994748401034698</v>
      </c>
      <c r="H28" s="64">
        <f t="shared" si="16"/>
        <v>1.1669279420828054</v>
      </c>
      <c r="I28" s="64">
        <f t="shared" si="16"/>
        <v>1.2066433139266075</v>
      </c>
      <c r="J28" s="64">
        <f t="shared" si="16"/>
        <v>1.250999330173213</v>
      </c>
      <c r="K28" s="64">
        <f t="shared" si="16"/>
        <v>1.351202848137971</v>
      </c>
      <c r="L28" s="64">
        <f t="shared" si="16"/>
        <v>1.4901257239180083</v>
      </c>
      <c r="M28" s="64">
        <f t="shared" si="16"/>
        <v>1.5174933942162974</v>
      </c>
      <c r="N28" s="64">
        <f t="shared" si="16"/>
        <v>1.6266475856477027</v>
      </c>
      <c r="O28" s="64">
        <f t="shared" si="16"/>
        <v>1.6616003373828481</v>
      </c>
      <c r="P28" s="64">
        <f t="shared" si="16"/>
        <v>1.7171910223594675</v>
      </c>
      <c r="Q28" s="64">
        <f t="shared" si="16"/>
        <v>1.6854276191395174</v>
      </c>
      <c r="R28" s="64">
        <f t="shared" si="16"/>
        <v>1.6810039023928083</v>
      </c>
      <c r="S28" s="64">
        <f t="shared" si="16"/>
        <v>1.6433949105701844</v>
      </c>
      <c r="T28" s="64">
        <f t="shared" si="16"/>
        <v>1.5482886811268994</v>
      </c>
      <c r="U28" s="64">
        <f t="shared" si="16"/>
        <v>1.3849665518708094</v>
      </c>
      <c r="V28" s="64">
        <f t="shared" si="16"/>
        <v>1.5547882829287067</v>
      </c>
      <c r="W28" s="64">
        <f t="shared" si="16"/>
        <v>1.5510294583309707</v>
      </c>
      <c r="X28" s="64">
        <f t="shared" si="16"/>
        <v>1.5569999889162334</v>
      </c>
      <c r="Y28" s="64">
        <f t="shared" si="16"/>
        <v>1.5323707423690081</v>
      </c>
      <c r="Z28" s="64">
        <f t="shared" si="16"/>
        <v>1.5442676372898891</v>
      </c>
      <c r="AA28" s="64">
        <f t="shared" si="16"/>
        <v>1.5632690361752455</v>
      </c>
      <c r="AB28" s="64">
        <f t="shared" ref="AB28" si="17">SUBTOTAL(9,AB29:AB67)</f>
        <v>1.532372771499334</v>
      </c>
      <c r="AC28" s="65">
        <f t="shared" si="16"/>
        <v>1.6364184346936252</v>
      </c>
      <c r="AD28" s="28">
        <f t="shared" ca="1" si="9"/>
        <v>0.54770429682784805</v>
      </c>
      <c r="AE28" s="36">
        <f t="shared" ca="1" si="4"/>
        <v>1.6308320250162378E-2</v>
      </c>
      <c r="AF28" s="36">
        <f t="shared" ca="1" si="5"/>
        <v>6.7898402483678177E-2</v>
      </c>
      <c r="AG28" s="43">
        <f t="shared" ca="1" si="6"/>
        <v>4.6159605714068901E-2</v>
      </c>
    </row>
    <row r="29" spans="1:33" ht="15" hidden="1" outlineLevel="1" x14ac:dyDescent="0.25">
      <c r="A29" s="16" t="s">
        <v>15</v>
      </c>
      <c r="B29" s="55">
        <f>SUBTOTAL(9,B30:B32)</f>
        <v>2.6587310178077434E-2</v>
      </c>
      <c r="C29" s="66">
        <f t="shared" ref="C29:AC29" si="18">SUBTOTAL(9,C30:C32)</f>
        <v>2.3825836213267174E-2</v>
      </c>
      <c r="D29" s="66">
        <f t="shared" si="18"/>
        <v>2.6025766330084188E-2</v>
      </c>
      <c r="E29" s="66">
        <f t="shared" si="18"/>
        <v>2.781549658230462E-2</v>
      </c>
      <c r="F29" s="66">
        <f t="shared" si="18"/>
        <v>2.8037255844776916E-2</v>
      </c>
      <c r="G29" s="66">
        <f t="shared" si="18"/>
        <v>3.0050049784136067E-2</v>
      </c>
      <c r="H29" s="66">
        <f t="shared" si="18"/>
        <v>2.8754074426882572E-2</v>
      </c>
      <c r="I29" s="66">
        <f t="shared" si="18"/>
        <v>2.9207998616116698E-2</v>
      </c>
      <c r="J29" s="66">
        <f t="shared" si="18"/>
        <v>2.6145296946915156E-2</v>
      </c>
      <c r="K29" s="66">
        <f t="shared" si="18"/>
        <v>2.5652370355598961E-2</v>
      </c>
      <c r="L29" s="66">
        <f t="shared" si="18"/>
        <v>2.518407704972991E-2</v>
      </c>
      <c r="M29" s="66">
        <f t="shared" si="18"/>
        <v>2.6513005553271105E-2</v>
      </c>
      <c r="N29" s="66">
        <f t="shared" si="18"/>
        <v>2.8517030637727151E-2</v>
      </c>
      <c r="O29" s="66">
        <f t="shared" si="18"/>
        <v>3.0025267957108789E-2</v>
      </c>
      <c r="P29" s="66">
        <f t="shared" si="18"/>
        <v>3.1188631554784792E-2</v>
      </c>
      <c r="Q29" s="66">
        <f t="shared" si="18"/>
        <v>3.2258582257460186E-2</v>
      </c>
      <c r="R29" s="66">
        <f t="shared" si="18"/>
        <v>3.1923828491632493E-2</v>
      </c>
      <c r="S29" s="66">
        <f t="shared" si="18"/>
        <v>3.2195400341469192E-2</v>
      </c>
      <c r="T29" s="66">
        <f t="shared" si="18"/>
        <v>3.4397521167369195E-2</v>
      </c>
      <c r="U29" s="66">
        <f t="shared" si="18"/>
        <v>3.4518449995877061E-2</v>
      </c>
      <c r="V29" s="66">
        <f t="shared" si="18"/>
        <v>2.8679089783612926E-2</v>
      </c>
      <c r="W29" s="66">
        <f t="shared" si="18"/>
        <v>2.8020138780085267E-2</v>
      </c>
      <c r="X29" s="66">
        <f t="shared" si="18"/>
        <v>2.891972638095186E-2</v>
      </c>
      <c r="Y29" s="66">
        <f t="shared" si="18"/>
        <v>2.9385653331091204E-2</v>
      </c>
      <c r="Z29" s="66">
        <f t="shared" si="18"/>
        <v>2.5863878034689747E-2</v>
      </c>
      <c r="AA29" s="66">
        <f t="shared" si="18"/>
        <v>2.4914936134161635E-2</v>
      </c>
      <c r="AB29" s="66">
        <f t="shared" ref="AB29" si="19">SUBTOTAL(9,AB30:AB32)</f>
        <v>2.8348294493815453E-2</v>
      </c>
      <c r="AC29" s="67">
        <f t="shared" si="18"/>
        <v>3.2295488292191081E-2</v>
      </c>
      <c r="AD29" s="29">
        <f t="shared" ca="1" si="9"/>
        <v>0.21469558506976472</v>
      </c>
      <c r="AE29" s="37">
        <f t="shared" ca="1" si="4"/>
        <v>7.2294702427850854E-3</v>
      </c>
      <c r="AF29" s="37">
        <f t="shared" ca="1" si="5"/>
        <v>0.13923919829592424</v>
      </c>
      <c r="AG29" s="44">
        <f t="shared" ca="1" si="6"/>
        <v>9.109815523374806E-4</v>
      </c>
    </row>
    <row r="30" spans="1:33" hidden="1" outlineLevel="2" x14ac:dyDescent="0.2">
      <c r="A30" s="17" t="s">
        <v>6</v>
      </c>
      <c r="B30" s="56">
        <v>1.8187315792764301E-4</v>
      </c>
      <c r="C30" s="68">
        <v>1.76975436823485E-4</v>
      </c>
      <c r="D30" s="68">
        <v>1.8494370430580101E-4</v>
      </c>
      <c r="E30" s="68">
        <v>1.9059188619032801E-4</v>
      </c>
      <c r="F30" s="68">
        <v>1.6223784086532599E-4</v>
      </c>
      <c r="G30" s="68">
        <v>1.76202038751976E-4</v>
      </c>
      <c r="H30" s="68">
        <v>1.69190028519983E-4</v>
      </c>
      <c r="I30" s="68">
        <v>2.10777014889209E-4</v>
      </c>
      <c r="J30" s="68">
        <v>1.8970891911896599E-4</v>
      </c>
      <c r="K30" s="68">
        <v>1.8604950206367E-4</v>
      </c>
      <c r="L30" s="68">
        <v>1.80354560545119E-4</v>
      </c>
      <c r="M30" s="68">
        <v>1.98547067468515E-4</v>
      </c>
      <c r="N30" s="68">
        <v>2.16952764587859E-4</v>
      </c>
      <c r="O30" s="68">
        <v>2.4551999999999999E-4</v>
      </c>
      <c r="P30" s="68">
        <v>3.0888900000000002E-4</v>
      </c>
      <c r="Q30" s="68">
        <v>2.3370300000000001E-4</v>
      </c>
      <c r="R30" s="68">
        <v>2.62305E-4</v>
      </c>
      <c r="S30" s="68">
        <v>3.13722E-4</v>
      </c>
      <c r="T30" s="68">
        <v>1.98567E-4</v>
      </c>
      <c r="U30" s="68">
        <v>5.7740655600000001E-5</v>
      </c>
      <c r="V30" s="68">
        <v>3.5965321927524201E-5</v>
      </c>
      <c r="W30" s="68">
        <v>3.8349000000000002E-5</v>
      </c>
      <c r="X30" s="68">
        <v>5.1434999999999998E-5</v>
      </c>
      <c r="Y30" s="68">
        <v>2.4520689551174802E-4</v>
      </c>
      <c r="Z30" s="68">
        <v>4.5251110795627299E-4</v>
      </c>
      <c r="AA30" s="68">
        <v>4.6276486745543599E-4</v>
      </c>
      <c r="AB30" s="68">
        <v>5.4826350209175305E-4</v>
      </c>
      <c r="AC30" s="69">
        <v>5.8784510671248296E-4</v>
      </c>
      <c r="AD30" s="30">
        <f t="shared" ca="1" si="9"/>
        <v>2.232170779958377</v>
      </c>
      <c r="AE30" s="38">
        <f t="shared" ca="1" si="4"/>
        <v>4.4407926555709354E-2</v>
      </c>
      <c r="AF30" s="38">
        <f t="shared" ca="1" si="5"/>
        <v>7.219449127968014E-2</v>
      </c>
      <c r="AG30" s="45">
        <f t="shared" ca="1" si="6"/>
        <v>1.658176036856564E-5</v>
      </c>
    </row>
    <row r="31" spans="1:33" hidden="1" outlineLevel="2" x14ac:dyDescent="0.2">
      <c r="A31" s="17" t="s">
        <v>7</v>
      </c>
      <c r="B31" s="56">
        <v>2.0736807594818902E-3</v>
      </c>
      <c r="C31" s="68">
        <v>2.0736807594818902E-3</v>
      </c>
      <c r="D31" s="68">
        <v>2.0736807594818902E-3</v>
      </c>
      <c r="E31" s="68">
        <v>2.0736807594818902E-3</v>
      </c>
      <c r="F31" s="68">
        <v>2.0736807594818902E-3</v>
      </c>
      <c r="G31" s="68">
        <v>2.0736807594818902E-3</v>
      </c>
      <c r="H31" s="68">
        <v>2.0736807594818902E-3</v>
      </c>
      <c r="I31" s="68">
        <v>2.0736807594818902E-3</v>
      </c>
      <c r="J31" s="68">
        <v>2.0736807594818902E-3</v>
      </c>
      <c r="K31" s="68">
        <v>2.0736807594818902E-3</v>
      </c>
      <c r="L31" s="68">
        <v>2.0736807594818902E-3</v>
      </c>
      <c r="M31" s="68">
        <v>2.0736807594818902E-3</v>
      </c>
      <c r="N31" s="68">
        <v>2.0736807594818902E-3</v>
      </c>
      <c r="O31" s="68">
        <v>2.0736807594818902E-3</v>
      </c>
      <c r="P31" s="68">
        <v>2.0736807594818902E-3</v>
      </c>
      <c r="Q31" s="68">
        <v>2.0736807594818902E-3</v>
      </c>
      <c r="R31" s="68">
        <v>2.0736807594818902E-3</v>
      </c>
      <c r="S31" s="68">
        <v>2.0736807594818902E-3</v>
      </c>
      <c r="T31" s="68">
        <v>2.0736807594818902E-3</v>
      </c>
      <c r="U31" s="68">
        <v>1.35357686620776E-3</v>
      </c>
      <c r="V31" s="68">
        <v>9.1354788494410304E-4</v>
      </c>
      <c r="W31" s="68">
        <v>2.0253043383946601E-4</v>
      </c>
      <c r="X31" s="68">
        <v>3.5062540461526E-4</v>
      </c>
      <c r="Y31" s="68">
        <v>1.45309058125721E-6</v>
      </c>
      <c r="Z31" s="68">
        <v>1.45017906767459E-6</v>
      </c>
      <c r="AA31" s="68">
        <v>0</v>
      </c>
      <c r="AB31" s="68">
        <v>0</v>
      </c>
      <c r="AC31" s="69">
        <v>0</v>
      </c>
      <c r="AD31" s="30">
        <f t="shared" ca="1" si="9"/>
        <v>-1</v>
      </c>
      <c r="AE31" s="38">
        <f t="shared" ca="1" si="4"/>
        <v>-1</v>
      </c>
      <c r="AF31" s="38" t="str">
        <f t="shared" ca="1" si="5"/>
        <v/>
      </c>
      <c r="AG31" s="45">
        <f t="shared" ca="1" si="6"/>
        <v>0</v>
      </c>
    </row>
    <row r="32" spans="1:33" hidden="1" outlineLevel="2" x14ac:dyDescent="0.2">
      <c r="A32" s="17" t="s">
        <v>8</v>
      </c>
      <c r="B32" s="56">
        <v>2.43317562606679E-2</v>
      </c>
      <c r="C32" s="68">
        <v>2.1575180016961799E-2</v>
      </c>
      <c r="D32" s="68">
        <v>2.3767141866296498E-2</v>
      </c>
      <c r="E32" s="68">
        <v>2.5551223936632401E-2</v>
      </c>
      <c r="F32" s="68">
        <v>2.5801337244429699E-2</v>
      </c>
      <c r="G32" s="68">
        <v>2.7800166985902201E-2</v>
      </c>
      <c r="H32" s="68">
        <v>2.6511203638880699E-2</v>
      </c>
      <c r="I32" s="68">
        <v>2.69235408417456E-2</v>
      </c>
      <c r="J32" s="68">
        <v>2.3881907268314299E-2</v>
      </c>
      <c r="K32" s="68">
        <v>2.33926400940534E-2</v>
      </c>
      <c r="L32" s="68">
        <v>2.29300417297029E-2</v>
      </c>
      <c r="M32" s="68">
        <v>2.42407777263207E-2</v>
      </c>
      <c r="N32" s="68">
        <v>2.6226397113657401E-2</v>
      </c>
      <c r="O32" s="68">
        <v>2.7706067197626898E-2</v>
      </c>
      <c r="P32" s="68">
        <v>2.8806061795302901E-2</v>
      </c>
      <c r="Q32" s="68">
        <v>2.9951198497978299E-2</v>
      </c>
      <c r="R32" s="68">
        <v>2.95878427321506E-2</v>
      </c>
      <c r="S32" s="68">
        <v>2.9807997581987301E-2</v>
      </c>
      <c r="T32" s="68">
        <v>3.2125273407887303E-2</v>
      </c>
      <c r="U32" s="68">
        <v>3.3107132474069302E-2</v>
      </c>
      <c r="V32" s="68">
        <v>2.7729576576741299E-2</v>
      </c>
      <c r="W32" s="68">
        <v>2.77792593462458E-2</v>
      </c>
      <c r="X32" s="68">
        <v>2.8517665976336599E-2</v>
      </c>
      <c r="Y32" s="68">
        <v>2.9138993344998199E-2</v>
      </c>
      <c r="Z32" s="68">
        <v>2.5409916747665798E-2</v>
      </c>
      <c r="AA32" s="68">
        <v>2.4452171266706201E-2</v>
      </c>
      <c r="AB32" s="68">
        <v>2.78000309917237E-2</v>
      </c>
      <c r="AC32" s="69">
        <v>3.1707643185478598E-2</v>
      </c>
      <c r="AD32" s="30">
        <f t="shared" ca="1" si="9"/>
        <v>0.30313828750346983</v>
      </c>
      <c r="AE32" s="38">
        <f t="shared" ca="1" si="4"/>
        <v>9.8547383899161289E-3</v>
      </c>
      <c r="AF32" s="38">
        <f t="shared" ca="1" si="5"/>
        <v>0.14056143300409363</v>
      </c>
      <c r="AG32" s="45">
        <f t="shared" ca="1" si="6"/>
        <v>8.9439979196891497E-4</v>
      </c>
    </row>
    <row r="33" spans="1:33" ht="15" hidden="1" outlineLevel="1" x14ac:dyDescent="0.25">
      <c r="A33" s="16" t="s">
        <v>16</v>
      </c>
      <c r="B33" s="55">
        <f>SUBTOTAL(9,B34:B36)</f>
        <v>1.2262420767498261E-2</v>
      </c>
      <c r="C33" s="66">
        <f t="shared" ref="C33:AC33" si="20">SUBTOTAL(9,C34:C36)</f>
        <v>1.7333258717507748E-2</v>
      </c>
      <c r="D33" s="66">
        <f t="shared" si="20"/>
        <v>1.8861496683501698E-2</v>
      </c>
      <c r="E33" s="66">
        <f t="shared" si="20"/>
        <v>1.5273290721532232E-2</v>
      </c>
      <c r="F33" s="66">
        <f t="shared" si="20"/>
        <v>1.931887493820713E-2</v>
      </c>
      <c r="G33" s="66">
        <f t="shared" si="20"/>
        <v>2.3137200053539902E-2</v>
      </c>
      <c r="H33" s="66">
        <f t="shared" si="20"/>
        <v>2.943721807884888E-2</v>
      </c>
      <c r="I33" s="66">
        <f t="shared" si="20"/>
        <v>3.075780452939059E-2</v>
      </c>
      <c r="J33" s="66">
        <f t="shared" si="20"/>
        <v>2.854011745317515E-2</v>
      </c>
      <c r="K33" s="66">
        <f t="shared" si="20"/>
        <v>3.1016038289762727E-2</v>
      </c>
      <c r="L33" s="66">
        <f t="shared" si="20"/>
        <v>3.520798946992907E-2</v>
      </c>
      <c r="M33" s="66">
        <f t="shared" si="20"/>
        <v>3.2632019225221499E-2</v>
      </c>
      <c r="N33" s="66">
        <f t="shared" si="20"/>
        <v>3.5901423185085719E-2</v>
      </c>
      <c r="O33" s="66">
        <f t="shared" si="20"/>
        <v>1.9554710611097811E-2</v>
      </c>
      <c r="P33" s="66">
        <f t="shared" si="20"/>
        <v>2.0082922483612528E-2</v>
      </c>
      <c r="Q33" s="66">
        <f t="shared" si="20"/>
        <v>1.0444656348328141E-2</v>
      </c>
      <c r="R33" s="66">
        <f t="shared" si="20"/>
        <v>1.1499576461641891E-2</v>
      </c>
      <c r="S33" s="66">
        <f t="shared" si="20"/>
        <v>1.1182710781242288E-2</v>
      </c>
      <c r="T33" s="66">
        <f t="shared" si="20"/>
        <v>1.2536507492565421E-2</v>
      </c>
      <c r="U33" s="66">
        <f t="shared" si="20"/>
        <v>1.71573175392658E-2</v>
      </c>
      <c r="V33" s="66">
        <f t="shared" si="20"/>
        <v>1.5954472147903288E-2</v>
      </c>
      <c r="W33" s="66">
        <f t="shared" si="20"/>
        <v>1.5535536504652649E-2</v>
      </c>
      <c r="X33" s="66">
        <f t="shared" si="20"/>
        <v>1.866937905724974E-2</v>
      </c>
      <c r="Y33" s="66">
        <f t="shared" si="20"/>
        <v>2.4233095785872714E-2</v>
      </c>
      <c r="Z33" s="66">
        <f t="shared" si="20"/>
        <v>3.5558486720965218E-2</v>
      </c>
      <c r="AA33" s="66">
        <f t="shared" si="20"/>
        <v>3.1390960648897924E-2</v>
      </c>
      <c r="AB33" s="66">
        <f t="shared" ref="AB33" si="21">SUBTOTAL(9,AB34:AB36)</f>
        <v>3.5077164428826794E-2</v>
      </c>
      <c r="AC33" s="67">
        <f t="shared" si="20"/>
        <v>3.001900602867056E-2</v>
      </c>
      <c r="AD33" s="29">
        <f t="shared" ca="1" si="9"/>
        <v>1.4480489291507928</v>
      </c>
      <c r="AE33" s="37">
        <f t="shared" ca="1" si="4"/>
        <v>3.371482374164203E-2</v>
      </c>
      <c r="AF33" s="37">
        <f t="shared" ca="1" si="5"/>
        <v>-0.14420089201963504</v>
      </c>
      <c r="AG33" s="44">
        <f t="shared" ca="1" si="6"/>
        <v>8.4676721603366601E-4</v>
      </c>
    </row>
    <row r="34" spans="1:33" hidden="1" outlineLevel="2" x14ac:dyDescent="0.2">
      <c r="A34" s="17" t="s">
        <v>6</v>
      </c>
      <c r="B34" s="56">
        <v>8.3630917018936608E-3</v>
      </c>
      <c r="C34" s="68">
        <v>1.42004760102422E-2</v>
      </c>
      <c r="D34" s="68">
        <v>1.1183257342356499E-2</v>
      </c>
      <c r="E34" s="68">
        <v>1.2715166585857101E-2</v>
      </c>
      <c r="F34" s="68">
        <v>1.73143910826721E-2</v>
      </c>
      <c r="G34" s="68">
        <v>2.1498695086447601E-2</v>
      </c>
      <c r="H34" s="68">
        <v>2.6558632566209699E-2</v>
      </c>
      <c r="I34" s="68">
        <v>2.9002852988591399E-2</v>
      </c>
      <c r="J34" s="68">
        <v>2.72280769128436E-2</v>
      </c>
      <c r="K34" s="68">
        <v>3.0003926486167998E-2</v>
      </c>
      <c r="L34" s="68">
        <v>3.36685300569248E-2</v>
      </c>
      <c r="M34" s="68">
        <v>3.1247345533423398E-2</v>
      </c>
      <c r="N34" s="68">
        <v>3.45866017418099E-2</v>
      </c>
      <c r="O34" s="68">
        <v>1.8389931736833801E-2</v>
      </c>
      <c r="P34" s="68">
        <v>1.7516084905128199E-2</v>
      </c>
      <c r="Q34" s="68">
        <v>7.49920750859372E-3</v>
      </c>
      <c r="R34" s="68">
        <v>8.4822964714609608E-3</v>
      </c>
      <c r="S34" s="68">
        <v>8.3531232216955392E-3</v>
      </c>
      <c r="T34" s="68">
        <v>1.02944433611482E-2</v>
      </c>
      <c r="U34" s="68">
        <v>1.54917866690659E-2</v>
      </c>
      <c r="V34" s="68">
        <v>1.51493504787527E-2</v>
      </c>
      <c r="W34" s="68">
        <v>1.45831795712751E-2</v>
      </c>
      <c r="X34" s="68">
        <v>1.7822679408177802E-2</v>
      </c>
      <c r="Y34" s="68">
        <v>2.2974738901636801E-2</v>
      </c>
      <c r="Z34" s="68">
        <v>3.4017961974580201E-2</v>
      </c>
      <c r="AA34" s="68">
        <v>2.8567139303222099E-2</v>
      </c>
      <c r="AB34" s="68">
        <v>3.23295477773448E-2</v>
      </c>
      <c r="AC34" s="69">
        <v>2.84614022879899E-2</v>
      </c>
      <c r="AD34" s="30">
        <f t="shared" ca="1" si="9"/>
        <v>2.4032153780575385</v>
      </c>
      <c r="AE34" s="38">
        <f t="shared" ca="1" si="4"/>
        <v>4.6404524244093803E-2</v>
      </c>
      <c r="AF34" s="38">
        <f t="shared" ca="1" si="5"/>
        <v>-0.11964737385115964</v>
      </c>
      <c r="AG34" s="45">
        <f t="shared" ca="1" si="6"/>
        <v>8.0283079182561239E-4</v>
      </c>
    </row>
    <row r="35" spans="1:33" hidden="1" outlineLevel="2" x14ac:dyDescent="0.2">
      <c r="A35" s="17" t="s">
        <v>7</v>
      </c>
      <c r="B35" s="56">
        <v>0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68">
        <v>0</v>
      </c>
      <c r="Q35" s="68">
        <v>0</v>
      </c>
      <c r="R35" s="68">
        <v>0</v>
      </c>
      <c r="S35" s="68">
        <v>0</v>
      </c>
      <c r="T35" s="68">
        <v>0</v>
      </c>
      <c r="U35" s="68">
        <v>0</v>
      </c>
      <c r="V35" s="68">
        <v>0</v>
      </c>
      <c r="W35" s="68">
        <v>0</v>
      </c>
      <c r="X35" s="68">
        <v>0</v>
      </c>
      <c r="Y35" s="68">
        <v>3.59771860030317E-5</v>
      </c>
      <c r="Z35" s="68">
        <v>2.4160020549763801E-5</v>
      </c>
      <c r="AA35" s="68">
        <v>2.0145699510865899E-5</v>
      </c>
      <c r="AB35" s="68">
        <v>1.4522411588854999E-5</v>
      </c>
      <c r="AC35" s="69">
        <v>1.1645449809553201E-5</v>
      </c>
      <c r="AD35" s="30" t="str">
        <f t="shared" ca="1" si="9"/>
        <v/>
      </c>
      <c r="AE35" s="38" t="str">
        <f t="shared" ca="1" si="4"/>
        <v/>
      </c>
      <c r="AF35" s="38">
        <f t="shared" ca="1" si="5"/>
        <v>-0.19810496085303619</v>
      </c>
      <c r="AG35" s="45">
        <f t="shared" ca="1" si="6"/>
        <v>3.2849139326189271E-7</v>
      </c>
    </row>
    <row r="36" spans="1:33" hidden="1" outlineLevel="2" x14ac:dyDescent="0.2">
      <c r="A36" s="17" t="s">
        <v>8</v>
      </c>
      <c r="B36" s="56">
        <v>3.8993290656045999E-3</v>
      </c>
      <c r="C36" s="68">
        <v>3.1327827072655501E-3</v>
      </c>
      <c r="D36" s="68">
        <v>7.6782393411451997E-3</v>
      </c>
      <c r="E36" s="68">
        <v>2.5581241356751301E-3</v>
      </c>
      <c r="F36" s="68">
        <v>2.00448385553503E-3</v>
      </c>
      <c r="G36" s="68">
        <v>1.6385049670923E-3</v>
      </c>
      <c r="H36" s="68">
        <v>2.8785855126391801E-3</v>
      </c>
      <c r="I36" s="68">
        <v>1.75495154079919E-3</v>
      </c>
      <c r="J36" s="68">
        <v>1.3120405403315499E-3</v>
      </c>
      <c r="K36" s="68">
        <v>1.01211180359473E-3</v>
      </c>
      <c r="L36" s="68">
        <v>1.5394594130042701E-3</v>
      </c>
      <c r="M36" s="68">
        <v>1.3846736917981E-3</v>
      </c>
      <c r="N36" s="68">
        <v>1.31482144327582E-3</v>
      </c>
      <c r="O36" s="68">
        <v>1.1647788742640099E-3</v>
      </c>
      <c r="P36" s="68">
        <v>2.5668375784843301E-3</v>
      </c>
      <c r="Q36" s="68">
        <v>2.9454488397344198E-3</v>
      </c>
      <c r="R36" s="68">
        <v>3.0172799901809302E-3</v>
      </c>
      <c r="S36" s="68">
        <v>2.8295875595467498E-3</v>
      </c>
      <c r="T36" s="68">
        <v>2.2420641314172202E-3</v>
      </c>
      <c r="U36" s="68">
        <v>1.6655308701998999E-3</v>
      </c>
      <c r="V36" s="68">
        <v>8.05121669150589E-4</v>
      </c>
      <c r="W36" s="68">
        <v>9.5235693337754801E-4</v>
      </c>
      <c r="X36" s="68">
        <v>8.4669964907193803E-4</v>
      </c>
      <c r="Y36" s="68">
        <v>1.2223796982328799E-3</v>
      </c>
      <c r="Z36" s="68">
        <v>1.5163647258352501E-3</v>
      </c>
      <c r="AA36" s="68">
        <v>2.8036756461649599E-3</v>
      </c>
      <c r="AB36" s="68">
        <v>2.7330942398931398E-3</v>
      </c>
      <c r="AC36" s="69">
        <v>1.54595829087111E-3</v>
      </c>
      <c r="AD36" s="30">
        <f t="shared" ca="1" si="9"/>
        <v>-0.60353223211967988</v>
      </c>
      <c r="AE36" s="38">
        <f t="shared" ca="1" si="4"/>
        <v>-3.3684800891816913E-2</v>
      </c>
      <c r="AF36" s="38">
        <f t="shared" ca="1" si="5"/>
        <v>-0.43435602464569434</v>
      </c>
      <c r="AG36" s="45">
        <f t="shared" ca="1" si="6"/>
        <v>4.360793281479175E-5</v>
      </c>
    </row>
    <row r="37" spans="1:33" ht="15" hidden="1" outlineLevel="1" x14ac:dyDescent="0.25">
      <c r="A37" s="16" t="s">
        <v>17</v>
      </c>
      <c r="B37" s="55">
        <f>SUBTOTAL(9,B38:B41)</f>
        <v>0.74764899895254611</v>
      </c>
      <c r="C37" s="66">
        <f t="shared" ref="C37:AC37" si="22">SUBTOTAL(9,C38:C41)</f>
        <v>0.76277302620833032</v>
      </c>
      <c r="D37" s="66">
        <f t="shared" si="22"/>
        <v>0.7642861266867067</v>
      </c>
      <c r="E37" s="66">
        <f t="shared" si="22"/>
        <v>0.81042333778005859</v>
      </c>
      <c r="F37" s="66">
        <f t="shared" si="22"/>
        <v>0.85926011203918784</v>
      </c>
      <c r="G37" s="66">
        <f t="shared" si="22"/>
        <v>0.88788112172282518</v>
      </c>
      <c r="H37" s="66">
        <f t="shared" si="22"/>
        <v>0.84698140555668533</v>
      </c>
      <c r="I37" s="66">
        <f t="shared" si="22"/>
        <v>0.8975786117541763</v>
      </c>
      <c r="J37" s="66">
        <f t="shared" si="22"/>
        <v>0.95875327203400917</v>
      </c>
      <c r="K37" s="66">
        <f t="shared" si="22"/>
        <v>1.0891485038754918</v>
      </c>
      <c r="L37" s="66">
        <f t="shared" si="22"/>
        <v>1.2094741121518739</v>
      </c>
      <c r="M37" s="66">
        <f t="shared" si="22"/>
        <v>1.1921753266798942</v>
      </c>
      <c r="N37" s="66">
        <f t="shared" si="22"/>
        <v>1.291447369381153</v>
      </c>
      <c r="O37" s="66">
        <f t="shared" si="22"/>
        <v>1.2948556231222905</v>
      </c>
      <c r="P37" s="66">
        <f t="shared" si="22"/>
        <v>1.4098630130655594</v>
      </c>
      <c r="Q37" s="66">
        <f t="shared" si="22"/>
        <v>1.4034831328810196</v>
      </c>
      <c r="R37" s="66">
        <f t="shared" si="22"/>
        <v>1.3935803089997005</v>
      </c>
      <c r="S37" s="66">
        <f t="shared" si="22"/>
        <v>1.3274656099546021</v>
      </c>
      <c r="T37" s="66">
        <f t="shared" si="22"/>
        <v>1.2222914977065875</v>
      </c>
      <c r="U37" s="66">
        <f t="shared" si="22"/>
        <v>1.1118220429225423</v>
      </c>
      <c r="V37" s="66">
        <f t="shared" si="22"/>
        <v>1.2720495266481056</v>
      </c>
      <c r="W37" s="66">
        <f t="shared" si="22"/>
        <v>1.2914930421260178</v>
      </c>
      <c r="X37" s="66">
        <f t="shared" si="22"/>
        <v>1.2854175049738925</v>
      </c>
      <c r="Y37" s="66">
        <f t="shared" si="22"/>
        <v>1.213282158274809</v>
      </c>
      <c r="Z37" s="66">
        <f t="shared" si="22"/>
        <v>1.2206664496623869</v>
      </c>
      <c r="AA37" s="66">
        <f t="shared" si="22"/>
        <v>1.2320162624421462</v>
      </c>
      <c r="AB37" s="66">
        <f t="shared" ref="AB37" si="23">SUBTOTAL(9,AB38:AB41)</f>
        <v>1.2179848290198707</v>
      </c>
      <c r="AC37" s="67">
        <f t="shared" si="22"/>
        <v>1.2932636361745955</v>
      </c>
      <c r="AD37" s="29">
        <f t="shared" ca="1" si="9"/>
        <v>0.72977378152910499</v>
      </c>
      <c r="AE37" s="37">
        <f t="shared" ca="1" si="4"/>
        <v>2.0503312835934651E-2</v>
      </c>
      <c r="AF37" s="37">
        <f t="shared" ca="1" si="5"/>
        <v>6.1806030223958253E-2</v>
      </c>
      <c r="AG37" s="44">
        <f t="shared" ca="1" si="6"/>
        <v>3.6479996964431008E-2</v>
      </c>
    </row>
    <row r="38" spans="1:33" hidden="1" outlineLevel="2" x14ac:dyDescent="0.2">
      <c r="A38" s="17" t="s">
        <v>6</v>
      </c>
      <c r="B38" s="56">
        <v>5.9084797866344203E-3</v>
      </c>
      <c r="C38" s="68">
        <v>5.9204359314986299E-3</v>
      </c>
      <c r="D38" s="68">
        <v>5.7483324106834396E-3</v>
      </c>
      <c r="E38" s="68">
        <v>6.08956285958542E-3</v>
      </c>
      <c r="F38" s="68">
        <v>6.7894327953067898E-3</v>
      </c>
      <c r="G38" s="68">
        <v>7.3968506582043798E-3</v>
      </c>
      <c r="H38" s="68">
        <v>7.3497746159902101E-3</v>
      </c>
      <c r="I38" s="68">
        <v>7.3658532810451103E-3</v>
      </c>
      <c r="J38" s="68">
        <v>7.8535946947785595E-3</v>
      </c>
      <c r="K38" s="68">
        <v>8.3958062324728001E-3</v>
      </c>
      <c r="L38" s="68">
        <v>8.7377472757612998E-3</v>
      </c>
      <c r="M38" s="68">
        <v>8.4754815156922302E-3</v>
      </c>
      <c r="N38" s="68">
        <v>7.2647170425571197E-3</v>
      </c>
      <c r="O38" s="68">
        <v>6.3332714125851402E-3</v>
      </c>
      <c r="P38" s="68">
        <v>7.6422017158467798E-3</v>
      </c>
      <c r="Q38" s="68">
        <v>7.0262692671750901E-3</v>
      </c>
      <c r="R38" s="68">
        <v>6.36354E-3</v>
      </c>
      <c r="S38" s="68">
        <v>5.8629509999999999E-3</v>
      </c>
      <c r="T38" s="68">
        <v>5.4021870000000001E-3</v>
      </c>
      <c r="U38" s="68">
        <v>5.2881841799999997E-3</v>
      </c>
      <c r="V38" s="68">
        <v>5.3127572760995204E-3</v>
      </c>
      <c r="W38" s="68">
        <v>5.2373285999999996E-3</v>
      </c>
      <c r="X38" s="68">
        <v>5.9008441298374998E-3</v>
      </c>
      <c r="Y38" s="68">
        <v>5.5332226043477402E-3</v>
      </c>
      <c r="Z38" s="68">
        <v>5.6024439022509098E-3</v>
      </c>
      <c r="AA38" s="68">
        <v>5.58569712961048E-3</v>
      </c>
      <c r="AB38" s="68">
        <v>5.0605561729369702E-3</v>
      </c>
      <c r="AC38" s="69">
        <v>6.3182031711406196E-3</v>
      </c>
      <c r="AD38" s="30">
        <f t="shared" ca="1" si="9"/>
        <v>6.934497523932226E-2</v>
      </c>
      <c r="AE38" s="38">
        <f t="shared" ca="1" si="4"/>
        <v>2.4862815491120127E-3</v>
      </c>
      <c r="AF38" s="38">
        <f t="shared" ca="1" si="5"/>
        <v>0.24851952141729816</v>
      </c>
      <c r="AG38" s="45">
        <f t="shared" ca="1" si="6"/>
        <v>1.7822200057030863E-4</v>
      </c>
    </row>
    <row r="39" spans="1:33" hidden="1" outlineLevel="2" x14ac:dyDescent="0.2">
      <c r="A39" s="17" t="s">
        <v>7</v>
      </c>
      <c r="B39" s="56">
        <v>1.1401628040041601E-2</v>
      </c>
      <c r="C39" s="68">
        <v>1.00983596465403E-2</v>
      </c>
      <c r="D39" s="68">
        <v>8.79509125303902E-3</v>
      </c>
      <c r="E39" s="68">
        <v>7.4918228595377504E-3</v>
      </c>
      <c r="F39" s="68">
        <v>6.1885544660364696E-3</v>
      </c>
      <c r="G39" s="68">
        <v>4.9638434365156603E-3</v>
      </c>
      <c r="H39" s="68">
        <v>4.9278694114312403E-3</v>
      </c>
      <c r="I39" s="68">
        <v>4.9825018710975798E-3</v>
      </c>
      <c r="J39" s="68">
        <v>8.2303314347162199E-4</v>
      </c>
      <c r="K39" s="68">
        <v>2.5951394698346098E-3</v>
      </c>
      <c r="L39" s="68">
        <v>2.5425667850075299E-3</v>
      </c>
      <c r="M39" s="68">
        <v>2.6774122517200499E-3</v>
      </c>
      <c r="N39" s="68">
        <v>2.7362150792083501E-3</v>
      </c>
      <c r="O39" s="68">
        <v>2.89916421443493E-3</v>
      </c>
      <c r="P39" s="68">
        <v>4.2747350610762196E-3</v>
      </c>
      <c r="Q39" s="68">
        <v>6.11142774286038E-3</v>
      </c>
      <c r="R39" s="68">
        <v>9.7954518880820508E-3</v>
      </c>
      <c r="S39" s="68">
        <v>1.1024179942531701E-2</v>
      </c>
      <c r="T39" s="68">
        <v>1.0773661179318401E-2</v>
      </c>
      <c r="U39" s="68">
        <v>7.5353300755439398E-3</v>
      </c>
      <c r="V39" s="68">
        <v>6.3952700291307497E-3</v>
      </c>
      <c r="W39" s="68">
        <v>7.6629630491660003E-3</v>
      </c>
      <c r="X39" s="68">
        <v>7.14468292984823E-3</v>
      </c>
      <c r="Y39" s="68">
        <v>7.0415310995077E-3</v>
      </c>
      <c r="Z39" s="68">
        <v>5.1975078479580203E-3</v>
      </c>
      <c r="AA39" s="68">
        <v>4.0294189377147798E-3</v>
      </c>
      <c r="AB39" s="68">
        <v>5.4275527002736502E-3</v>
      </c>
      <c r="AC39" s="69">
        <v>5.4341494291549096E-3</v>
      </c>
      <c r="AD39" s="30">
        <f t="shared" ca="1" si="9"/>
        <v>-0.52338829068352222</v>
      </c>
      <c r="AE39" s="38">
        <f t="shared" ca="1" si="4"/>
        <v>-2.7073182440512156E-2</v>
      </c>
      <c r="AF39" s="38">
        <f t="shared" ca="1" si="5"/>
        <v>1.2154149845338136E-3</v>
      </c>
      <c r="AG39" s="45">
        <f t="shared" ca="1" si="6"/>
        <v>1.5328487489697941E-4</v>
      </c>
    </row>
    <row r="40" spans="1:33" hidden="1" outlineLevel="2" x14ac:dyDescent="0.2">
      <c r="A40" s="17" t="s">
        <v>8</v>
      </c>
      <c r="B40" s="56">
        <v>4.5404202781860799E-3</v>
      </c>
      <c r="C40" s="68">
        <v>4.1707430596093298E-3</v>
      </c>
      <c r="D40" s="68">
        <v>7.8074163723122402E-3</v>
      </c>
      <c r="E40" s="68">
        <v>3.20889938429441E-3</v>
      </c>
      <c r="F40" s="68">
        <v>3.3010597288615899E-3</v>
      </c>
      <c r="G40" s="68">
        <v>3.1020049209471599E-3</v>
      </c>
      <c r="H40" s="68">
        <v>4.1509548677479196E-3</v>
      </c>
      <c r="I40" s="68">
        <v>3.4228156685886502E-3</v>
      </c>
      <c r="J40" s="68">
        <v>2.6343149222200399E-3</v>
      </c>
      <c r="K40" s="68">
        <v>2.1881251323342598E-3</v>
      </c>
      <c r="L40" s="68">
        <v>3.5134903925850502E-3</v>
      </c>
      <c r="M40" s="68">
        <v>3.1074129249821299E-3</v>
      </c>
      <c r="N40" s="68">
        <v>3.0179068648075501E-3</v>
      </c>
      <c r="O40" s="68">
        <v>2.5951518154703401E-3</v>
      </c>
      <c r="P40" s="68">
        <v>3.77347081702647E-3</v>
      </c>
      <c r="Q40" s="68">
        <v>3.9950605611439403E-3</v>
      </c>
      <c r="R40" s="68">
        <v>4.3673926361484303E-3</v>
      </c>
      <c r="S40" s="68">
        <v>4.7278844225603304E-3</v>
      </c>
      <c r="T40" s="68">
        <v>4.0618473755891097E-3</v>
      </c>
      <c r="U40" s="68">
        <v>3.1603553859083102E-3</v>
      </c>
      <c r="V40" s="68">
        <v>2.8081806378953398E-3</v>
      </c>
      <c r="W40" s="68">
        <v>2.66945724666179E-3</v>
      </c>
      <c r="X40" s="68">
        <v>2.6173762221167601E-3</v>
      </c>
      <c r="Y40" s="68">
        <v>3.2567427081336298E-3</v>
      </c>
      <c r="Z40" s="68">
        <v>3.6540637582678798E-3</v>
      </c>
      <c r="AA40" s="68">
        <v>4.3624578139110602E-3</v>
      </c>
      <c r="AB40" s="68">
        <v>4.4321795979201696E-3</v>
      </c>
      <c r="AC40" s="69">
        <v>3.5087962110799602E-3</v>
      </c>
      <c r="AD40" s="30">
        <f t="shared" ca="1" si="9"/>
        <v>-0.22720893747709603</v>
      </c>
      <c r="AE40" s="38">
        <f t="shared" ca="1" si="4"/>
        <v>-9.5007489069980355E-3</v>
      </c>
      <c r="AF40" s="38">
        <f t="shared" ca="1" si="5"/>
        <v>-0.20833618458816816</v>
      </c>
      <c r="AG40" s="45">
        <f t="shared" ca="1" si="6"/>
        <v>9.8975082534311166E-5</v>
      </c>
    </row>
    <row r="41" spans="1:33" ht="15" hidden="1" outlineLevel="2" x14ac:dyDescent="0.25">
      <c r="A41" s="17" t="s">
        <v>9</v>
      </c>
      <c r="B41" s="56">
        <v>0.72579847084768401</v>
      </c>
      <c r="C41" s="68">
        <v>0.74258348757068204</v>
      </c>
      <c r="D41" s="68">
        <v>0.74193528665067199</v>
      </c>
      <c r="E41" s="68">
        <v>0.79363305267664097</v>
      </c>
      <c r="F41" s="68">
        <v>0.84298106504898296</v>
      </c>
      <c r="G41" s="68">
        <v>0.87241842270715797</v>
      </c>
      <c r="H41" s="68">
        <v>0.83055280666151599</v>
      </c>
      <c r="I41" s="68">
        <v>0.88180744093344499</v>
      </c>
      <c r="J41" s="68">
        <v>0.947442329273539</v>
      </c>
      <c r="K41" s="68">
        <v>1.07596943304085</v>
      </c>
      <c r="L41" s="68">
        <v>1.19468030769852</v>
      </c>
      <c r="M41" s="68">
        <v>1.1779150199874999</v>
      </c>
      <c r="N41" s="68">
        <v>1.2784285303945799</v>
      </c>
      <c r="O41" s="68">
        <v>1.2830280356798001</v>
      </c>
      <c r="P41" s="68">
        <v>1.3941726054716099</v>
      </c>
      <c r="Q41" s="68">
        <v>1.3863503753098401</v>
      </c>
      <c r="R41" s="68">
        <v>1.37305392447547</v>
      </c>
      <c r="S41" s="68">
        <v>1.30585059458951</v>
      </c>
      <c r="T41" s="68">
        <v>1.20205380215168</v>
      </c>
      <c r="U41" s="68">
        <v>1.09583817328109</v>
      </c>
      <c r="V41" s="68">
        <v>1.25753331870498</v>
      </c>
      <c r="W41" s="68">
        <v>1.27592329323019</v>
      </c>
      <c r="X41" s="68">
        <v>1.26975460169209</v>
      </c>
      <c r="Y41" s="68">
        <v>1.19745066186282</v>
      </c>
      <c r="Z41" s="68">
        <v>1.20621243415391</v>
      </c>
      <c r="AA41" s="68">
        <v>1.21803868856091</v>
      </c>
      <c r="AB41" s="68">
        <v>1.2030645405487399</v>
      </c>
      <c r="AC41" s="69">
        <v>1.2780024873632201</v>
      </c>
      <c r="AD41" s="29">
        <f t="shared" ca="1" si="9"/>
        <v>0.76082278854982821</v>
      </c>
      <c r="AE41" s="37">
        <f t="shared" ca="1" si="4"/>
        <v>2.1175953704826167E-2</v>
      </c>
      <c r="AF41" s="37">
        <f t="shared" ca="1" si="5"/>
        <v>6.2289215822369348E-2</v>
      </c>
      <c r="AG41" s="44">
        <f t="shared" ca="1" si="6"/>
        <v>3.604951500642941E-2</v>
      </c>
    </row>
    <row r="42" spans="1:33" ht="15" hidden="1" outlineLevel="1" x14ac:dyDescent="0.25">
      <c r="A42" s="16" t="s">
        <v>18</v>
      </c>
      <c r="B42" s="55">
        <f>SUBTOTAL(9,B43:B46)</f>
        <v>0.1300667130569598</v>
      </c>
      <c r="C42" s="66">
        <f t="shared" ref="C42:AC42" si="24">SUBTOTAL(9,C43:C46)</f>
        <v>0.13079763270131153</v>
      </c>
      <c r="D42" s="66">
        <f t="shared" si="24"/>
        <v>0.15111599564397241</v>
      </c>
      <c r="E42" s="66">
        <f t="shared" si="24"/>
        <v>0.12668854983401437</v>
      </c>
      <c r="F42" s="66">
        <f t="shared" si="24"/>
        <v>0.13314732994472328</v>
      </c>
      <c r="G42" s="66">
        <f t="shared" si="24"/>
        <v>0.13216944201449657</v>
      </c>
      <c r="H42" s="66">
        <f t="shared" si="24"/>
        <v>0.13462984326228025</v>
      </c>
      <c r="I42" s="66">
        <f t="shared" si="24"/>
        <v>0.13161151019326167</v>
      </c>
      <c r="J42" s="66">
        <f t="shared" si="24"/>
        <v>0.12910283818228457</v>
      </c>
      <c r="K42" s="66">
        <f t="shared" si="24"/>
        <v>0.11136199031301972</v>
      </c>
      <c r="L42" s="66">
        <f t="shared" si="24"/>
        <v>0.11147041577857406</v>
      </c>
      <c r="M42" s="66">
        <f t="shared" si="24"/>
        <v>0.1120067923528449</v>
      </c>
      <c r="N42" s="66">
        <f t="shared" si="24"/>
        <v>0.12152827676861862</v>
      </c>
      <c r="O42" s="66">
        <f t="shared" si="24"/>
        <v>0.1258261314699034</v>
      </c>
      <c r="P42" s="66">
        <f t="shared" si="24"/>
        <v>0.13277269522021654</v>
      </c>
      <c r="Q42" s="66">
        <f t="shared" si="24"/>
        <v>0.13526916679524006</v>
      </c>
      <c r="R42" s="66">
        <f t="shared" si="24"/>
        <v>0.13767047178550701</v>
      </c>
      <c r="S42" s="66">
        <f t="shared" si="24"/>
        <v>0.14574903699017341</v>
      </c>
      <c r="T42" s="66">
        <f t="shared" si="24"/>
        <v>0.15179705766643609</v>
      </c>
      <c r="U42" s="66">
        <f t="shared" si="24"/>
        <v>0.13717272900465885</v>
      </c>
      <c r="V42" s="66">
        <f t="shared" si="24"/>
        <v>0.16483814041327652</v>
      </c>
      <c r="W42" s="66">
        <f t="shared" si="24"/>
        <v>0.15470240741132604</v>
      </c>
      <c r="X42" s="66">
        <f t="shared" si="24"/>
        <v>0.16899352638988574</v>
      </c>
      <c r="Y42" s="66">
        <f t="shared" si="24"/>
        <v>0.15873898103208639</v>
      </c>
      <c r="Z42" s="66">
        <f t="shared" si="24"/>
        <v>0.17965050451940862</v>
      </c>
      <c r="AA42" s="66">
        <f t="shared" si="24"/>
        <v>0.20778215048288035</v>
      </c>
      <c r="AB42" s="66">
        <f t="shared" ref="AB42" si="25">SUBTOTAL(9,AB43:AB46)</f>
        <v>0.19229309408169229</v>
      </c>
      <c r="AC42" s="67">
        <f t="shared" si="24"/>
        <v>0.22212897435594026</v>
      </c>
      <c r="AD42" s="29">
        <f t="shared" ca="1" si="9"/>
        <v>0.70780800971470592</v>
      </c>
      <c r="AE42" s="37">
        <f t="shared" ca="1" si="4"/>
        <v>2.0020390591677595E-2</v>
      </c>
      <c r="AF42" s="37">
        <f t="shared" ca="1" si="5"/>
        <v>0.1551583556171432</v>
      </c>
      <c r="AG42" s="44">
        <f t="shared" ca="1" si="6"/>
        <v>6.2657482075239466E-3</v>
      </c>
    </row>
    <row r="43" spans="1:33" hidden="1" outlineLevel="2" x14ac:dyDescent="0.2">
      <c r="A43" s="17" t="s">
        <v>6</v>
      </c>
      <c r="B43" s="56">
        <v>7.5370498731767701E-3</v>
      </c>
      <c r="C43" s="68">
        <v>7.7553508488431002E-3</v>
      </c>
      <c r="D43" s="68">
        <v>7.8220099292490696E-3</v>
      </c>
      <c r="E43" s="68">
        <v>8.1539789878076908E-3</v>
      </c>
      <c r="F43" s="68">
        <v>8.6159538640609191E-3</v>
      </c>
      <c r="G43" s="68">
        <v>9.1473796602988995E-3</v>
      </c>
      <c r="H43" s="68">
        <v>9.3737039159251002E-3</v>
      </c>
      <c r="I43" s="68">
        <v>9.9194938048157103E-3</v>
      </c>
      <c r="J43" s="68">
        <v>9.9171507370916494E-3</v>
      </c>
      <c r="K43" s="68">
        <v>9.7656084993825894E-3</v>
      </c>
      <c r="L43" s="68">
        <v>1.03693339314288E-2</v>
      </c>
      <c r="M43" s="68">
        <v>1.0767561347751701E-2</v>
      </c>
      <c r="N43" s="68">
        <v>1.06022514507073E-2</v>
      </c>
      <c r="O43" s="68">
        <v>1.0271032728591501E-2</v>
      </c>
      <c r="P43" s="68">
        <v>1.05885009846193E-2</v>
      </c>
      <c r="Q43" s="68">
        <v>1.02765750184868E-2</v>
      </c>
      <c r="R43" s="68">
        <v>8.8934219999999998E-3</v>
      </c>
      <c r="S43" s="68">
        <v>1.0720386E-2</v>
      </c>
      <c r="T43" s="68">
        <v>8.6301180000000009E-3</v>
      </c>
      <c r="U43" s="68">
        <v>1.01208689811E-2</v>
      </c>
      <c r="V43" s="68">
        <v>1.41136806880092E-2</v>
      </c>
      <c r="W43" s="68">
        <v>1.4145457032E-2</v>
      </c>
      <c r="X43" s="68">
        <v>1.5468858155646E-2</v>
      </c>
      <c r="Y43" s="68">
        <v>1.4164667492766E-2</v>
      </c>
      <c r="Z43" s="68">
        <v>1.47442473864148E-2</v>
      </c>
      <c r="AA43" s="68">
        <v>1.5806444900063801E-2</v>
      </c>
      <c r="AB43" s="68">
        <v>1.31465242386677E-2</v>
      </c>
      <c r="AC43" s="69">
        <v>1.5895375842825799E-2</v>
      </c>
      <c r="AD43" s="30">
        <f t="shared" ca="1" si="9"/>
        <v>1.1089651933172231</v>
      </c>
      <c r="AE43" s="38">
        <f t="shared" ca="1" si="4"/>
        <v>2.8022383519342053E-2</v>
      </c>
      <c r="AF43" s="38">
        <f t="shared" ca="1" si="5"/>
        <v>0.20909341163141337</v>
      </c>
      <c r="AG43" s="45">
        <f t="shared" ca="1" si="6"/>
        <v>4.4837204594260415E-4</v>
      </c>
    </row>
    <row r="44" spans="1:33" hidden="1" outlineLevel="2" x14ac:dyDescent="0.2">
      <c r="A44" s="17" t="s">
        <v>7</v>
      </c>
      <c r="B44" s="56">
        <v>9.6843087198656197E-2</v>
      </c>
      <c r="C44" s="68">
        <v>9.7901859535452607E-2</v>
      </c>
      <c r="D44" s="68">
        <v>9.7277242959214E-2</v>
      </c>
      <c r="E44" s="68">
        <v>9.8730459415965699E-2</v>
      </c>
      <c r="F44" s="68">
        <v>0.102396504352651</v>
      </c>
      <c r="G44" s="68">
        <v>0.102114051982772</v>
      </c>
      <c r="H44" s="68">
        <v>9.8146461796410206E-2</v>
      </c>
      <c r="I44" s="68">
        <v>9.8218414625983602E-2</v>
      </c>
      <c r="J44" s="68">
        <v>0.100766621114947</v>
      </c>
      <c r="K44" s="68">
        <v>8.7109384080197805E-2</v>
      </c>
      <c r="L44" s="68">
        <v>7.7418024693201096E-2</v>
      </c>
      <c r="M44" s="68">
        <v>8.0904587127618596E-2</v>
      </c>
      <c r="N44" s="68">
        <v>8.9687640638838204E-2</v>
      </c>
      <c r="O44" s="68">
        <v>9.6816479436986402E-2</v>
      </c>
      <c r="P44" s="68">
        <v>0.10119774368597299</v>
      </c>
      <c r="Q44" s="68">
        <v>0.10260669301507599</v>
      </c>
      <c r="R44" s="68">
        <v>0.105534852820725</v>
      </c>
      <c r="S44" s="68">
        <v>0.109519310994039</v>
      </c>
      <c r="T44" s="68">
        <v>0.116061625062364</v>
      </c>
      <c r="U44" s="68">
        <v>0.109523379778142</v>
      </c>
      <c r="V44" s="68">
        <v>0.13412979684545201</v>
      </c>
      <c r="W44" s="68">
        <v>0.12548324819382001</v>
      </c>
      <c r="X44" s="68">
        <v>0.13730750255080401</v>
      </c>
      <c r="Y44" s="68">
        <v>0.124170575131308</v>
      </c>
      <c r="Z44" s="68">
        <v>0.142553366310053</v>
      </c>
      <c r="AA44" s="68">
        <v>0.16532273237041201</v>
      </c>
      <c r="AB44" s="68">
        <v>0.153351965248994</v>
      </c>
      <c r="AC44" s="69">
        <v>0.183016669899078</v>
      </c>
      <c r="AD44" s="30">
        <f t="shared" ca="1" si="9"/>
        <v>0.88982688587417891</v>
      </c>
      <c r="AE44" s="38">
        <f t="shared" ca="1" si="4"/>
        <v>2.3853578902949035E-2</v>
      </c>
      <c r="AF44" s="38">
        <f t="shared" ca="1" si="5"/>
        <v>0.19344195949440968</v>
      </c>
      <c r="AG44" s="45">
        <f t="shared" ca="1" si="6"/>
        <v>5.1624799272228907E-3</v>
      </c>
    </row>
    <row r="45" spans="1:33" hidden="1" outlineLevel="2" x14ac:dyDescent="0.2">
      <c r="A45" s="17" t="s">
        <v>8</v>
      </c>
      <c r="B45" s="56">
        <v>2.5356339380302802E-2</v>
      </c>
      <c r="C45" s="68">
        <v>2.4800968615488798E-2</v>
      </c>
      <c r="D45" s="68">
        <v>4.56776449982546E-2</v>
      </c>
      <c r="E45" s="68">
        <v>1.9436625062080898E-2</v>
      </c>
      <c r="F45" s="68">
        <v>2.1740287060836E-2</v>
      </c>
      <c r="G45" s="68">
        <v>2.0497260872442701E-2</v>
      </c>
      <c r="H45" s="68">
        <v>2.67165410491495E-2</v>
      </c>
      <c r="I45" s="68">
        <v>2.30526868904611E-2</v>
      </c>
      <c r="J45" s="68">
        <v>1.7980997006842098E-2</v>
      </c>
      <c r="K45" s="68">
        <v>1.3972469923003999E-2</v>
      </c>
      <c r="L45" s="68">
        <v>2.31139146527253E-2</v>
      </c>
      <c r="M45" s="68">
        <v>1.97546388685002E-2</v>
      </c>
      <c r="N45" s="68">
        <v>2.0579157499170601E-2</v>
      </c>
      <c r="O45" s="68">
        <v>1.8070311339822599E-2</v>
      </c>
      <c r="P45" s="68">
        <v>2.02661431130619E-2</v>
      </c>
      <c r="Q45" s="68">
        <v>2.1675079958624398E-2</v>
      </c>
      <c r="R45" s="68">
        <v>2.2542938485678E-2</v>
      </c>
      <c r="S45" s="68">
        <v>2.4849941201363201E-2</v>
      </c>
      <c r="T45" s="68">
        <v>2.6504913540113199E-2</v>
      </c>
      <c r="U45" s="68">
        <v>1.69916540386293E-2</v>
      </c>
      <c r="V45" s="68">
        <v>1.59708598750813E-2</v>
      </c>
      <c r="W45" s="68">
        <v>1.44400854857205E-2</v>
      </c>
      <c r="X45" s="68">
        <v>1.5586535699745101E-2</v>
      </c>
      <c r="Y45" s="68">
        <v>1.9812191147554399E-2</v>
      </c>
      <c r="Z45" s="68">
        <v>2.17568011914623E-2</v>
      </c>
      <c r="AA45" s="68">
        <v>2.6048161681759299E-2</v>
      </c>
      <c r="AB45" s="68">
        <v>2.5195211038784301E-2</v>
      </c>
      <c r="AC45" s="69">
        <v>2.2569876619670599E-2</v>
      </c>
      <c r="AD45" s="30">
        <f t="shared" ca="1" si="9"/>
        <v>-0.10989215433820743</v>
      </c>
      <c r="AE45" s="38">
        <f t="shared" ca="1" si="4"/>
        <v>-4.3022980662174026E-3</v>
      </c>
      <c r="AF45" s="38">
        <f t="shared" ca="1" si="5"/>
        <v>-0.1041997391914038</v>
      </c>
      <c r="AG45" s="45">
        <f t="shared" ca="1" si="6"/>
        <v>6.366443836684282E-4</v>
      </c>
    </row>
    <row r="46" spans="1:33" ht="15" hidden="1" outlineLevel="2" x14ac:dyDescent="0.25">
      <c r="A46" s="17" t="s">
        <v>9</v>
      </c>
      <c r="B46" s="56">
        <v>3.3023660482403398E-4</v>
      </c>
      <c r="C46" s="68">
        <v>3.3945370152701202E-4</v>
      </c>
      <c r="D46" s="68">
        <v>3.3909775725473099E-4</v>
      </c>
      <c r="E46" s="68">
        <v>3.6748636816009902E-4</v>
      </c>
      <c r="F46" s="68">
        <v>3.9458466717534098E-4</v>
      </c>
      <c r="G46" s="68">
        <v>4.1074949898297302E-4</v>
      </c>
      <c r="H46" s="68">
        <v>3.9313650079545002E-4</v>
      </c>
      <c r="I46" s="68">
        <v>4.2091487200125402E-4</v>
      </c>
      <c r="J46" s="68">
        <v>4.3806932340382902E-4</v>
      </c>
      <c r="K46" s="68">
        <v>5.14527810435327E-4</v>
      </c>
      <c r="L46" s="68">
        <v>5.6914250121884997E-4</v>
      </c>
      <c r="M46" s="68">
        <v>5.8000500897441699E-4</v>
      </c>
      <c r="N46" s="68">
        <v>6.5922717990250801E-4</v>
      </c>
      <c r="O46" s="68">
        <v>6.6830796450291095E-4</v>
      </c>
      <c r="P46" s="68">
        <v>7.2030743656234996E-4</v>
      </c>
      <c r="Q46" s="68">
        <v>7.1081880305286802E-4</v>
      </c>
      <c r="R46" s="68">
        <v>6.9925847910402199E-4</v>
      </c>
      <c r="S46" s="68">
        <v>6.5939879477123304E-4</v>
      </c>
      <c r="T46" s="68">
        <v>6.0040106395885598E-4</v>
      </c>
      <c r="U46" s="68">
        <v>5.3682620678753698E-4</v>
      </c>
      <c r="V46" s="68">
        <v>6.2380300473401703E-4</v>
      </c>
      <c r="W46" s="68">
        <v>6.3361669978553002E-4</v>
      </c>
      <c r="X46" s="68">
        <v>6.30629983690634E-4</v>
      </c>
      <c r="Y46" s="68">
        <v>5.9154726045800195E-4</v>
      </c>
      <c r="Z46" s="68">
        <v>5.9608963147851201E-4</v>
      </c>
      <c r="AA46" s="68">
        <v>6.0481153064524098E-4</v>
      </c>
      <c r="AB46" s="68">
        <v>5.9939355524630904E-4</v>
      </c>
      <c r="AC46" s="69">
        <v>6.4705199436583603E-4</v>
      </c>
      <c r="AD46" s="29">
        <f t="shared" ca="1" si="9"/>
        <v>0.95935878977019096</v>
      </c>
      <c r="AE46" s="37">
        <f t="shared" ca="1" si="4"/>
        <v>2.5224641279285365E-2</v>
      </c>
      <c r="AF46" s="37">
        <f t="shared" ca="1" si="5"/>
        <v>7.9511097011950138E-2</v>
      </c>
      <c r="AG46" s="44">
        <f t="shared" ca="1" si="6"/>
        <v>1.8251850690022831E-5</v>
      </c>
    </row>
    <row r="47" spans="1:33" ht="15" hidden="1" outlineLevel="1" x14ac:dyDescent="0.25">
      <c r="A47" s="16" t="s">
        <v>19</v>
      </c>
      <c r="B47" s="55">
        <f>SUBTOTAL(9,B48:B50)</f>
        <v>5.3006129509888377E-3</v>
      </c>
      <c r="C47" s="66">
        <f t="shared" ref="C47:AC47" si="26">SUBTOTAL(9,C48:C50)</f>
        <v>4.1919357047935837E-3</v>
      </c>
      <c r="D47" s="66">
        <f t="shared" si="26"/>
        <v>8.9862103249141422E-3</v>
      </c>
      <c r="E47" s="66">
        <f t="shared" si="26"/>
        <v>3.3971516794789203E-3</v>
      </c>
      <c r="F47" s="66">
        <f t="shared" si="26"/>
        <v>2.8453445274027431E-3</v>
      </c>
      <c r="G47" s="66">
        <f t="shared" si="26"/>
        <v>2.6204238361063848E-3</v>
      </c>
      <c r="H47" s="66">
        <f t="shared" si="26"/>
        <v>4.1822192229716178E-3</v>
      </c>
      <c r="I47" s="66">
        <f t="shared" si="26"/>
        <v>2.6726478352676179E-3</v>
      </c>
      <c r="J47" s="66">
        <f t="shared" si="26"/>
        <v>2.1926815785305621E-3</v>
      </c>
      <c r="K47" s="66">
        <f t="shared" si="26"/>
        <v>1.9418341072629901E-3</v>
      </c>
      <c r="L47" s="66">
        <f t="shared" si="26"/>
        <v>2.4459737643274812E-3</v>
      </c>
      <c r="M47" s="66">
        <f t="shared" si="26"/>
        <v>2.372828980248873E-3</v>
      </c>
      <c r="N47" s="66">
        <f t="shared" si="26"/>
        <v>2.3169411610043699E-3</v>
      </c>
      <c r="O47" s="66">
        <f t="shared" si="26"/>
        <v>1.9648868148351901E-3</v>
      </c>
      <c r="P47" s="66">
        <f t="shared" si="26"/>
        <v>3.6105649525682098E-3</v>
      </c>
      <c r="Q47" s="66">
        <f t="shared" si="26"/>
        <v>4.19970552888509E-3</v>
      </c>
      <c r="R47" s="66">
        <f t="shared" si="26"/>
        <v>4.4749023978853603E-3</v>
      </c>
      <c r="S47" s="66">
        <f t="shared" si="26"/>
        <v>4.2569305170095002E-3</v>
      </c>
      <c r="T47" s="66">
        <f t="shared" si="26"/>
        <v>3.39035132382773E-3</v>
      </c>
      <c r="U47" s="66">
        <f t="shared" si="26"/>
        <v>2.4150662980435039E-3</v>
      </c>
      <c r="V47" s="66">
        <f t="shared" si="26"/>
        <v>2.2657313082547152E-3</v>
      </c>
      <c r="W47" s="66">
        <f t="shared" si="26"/>
        <v>2.7731549758725359E-3</v>
      </c>
      <c r="X47" s="66">
        <f t="shared" si="26"/>
        <v>2.5481244063473539E-3</v>
      </c>
      <c r="Y47" s="66">
        <f t="shared" si="26"/>
        <v>3.1527706745404548E-3</v>
      </c>
      <c r="Z47" s="66">
        <f t="shared" si="26"/>
        <v>2.188041079154472E-3</v>
      </c>
      <c r="AA47" s="66">
        <f t="shared" si="26"/>
        <v>3.4738276882826046E-3</v>
      </c>
      <c r="AB47" s="66">
        <f t="shared" ref="AB47" si="27">SUBTOTAL(9,AB48:AB50)</f>
        <v>3.3260921514771374E-3</v>
      </c>
      <c r="AC47" s="67">
        <f t="shared" si="26"/>
        <v>1.9885937422466481E-3</v>
      </c>
      <c r="AD47" s="29">
        <f t="shared" ca="1" si="9"/>
        <v>-0.6248370215607475</v>
      </c>
      <c r="AE47" s="37">
        <f t="shared" ca="1" si="4"/>
        <v>-3.5659582221334141E-2</v>
      </c>
      <c r="AF47" s="37">
        <f t="shared" ca="1" si="5"/>
        <v>-0.40212307666716274</v>
      </c>
      <c r="AG47" s="44">
        <f t="shared" ca="1" si="6"/>
        <v>5.6093662306337757E-5</v>
      </c>
    </row>
    <row r="48" spans="1:33" hidden="1" outlineLevel="2" x14ac:dyDescent="0.2">
      <c r="A48" s="17" t="s">
        <v>6</v>
      </c>
      <c r="B48" s="56">
        <v>7.0974153893129798E-4</v>
      </c>
      <c r="C48" s="68">
        <v>6.3494034732824404E-4</v>
      </c>
      <c r="D48" s="68">
        <v>6.4607354793893104E-4</v>
      </c>
      <c r="E48" s="68">
        <v>6.8016897480916003E-4</v>
      </c>
      <c r="F48" s="68">
        <v>7.4000992809160305E-4</v>
      </c>
      <c r="G48" s="68">
        <v>7.8489064305343505E-4</v>
      </c>
      <c r="H48" s="68">
        <v>8.1411529465648803E-4</v>
      </c>
      <c r="I48" s="68">
        <v>7.7723656763358797E-4</v>
      </c>
      <c r="J48" s="68">
        <v>7.6888666717557204E-4</v>
      </c>
      <c r="K48" s="68">
        <v>7.8036778030534304E-4</v>
      </c>
      <c r="L48" s="68">
        <v>8.3359839572519096E-4</v>
      </c>
      <c r="M48" s="68">
        <v>8.8195823587786299E-4</v>
      </c>
      <c r="N48" s="68">
        <v>8.9135187389313003E-4</v>
      </c>
      <c r="O48" s="68">
        <v>5.6736000000000004E-4</v>
      </c>
      <c r="P48" s="68">
        <v>5.0264999999999999E-4</v>
      </c>
      <c r="Q48" s="68">
        <v>5.2923599999999999E-4</v>
      </c>
      <c r="R48" s="68">
        <v>7.6680900000000002E-4</v>
      </c>
      <c r="S48" s="68">
        <v>6.1211700000000002E-4</v>
      </c>
      <c r="T48" s="68">
        <v>5.4467487900000005E-4</v>
      </c>
      <c r="U48" s="68">
        <v>4.0267746E-4</v>
      </c>
      <c r="V48" s="68">
        <v>1.2482174206642899E-3</v>
      </c>
      <c r="W48" s="68">
        <v>1.3911209999999999E-3</v>
      </c>
      <c r="X48" s="68">
        <v>1.4576972075974299E-3</v>
      </c>
      <c r="Y48" s="68">
        <v>1.4996755911396199E-3</v>
      </c>
      <c r="Z48" s="68">
        <v>6.6673312835659703E-4</v>
      </c>
      <c r="AA48" s="68">
        <v>2.38984783097428E-4</v>
      </c>
      <c r="AB48" s="68">
        <v>2.39666896926374E-4</v>
      </c>
      <c r="AC48" s="69">
        <v>2.3366033925274399E-4</v>
      </c>
      <c r="AD48" s="30">
        <f t="shared" ca="1" si="9"/>
        <v>-0.67078108517562485</v>
      </c>
      <c r="AE48" s="38">
        <f t="shared" ca="1" si="4"/>
        <v>-4.0314206448035184E-2</v>
      </c>
      <c r="AF48" s="38">
        <f t="shared" ca="1" si="5"/>
        <v>-2.5062108078593881E-2</v>
      </c>
      <c r="AG48" s="45">
        <f t="shared" ca="1" si="6"/>
        <v>6.5910215274136552E-6</v>
      </c>
    </row>
    <row r="49" spans="1:33" hidden="1" outlineLevel="2" x14ac:dyDescent="0.2">
      <c r="A49" s="17" t="s">
        <v>7</v>
      </c>
      <c r="B49" s="56">
        <v>1.9000000000000001E-4</v>
      </c>
      <c r="C49" s="68">
        <v>1.9000000000000001E-4</v>
      </c>
      <c r="D49" s="68">
        <v>1.9000000000000001E-4</v>
      </c>
      <c r="E49" s="68">
        <v>1.9000000000000001E-4</v>
      </c>
      <c r="F49" s="68">
        <v>1.9000000000000001E-4</v>
      </c>
      <c r="G49" s="68">
        <v>1.9000000000000001E-4</v>
      </c>
      <c r="H49" s="68">
        <v>1.9000000000000001E-4</v>
      </c>
      <c r="I49" s="68">
        <v>1.9000000000000001E-4</v>
      </c>
      <c r="J49" s="68">
        <v>1.9000000000000001E-4</v>
      </c>
      <c r="K49" s="68">
        <v>1.9000000000000001E-4</v>
      </c>
      <c r="L49" s="68">
        <v>1.9000000000000001E-4</v>
      </c>
      <c r="M49" s="68">
        <v>1.9000000000000001E-4</v>
      </c>
      <c r="N49" s="68">
        <v>1.9000000000000001E-4</v>
      </c>
      <c r="O49" s="68">
        <v>1.9000000000000001E-4</v>
      </c>
      <c r="P49" s="68">
        <v>1.9000000000000001E-4</v>
      </c>
      <c r="Q49" s="68">
        <v>1.9000000000000001E-4</v>
      </c>
      <c r="R49" s="68">
        <v>1.9000000000000001E-4</v>
      </c>
      <c r="S49" s="68">
        <v>1.9000000000000001E-4</v>
      </c>
      <c r="T49" s="68">
        <v>1.9000000000000001E-4</v>
      </c>
      <c r="U49" s="68">
        <v>1.18006736547754E-4</v>
      </c>
      <c r="V49" s="68">
        <v>1.96498606735076E-4</v>
      </c>
      <c r="W49" s="68">
        <v>2.5122309561504601E-4</v>
      </c>
      <c r="X49" s="68">
        <v>2.58437761709282E-4</v>
      </c>
      <c r="Y49" s="68">
        <v>5.1358728823721505E-4</v>
      </c>
      <c r="Z49" s="68">
        <v>1.5534052547125001E-5</v>
      </c>
      <c r="AA49" s="68">
        <v>1.8517764196856599E-5</v>
      </c>
      <c r="AB49" s="68">
        <v>1.35139107840734E-5</v>
      </c>
      <c r="AC49" s="69">
        <v>1.7911877445729401E-4</v>
      </c>
      <c r="AD49" s="30">
        <f t="shared" ca="1" si="9"/>
        <v>-5.7269608119505322E-2</v>
      </c>
      <c r="AE49" s="38">
        <f t="shared" ca="1" si="4"/>
        <v>-2.1818733542567914E-3</v>
      </c>
      <c r="AF49" s="38">
        <f t="shared" ca="1" si="5"/>
        <v>12.254399656714584</v>
      </c>
      <c r="AG49" s="45">
        <f t="shared" ca="1" si="6"/>
        <v>5.0525292490266375E-6</v>
      </c>
    </row>
    <row r="50" spans="1:33" hidden="1" outlineLevel="2" x14ac:dyDescent="0.2">
      <c r="A50" s="17" t="s">
        <v>8</v>
      </c>
      <c r="B50" s="56">
        <v>4.4008714120575398E-3</v>
      </c>
      <c r="C50" s="68">
        <v>3.3669953574653401E-3</v>
      </c>
      <c r="D50" s="68">
        <v>8.1501367769752104E-3</v>
      </c>
      <c r="E50" s="68">
        <v>2.5269827046697601E-3</v>
      </c>
      <c r="F50" s="68">
        <v>1.9153345993111401E-3</v>
      </c>
      <c r="G50" s="68">
        <v>1.6455331930529499E-3</v>
      </c>
      <c r="H50" s="68">
        <v>3.1781039283151299E-3</v>
      </c>
      <c r="I50" s="68">
        <v>1.7054112676340299E-3</v>
      </c>
      <c r="J50" s="68">
        <v>1.23379491135499E-3</v>
      </c>
      <c r="K50" s="68">
        <v>9.7146632695764698E-4</v>
      </c>
      <c r="L50" s="68">
        <v>1.42237536860229E-3</v>
      </c>
      <c r="M50" s="68">
        <v>1.3008707443710099E-3</v>
      </c>
      <c r="N50" s="68">
        <v>1.23558928711124E-3</v>
      </c>
      <c r="O50" s="68">
        <v>1.20752681483519E-3</v>
      </c>
      <c r="P50" s="68">
        <v>2.9179149525682098E-3</v>
      </c>
      <c r="Q50" s="68">
        <v>3.4804695288850902E-3</v>
      </c>
      <c r="R50" s="68">
        <v>3.51809339788536E-3</v>
      </c>
      <c r="S50" s="68">
        <v>3.4548135170095E-3</v>
      </c>
      <c r="T50" s="68">
        <v>2.6556764448277298E-3</v>
      </c>
      <c r="U50" s="68">
        <v>1.89438210149575E-3</v>
      </c>
      <c r="V50" s="68">
        <v>8.2101528085534899E-4</v>
      </c>
      <c r="W50" s="68">
        <v>1.1308108802574901E-3</v>
      </c>
      <c r="X50" s="68">
        <v>8.3198943704064195E-4</v>
      </c>
      <c r="Y50" s="68">
        <v>1.13950779516362E-3</v>
      </c>
      <c r="Z50" s="68">
        <v>1.50577389825075E-3</v>
      </c>
      <c r="AA50" s="68">
        <v>3.2163251409883199E-3</v>
      </c>
      <c r="AB50" s="68">
        <v>3.0729113437666898E-3</v>
      </c>
      <c r="AC50" s="69">
        <v>1.5758146285366099E-3</v>
      </c>
      <c r="AD50" s="30">
        <f t="shared" ca="1" si="9"/>
        <v>-0.6419312265704511</v>
      </c>
      <c r="AE50" s="38">
        <f t="shared" ca="1" si="4"/>
        <v>-3.7323791486147284E-2</v>
      </c>
      <c r="AF50" s="38">
        <f t="shared" ca="1" si="5"/>
        <v>-0.48719163937706711</v>
      </c>
      <c r="AG50" s="45">
        <f t="shared" ca="1" si="6"/>
        <v>4.4450111529897462E-5</v>
      </c>
    </row>
    <row r="51" spans="1:33" ht="15" hidden="1" outlineLevel="1" x14ac:dyDescent="0.25">
      <c r="A51" s="16" t="s">
        <v>20</v>
      </c>
      <c r="B51" s="55">
        <f>SUBTOTAL(9,B52:B54)</f>
        <v>6.0614023612969407E-3</v>
      </c>
      <c r="C51" s="66">
        <f t="shared" ref="C51:AC51" si="28">SUBTOTAL(9,C52:C54)</f>
        <v>6.3023865878072804E-3</v>
      </c>
      <c r="D51" s="66">
        <f t="shared" si="28"/>
        <v>8.7122915622150805E-3</v>
      </c>
      <c r="E51" s="66">
        <f t="shared" si="28"/>
        <v>5.6316700503026094E-3</v>
      </c>
      <c r="F51" s="66">
        <f t="shared" si="28"/>
        <v>6.1446631108668598E-3</v>
      </c>
      <c r="G51" s="66">
        <f t="shared" si="28"/>
        <v>5.7405638300880805E-3</v>
      </c>
      <c r="H51" s="66">
        <f t="shared" si="28"/>
        <v>6.5485997483553399E-3</v>
      </c>
      <c r="I51" s="66">
        <f t="shared" si="28"/>
        <v>5.9395405580404802E-3</v>
      </c>
      <c r="J51" s="66">
        <f t="shared" si="28"/>
        <v>5.02894271659933E-3</v>
      </c>
      <c r="K51" s="66">
        <f t="shared" si="28"/>
        <v>4.7979935188803696E-3</v>
      </c>
      <c r="L51" s="66">
        <f t="shared" si="28"/>
        <v>5.3636444955219497E-3</v>
      </c>
      <c r="M51" s="66">
        <f t="shared" si="28"/>
        <v>4.895868791751419E-3</v>
      </c>
      <c r="N51" s="66">
        <f t="shared" si="28"/>
        <v>4.9874043649215721E-3</v>
      </c>
      <c r="O51" s="66">
        <f t="shared" si="28"/>
        <v>4.8245405157819037E-3</v>
      </c>
      <c r="P51" s="66">
        <f t="shared" si="28"/>
        <v>5.504336077658753E-3</v>
      </c>
      <c r="Q51" s="66">
        <f t="shared" si="28"/>
        <v>5.2385870983831092E-3</v>
      </c>
      <c r="R51" s="66">
        <f t="shared" si="28"/>
        <v>3.9390527160358254E-3</v>
      </c>
      <c r="S51" s="66">
        <f t="shared" si="28"/>
        <v>3.7358898483346933E-3</v>
      </c>
      <c r="T51" s="66">
        <f t="shared" si="28"/>
        <v>4.1448137481697508E-3</v>
      </c>
      <c r="U51" s="66">
        <f t="shared" si="28"/>
        <v>2.0359097608344014E-3</v>
      </c>
      <c r="V51" s="66">
        <f t="shared" si="28"/>
        <v>2.4786615260183973E-3</v>
      </c>
      <c r="W51" s="66">
        <f t="shared" si="28"/>
        <v>1.800745917260188E-3</v>
      </c>
      <c r="X51" s="66">
        <f t="shared" si="28"/>
        <v>1.6194288634218731E-3</v>
      </c>
      <c r="Y51" s="66">
        <f t="shared" si="28"/>
        <v>1.8189697649004829E-3</v>
      </c>
      <c r="Z51" s="66">
        <f t="shared" si="28"/>
        <v>1.6325120739587372E-3</v>
      </c>
      <c r="AA51" s="66">
        <f t="shared" si="28"/>
        <v>2.1558258551508721E-3</v>
      </c>
      <c r="AB51" s="66">
        <f t="shared" ref="AB51" si="29">SUBTOTAL(9,AB52:AB54)</f>
        <v>1.5671712782446929E-3</v>
      </c>
      <c r="AC51" s="67">
        <f t="shared" si="28"/>
        <v>1.1900685862289572E-3</v>
      </c>
      <c r="AD51" s="29">
        <f t="shared" ca="1" si="9"/>
        <v>-0.80366447972044519</v>
      </c>
      <c r="AE51" s="37">
        <f t="shared" ca="1" si="4"/>
        <v>-5.8512034079237774E-2</v>
      </c>
      <c r="AF51" s="37">
        <f t="shared" ca="1" si="5"/>
        <v>-0.2406263420282363</v>
      </c>
      <c r="AG51" s="44">
        <f t="shared" ca="1" si="6"/>
        <v>3.3569101611418108E-5</v>
      </c>
    </row>
    <row r="52" spans="1:33" hidden="1" outlineLevel="2" x14ac:dyDescent="0.2">
      <c r="A52" s="17" t="s">
        <v>6</v>
      </c>
      <c r="B52" s="56">
        <v>1.0017715159663901E-3</v>
      </c>
      <c r="C52" s="68">
        <v>1.0692424285714301E-3</v>
      </c>
      <c r="D52" s="68">
        <v>1.03607875966387E-3</v>
      </c>
      <c r="E52" s="68">
        <v>1.0886832000000001E-3</v>
      </c>
      <c r="F52" s="68">
        <v>1.13442619159664E-3</v>
      </c>
      <c r="G52" s="68">
        <v>1.0852524756302499E-3</v>
      </c>
      <c r="H52" s="68">
        <v>1.15844126218487E-3</v>
      </c>
      <c r="I52" s="68">
        <v>1.11269827058824E-3</v>
      </c>
      <c r="J52" s="68">
        <v>1.0280737361344501E-3</v>
      </c>
      <c r="K52" s="68">
        <v>1.09783179831933E-3</v>
      </c>
      <c r="L52" s="68">
        <v>1.01549441344538E-3</v>
      </c>
      <c r="M52" s="68">
        <v>9.3315702857142897E-4</v>
      </c>
      <c r="N52" s="68">
        <v>9.3773132773109196E-4</v>
      </c>
      <c r="O52" s="68">
        <v>9.0629999999999997E-4</v>
      </c>
      <c r="P52" s="68">
        <v>9.1403999999999997E-4</v>
      </c>
      <c r="Q52" s="68">
        <v>8.0325899999999996E-4</v>
      </c>
      <c r="R52" s="68">
        <v>7.22979E-4</v>
      </c>
      <c r="S52" s="68">
        <v>6.8042700000000005E-4</v>
      </c>
      <c r="T52" s="68">
        <v>6.2369865899999997E-4</v>
      </c>
      <c r="U52" s="68">
        <v>3.6998361E-4</v>
      </c>
      <c r="V52" s="68">
        <v>3.42869303423765E-4</v>
      </c>
      <c r="W52" s="68">
        <v>3.2587332515891999E-4</v>
      </c>
      <c r="X52" s="68">
        <v>3.4576380000000002E-4</v>
      </c>
      <c r="Y52" s="68">
        <v>3.9090400697268E-4</v>
      </c>
      <c r="Z52" s="68">
        <v>5.0150763179755795E-4</v>
      </c>
      <c r="AA52" s="68">
        <v>4.51893750735198E-4</v>
      </c>
      <c r="AB52" s="68">
        <v>4.46712137686437E-4</v>
      </c>
      <c r="AC52" s="69">
        <v>4.3017252654925899E-4</v>
      </c>
      <c r="AD52" s="30">
        <f t="shared" ca="1" si="9"/>
        <v>-0.57058818334011052</v>
      </c>
      <c r="AE52" s="38">
        <f t="shared" ca="1" si="4"/>
        <v>-3.082380052587852E-2</v>
      </c>
      <c r="AF52" s="38">
        <f t="shared" ca="1" si="5"/>
        <v>-3.7025210962115751E-2</v>
      </c>
      <c r="AG52" s="45">
        <f t="shared" ca="1" si="6"/>
        <v>1.2134179005540375E-5</v>
      </c>
    </row>
    <row r="53" spans="1:33" hidden="1" outlineLevel="2" x14ac:dyDescent="0.2">
      <c r="A53" s="17" t="s">
        <v>7</v>
      </c>
      <c r="B53" s="56">
        <v>2.3906337370111601E-3</v>
      </c>
      <c r="C53" s="68">
        <v>2.3906337370111601E-3</v>
      </c>
      <c r="D53" s="68">
        <v>2.3906337370111601E-3</v>
      </c>
      <c r="E53" s="68">
        <v>2.4269448626919798E-3</v>
      </c>
      <c r="F53" s="68">
        <v>2.4269448626919798E-3</v>
      </c>
      <c r="G53" s="68">
        <v>2.4632559883728E-3</v>
      </c>
      <c r="H53" s="68">
        <v>2.4632559883728E-3</v>
      </c>
      <c r="I53" s="68">
        <v>2.4632559883728E-3</v>
      </c>
      <c r="J53" s="68">
        <v>2.4632559883728E-3</v>
      </c>
      <c r="K53" s="68">
        <v>2.4632559883728E-3</v>
      </c>
      <c r="L53" s="68">
        <v>2.4732165840361301E-3</v>
      </c>
      <c r="M53" s="68">
        <v>2.6061929190590799E-3</v>
      </c>
      <c r="N53" s="68">
        <v>2.7692118312753998E-3</v>
      </c>
      <c r="O53" s="68">
        <v>3.0581803650702299E-3</v>
      </c>
      <c r="P53" s="68">
        <v>3.9454752308858403E-3</v>
      </c>
      <c r="Q53" s="68">
        <v>3.7559788131844101E-3</v>
      </c>
      <c r="R53" s="68">
        <v>2.5025653350483198E-3</v>
      </c>
      <c r="S53" s="68">
        <v>2.3272802250102302E-3</v>
      </c>
      <c r="T53" s="68">
        <v>2.4133493565437801E-3</v>
      </c>
      <c r="U53" s="68">
        <v>1.0963338898053901E-3</v>
      </c>
      <c r="V53" s="68">
        <v>1.44945280996549E-3</v>
      </c>
      <c r="W53" s="68">
        <v>9.4572400858945998E-4</v>
      </c>
      <c r="X53" s="68">
        <v>8.0749238817637802E-4</v>
      </c>
      <c r="Y53" s="68">
        <v>8.9562583988076405E-4</v>
      </c>
      <c r="Z53" s="68">
        <v>5.8444588289065604E-4</v>
      </c>
      <c r="AA53" s="68">
        <v>9.8588342821538796E-4</v>
      </c>
      <c r="AB53" s="68">
        <v>5.3974963071911101E-4</v>
      </c>
      <c r="AC53" s="69">
        <v>1.63237080951151E-4</v>
      </c>
      <c r="AD53" s="30">
        <f t="shared" ca="1" si="9"/>
        <v>-0.93171807189702149</v>
      </c>
      <c r="AE53" s="38">
        <f t="shared" ca="1" si="4"/>
        <v>-9.4629916463775055E-2</v>
      </c>
      <c r="AF53" s="38">
        <f t="shared" ca="1" si="5"/>
        <v>-0.69756888812750195</v>
      </c>
      <c r="AG53" s="45">
        <f t="shared" ca="1" si="6"/>
        <v>4.6045431503779128E-6</v>
      </c>
    </row>
    <row r="54" spans="1:33" hidden="1" outlineLevel="2" x14ac:dyDescent="0.2">
      <c r="A54" s="17" t="s">
        <v>8</v>
      </c>
      <c r="B54" s="56">
        <v>2.6689971083193901E-3</v>
      </c>
      <c r="C54" s="68">
        <v>2.84251042222469E-3</v>
      </c>
      <c r="D54" s="68">
        <v>5.2855790655400503E-3</v>
      </c>
      <c r="E54" s="68">
        <v>2.1160419876106299E-3</v>
      </c>
      <c r="F54" s="68">
        <v>2.58329205657824E-3</v>
      </c>
      <c r="G54" s="68">
        <v>2.19205536608503E-3</v>
      </c>
      <c r="H54" s="68">
        <v>2.9269024977976702E-3</v>
      </c>
      <c r="I54" s="68">
        <v>2.36358629907944E-3</v>
      </c>
      <c r="J54" s="68">
        <v>1.53761299209208E-3</v>
      </c>
      <c r="K54" s="68">
        <v>1.2369057321882401E-3</v>
      </c>
      <c r="L54" s="68">
        <v>1.8749334980404399E-3</v>
      </c>
      <c r="M54" s="68">
        <v>1.35651884412091E-3</v>
      </c>
      <c r="N54" s="68">
        <v>1.28046120591508E-3</v>
      </c>
      <c r="O54" s="68">
        <v>8.6006015071167399E-4</v>
      </c>
      <c r="P54" s="68">
        <v>6.4482084677291301E-4</v>
      </c>
      <c r="Q54" s="68">
        <v>6.7934928519869896E-4</v>
      </c>
      <c r="R54" s="68">
        <v>7.1350838098750604E-4</v>
      </c>
      <c r="S54" s="68">
        <v>7.2818262332446297E-4</v>
      </c>
      <c r="T54" s="68">
        <v>1.10776573262597E-3</v>
      </c>
      <c r="U54" s="68">
        <v>5.6959226102901096E-4</v>
      </c>
      <c r="V54" s="68">
        <v>6.8633941262914201E-4</v>
      </c>
      <c r="W54" s="68">
        <v>5.29148583511808E-4</v>
      </c>
      <c r="X54" s="68">
        <v>4.6617267524549498E-4</v>
      </c>
      <c r="Y54" s="68">
        <v>5.32439918047039E-4</v>
      </c>
      <c r="Z54" s="68">
        <v>5.4655855927052295E-4</v>
      </c>
      <c r="AA54" s="68">
        <v>7.1804867620028597E-4</v>
      </c>
      <c r="AB54" s="68">
        <v>5.8070950983914497E-4</v>
      </c>
      <c r="AC54" s="69">
        <v>5.9665897872854701E-4</v>
      </c>
      <c r="AD54" s="30">
        <f t="shared" ca="1" si="9"/>
        <v>-0.77644824834439397</v>
      </c>
      <c r="AE54" s="38">
        <f t="shared" ca="1" si="4"/>
        <v>-5.3974393626190609E-2</v>
      </c>
      <c r="AF54" s="38">
        <f t="shared" ca="1" si="5"/>
        <v>2.7465485960131764E-2</v>
      </c>
      <c r="AG54" s="45">
        <f t="shared" ca="1" si="6"/>
        <v>1.6830379455499814E-5</v>
      </c>
    </row>
    <row r="55" spans="1:33" ht="15" hidden="1" outlineLevel="1" x14ac:dyDescent="0.25">
      <c r="A55" s="16" t="s">
        <v>21</v>
      </c>
      <c r="B55" s="55">
        <f>SUBTOTAL(9,B56:B58)</f>
        <v>5.7777612580034304E-3</v>
      </c>
      <c r="C55" s="66">
        <f t="shared" ref="C55:AC55" si="30">SUBTOTAL(9,C56:C58)</f>
        <v>5.5723725719862803E-3</v>
      </c>
      <c r="D55" s="66">
        <f t="shared" si="30"/>
        <v>8.3848551875143704E-3</v>
      </c>
      <c r="E55" s="66">
        <f t="shared" si="30"/>
        <v>4.8554763590995895E-3</v>
      </c>
      <c r="F55" s="66">
        <f t="shared" si="30"/>
        <v>4.6186896807099498E-3</v>
      </c>
      <c r="G55" s="66">
        <f t="shared" si="30"/>
        <v>4.1860046793665007E-3</v>
      </c>
      <c r="H55" s="66">
        <f t="shared" si="30"/>
        <v>5.5762577115228504E-3</v>
      </c>
      <c r="I55" s="66">
        <f t="shared" si="30"/>
        <v>4.6819365784483901E-3</v>
      </c>
      <c r="J55" s="66">
        <f t="shared" si="30"/>
        <v>4.3813203872328102E-3</v>
      </c>
      <c r="K55" s="66">
        <f t="shared" si="30"/>
        <v>4.1930879024537002E-3</v>
      </c>
      <c r="L55" s="66">
        <f t="shared" si="30"/>
        <v>4.5421335527064104E-3</v>
      </c>
      <c r="M55" s="66">
        <f t="shared" si="30"/>
        <v>4.9939996763288808E-3</v>
      </c>
      <c r="N55" s="66">
        <f t="shared" si="30"/>
        <v>4.6910683473655006E-3</v>
      </c>
      <c r="O55" s="66">
        <f t="shared" si="30"/>
        <v>5.1420390487834202E-3</v>
      </c>
      <c r="P55" s="66">
        <f t="shared" si="30"/>
        <v>7.0365759436722599E-3</v>
      </c>
      <c r="Q55" s="66">
        <f t="shared" si="30"/>
        <v>7.0319524159280899E-3</v>
      </c>
      <c r="R55" s="66">
        <f t="shared" si="30"/>
        <v>7.0239520467101002E-3</v>
      </c>
      <c r="S55" s="66">
        <f t="shared" si="30"/>
        <v>6.8506770745088803E-3</v>
      </c>
      <c r="T55" s="66">
        <f t="shared" si="30"/>
        <v>5.7319183959544193E-3</v>
      </c>
      <c r="U55" s="66">
        <f t="shared" si="30"/>
        <v>4.5251470011006475E-3</v>
      </c>
      <c r="V55" s="66">
        <f t="shared" si="30"/>
        <v>3.78844344123594E-3</v>
      </c>
      <c r="W55" s="66">
        <f t="shared" si="30"/>
        <v>3.7999353496559604E-3</v>
      </c>
      <c r="X55" s="66">
        <f t="shared" si="30"/>
        <v>4.195824747342757E-3</v>
      </c>
      <c r="Y55" s="66">
        <f t="shared" si="30"/>
        <v>5.9539626390897821E-3</v>
      </c>
      <c r="Z55" s="66">
        <f t="shared" si="30"/>
        <v>5.3122561053369106E-3</v>
      </c>
      <c r="AA55" s="66">
        <f t="shared" si="30"/>
        <v>5.9749929473236416E-3</v>
      </c>
      <c r="AB55" s="66">
        <f t="shared" ref="AB55" si="31">SUBTOTAL(9,AB56:AB58)</f>
        <v>5.4125577398934296E-3</v>
      </c>
      <c r="AC55" s="67">
        <f t="shared" si="30"/>
        <v>6.0491344305896796E-3</v>
      </c>
      <c r="AD55" s="29">
        <f t="shared" ca="1" si="9"/>
        <v>4.6968568008991296E-2</v>
      </c>
      <c r="AE55" s="37">
        <f t="shared" ca="1" si="4"/>
        <v>1.701405396222766E-3</v>
      </c>
      <c r="AF55" s="37">
        <f t="shared" ca="1" si="5"/>
        <v>0.11761106694610235</v>
      </c>
      <c r="AG55" s="44">
        <f t="shared" ca="1" si="6"/>
        <v>1.706321893640215E-4</v>
      </c>
    </row>
    <row r="56" spans="1:33" hidden="1" outlineLevel="2" x14ac:dyDescent="0.2">
      <c r="A56" s="17" t="s">
        <v>6</v>
      </c>
      <c r="B56" s="56">
        <v>2.2958078570942801E-3</v>
      </c>
      <c r="C56" s="68">
        <v>2.8086724573877699E-3</v>
      </c>
      <c r="D56" s="68">
        <v>2.5290441042404902E-3</v>
      </c>
      <c r="E56" s="68">
        <v>2.5744536602226899E-3</v>
      </c>
      <c r="F56" s="68">
        <v>2.7195716208044001E-3</v>
      </c>
      <c r="G56" s="68">
        <v>2.4102659219413201E-3</v>
      </c>
      <c r="H56" s="68">
        <v>2.94017114285347E-3</v>
      </c>
      <c r="I56" s="68">
        <v>2.68168580056917E-3</v>
      </c>
      <c r="J56" s="68">
        <v>2.7023398026873101E-3</v>
      </c>
      <c r="K56" s="68">
        <v>2.7981129008017099E-3</v>
      </c>
      <c r="L56" s="68">
        <v>2.4363595912857299E-3</v>
      </c>
      <c r="M56" s="68">
        <v>3.0134112086099402E-3</v>
      </c>
      <c r="N56" s="68">
        <v>2.6528259829487299E-3</v>
      </c>
      <c r="O56" s="68">
        <v>3.0185103892626402E-3</v>
      </c>
      <c r="P56" s="68">
        <v>3.18939442801282E-3</v>
      </c>
      <c r="Q56" s="68">
        <v>2.8395532634471901E-3</v>
      </c>
      <c r="R56" s="68">
        <v>2.75001635497311E-3</v>
      </c>
      <c r="S56" s="68">
        <v>2.5912074697515899E-3</v>
      </c>
      <c r="T56" s="68">
        <v>2.6971347524054998E-3</v>
      </c>
      <c r="U56" s="68">
        <v>2.4970851080590101E-3</v>
      </c>
      <c r="V56" s="68">
        <v>2.61746783863709E-3</v>
      </c>
      <c r="W56" s="68">
        <v>2.5567198060051201E-3</v>
      </c>
      <c r="X56" s="68">
        <v>2.6757553130842401E-3</v>
      </c>
      <c r="Y56" s="68">
        <v>3.9418779772643501E-3</v>
      </c>
      <c r="Z56" s="68">
        <v>3.0446324068919102E-3</v>
      </c>
      <c r="AA56" s="68">
        <v>2.0753706838006502E-3</v>
      </c>
      <c r="AB56" s="68">
        <v>2.07662845020571E-3</v>
      </c>
      <c r="AC56" s="69">
        <v>2.1530948240807801E-3</v>
      </c>
      <c r="AD56" s="30">
        <f t="shared" ca="1" si="9"/>
        <v>-6.2162446466285104E-2</v>
      </c>
      <c r="AE56" s="38">
        <f t="shared" ca="1" si="4"/>
        <v>-2.3741597636209866E-3</v>
      </c>
      <c r="AF56" s="38">
        <f t="shared" ca="1" si="5"/>
        <v>3.6822366498684644E-2</v>
      </c>
      <c r="AG56" s="45">
        <f t="shared" ca="1" si="6"/>
        <v>6.0733860018619677E-5</v>
      </c>
    </row>
    <row r="57" spans="1:33" hidden="1" outlineLevel="2" x14ac:dyDescent="0.2">
      <c r="A57" s="17" t="s">
        <v>7</v>
      </c>
      <c r="B57" s="56">
        <v>0</v>
      </c>
      <c r="C57" s="68">
        <v>0</v>
      </c>
      <c r="D57" s="68">
        <v>0</v>
      </c>
      <c r="E57" s="68">
        <v>0</v>
      </c>
      <c r="F57" s="68">
        <v>0</v>
      </c>
      <c r="G57" s="68">
        <v>0</v>
      </c>
      <c r="H57" s="68">
        <v>0</v>
      </c>
      <c r="I57" s="68">
        <v>0</v>
      </c>
      <c r="J57" s="68">
        <v>0</v>
      </c>
      <c r="K57" s="68">
        <v>0</v>
      </c>
      <c r="L57" s="68">
        <v>0</v>
      </c>
      <c r="M57" s="68">
        <v>0</v>
      </c>
      <c r="N57" s="68">
        <v>0</v>
      </c>
      <c r="O57" s="68">
        <v>0</v>
      </c>
      <c r="P57" s="68">
        <v>0</v>
      </c>
      <c r="Q57" s="68">
        <v>0</v>
      </c>
      <c r="R57" s="68">
        <v>0</v>
      </c>
      <c r="S57" s="68">
        <v>0</v>
      </c>
      <c r="T57" s="68">
        <v>0</v>
      </c>
      <c r="U57" s="68">
        <v>6.3826252289306994E-5</v>
      </c>
      <c r="V57" s="68">
        <v>0</v>
      </c>
      <c r="W57" s="68">
        <v>0</v>
      </c>
      <c r="X57" s="68">
        <v>2.4063521245194699E-4</v>
      </c>
      <c r="Y57" s="68">
        <v>2.3107632609947201E-4</v>
      </c>
      <c r="Z57" s="68">
        <v>0</v>
      </c>
      <c r="AA57" s="68">
        <v>6.7274426851437097E-4</v>
      </c>
      <c r="AB57" s="68">
        <v>1.0468238353633E-4</v>
      </c>
      <c r="AC57" s="69">
        <v>1.87861884279391E-3</v>
      </c>
      <c r="AD57" s="30" t="str">
        <f t="shared" ca="1" si="9"/>
        <v/>
      </c>
      <c r="AE57" s="38" t="str">
        <f t="shared" ca="1" si="4"/>
        <v/>
      </c>
      <c r="AF57" s="38">
        <f t="shared" ca="1" si="5"/>
        <v>16.94589289363989</v>
      </c>
      <c r="AG57" s="45">
        <f t="shared" ca="1" si="6"/>
        <v>5.2991522969870813E-5</v>
      </c>
    </row>
    <row r="58" spans="1:33" hidden="1" outlineLevel="2" x14ac:dyDescent="0.2">
      <c r="A58" s="17" t="s">
        <v>8</v>
      </c>
      <c r="B58" s="56">
        <v>3.4819534009091499E-3</v>
      </c>
      <c r="C58" s="68">
        <v>2.7637001145985099E-3</v>
      </c>
      <c r="D58" s="68">
        <v>5.8558110832738798E-3</v>
      </c>
      <c r="E58" s="68">
        <v>2.2810226988769001E-3</v>
      </c>
      <c r="F58" s="68">
        <v>1.8991180599055499E-3</v>
      </c>
      <c r="G58" s="68">
        <v>1.7757387574251801E-3</v>
      </c>
      <c r="H58" s="68">
        <v>2.63608656866938E-3</v>
      </c>
      <c r="I58" s="68">
        <v>2.0002507778792201E-3</v>
      </c>
      <c r="J58" s="68">
        <v>1.6789805845455E-3</v>
      </c>
      <c r="K58" s="68">
        <v>1.3949750016519901E-3</v>
      </c>
      <c r="L58" s="68">
        <v>2.1057739614206801E-3</v>
      </c>
      <c r="M58" s="68">
        <v>1.9805884677189401E-3</v>
      </c>
      <c r="N58" s="68">
        <v>2.0382423644167702E-3</v>
      </c>
      <c r="O58" s="68">
        <v>2.12352865952078E-3</v>
      </c>
      <c r="P58" s="68">
        <v>3.8471815156594399E-3</v>
      </c>
      <c r="Q58" s="68">
        <v>4.1923991524808997E-3</v>
      </c>
      <c r="R58" s="68">
        <v>4.2739356917369901E-3</v>
      </c>
      <c r="S58" s="68">
        <v>4.2594696047572904E-3</v>
      </c>
      <c r="T58" s="68">
        <v>3.03478364354892E-3</v>
      </c>
      <c r="U58" s="68">
        <v>1.96423564075233E-3</v>
      </c>
      <c r="V58" s="68">
        <v>1.17097560259885E-3</v>
      </c>
      <c r="W58" s="68">
        <v>1.24321554365084E-3</v>
      </c>
      <c r="X58" s="68">
        <v>1.2794342218065699E-3</v>
      </c>
      <c r="Y58" s="68">
        <v>1.78100833572596E-3</v>
      </c>
      <c r="Z58" s="68">
        <v>2.267623698445E-3</v>
      </c>
      <c r="AA58" s="68">
        <v>3.2268779950086202E-3</v>
      </c>
      <c r="AB58" s="68">
        <v>3.2312469061513902E-3</v>
      </c>
      <c r="AC58" s="69">
        <v>2.0174207637149899E-3</v>
      </c>
      <c r="AD58" s="30">
        <f t="shared" ca="1" si="9"/>
        <v>-0.42060661604826921</v>
      </c>
      <c r="AE58" s="38">
        <f t="shared" ca="1" si="4"/>
        <v>-2.0010907518289156E-2</v>
      </c>
      <c r="AF58" s="38">
        <f t="shared" ca="1" si="5"/>
        <v>-0.37565255076163162</v>
      </c>
      <c r="AG58" s="45">
        <f t="shared" ca="1" si="6"/>
        <v>5.6906806375531032E-5</v>
      </c>
    </row>
    <row r="59" spans="1:33" ht="15" hidden="1" outlineLevel="1" x14ac:dyDescent="0.25">
      <c r="A59" s="16" t="s">
        <v>22</v>
      </c>
      <c r="B59" s="55">
        <f>SUBTOTAL(9,B60:B62)</f>
        <v>4.601412296217678E-2</v>
      </c>
      <c r="C59" s="66">
        <f t="shared" ref="C59:AC59" si="32">SUBTOTAL(9,C60:C62)</f>
        <v>3.5939712564765927E-2</v>
      </c>
      <c r="D59" s="66">
        <f t="shared" si="32"/>
        <v>2.4273123046816739E-2</v>
      </c>
      <c r="E59" s="66">
        <f t="shared" si="32"/>
        <v>4.1513621188360585E-2</v>
      </c>
      <c r="F59" s="66">
        <f t="shared" si="32"/>
        <v>4.6851812128991137E-2</v>
      </c>
      <c r="G59" s="66">
        <f t="shared" si="32"/>
        <v>5.5305869179793923E-2</v>
      </c>
      <c r="H59" s="66">
        <f t="shared" si="32"/>
        <v>4.9566666825033336E-2</v>
      </c>
      <c r="I59" s="66">
        <f t="shared" si="32"/>
        <v>5.2379765955202558E-2</v>
      </c>
      <c r="J59" s="66">
        <f t="shared" si="32"/>
        <v>4.809855789881741E-2</v>
      </c>
      <c r="K59" s="66">
        <f t="shared" si="32"/>
        <v>4.95132874124182E-2</v>
      </c>
      <c r="L59" s="66">
        <f t="shared" si="32"/>
        <v>4.9173829571495326E-2</v>
      </c>
      <c r="M59" s="66">
        <f t="shared" si="32"/>
        <v>4.8143236145616948E-2</v>
      </c>
      <c r="N59" s="66">
        <f t="shared" si="32"/>
        <v>4.8564401992398719E-2</v>
      </c>
      <c r="O59" s="66">
        <f t="shared" si="32"/>
        <v>4.8393360524948609E-2</v>
      </c>
      <c r="P59" s="66">
        <f t="shared" si="32"/>
        <v>4.807639490663887E-2</v>
      </c>
      <c r="Q59" s="66">
        <f t="shared" si="32"/>
        <v>5.3418281842375431E-2</v>
      </c>
      <c r="R59" s="66">
        <f t="shared" si="32"/>
        <v>4.9446210546647648E-2</v>
      </c>
      <c r="S59" s="66">
        <f t="shared" si="32"/>
        <v>6.1264402801530074E-2</v>
      </c>
      <c r="T59" s="66">
        <f t="shared" si="32"/>
        <v>5.5226778571661403E-2</v>
      </c>
      <c r="U59" s="66">
        <f t="shared" si="32"/>
        <v>3.7804658072165501E-2</v>
      </c>
      <c r="V59" s="66">
        <f t="shared" si="32"/>
        <v>4.3725974356304292E-2</v>
      </c>
      <c r="W59" s="66">
        <f t="shared" si="32"/>
        <v>4.0254927705363451E-2</v>
      </c>
      <c r="X59" s="66">
        <f t="shared" si="32"/>
        <v>4.2028889443075437E-2</v>
      </c>
      <c r="Y59" s="66">
        <f t="shared" si="32"/>
        <v>7.7872190215795639E-2</v>
      </c>
      <c r="Z59" s="66">
        <f t="shared" si="32"/>
        <v>5.4334874163133477E-2</v>
      </c>
      <c r="AA59" s="66">
        <f t="shared" si="32"/>
        <v>5.063664471299003E-2</v>
      </c>
      <c r="AB59" s="66">
        <f t="shared" ref="AB59" si="33">SUBTOTAL(9,AB60:AB62)</f>
        <v>3.5426604247010066E-2</v>
      </c>
      <c r="AC59" s="67">
        <f t="shared" si="32"/>
        <v>3.3400168091264358E-2</v>
      </c>
      <c r="AD59" s="29">
        <f t="shared" ca="1" si="9"/>
        <v>-0.27413224590374108</v>
      </c>
      <c r="AE59" s="37">
        <f t="shared" ca="1" si="4"/>
        <v>-1.1796075675754136E-2</v>
      </c>
      <c r="AF59" s="37">
        <f t="shared" ca="1" si="5"/>
        <v>-5.7200970818893415E-2</v>
      </c>
      <c r="AG59" s="44">
        <f t="shared" ca="1" si="6"/>
        <v>9.4214203237391212E-4</v>
      </c>
    </row>
    <row r="60" spans="1:33" hidden="1" outlineLevel="2" x14ac:dyDescent="0.2">
      <c r="A60" s="17" t="s">
        <v>6</v>
      </c>
      <c r="B60" s="56">
        <v>1.0895424757894701E-3</v>
      </c>
      <c r="C60" s="68">
        <v>9.7040761263157899E-4</v>
      </c>
      <c r="D60" s="68">
        <v>1.0418885305263201E-3</v>
      </c>
      <c r="E60" s="68">
        <v>1.1393625094736799E-3</v>
      </c>
      <c r="F60" s="68">
        <v>1.2130095157894701E-3</v>
      </c>
      <c r="G60" s="68">
        <v>1.3364765557894701E-3</v>
      </c>
      <c r="H60" s="68">
        <v>1.3451409094736801E-3</v>
      </c>
      <c r="I60" s="68">
        <v>1.35380526315789E-3</v>
      </c>
      <c r="J60" s="68">
        <v>1.3018191410526299E-3</v>
      </c>
      <c r="K60" s="68">
        <v>1.34297482105263E-3</v>
      </c>
      <c r="L60" s="68">
        <v>1.4144557389473701E-3</v>
      </c>
      <c r="M60" s="68">
        <v>1.3776322357894699E-3</v>
      </c>
      <c r="N60" s="68">
        <v>1.4707740378947401E-3</v>
      </c>
      <c r="O60" s="68">
        <v>1.6272020715789499E-3</v>
      </c>
      <c r="P60" s="68">
        <v>1.7724756631578901E-3</v>
      </c>
      <c r="Q60" s="68">
        <v>1.577691E-3</v>
      </c>
      <c r="R60" s="68">
        <v>1.5442380000000001E-3</v>
      </c>
      <c r="S60" s="68">
        <v>1.5780779999999999E-3</v>
      </c>
      <c r="T60" s="68">
        <v>1.4428181520000001E-3</v>
      </c>
      <c r="U60" s="68">
        <v>1.4370228585000001E-3</v>
      </c>
      <c r="V60" s="68">
        <v>7.4474108434636804E-4</v>
      </c>
      <c r="W60" s="68">
        <v>6.7042800000000004E-4</v>
      </c>
      <c r="X60" s="68">
        <v>6.2967600000000002E-4</v>
      </c>
      <c r="Y60" s="68">
        <v>6.3508957534599202E-4</v>
      </c>
      <c r="Z60" s="68">
        <v>1.4985002865417099E-3</v>
      </c>
      <c r="AA60" s="68">
        <v>1.5030021933742099E-3</v>
      </c>
      <c r="AB60" s="68">
        <v>1.3653202001757099E-3</v>
      </c>
      <c r="AC60" s="69">
        <v>1.9497840605991899E-3</v>
      </c>
      <c r="AD60" s="30">
        <f t="shared" ca="1" si="9"/>
        <v>0.78954387178563046</v>
      </c>
      <c r="AE60" s="38">
        <f t="shared" ca="1" si="4"/>
        <v>2.1788070117761293E-2</v>
      </c>
      <c r="AF60" s="38">
        <f t="shared" ca="1" si="5"/>
        <v>0.42807823421074587</v>
      </c>
      <c r="AG60" s="45">
        <f t="shared" ca="1" si="6"/>
        <v>5.4998930320462395E-5</v>
      </c>
    </row>
    <row r="61" spans="1:33" hidden="1" outlineLevel="2" x14ac:dyDescent="0.2">
      <c r="A61" s="17" t="s">
        <v>7</v>
      </c>
      <c r="B61" s="56">
        <v>4.0965003002182601E-2</v>
      </c>
      <c r="C61" s="68">
        <v>3.1459885922986298E-2</v>
      </c>
      <c r="D61" s="68">
        <v>1.6966958874458898E-2</v>
      </c>
      <c r="E61" s="68">
        <v>3.7427205106467999E-2</v>
      </c>
      <c r="F61" s="68">
        <v>4.2067476642000001E-2</v>
      </c>
      <c r="G61" s="68">
        <v>5.01320793102423E-2</v>
      </c>
      <c r="H61" s="68">
        <v>4.3295017032915897E-2</v>
      </c>
      <c r="I61" s="68">
        <v>4.6309560186999998E-2</v>
      </c>
      <c r="J61" s="68">
        <v>4.2499496988999998E-2</v>
      </c>
      <c r="K61" s="68">
        <v>4.4219774365382297E-2</v>
      </c>
      <c r="L61" s="68">
        <v>4.2139890999999999E-2</v>
      </c>
      <c r="M61" s="68">
        <v>4.1747398499999998E-2</v>
      </c>
      <c r="N61" s="68">
        <v>4.1923500000000002E-2</v>
      </c>
      <c r="O61" s="68">
        <v>4.1707105439892499E-2</v>
      </c>
      <c r="P61" s="68">
        <v>4.0778949770893899E-2</v>
      </c>
      <c r="Q61" s="68">
        <v>4.5996369449627199E-2</v>
      </c>
      <c r="R61" s="68">
        <v>4.1998551525037502E-2</v>
      </c>
      <c r="S61" s="68">
        <v>5.2849265452378599E-2</v>
      </c>
      <c r="T61" s="68">
        <v>4.71507852840111E-2</v>
      </c>
      <c r="U61" s="68">
        <v>3.23012289422119E-2</v>
      </c>
      <c r="V61" s="68">
        <v>3.94334397042874E-2</v>
      </c>
      <c r="W61" s="68">
        <v>3.6436974243838502E-2</v>
      </c>
      <c r="X61" s="68">
        <v>3.7458608116071601E-2</v>
      </c>
      <c r="Y61" s="68">
        <v>7.2248487645896003E-2</v>
      </c>
      <c r="Z61" s="68">
        <v>4.7057247864809998E-2</v>
      </c>
      <c r="AA61" s="68">
        <v>4.28514641127637E-2</v>
      </c>
      <c r="AB61" s="68">
        <v>2.7797343946192599E-2</v>
      </c>
      <c r="AC61" s="69">
        <v>2.58509881534475E-2</v>
      </c>
      <c r="AD61" s="30">
        <f t="shared" ca="1" si="9"/>
        <v>-0.36894943832738969</v>
      </c>
      <c r="AE61" s="38">
        <f t="shared" ca="1" si="4"/>
        <v>-1.6906173694505866E-2</v>
      </c>
      <c r="AF61" s="38">
        <f t="shared" ca="1" si="5"/>
        <v>-7.0019488067373126E-2</v>
      </c>
      <c r="AG61" s="45">
        <f t="shared" ca="1" si="6"/>
        <v>7.2919700437474623E-4</v>
      </c>
    </row>
    <row r="62" spans="1:33" hidden="1" outlineLevel="2" x14ac:dyDescent="0.2">
      <c r="A62" s="17" t="s">
        <v>8</v>
      </c>
      <c r="B62" s="56">
        <v>3.9595774842047099E-3</v>
      </c>
      <c r="C62" s="68">
        <v>3.50941902914805E-3</v>
      </c>
      <c r="D62" s="68">
        <v>6.2642756418315199E-3</v>
      </c>
      <c r="E62" s="68">
        <v>2.9470535724188999E-3</v>
      </c>
      <c r="F62" s="68">
        <v>3.5713259712016701E-3</v>
      </c>
      <c r="G62" s="68">
        <v>3.8373133137621501E-3</v>
      </c>
      <c r="H62" s="68">
        <v>4.9265088826437597E-3</v>
      </c>
      <c r="I62" s="68">
        <v>4.7164005050446701E-3</v>
      </c>
      <c r="J62" s="68">
        <v>4.2972417687647804E-3</v>
      </c>
      <c r="K62" s="68">
        <v>3.9505382259832703E-3</v>
      </c>
      <c r="L62" s="68">
        <v>5.6194828325479597E-3</v>
      </c>
      <c r="M62" s="68">
        <v>5.0182054098274797E-3</v>
      </c>
      <c r="N62" s="68">
        <v>5.1701279545039803E-3</v>
      </c>
      <c r="O62" s="68">
        <v>5.0590530134771603E-3</v>
      </c>
      <c r="P62" s="68">
        <v>5.5249694725870799E-3</v>
      </c>
      <c r="Q62" s="68">
        <v>5.8442213927482299E-3</v>
      </c>
      <c r="R62" s="68">
        <v>5.9034210216101397E-3</v>
      </c>
      <c r="S62" s="68">
        <v>6.8370593491514798E-3</v>
      </c>
      <c r="T62" s="68">
        <v>6.6331751356502999E-3</v>
      </c>
      <c r="U62" s="68">
        <v>4.0664062714535999E-3</v>
      </c>
      <c r="V62" s="68">
        <v>3.54779356767052E-3</v>
      </c>
      <c r="W62" s="68">
        <v>3.1475254615249502E-3</v>
      </c>
      <c r="X62" s="68">
        <v>3.9406053270038301E-3</v>
      </c>
      <c r="Y62" s="68">
        <v>4.9886129945536399E-3</v>
      </c>
      <c r="Z62" s="68">
        <v>5.7791260117817699E-3</v>
      </c>
      <c r="AA62" s="68">
        <v>6.2821784068521199E-3</v>
      </c>
      <c r="AB62" s="68">
        <v>6.2639401006417596E-3</v>
      </c>
      <c r="AC62" s="69">
        <v>5.5993958772176701E-3</v>
      </c>
      <c r="AD62" s="30">
        <f t="shared" ca="1" si="9"/>
        <v>0.41413974080679505</v>
      </c>
      <c r="AE62" s="38">
        <f t="shared" ca="1" si="4"/>
        <v>1.2916836376181129E-2</v>
      </c>
      <c r="AF62" s="38">
        <f t="shared" ca="1" si="5"/>
        <v>-0.10609044990005656</v>
      </c>
      <c r="AG62" s="45">
        <f t="shared" ca="1" si="6"/>
        <v>1.5794609767870362E-4</v>
      </c>
    </row>
    <row r="63" spans="1:33" ht="15" hidden="1" outlineLevel="1" x14ac:dyDescent="0.25">
      <c r="A63" s="16" t="s">
        <v>23</v>
      </c>
      <c r="B63" s="55">
        <f>SUBTOTAL(9,B64:B67)</f>
        <v>7.7600481491493137E-2</v>
      </c>
      <c r="C63" s="66">
        <f t="shared" ref="C63:AC63" si="34">SUBTOTAL(9,C64:C67)</f>
        <v>9.5655336777297345E-2</v>
      </c>
      <c r="D63" s="66">
        <f t="shared" si="34"/>
        <v>9.167140404345582E-2</v>
      </c>
      <c r="E63" s="66">
        <f t="shared" si="34"/>
        <v>0.11036510358891348</v>
      </c>
      <c r="F63" s="66">
        <f t="shared" si="34"/>
        <v>9.0559546178021769E-2</v>
      </c>
      <c r="G63" s="66">
        <f t="shared" si="34"/>
        <v>5.8384165003117612E-2</v>
      </c>
      <c r="H63" s="66">
        <f t="shared" si="34"/>
        <v>6.1251657250225536E-2</v>
      </c>
      <c r="I63" s="66">
        <f t="shared" si="34"/>
        <v>5.1813497906703532E-2</v>
      </c>
      <c r="J63" s="66">
        <f t="shared" si="34"/>
        <v>4.8756302975648688E-2</v>
      </c>
      <c r="K63" s="66">
        <f t="shared" si="34"/>
        <v>3.3577742363082988E-2</v>
      </c>
      <c r="L63" s="66">
        <f t="shared" si="34"/>
        <v>4.7263548083850443E-2</v>
      </c>
      <c r="M63" s="66">
        <f t="shared" si="34"/>
        <v>9.3760316811119501E-2</v>
      </c>
      <c r="N63" s="66">
        <f t="shared" si="34"/>
        <v>8.8693669809428111E-2</v>
      </c>
      <c r="O63" s="66">
        <f t="shared" si="34"/>
        <v>0.13101377731809885</v>
      </c>
      <c r="P63" s="66">
        <f t="shared" si="34"/>
        <v>5.9055888154755924E-2</v>
      </c>
      <c r="Q63" s="66">
        <f t="shared" si="34"/>
        <v>3.4083553971897974E-2</v>
      </c>
      <c r="R63" s="66">
        <f t="shared" si="34"/>
        <v>4.1445598947047586E-2</v>
      </c>
      <c r="S63" s="66">
        <f t="shared" si="34"/>
        <v>5.0694252261314222E-2</v>
      </c>
      <c r="T63" s="66">
        <f t="shared" si="34"/>
        <v>5.8772235054328208E-2</v>
      </c>
      <c r="U63" s="66">
        <f t="shared" si="34"/>
        <v>3.7515231276321358E-2</v>
      </c>
      <c r="V63" s="66">
        <f t="shared" si="34"/>
        <v>2.1008243303995169E-2</v>
      </c>
      <c r="W63" s="66">
        <f t="shared" si="34"/>
        <v>1.2649569560737045E-2</v>
      </c>
      <c r="X63" s="66">
        <f t="shared" si="34"/>
        <v>4.6075846540662279E-3</v>
      </c>
      <c r="Y63" s="66">
        <f t="shared" si="34"/>
        <v>1.7932960650822283E-2</v>
      </c>
      <c r="Z63" s="66">
        <f t="shared" si="34"/>
        <v>1.9060634930854751E-2</v>
      </c>
      <c r="AA63" s="66">
        <f t="shared" si="34"/>
        <v>4.9234352634121101E-3</v>
      </c>
      <c r="AB63" s="66">
        <f t="shared" ref="AB63" si="35">SUBTOTAL(9,AB64:AB67)</f>
        <v>1.2936964058503623E-2</v>
      </c>
      <c r="AC63" s="67">
        <f t="shared" si="34"/>
        <v>1.6083364991898323E-2</v>
      </c>
      <c r="AD63" s="29">
        <f t="shared" ca="1" si="9"/>
        <v>-0.79274142785233304</v>
      </c>
      <c r="AE63" s="37">
        <f t="shared" ca="1" si="4"/>
        <v>-5.6622208243599315E-2</v>
      </c>
      <c r="AF63" s="37">
        <f t="shared" ca="1" si="5"/>
        <v>0.24321014723129997</v>
      </c>
      <c r="AG63" s="44">
        <f t="shared" ca="1" si="6"/>
        <v>4.536747880871191E-4</v>
      </c>
    </row>
    <row r="64" spans="1:33" hidden="1" outlineLevel="2" x14ac:dyDescent="0.2">
      <c r="A64" s="17" t="s">
        <v>6</v>
      </c>
      <c r="B64" s="56">
        <v>2.4101726354904299E-4</v>
      </c>
      <c r="C64" s="68">
        <v>2.3733334984032701E-4</v>
      </c>
      <c r="D64" s="68">
        <v>2.28402649940409E-4</v>
      </c>
      <c r="E64" s="68">
        <v>2.4347320602152099E-4</v>
      </c>
      <c r="F64" s="68">
        <v>2.5285044091643497E-4</v>
      </c>
      <c r="G64" s="68">
        <v>2.6200440831385103E-4</v>
      </c>
      <c r="H64" s="68">
        <v>2.5307370841393302E-4</v>
      </c>
      <c r="I64" s="68">
        <v>2.4682221848399002E-4</v>
      </c>
      <c r="J64" s="68">
        <v>2.6579995577131598E-4</v>
      </c>
      <c r="K64" s="68">
        <v>2.5575291838390803E-4</v>
      </c>
      <c r="L64" s="68">
        <v>2.5698088962014699E-4</v>
      </c>
      <c r="M64" s="68">
        <v>2.4503607850400599E-4</v>
      </c>
      <c r="N64" s="68">
        <v>2.67027927007555E-4</v>
      </c>
      <c r="O64" s="68">
        <v>4.2074079120000001E-4</v>
      </c>
      <c r="P64" s="68">
        <v>3.7287339119999999E-4</v>
      </c>
      <c r="Q64" s="68">
        <v>2.7746979120000002E-4</v>
      </c>
      <c r="R64" s="68">
        <v>2.9234679120000002E-4</v>
      </c>
      <c r="S64" s="68">
        <v>3.6819879120000002E-4</v>
      </c>
      <c r="T64" s="68">
        <v>4.0564779120000002E-4</v>
      </c>
      <c r="U64" s="68">
        <v>4.3690956120000002E-4</v>
      </c>
      <c r="V64" s="68">
        <v>1.29276830863101E-3</v>
      </c>
      <c r="W64" s="68">
        <v>1.7684079119999999E-4</v>
      </c>
      <c r="X64" s="68">
        <v>9.7595791199999997E-5</v>
      </c>
      <c r="Y64" s="68">
        <v>7.1956722971203602E-5</v>
      </c>
      <c r="Z64" s="68">
        <v>1.41906678908906E-4</v>
      </c>
      <c r="AA64" s="68">
        <v>1.4229211687548799E-4</v>
      </c>
      <c r="AB64" s="68">
        <v>1.0829258013407E-4</v>
      </c>
      <c r="AC64" s="69">
        <v>1.09570804394534E-4</v>
      </c>
      <c r="AD64" s="30">
        <f t="shared" ca="1" si="9"/>
        <v>-0.54538192500788152</v>
      </c>
      <c r="AE64" s="38">
        <f t="shared" ca="1" si="4"/>
        <v>-2.8774116235048552E-2</v>
      </c>
      <c r="AF64" s="38">
        <f t="shared" ca="1" si="5"/>
        <v>1.1803433428970944E-2</v>
      </c>
      <c r="AG64" s="45">
        <f t="shared" ca="1" si="6"/>
        <v>3.0907407429518373E-6</v>
      </c>
    </row>
    <row r="65" spans="1:33" hidden="1" outlineLevel="2" x14ac:dyDescent="0.2">
      <c r="A65" s="17" t="s">
        <v>7</v>
      </c>
      <c r="B65" s="56">
        <v>7.6324542076936702E-2</v>
      </c>
      <c r="C65" s="68">
        <v>9.4248768357120996E-2</v>
      </c>
      <c r="D65" s="68">
        <v>9.0075429400534396E-2</v>
      </c>
      <c r="E65" s="68">
        <v>0.108920078855977</v>
      </c>
      <c r="F65" s="68">
        <v>8.90220488600975E-2</v>
      </c>
      <c r="G65" s="68">
        <v>5.6963012383794101E-2</v>
      </c>
      <c r="H65" s="68">
        <v>5.9810360749614801E-2</v>
      </c>
      <c r="I65" s="68">
        <v>5.0610928452029698E-2</v>
      </c>
      <c r="J65" s="68">
        <v>4.7526302140988998E-2</v>
      </c>
      <c r="K65" s="68">
        <v>3.2273113812690601E-2</v>
      </c>
      <c r="L65" s="68">
        <v>4.5591720681277703E-2</v>
      </c>
      <c r="M65" s="68">
        <v>9.1541112811731398E-2</v>
      </c>
      <c r="N65" s="68">
        <v>8.6190451880778896E-2</v>
      </c>
      <c r="O65" s="68">
        <v>0.12814571610842501</v>
      </c>
      <c r="P65" s="68">
        <v>5.5856784836111999E-2</v>
      </c>
      <c r="Q65" s="68">
        <v>3.0855092356515599E-2</v>
      </c>
      <c r="R65" s="68">
        <v>3.8063482375294999E-2</v>
      </c>
      <c r="S65" s="68">
        <v>4.6955781982450498E-2</v>
      </c>
      <c r="T65" s="68">
        <v>5.5162835300869802E-2</v>
      </c>
      <c r="U65" s="68">
        <v>3.3929784097220403E-2</v>
      </c>
      <c r="V65" s="68">
        <v>1.7085823639066799E-2</v>
      </c>
      <c r="W65" s="68">
        <v>9.9838830657665405E-3</v>
      </c>
      <c r="X65" s="68">
        <v>1.6728238241653199E-3</v>
      </c>
      <c r="Y65" s="68">
        <v>1.4972077933191099E-2</v>
      </c>
      <c r="Z65" s="68">
        <v>1.5899252990289402E-2</v>
      </c>
      <c r="AA65" s="68">
        <v>1.6589378493353101E-3</v>
      </c>
      <c r="AB65" s="68">
        <v>9.5004369880836402E-3</v>
      </c>
      <c r="AC65" s="69">
        <v>1.2597670727103801E-2</v>
      </c>
      <c r="AD65" s="30">
        <f t="shared" ca="1" si="9"/>
        <v>-0.83494600315577272</v>
      </c>
      <c r="AE65" s="38">
        <f t="shared" ca="1" si="4"/>
        <v>-6.4544383459809396E-2</v>
      </c>
      <c r="AF65" s="38">
        <f t="shared" ca="1" si="5"/>
        <v>0.32600960807434531</v>
      </c>
      <c r="AG65" s="45">
        <f t="shared" ca="1" si="6"/>
        <v>3.5535135839975416E-4</v>
      </c>
    </row>
    <row r="66" spans="1:33" hidden="1" outlineLevel="2" x14ac:dyDescent="0.2">
      <c r="A66" s="17" t="s">
        <v>8</v>
      </c>
      <c r="B66" s="56">
        <v>9.5727087115744097E-4</v>
      </c>
      <c r="C66" s="68">
        <v>1.0906790464497501E-3</v>
      </c>
      <c r="D66" s="68">
        <v>1.2890509083459899E-3</v>
      </c>
      <c r="E66" s="68">
        <v>1.12024383525565E-3</v>
      </c>
      <c r="F66" s="68">
        <v>1.20067923447477E-3</v>
      </c>
      <c r="G66" s="68">
        <v>1.07359383941784E-3</v>
      </c>
      <c r="H66" s="68">
        <v>1.10439730070524E-3</v>
      </c>
      <c r="I66" s="68">
        <v>8.6919503839399297E-4</v>
      </c>
      <c r="J66" s="68">
        <v>8.7596481163742504E-4</v>
      </c>
      <c r="K66" s="68">
        <v>9.5313445090257202E-4</v>
      </c>
      <c r="L66" s="68">
        <v>1.3137443903947E-3</v>
      </c>
      <c r="M66" s="68">
        <v>1.8719995418434801E-3</v>
      </c>
      <c r="N66" s="68">
        <v>2.12624522738665E-3</v>
      </c>
      <c r="O66" s="68">
        <v>2.3364842804871502E-3</v>
      </c>
      <c r="P66" s="68">
        <v>2.7102895561228598E-3</v>
      </c>
      <c r="Q66" s="68">
        <v>2.83598285076861E-3</v>
      </c>
      <c r="R66" s="68">
        <v>2.9758955607914902E-3</v>
      </c>
      <c r="S66" s="68">
        <v>3.2603098678082002E-3</v>
      </c>
      <c r="T66" s="68">
        <v>3.0995815201271802E-3</v>
      </c>
      <c r="U66" s="68">
        <v>3.0506076411504599E-3</v>
      </c>
      <c r="V66" s="68">
        <v>2.5231837953404398E-3</v>
      </c>
      <c r="W66" s="68">
        <v>2.3814148370831299E-3</v>
      </c>
      <c r="X66" s="68">
        <v>2.73002734606412E-3</v>
      </c>
      <c r="Y66" s="68">
        <v>2.7856246359477901E-3</v>
      </c>
      <c r="Z66" s="68">
        <v>2.9157280268485601E-3</v>
      </c>
      <c r="AA66" s="68">
        <v>3.0176019266154501E-3</v>
      </c>
      <c r="AB66" s="68">
        <v>3.2241629445348202E-3</v>
      </c>
      <c r="AC66" s="69">
        <v>3.2673737941991202E-3</v>
      </c>
      <c r="AD66" s="30">
        <f t="shared" ca="1" si="9"/>
        <v>2.413217609189886</v>
      </c>
      <c r="AE66" s="38">
        <f t="shared" ca="1" si="4"/>
        <v>4.651826849930174E-2</v>
      </c>
      <c r="AF66" s="38">
        <f t="shared" ca="1" si="5"/>
        <v>1.3402191640948358E-2</v>
      </c>
      <c r="AG66" s="45">
        <f t="shared" ca="1" si="6"/>
        <v>9.2165110624013323E-5</v>
      </c>
    </row>
    <row r="67" spans="1:33" ht="15" hidden="1" outlineLevel="2" x14ac:dyDescent="0.25">
      <c r="A67" s="17" t="s">
        <v>9</v>
      </c>
      <c r="B67" s="56">
        <v>7.7651279849953302E-5</v>
      </c>
      <c r="C67" s="68">
        <v>7.8556023886275402E-5</v>
      </c>
      <c r="D67" s="68">
        <v>7.85210846350136E-5</v>
      </c>
      <c r="E67" s="68">
        <v>8.1307691659305797E-5</v>
      </c>
      <c r="F67" s="68">
        <v>8.3967642533054395E-5</v>
      </c>
      <c r="G67" s="68">
        <v>8.5554371591823895E-5</v>
      </c>
      <c r="H67" s="68">
        <v>8.3825491491568098E-5</v>
      </c>
      <c r="I67" s="68">
        <v>8.6552197795850602E-5</v>
      </c>
      <c r="J67" s="68">
        <v>8.8236067250951498E-5</v>
      </c>
      <c r="K67" s="68">
        <v>9.5741181105903701E-5</v>
      </c>
      <c r="L67" s="68">
        <v>1.0110212255789001E-4</v>
      </c>
      <c r="M67" s="68">
        <v>1.02168379040604E-4</v>
      </c>
      <c r="N67" s="68">
        <v>1.0994477425500201E-4</v>
      </c>
      <c r="O67" s="68">
        <v>1.10836137986673E-4</v>
      </c>
      <c r="P67" s="68">
        <v>1.15940371321067E-4</v>
      </c>
      <c r="Q67" s="68">
        <v>1.1500897341376501E-4</v>
      </c>
      <c r="R67" s="68">
        <v>1.138742197611E-4</v>
      </c>
      <c r="S67" s="68">
        <v>1.09961619855523E-4</v>
      </c>
      <c r="T67" s="68">
        <v>1.0417044213122E-4</v>
      </c>
      <c r="U67" s="68">
        <v>9.7929976750489901E-5</v>
      </c>
      <c r="V67" s="68">
        <v>1.06467560956918E-4</v>
      </c>
      <c r="W67" s="68">
        <v>1.07430866687373E-4</v>
      </c>
      <c r="X67" s="68">
        <v>1.07137692636788E-4</v>
      </c>
      <c r="Y67" s="68">
        <v>1.03301358712189E-4</v>
      </c>
      <c r="Z67" s="68">
        <v>1.03747234807884E-4</v>
      </c>
      <c r="AA67" s="68">
        <v>1.0460337058586201E-4</v>
      </c>
      <c r="AB67" s="68">
        <v>1.04071545751092E-4</v>
      </c>
      <c r="AC67" s="69">
        <v>1.08749666200872E-4</v>
      </c>
      <c r="AD67" s="29">
        <f t="shared" ca="1" si="9"/>
        <v>0.40048774998957604</v>
      </c>
      <c r="AE67" s="37">
        <f t="shared" ca="1" si="4"/>
        <v>1.255297121692478E-2</v>
      </c>
      <c r="AF67" s="37">
        <f t="shared" ca="1" si="5"/>
        <v>4.4951003812018664E-2</v>
      </c>
      <c r="AG67" s="44">
        <f t="shared" ca="1" si="6"/>
        <v>3.0675783203998713E-6</v>
      </c>
    </row>
    <row r="68" spans="1:33" ht="15" collapsed="1" x14ac:dyDescent="0.25">
      <c r="A68" s="15" t="s">
        <v>24</v>
      </c>
      <c r="B68" s="54">
        <f>SUBTOTAL(9,B69:B82)</f>
        <v>3.1707699920636654</v>
      </c>
      <c r="C68" s="64">
        <f t="shared" ref="C68:AC68" si="36">SUBTOTAL(9,C69:C82)</f>
        <v>3.0662134326810935</v>
      </c>
      <c r="D68" s="64">
        <f t="shared" si="36"/>
        <v>3.0001123942573646</v>
      </c>
      <c r="E68" s="64">
        <f t="shared" si="36"/>
        <v>2.9157950197618345</v>
      </c>
      <c r="F68" s="64">
        <f t="shared" si="36"/>
        <v>2.8691093345725589</v>
      </c>
      <c r="G68" s="64">
        <f t="shared" si="36"/>
        <v>2.8247607181622594</v>
      </c>
      <c r="H68" s="64">
        <f t="shared" si="36"/>
        <v>2.6948280980465635</v>
      </c>
      <c r="I68" s="64">
        <f t="shared" si="36"/>
        <v>2.620848143059149</v>
      </c>
      <c r="J68" s="64">
        <f t="shared" si="36"/>
        <v>2.5113523946428051</v>
      </c>
      <c r="K68" s="64">
        <f t="shared" si="36"/>
        <v>2.4080927544076216</v>
      </c>
      <c r="L68" s="64">
        <f t="shared" si="36"/>
        <v>2.2827419513024441</v>
      </c>
      <c r="M68" s="64">
        <f t="shared" si="36"/>
        <v>2.1763674674168767</v>
      </c>
      <c r="N68" s="64">
        <f t="shared" si="36"/>
        <v>2.1197082053928495</v>
      </c>
      <c r="O68" s="64">
        <f t="shared" si="36"/>
        <v>2.0441150772312606</v>
      </c>
      <c r="P68" s="64">
        <f t="shared" si="36"/>
        <v>1.954903184489406</v>
      </c>
      <c r="Q68" s="64">
        <f t="shared" si="36"/>
        <v>1.8427585600699372</v>
      </c>
      <c r="R68" s="64">
        <f t="shared" si="36"/>
        <v>1.7136569001126172</v>
      </c>
      <c r="S68" s="64">
        <f t="shared" si="36"/>
        <v>1.634570677022799</v>
      </c>
      <c r="T68" s="64">
        <f t="shared" si="36"/>
        <v>1.5157780523582676</v>
      </c>
      <c r="U68" s="64">
        <f t="shared" si="36"/>
        <v>1.4423505926220843</v>
      </c>
      <c r="V68" s="64">
        <f t="shared" si="36"/>
        <v>1.370103905904007</v>
      </c>
      <c r="W68" s="64">
        <f t="shared" si="36"/>
        <v>1.2841174416291459</v>
      </c>
      <c r="X68" s="64">
        <f t="shared" si="36"/>
        <v>1.2168700275695916</v>
      </c>
      <c r="Y68" s="64">
        <f t="shared" si="36"/>
        <v>1.1874311343963071</v>
      </c>
      <c r="Z68" s="64">
        <f t="shared" si="36"/>
        <v>1.1442231007749437</v>
      </c>
      <c r="AA68" s="64">
        <f t="shared" si="36"/>
        <v>1.1084335832797627</v>
      </c>
      <c r="AB68" s="64">
        <f t="shared" ref="AB68" si="37">SUBTOTAL(9,AB69:AB82)</f>
        <v>1.0718157384229605</v>
      </c>
      <c r="AC68" s="65">
        <f t="shared" si="36"/>
        <v>0.89922259063235455</v>
      </c>
      <c r="AD68" s="28">
        <f t="shared" ca="1" si="9"/>
        <v>-0.71640245338416864</v>
      </c>
      <c r="AE68" s="36">
        <f t="shared" ca="1" si="4"/>
        <v>-4.5601559342158593E-2</v>
      </c>
      <c r="AF68" s="36">
        <f t="shared" ca="1" si="5"/>
        <v>-0.16102874925549671</v>
      </c>
      <c r="AG68" s="43">
        <f t="shared" ca="1" si="6"/>
        <v>2.5365004055667627E-2</v>
      </c>
    </row>
    <row r="69" spans="1:33" ht="15" hidden="1" outlineLevel="1" x14ac:dyDescent="0.25">
      <c r="A69" s="16" t="s">
        <v>25</v>
      </c>
      <c r="B69" s="55">
        <f>SUBTOTAL(9,B70:B75)</f>
        <v>3.1370201201658596</v>
      </c>
      <c r="C69" s="66">
        <f t="shared" ref="C69:AC69" si="38">SUBTOTAL(9,C70:C75)</f>
        <v>3.031620339864618</v>
      </c>
      <c r="D69" s="66">
        <f t="shared" si="38"/>
        <v>2.9618386154476917</v>
      </c>
      <c r="E69" s="66">
        <f t="shared" si="38"/>
        <v>2.8770082917158888</v>
      </c>
      <c r="F69" s="66">
        <f t="shared" si="38"/>
        <v>2.8226900351304356</v>
      </c>
      <c r="G69" s="66">
        <f t="shared" si="38"/>
        <v>2.778920780399202</v>
      </c>
      <c r="H69" s="66">
        <f t="shared" si="38"/>
        <v>2.6533313265736047</v>
      </c>
      <c r="I69" s="66">
        <f t="shared" si="38"/>
        <v>2.5865374907950645</v>
      </c>
      <c r="J69" s="66">
        <f t="shared" si="38"/>
        <v>2.481664961231413</v>
      </c>
      <c r="K69" s="66">
        <f t="shared" si="38"/>
        <v>2.3708376036449712</v>
      </c>
      <c r="L69" s="66">
        <f t="shared" si="38"/>
        <v>2.2261710990038681</v>
      </c>
      <c r="M69" s="66">
        <f t="shared" si="38"/>
        <v>2.12602345939673</v>
      </c>
      <c r="N69" s="66">
        <f t="shared" si="38"/>
        <v>2.0679455976165118</v>
      </c>
      <c r="O69" s="66">
        <f t="shared" si="38"/>
        <v>1.9902464009595635</v>
      </c>
      <c r="P69" s="66">
        <f t="shared" si="38"/>
        <v>1.9039577994068801</v>
      </c>
      <c r="Q69" s="66">
        <f t="shared" si="38"/>
        <v>1.7880120975410188</v>
      </c>
      <c r="R69" s="66">
        <f t="shared" si="38"/>
        <v>1.6661379083117605</v>
      </c>
      <c r="S69" s="66">
        <f t="shared" si="38"/>
        <v>1.5858400049391979</v>
      </c>
      <c r="T69" s="66">
        <f t="shared" si="38"/>
        <v>1.4731981338216698</v>
      </c>
      <c r="U69" s="66">
        <f t="shared" si="38"/>
        <v>1.399188274884146</v>
      </c>
      <c r="V69" s="66">
        <f t="shared" si="38"/>
        <v>1.3317392522426623</v>
      </c>
      <c r="W69" s="66">
        <f t="shared" si="38"/>
        <v>1.2422821776839053</v>
      </c>
      <c r="X69" s="66">
        <f t="shared" si="38"/>
        <v>1.1757890052782962</v>
      </c>
      <c r="Y69" s="66">
        <f t="shared" si="38"/>
        <v>1.1389284675882458</v>
      </c>
      <c r="Z69" s="66">
        <f t="shared" si="38"/>
        <v>1.1011501198617324</v>
      </c>
      <c r="AA69" s="66">
        <f t="shared" si="38"/>
        <v>1.0556116987729471</v>
      </c>
      <c r="AB69" s="66">
        <f t="shared" ref="AB69" si="39">SUBTOTAL(9,AB70:AB75)</f>
        <v>1.0306670933215976</v>
      </c>
      <c r="AC69" s="67">
        <f t="shared" si="38"/>
        <v>0.8569652559705554</v>
      </c>
      <c r="AD69" s="29">
        <f t="shared" ca="1" si="9"/>
        <v>-0.72682188091122413</v>
      </c>
      <c r="AE69" s="37">
        <f t="shared" ca="1" si="4"/>
        <v>-4.6923796196650325E-2</v>
      </c>
      <c r="AF69" s="37">
        <f t="shared" ca="1" si="5"/>
        <v>-0.1685334076119982</v>
      </c>
      <c r="AG69" s="44">
        <f t="shared" ca="1" si="6"/>
        <v>2.4173021696411636E-2</v>
      </c>
    </row>
    <row r="70" spans="1:33" ht="15" hidden="1" outlineLevel="2" x14ac:dyDescent="0.25">
      <c r="A70" s="18" t="s">
        <v>26</v>
      </c>
      <c r="B70" s="57">
        <f>SUBTOTAL(9,B71:B72)</f>
        <v>2.838022963990845</v>
      </c>
      <c r="C70" s="70">
        <f t="shared" ref="C70:AC70" si="40">SUBTOTAL(9,C71:C72)</f>
        <v>2.7281040817491418</v>
      </c>
      <c r="D70" s="70">
        <f t="shared" si="40"/>
        <v>2.6622249612162872</v>
      </c>
      <c r="E70" s="70">
        <f t="shared" si="40"/>
        <v>2.5772562873706297</v>
      </c>
      <c r="F70" s="70">
        <f t="shared" si="40"/>
        <v>2.5439626715302999</v>
      </c>
      <c r="G70" s="70">
        <f t="shared" si="40"/>
        <v>2.5076992982947504</v>
      </c>
      <c r="H70" s="70">
        <f t="shared" si="40"/>
        <v>2.4021435766343897</v>
      </c>
      <c r="I70" s="70">
        <f t="shared" si="40"/>
        <v>2.3486262854926121</v>
      </c>
      <c r="J70" s="70">
        <f t="shared" si="40"/>
        <v>2.2562604997079863</v>
      </c>
      <c r="K70" s="70">
        <f t="shared" si="40"/>
        <v>2.1650523283891259</v>
      </c>
      <c r="L70" s="70">
        <f t="shared" si="40"/>
        <v>2.017228071385782</v>
      </c>
      <c r="M70" s="70">
        <f t="shared" si="40"/>
        <v>1.908536523603086</v>
      </c>
      <c r="N70" s="70">
        <f t="shared" si="40"/>
        <v>1.8399972988575461</v>
      </c>
      <c r="O70" s="70">
        <f t="shared" si="40"/>
        <v>1.752422023606522</v>
      </c>
      <c r="P70" s="70">
        <f t="shared" si="40"/>
        <v>1.6510784738267161</v>
      </c>
      <c r="Q70" s="70">
        <f t="shared" si="40"/>
        <v>1.5295257189497091</v>
      </c>
      <c r="R70" s="70">
        <f t="shared" si="40"/>
        <v>1.407258472949402</v>
      </c>
      <c r="S70" s="70">
        <f t="shared" si="40"/>
        <v>1.324098112248391</v>
      </c>
      <c r="T70" s="70">
        <f t="shared" si="40"/>
        <v>1.2161430742151009</v>
      </c>
      <c r="U70" s="70">
        <f t="shared" si="40"/>
        <v>1.154035987024558</v>
      </c>
      <c r="V70" s="70">
        <f t="shared" si="40"/>
        <v>1.089008009382485</v>
      </c>
      <c r="W70" s="70">
        <f t="shared" si="40"/>
        <v>1.0030044221782419</v>
      </c>
      <c r="X70" s="70">
        <f t="shared" si="40"/>
        <v>0.938634331184104</v>
      </c>
      <c r="Y70" s="70">
        <f t="shared" si="40"/>
        <v>0.89757558758571798</v>
      </c>
      <c r="Z70" s="70">
        <f t="shared" si="40"/>
        <v>0.85333218402276589</v>
      </c>
      <c r="AA70" s="70">
        <f t="shared" si="40"/>
        <v>0.80596337646822702</v>
      </c>
      <c r="AB70" s="70">
        <f t="shared" ref="AB70" si="41">SUBTOTAL(9,AB71:AB72)</f>
        <v>0.77813618051163502</v>
      </c>
      <c r="AC70" s="71">
        <f t="shared" si="40"/>
        <v>0.716303079874546</v>
      </c>
      <c r="AD70" s="31">
        <f t="shared" ca="1" si="9"/>
        <v>-0.74760490349687792</v>
      </c>
      <c r="AE70" s="39">
        <f t="shared" ca="1" si="4"/>
        <v>-4.9712867585046561E-2</v>
      </c>
      <c r="AF70" s="39">
        <f t="shared" ca="1" si="5"/>
        <v>-7.9463083950720437E-2</v>
      </c>
      <c r="AG70" s="46">
        <f t="shared" ca="1" si="6"/>
        <v>2.0205264764676541E-2</v>
      </c>
    </row>
    <row r="71" spans="1:33" hidden="1" outlineLevel="3" x14ac:dyDescent="0.2">
      <c r="A71" s="19" t="s">
        <v>27</v>
      </c>
      <c r="B71" s="56">
        <v>2.26868192403525</v>
      </c>
      <c r="C71" s="68">
        <v>1.8606517956494999</v>
      </c>
      <c r="D71" s="68">
        <v>1.67639288049043</v>
      </c>
      <c r="E71" s="68">
        <v>1.50934144209281</v>
      </c>
      <c r="F71" s="68">
        <v>1.3936865084015799</v>
      </c>
      <c r="G71" s="68">
        <v>1.2635199217234401</v>
      </c>
      <c r="H71" s="68">
        <v>0.77390732287742003</v>
      </c>
      <c r="I71" s="68">
        <v>0.63540705961615196</v>
      </c>
      <c r="J71" s="68">
        <v>0.58181431758073598</v>
      </c>
      <c r="K71" s="68">
        <v>0.54131863806750602</v>
      </c>
      <c r="L71" s="68">
        <v>0.46064349629467199</v>
      </c>
      <c r="M71" s="68">
        <v>0.41645448316915601</v>
      </c>
      <c r="N71" s="68">
        <v>0.40263976764100601</v>
      </c>
      <c r="O71" s="68">
        <v>0.38221277741745202</v>
      </c>
      <c r="P71" s="68">
        <v>0.38133589941771601</v>
      </c>
      <c r="Q71" s="68">
        <v>0.31952150085985898</v>
      </c>
      <c r="R71" s="68">
        <v>0.28137350836881198</v>
      </c>
      <c r="S71" s="68">
        <v>0.26833525651509099</v>
      </c>
      <c r="T71" s="68">
        <v>0.237249140739973</v>
      </c>
      <c r="U71" s="68">
        <v>0.24027619718920601</v>
      </c>
      <c r="V71" s="68">
        <v>0.22222143555695401</v>
      </c>
      <c r="W71" s="68">
        <v>0.191971993553743</v>
      </c>
      <c r="X71" s="68">
        <v>0.18463245461722</v>
      </c>
      <c r="Y71" s="68">
        <v>0.18160075229716699</v>
      </c>
      <c r="Z71" s="68">
        <v>0.178499049019129</v>
      </c>
      <c r="AA71" s="68">
        <v>0.17543633728994901</v>
      </c>
      <c r="AB71" s="68">
        <v>0.17828407130387899</v>
      </c>
      <c r="AC71" s="69">
        <v>0.16603036065971599</v>
      </c>
      <c r="AD71" s="30">
        <f t="shared" ca="1" si="9"/>
        <v>-0.92681637787089965</v>
      </c>
      <c r="AE71" s="38">
        <f t="shared" ca="1" si="4"/>
        <v>-9.2302256987073283E-2</v>
      </c>
      <c r="AF71" s="38">
        <f t="shared" ca="1" si="5"/>
        <v>-6.8731382195535429E-2</v>
      </c>
      <c r="AG71" s="45">
        <f t="shared" ca="1" si="6"/>
        <v>4.6833351556883453E-3</v>
      </c>
    </row>
    <row r="72" spans="1:33" hidden="1" outlineLevel="3" x14ac:dyDescent="0.2">
      <c r="A72" s="19" t="s">
        <v>28</v>
      </c>
      <c r="B72" s="56">
        <v>0.56934103995559504</v>
      </c>
      <c r="C72" s="68">
        <v>0.86745228609964198</v>
      </c>
      <c r="D72" s="68">
        <v>0.98583208072585704</v>
      </c>
      <c r="E72" s="68">
        <v>1.06791484527782</v>
      </c>
      <c r="F72" s="68">
        <v>1.1502761631287199</v>
      </c>
      <c r="G72" s="68">
        <v>1.2441793765713101</v>
      </c>
      <c r="H72" s="68">
        <v>1.6282362537569699</v>
      </c>
      <c r="I72" s="68">
        <v>1.71321922587646</v>
      </c>
      <c r="J72" s="68">
        <v>1.67444618212725</v>
      </c>
      <c r="K72" s="68">
        <v>1.62373369032162</v>
      </c>
      <c r="L72" s="68">
        <v>1.55658457509111</v>
      </c>
      <c r="M72" s="68">
        <v>1.4920820404339299</v>
      </c>
      <c r="N72" s="68">
        <v>1.4373575312165401</v>
      </c>
      <c r="O72" s="68">
        <v>1.37020924618907</v>
      </c>
      <c r="P72" s="68">
        <v>1.2697425744090001</v>
      </c>
      <c r="Q72" s="68">
        <v>1.21000421808985</v>
      </c>
      <c r="R72" s="68">
        <v>1.12588496458059</v>
      </c>
      <c r="S72" s="68">
        <v>1.0557628557333001</v>
      </c>
      <c r="T72" s="68">
        <v>0.97889393347512799</v>
      </c>
      <c r="U72" s="68">
        <v>0.913759789835352</v>
      </c>
      <c r="V72" s="68">
        <v>0.86678657382553104</v>
      </c>
      <c r="W72" s="68">
        <v>0.81103242862449898</v>
      </c>
      <c r="X72" s="68">
        <v>0.754001876566884</v>
      </c>
      <c r="Y72" s="68">
        <v>0.71597483528855099</v>
      </c>
      <c r="Z72" s="68">
        <v>0.67483313500363695</v>
      </c>
      <c r="AA72" s="68">
        <v>0.63052703917827801</v>
      </c>
      <c r="AB72" s="68">
        <v>0.599852109207756</v>
      </c>
      <c r="AC72" s="69">
        <v>0.55027271921483001</v>
      </c>
      <c r="AD72" s="30">
        <f t="shared" ca="1" si="9"/>
        <v>-3.3491913286722186E-2</v>
      </c>
      <c r="AE72" s="38">
        <f t="shared" ca="1" si="4"/>
        <v>-1.2608937883126226E-3</v>
      </c>
      <c r="AF72" s="38">
        <f t="shared" ca="1" si="5"/>
        <v>-8.2652689274373081E-2</v>
      </c>
      <c r="AG72" s="45">
        <f t="shared" ca="1" si="6"/>
        <v>1.5521929608988197E-2</v>
      </c>
    </row>
    <row r="73" spans="1:33" ht="15" hidden="1" outlineLevel="2" x14ac:dyDescent="0.25">
      <c r="A73" s="18" t="s">
        <v>29</v>
      </c>
      <c r="B73" s="57">
        <v>7.8395369910009005E-2</v>
      </c>
      <c r="C73" s="70">
        <v>8.18295106103029E-2</v>
      </c>
      <c r="D73" s="70">
        <v>9.4860778158117803E-2</v>
      </c>
      <c r="E73" s="70">
        <v>0.110374924155843</v>
      </c>
      <c r="F73" s="70">
        <v>0.125785911423129</v>
      </c>
      <c r="G73" s="70">
        <v>0.15251164020755201</v>
      </c>
      <c r="H73" s="70">
        <v>0.162963191536382</v>
      </c>
      <c r="I73" s="70">
        <v>0.17473267777295801</v>
      </c>
      <c r="J73" s="70">
        <v>0.182711103534168</v>
      </c>
      <c r="K73" s="70">
        <v>0.189767148302357</v>
      </c>
      <c r="L73" s="70">
        <v>0.20643440063433299</v>
      </c>
      <c r="M73" s="70">
        <v>0.21476862891063001</v>
      </c>
      <c r="N73" s="70">
        <v>0.225018112264214</v>
      </c>
      <c r="O73" s="70">
        <v>0.234833948160897</v>
      </c>
      <c r="P73" s="70">
        <v>0.24995393841795599</v>
      </c>
      <c r="Q73" s="70">
        <v>0.255316864828598</v>
      </c>
      <c r="R73" s="70">
        <v>0.25575405485707398</v>
      </c>
      <c r="S73" s="70">
        <v>0.25806303386828899</v>
      </c>
      <c r="T73" s="70">
        <v>0.25359435803536201</v>
      </c>
      <c r="U73" s="70">
        <v>0.24191258556176801</v>
      </c>
      <c r="V73" s="70">
        <v>0.23976569263559799</v>
      </c>
      <c r="W73" s="70">
        <v>0.23662008091778</v>
      </c>
      <c r="X73" s="70">
        <v>0.234725034823803</v>
      </c>
      <c r="Y73" s="70">
        <v>0.23912987175471301</v>
      </c>
      <c r="Z73" s="70">
        <v>0.24566187461144601</v>
      </c>
      <c r="AA73" s="70">
        <v>0.24767785303904299</v>
      </c>
      <c r="AB73" s="70">
        <v>0.25082183234019101</v>
      </c>
      <c r="AC73" s="71">
        <v>0.13895965189562401</v>
      </c>
      <c r="AD73" s="30">
        <f t="shared" ca="1" si="9"/>
        <v>0.77254922140347682</v>
      </c>
      <c r="AE73" s="38">
        <f t="shared" ca="1" si="4"/>
        <v>2.1427025741696859E-2</v>
      </c>
      <c r="AF73" s="38">
        <f t="shared" ca="1" si="5"/>
        <v>-0.4459826299843298</v>
      </c>
      <c r="AG73" s="45">
        <f t="shared" ca="1" si="6"/>
        <v>3.9197326341946148E-3</v>
      </c>
    </row>
    <row r="74" spans="1:33" ht="15" hidden="1" outlineLevel="2" x14ac:dyDescent="0.25">
      <c r="A74" s="18" t="s">
        <v>30</v>
      </c>
      <c r="B74" s="57">
        <v>0.21942</v>
      </c>
      <c r="C74" s="70">
        <v>0.22041359999999999</v>
      </c>
      <c r="D74" s="70">
        <v>0.20360519999999999</v>
      </c>
      <c r="E74" s="70">
        <v>0.18828719999999999</v>
      </c>
      <c r="F74" s="70">
        <v>0.1518552</v>
      </c>
      <c r="G74" s="70">
        <v>0.1178244</v>
      </c>
      <c r="H74" s="70">
        <v>8.7436799999999995E-2</v>
      </c>
      <c r="I74" s="70">
        <v>6.2596799999999994E-2</v>
      </c>
      <c r="J74" s="70">
        <v>4.20624E-2</v>
      </c>
      <c r="K74" s="70">
        <v>1.5430177975716001E-2</v>
      </c>
      <c r="L74" s="70">
        <v>1.8536822278560001E-3</v>
      </c>
      <c r="M74" s="70">
        <v>2.0272719509999999E-3</v>
      </c>
      <c r="N74" s="70">
        <v>1.930944168E-3</v>
      </c>
      <c r="O74" s="70">
        <v>1.768535199E-3</v>
      </c>
      <c r="P74" s="70">
        <v>1.5379830720000001E-3</v>
      </c>
      <c r="Q74" s="70">
        <v>1.6363982700000001E-3</v>
      </c>
      <c r="R74" s="70">
        <v>1.3763318219999999E-3</v>
      </c>
      <c r="S74" s="70">
        <v>1.728030582E-3</v>
      </c>
      <c r="T74" s="70">
        <v>1.455039216E-3</v>
      </c>
      <c r="U74" s="70">
        <v>1.396749195E-3</v>
      </c>
      <c r="V74" s="70">
        <v>1.2852950399999999E-3</v>
      </c>
      <c r="W74" s="70">
        <v>1.1125461060000001E-3</v>
      </c>
      <c r="X74" s="70">
        <v>1.0147288770000001E-3</v>
      </c>
      <c r="Y74" s="70">
        <v>8.39858697E-4</v>
      </c>
      <c r="Z74" s="70">
        <v>7.3954091700000003E-4</v>
      </c>
      <c r="AA74" s="70">
        <v>5.6015257500000005E-4</v>
      </c>
      <c r="AB74" s="70">
        <v>6.3935295300000003E-4</v>
      </c>
      <c r="AC74" s="71">
        <v>5.6409846639999997E-4</v>
      </c>
      <c r="AD74" s="30">
        <f t="shared" ca="1" si="9"/>
        <v>-0.99742913833561209</v>
      </c>
      <c r="AE74" s="38">
        <f t="shared" ca="1" si="4"/>
        <v>-0.19817980719687667</v>
      </c>
      <c r="AF74" s="38">
        <f t="shared" ca="1" si="5"/>
        <v>-0.11770413548086023</v>
      </c>
      <c r="AG74" s="45">
        <f t="shared" ca="1" si="6"/>
        <v>1.5911922183771997E-5</v>
      </c>
    </row>
    <row r="75" spans="1:33" ht="15" hidden="1" outlineLevel="2" x14ac:dyDescent="0.25">
      <c r="A75" s="18" t="s">
        <v>31</v>
      </c>
      <c r="B75" s="57">
        <v>1.18178626500581E-3</v>
      </c>
      <c r="C75" s="70">
        <v>1.27314750517321E-3</v>
      </c>
      <c r="D75" s="70">
        <v>1.1476760732868701E-3</v>
      </c>
      <c r="E75" s="70">
        <v>1.08988018941587E-3</v>
      </c>
      <c r="F75" s="70">
        <v>1.0862521770065999E-3</v>
      </c>
      <c r="G75" s="70">
        <v>8.8544189689994195E-4</v>
      </c>
      <c r="H75" s="70">
        <v>7.8775840283316901E-4</v>
      </c>
      <c r="I75" s="70">
        <v>5.8172752949432901E-4</v>
      </c>
      <c r="J75" s="70">
        <v>6.3095798925869495E-4</v>
      </c>
      <c r="K75" s="70">
        <v>5.8794897777212805E-4</v>
      </c>
      <c r="L75" s="70">
        <v>6.5494475589689995E-4</v>
      </c>
      <c r="M75" s="70">
        <v>6.9103493201404503E-4</v>
      </c>
      <c r="N75" s="70">
        <v>9.9924232675155009E-4</v>
      </c>
      <c r="O75" s="70">
        <v>1.2218939931444299E-3</v>
      </c>
      <c r="P75" s="70">
        <v>1.3874040902082899E-3</v>
      </c>
      <c r="Q75" s="70">
        <v>1.53311549271163E-3</v>
      </c>
      <c r="R75" s="70">
        <v>1.7490486832845099E-3</v>
      </c>
      <c r="S75" s="70">
        <v>1.9508282405178001E-3</v>
      </c>
      <c r="T75" s="70">
        <v>2.0056623552069499E-3</v>
      </c>
      <c r="U75" s="70">
        <v>1.84295310281991E-3</v>
      </c>
      <c r="V75" s="70">
        <v>1.6802551845792901E-3</v>
      </c>
      <c r="W75" s="70">
        <v>1.5451284818831701E-3</v>
      </c>
      <c r="X75" s="70">
        <v>1.4149103933893501E-3</v>
      </c>
      <c r="Y75" s="70">
        <v>1.3831495508147399E-3</v>
      </c>
      <c r="Z75" s="70">
        <v>1.41652031052042E-3</v>
      </c>
      <c r="AA75" s="70">
        <v>1.41031669067715E-3</v>
      </c>
      <c r="AB75" s="70">
        <v>1.06972751677146E-3</v>
      </c>
      <c r="AC75" s="71">
        <v>1.1384257339854E-3</v>
      </c>
      <c r="AD75" s="30">
        <f t="shared" ca="1" si="9"/>
        <v>-3.6690670982029827E-2</v>
      </c>
      <c r="AE75" s="38">
        <f t="shared" ca="1" si="4"/>
        <v>-1.3835126119881025E-3</v>
      </c>
      <c r="AF75" s="38">
        <f t="shared" ca="1" si="5"/>
        <v>6.4220295483543133E-2</v>
      </c>
      <c r="AG75" s="45">
        <f t="shared" ca="1" si="6"/>
        <v>3.2112375356706356E-5</v>
      </c>
    </row>
    <row r="76" spans="1:33" ht="15" hidden="1" outlineLevel="1" x14ac:dyDescent="0.25">
      <c r="A76" s="16" t="s">
        <v>32</v>
      </c>
      <c r="B76" s="55">
        <f>SUBTOTAL(9,B77)</f>
        <v>4.4683612700699496E-3</v>
      </c>
      <c r="C76" s="66">
        <f t="shared" ref="C76:AC76" si="42">SUBTOTAL(9,C77)</f>
        <v>5.8365729607929998E-3</v>
      </c>
      <c r="D76" s="66">
        <f t="shared" si="42"/>
        <v>7.28151991606587E-3</v>
      </c>
      <c r="E76" s="66">
        <f t="shared" si="42"/>
        <v>7.7705261338080599E-3</v>
      </c>
      <c r="F76" s="66">
        <f t="shared" si="42"/>
        <v>8.1422612036369992E-3</v>
      </c>
      <c r="G76" s="66">
        <f t="shared" si="42"/>
        <v>8.7424213469482898E-3</v>
      </c>
      <c r="H76" s="66">
        <f t="shared" si="42"/>
        <v>8.6010856553800797E-3</v>
      </c>
      <c r="I76" s="66">
        <f t="shared" si="42"/>
        <v>9.0331076574666595E-3</v>
      </c>
      <c r="J76" s="66">
        <f t="shared" si="42"/>
        <v>8.7175601485164796E-3</v>
      </c>
      <c r="K76" s="66">
        <f t="shared" si="42"/>
        <v>1.0040219030663201E-2</v>
      </c>
      <c r="L76" s="66">
        <f t="shared" si="42"/>
        <v>1.3837934845916401E-2</v>
      </c>
      <c r="M76" s="66">
        <f t="shared" si="42"/>
        <v>1.0938649248600101E-2</v>
      </c>
      <c r="N76" s="66">
        <f t="shared" si="42"/>
        <v>9.1360148945623301E-3</v>
      </c>
      <c r="O76" s="66">
        <f t="shared" si="42"/>
        <v>9.5509837082297794E-3</v>
      </c>
      <c r="P76" s="66">
        <f t="shared" si="42"/>
        <v>9.8464453614015499E-3</v>
      </c>
      <c r="Q76" s="66">
        <f t="shared" si="42"/>
        <v>8.6573593442066492E-3</v>
      </c>
      <c r="R76" s="66">
        <f t="shared" si="42"/>
        <v>8.8905544455134596E-3</v>
      </c>
      <c r="S76" s="66">
        <f t="shared" si="42"/>
        <v>9.0524756062501203E-3</v>
      </c>
      <c r="T76" s="66">
        <f t="shared" si="42"/>
        <v>8.7742266735692208E-3</v>
      </c>
      <c r="U76" s="66">
        <f t="shared" si="42"/>
        <v>9.2460564253858991E-3</v>
      </c>
      <c r="V76" s="66">
        <f t="shared" si="42"/>
        <v>8.0619471067966495E-3</v>
      </c>
      <c r="W76" s="66">
        <f t="shared" si="42"/>
        <v>8.6105135047944894E-3</v>
      </c>
      <c r="X76" s="66">
        <f t="shared" si="42"/>
        <v>8.6569342614534802E-3</v>
      </c>
      <c r="Y76" s="66">
        <f t="shared" si="42"/>
        <v>8.3421122173389303E-3</v>
      </c>
      <c r="Z76" s="66">
        <f t="shared" si="42"/>
        <v>8.0646324231562292E-3</v>
      </c>
      <c r="AA76" s="66">
        <f t="shared" si="42"/>
        <v>7.8497472256067995E-3</v>
      </c>
      <c r="AB76" s="66">
        <f t="shared" si="42"/>
        <v>7.3498369117509501E-3</v>
      </c>
      <c r="AC76" s="67">
        <f t="shared" si="42"/>
        <v>6.3236213672990798E-3</v>
      </c>
      <c r="AD76" s="29">
        <f t="shared" ca="1" si="9"/>
        <v>0.41519921624423328</v>
      </c>
      <c r="AE76" s="37">
        <f t="shared" ca="1" si="4"/>
        <v>1.2944932860343705E-2</v>
      </c>
      <c r="AF76" s="37">
        <f t="shared" ca="1" si="5"/>
        <v>-0.13962426061606248</v>
      </c>
      <c r="AG76" s="44">
        <f t="shared" ca="1" si="6"/>
        <v>1.7837483544007885E-4</v>
      </c>
    </row>
    <row r="77" spans="1:33" hidden="1" outlineLevel="2" x14ac:dyDescent="0.2">
      <c r="A77" s="17" t="s">
        <v>29</v>
      </c>
      <c r="B77" s="56">
        <v>4.4683612700699496E-3</v>
      </c>
      <c r="C77" s="68">
        <v>5.8365729607929998E-3</v>
      </c>
      <c r="D77" s="68">
        <v>7.28151991606587E-3</v>
      </c>
      <c r="E77" s="68">
        <v>7.7705261338080599E-3</v>
      </c>
      <c r="F77" s="68">
        <v>8.1422612036369992E-3</v>
      </c>
      <c r="G77" s="68">
        <v>8.7424213469482898E-3</v>
      </c>
      <c r="H77" s="68">
        <v>8.6010856553800797E-3</v>
      </c>
      <c r="I77" s="68">
        <v>9.0331076574666595E-3</v>
      </c>
      <c r="J77" s="68">
        <v>8.7175601485164796E-3</v>
      </c>
      <c r="K77" s="68">
        <v>1.0040219030663201E-2</v>
      </c>
      <c r="L77" s="68">
        <v>1.3837934845916401E-2</v>
      </c>
      <c r="M77" s="68">
        <v>1.0938649248600101E-2</v>
      </c>
      <c r="N77" s="68">
        <v>9.1360148945623301E-3</v>
      </c>
      <c r="O77" s="68">
        <v>9.5509837082297794E-3</v>
      </c>
      <c r="P77" s="68">
        <v>9.8464453614015499E-3</v>
      </c>
      <c r="Q77" s="68">
        <v>8.6573593442066492E-3</v>
      </c>
      <c r="R77" s="68">
        <v>8.8905544455134596E-3</v>
      </c>
      <c r="S77" s="68">
        <v>9.0524756062501203E-3</v>
      </c>
      <c r="T77" s="68">
        <v>8.7742266735692208E-3</v>
      </c>
      <c r="U77" s="68">
        <v>9.2460564253858991E-3</v>
      </c>
      <c r="V77" s="68">
        <v>8.0619471067966495E-3</v>
      </c>
      <c r="W77" s="68">
        <v>8.6105135047944894E-3</v>
      </c>
      <c r="X77" s="68">
        <v>8.6569342614534802E-3</v>
      </c>
      <c r="Y77" s="68">
        <v>8.3421122173389303E-3</v>
      </c>
      <c r="Z77" s="68">
        <v>8.0646324231562292E-3</v>
      </c>
      <c r="AA77" s="68">
        <v>7.8497472256067995E-3</v>
      </c>
      <c r="AB77" s="68">
        <v>7.3498369117509501E-3</v>
      </c>
      <c r="AC77" s="69">
        <v>6.3236213672990798E-3</v>
      </c>
      <c r="AD77" s="30">
        <f t="shared" ca="1" si="9"/>
        <v>0.41519921624423328</v>
      </c>
      <c r="AE77" s="38">
        <f t="shared" ca="1" si="4"/>
        <v>1.2944932860343705E-2</v>
      </c>
      <c r="AF77" s="38">
        <f t="shared" ca="1" si="5"/>
        <v>-0.13962426061606248</v>
      </c>
      <c r="AG77" s="45">
        <f t="shared" ca="1" si="6"/>
        <v>1.7837483544007885E-4</v>
      </c>
    </row>
    <row r="78" spans="1:33" ht="15" hidden="1" outlineLevel="1" x14ac:dyDescent="0.25">
      <c r="A78" s="16" t="s">
        <v>33</v>
      </c>
      <c r="B78" s="55">
        <f>SUBTOTAL(9,B79)</f>
        <v>6.5900274210946904E-3</v>
      </c>
      <c r="C78" s="66">
        <f t="shared" ref="C78:AC78" si="43">SUBTOTAL(9,C79)</f>
        <v>5.7154442104931698E-3</v>
      </c>
      <c r="D78" s="66">
        <f t="shared" si="43"/>
        <v>5.6683587874364599E-3</v>
      </c>
      <c r="E78" s="66">
        <f t="shared" si="43"/>
        <v>6.5431168741137804E-3</v>
      </c>
      <c r="F78" s="66">
        <f t="shared" si="43"/>
        <v>7.5430604824385404E-3</v>
      </c>
      <c r="G78" s="66">
        <f t="shared" si="43"/>
        <v>7.7621077439050104E-3</v>
      </c>
      <c r="H78" s="66">
        <f t="shared" si="43"/>
        <v>7.6055334557484497E-3</v>
      </c>
      <c r="I78" s="66">
        <f t="shared" si="43"/>
        <v>7.2654414925270201E-3</v>
      </c>
      <c r="J78" s="66">
        <f t="shared" si="43"/>
        <v>7.6307888580093297E-3</v>
      </c>
      <c r="K78" s="66">
        <f t="shared" si="43"/>
        <v>7.5158172402789002E-3</v>
      </c>
      <c r="L78" s="66">
        <f t="shared" si="43"/>
        <v>8.1582133131660201E-3</v>
      </c>
      <c r="M78" s="66">
        <f t="shared" si="43"/>
        <v>8.3643877157238995E-3</v>
      </c>
      <c r="N78" s="66">
        <f t="shared" si="43"/>
        <v>7.7609897899953498E-3</v>
      </c>
      <c r="O78" s="66">
        <f t="shared" si="43"/>
        <v>8.6349605957229906E-3</v>
      </c>
      <c r="P78" s="66">
        <f t="shared" si="43"/>
        <v>8.8933129001737207E-3</v>
      </c>
      <c r="Q78" s="66">
        <f t="shared" si="43"/>
        <v>8.2718354408222502E-3</v>
      </c>
      <c r="R78" s="66">
        <f t="shared" si="43"/>
        <v>8.4146310876303896E-3</v>
      </c>
      <c r="S78" s="66">
        <f t="shared" si="43"/>
        <v>6.9291227380407503E-3</v>
      </c>
      <c r="T78" s="66">
        <f t="shared" si="43"/>
        <v>7.4949360129924298E-3</v>
      </c>
      <c r="U78" s="66">
        <f t="shared" si="43"/>
        <v>7.1366092768604204E-3</v>
      </c>
      <c r="V78" s="66">
        <f t="shared" si="43"/>
        <v>6.9461854876722001E-3</v>
      </c>
      <c r="W78" s="66">
        <f t="shared" si="43"/>
        <v>6.6872566542403302E-3</v>
      </c>
      <c r="X78" s="66">
        <f t="shared" si="43"/>
        <v>5.6452099827364504E-3</v>
      </c>
      <c r="Y78" s="66">
        <f t="shared" si="43"/>
        <v>5.8958435040756896E-3</v>
      </c>
      <c r="Z78" s="66">
        <f t="shared" si="43"/>
        <v>5.8828571480738197E-3</v>
      </c>
      <c r="AA78" s="66">
        <f t="shared" si="43"/>
        <v>5.89587714693724E-3</v>
      </c>
      <c r="AB78" s="66">
        <f t="shared" si="43"/>
        <v>6.4478741477327697E-3</v>
      </c>
      <c r="AC78" s="67">
        <f t="shared" si="43"/>
        <v>6.8850396670211596E-3</v>
      </c>
      <c r="AD78" s="30">
        <f t="shared" ca="1" si="9"/>
        <v>4.4766467129125243E-2</v>
      </c>
      <c r="AE78" s="37">
        <f t="shared" ref="AE78:AE110" ca="1" si="44">IF(OFFSET($AE78,0,-1)="","",(OFFSET($AE78,0,-1)+1)^(1/(OFFSET($AE$11,0,-2)-B$11))-1)</f>
        <v>1.6232933020521312E-3</v>
      </c>
      <c r="AF78" s="37">
        <f t="shared" ref="AF78:AF110" ca="1" si="45">IF(OFFSET($AF78, 0, -4)=0, "", OFFSET($AF78, 0, -3) / OFFSET($AF78, 0, -4) - 1)</f>
        <v>6.7799946039906578E-2</v>
      </c>
      <c r="AG78" s="44">
        <f t="shared" ref="AG78:AG110" ca="1" si="46">IF(OFFSET($AG$13, 0, -4) = 0, "", OFFSET($AG78, 0, -4) / OFFSET($AG$13, 0, -4))</f>
        <v>1.9421115627735053E-4</v>
      </c>
    </row>
    <row r="79" spans="1:33" hidden="1" outlineLevel="2" x14ac:dyDescent="0.2">
      <c r="A79" s="17" t="s">
        <v>8</v>
      </c>
      <c r="B79" s="56">
        <v>6.5900274210946904E-3</v>
      </c>
      <c r="C79" s="68">
        <v>5.7154442104931698E-3</v>
      </c>
      <c r="D79" s="68">
        <v>5.6683587874364599E-3</v>
      </c>
      <c r="E79" s="68">
        <v>6.5431168741137804E-3</v>
      </c>
      <c r="F79" s="68">
        <v>7.5430604824385404E-3</v>
      </c>
      <c r="G79" s="68">
        <v>7.7621077439050104E-3</v>
      </c>
      <c r="H79" s="68">
        <v>7.6055334557484497E-3</v>
      </c>
      <c r="I79" s="68">
        <v>7.2654414925270201E-3</v>
      </c>
      <c r="J79" s="68">
        <v>7.6307888580093297E-3</v>
      </c>
      <c r="K79" s="68">
        <v>7.5158172402789002E-3</v>
      </c>
      <c r="L79" s="68">
        <v>8.1582133131660201E-3</v>
      </c>
      <c r="M79" s="68">
        <v>8.3643877157238995E-3</v>
      </c>
      <c r="N79" s="68">
        <v>7.7609897899953498E-3</v>
      </c>
      <c r="O79" s="68">
        <v>8.6349605957229906E-3</v>
      </c>
      <c r="P79" s="68">
        <v>8.8933129001737207E-3</v>
      </c>
      <c r="Q79" s="68">
        <v>8.2718354408222502E-3</v>
      </c>
      <c r="R79" s="68">
        <v>8.4146310876303896E-3</v>
      </c>
      <c r="S79" s="68">
        <v>6.9291227380407503E-3</v>
      </c>
      <c r="T79" s="68">
        <v>7.4949360129924298E-3</v>
      </c>
      <c r="U79" s="68">
        <v>7.1366092768604204E-3</v>
      </c>
      <c r="V79" s="68">
        <v>6.9461854876722001E-3</v>
      </c>
      <c r="W79" s="68">
        <v>6.6872566542403302E-3</v>
      </c>
      <c r="X79" s="68">
        <v>5.6452099827364504E-3</v>
      </c>
      <c r="Y79" s="68">
        <v>5.8958435040756896E-3</v>
      </c>
      <c r="Z79" s="68">
        <v>5.8828571480738197E-3</v>
      </c>
      <c r="AA79" s="68">
        <v>5.89587714693724E-3</v>
      </c>
      <c r="AB79" s="68">
        <v>6.4478741477327697E-3</v>
      </c>
      <c r="AC79" s="69">
        <v>6.8850396670211596E-3</v>
      </c>
      <c r="AD79" s="30">
        <f ca="1">IF(B78=0,"", OFFSET($AD79, 0, -1) / B78 - 1)</f>
        <v>4.4766467129125243E-2</v>
      </c>
      <c r="AE79" s="38">
        <f t="shared" ca="1" si="44"/>
        <v>1.6232933020521312E-3</v>
      </c>
      <c r="AF79" s="38">
        <f t="shared" ca="1" si="45"/>
        <v>6.7799946039906578E-2</v>
      </c>
      <c r="AG79" s="45">
        <f t="shared" ca="1" si="46"/>
        <v>1.9421115627735053E-4</v>
      </c>
    </row>
    <row r="80" spans="1:33" ht="15" hidden="1" outlineLevel="1" x14ac:dyDescent="0.25">
      <c r="A80" s="16" t="s">
        <v>34</v>
      </c>
      <c r="B80" s="55">
        <f>SUBTOTAL(9,B81:B82)</f>
        <v>2.2691483206641098E-2</v>
      </c>
      <c r="C80" s="66">
        <f t="shared" ref="C80:AC80" si="47">SUBTOTAL(9,C81:C82)</f>
        <v>2.30410756451895E-2</v>
      </c>
      <c r="D80" s="66">
        <f t="shared" si="47"/>
        <v>2.5323900106170499E-2</v>
      </c>
      <c r="E80" s="66">
        <f t="shared" si="47"/>
        <v>2.4473085038024398E-2</v>
      </c>
      <c r="F80" s="66">
        <f t="shared" si="47"/>
        <v>3.07339777560479E-2</v>
      </c>
      <c r="G80" s="66">
        <f t="shared" si="47"/>
        <v>2.9335408672204299E-2</v>
      </c>
      <c r="H80" s="66">
        <f t="shared" si="47"/>
        <v>2.5290152361830499E-2</v>
      </c>
      <c r="I80" s="66">
        <f t="shared" si="47"/>
        <v>1.80121031140913E-2</v>
      </c>
      <c r="J80" s="66">
        <f t="shared" si="47"/>
        <v>1.33390844048666E-2</v>
      </c>
      <c r="K80" s="66">
        <f t="shared" si="47"/>
        <v>1.9699114491708601E-2</v>
      </c>
      <c r="L80" s="66">
        <f t="shared" si="47"/>
        <v>3.4574704139493602E-2</v>
      </c>
      <c r="M80" s="66">
        <f t="shared" si="47"/>
        <v>3.1040971055822701E-2</v>
      </c>
      <c r="N80" s="66">
        <f t="shared" si="47"/>
        <v>3.4865603091780002E-2</v>
      </c>
      <c r="O80" s="66">
        <f t="shared" si="47"/>
        <v>3.56827319677449E-2</v>
      </c>
      <c r="P80" s="66">
        <f t="shared" si="47"/>
        <v>3.2205626820950503E-2</v>
      </c>
      <c r="Q80" s="66">
        <f t="shared" si="47"/>
        <v>3.78172677438895E-2</v>
      </c>
      <c r="R80" s="66">
        <f t="shared" si="47"/>
        <v>3.0213806267713E-2</v>
      </c>
      <c r="S80" s="66">
        <f t="shared" si="47"/>
        <v>3.27490737393102E-2</v>
      </c>
      <c r="T80" s="66">
        <f t="shared" si="47"/>
        <v>2.63107558500363E-2</v>
      </c>
      <c r="U80" s="66">
        <f t="shared" si="47"/>
        <v>2.6779652035692086E-2</v>
      </c>
      <c r="V80" s="66">
        <f t="shared" si="47"/>
        <v>2.3356521066875968E-2</v>
      </c>
      <c r="W80" s="66">
        <f t="shared" si="47"/>
        <v>2.6537493786205762E-2</v>
      </c>
      <c r="X80" s="66">
        <f t="shared" si="47"/>
        <v>2.677887804710536E-2</v>
      </c>
      <c r="Y80" s="66">
        <f t="shared" si="47"/>
        <v>3.4264711086646811E-2</v>
      </c>
      <c r="Z80" s="66">
        <f t="shared" si="47"/>
        <v>2.9125491341981485E-2</v>
      </c>
      <c r="AA80" s="66">
        <f t="shared" si="47"/>
        <v>3.9076260134271477E-2</v>
      </c>
      <c r="AB80" s="66">
        <f t="shared" ref="AB80" si="48">SUBTOTAL(9,AB81:AB82)</f>
        <v>2.7350934041879327E-2</v>
      </c>
      <c r="AC80" s="67">
        <f t="shared" si="47"/>
        <v>2.9048673627479E-2</v>
      </c>
      <c r="AD80" s="29">
        <f t="shared" ref="AD80:AD110" ca="1" si="49">IF(B80=0,"", OFFSET($AD80, 0, -1) / B80 - 1)</f>
        <v>0.28015755351670224</v>
      </c>
      <c r="AE80" s="37">
        <f t="shared" ca="1" si="44"/>
        <v>9.1894908758449745E-3</v>
      </c>
      <c r="AF80" s="37">
        <f t="shared" ca="1" si="45"/>
        <v>6.2072453650033221E-2</v>
      </c>
      <c r="AG80" s="44">
        <f t="shared" ca="1" si="46"/>
        <v>8.1939636753856578E-4</v>
      </c>
    </row>
    <row r="81" spans="1:33" hidden="1" outlineLevel="2" x14ac:dyDescent="0.2">
      <c r="A81" s="17" t="s">
        <v>8</v>
      </c>
      <c r="B81" s="56">
        <v>2.1941323206641099E-2</v>
      </c>
      <c r="C81" s="68">
        <v>2.22909156451895E-2</v>
      </c>
      <c r="D81" s="68">
        <v>2.45737401061705E-2</v>
      </c>
      <c r="E81" s="68">
        <v>2.3722925038024398E-2</v>
      </c>
      <c r="F81" s="68">
        <v>2.9983817756047901E-2</v>
      </c>
      <c r="G81" s="68">
        <v>2.85852486722043E-2</v>
      </c>
      <c r="H81" s="68">
        <v>2.45399923618305E-2</v>
      </c>
      <c r="I81" s="68">
        <v>1.7261943114091301E-2</v>
      </c>
      <c r="J81" s="68">
        <v>1.25889244048666E-2</v>
      </c>
      <c r="K81" s="68">
        <v>1.8948954491708601E-2</v>
      </c>
      <c r="L81" s="68">
        <v>3.3824544139493602E-2</v>
      </c>
      <c r="M81" s="68">
        <v>3.0290811055822701E-2</v>
      </c>
      <c r="N81" s="68">
        <v>3.4115443091780003E-2</v>
      </c>
      <c r="O81" s="68">
        <v>3.4932571967744901E-2</v>
      </c>
      <c r="P81" s="68">
        <v>3.1455466820950503E-2</v>
      </c>
      <c r="Q81" s="68">
        <v>3.7067107743889501E-2</v>
      </c>
      <c r="R81" s="68">
        <v>2.9463646267713001E-2</v>
      </c>
      <c r="S81" s="68">
        <v>3.19989137393102E-2</v>
      </c>
      <c r="T81" s="68">
        <v>2.55605958500363E-2</v>
      </c>
      <c r="U81" s="68">
        <v>2.66027025503697E-2</v>
      </c>
      <c r="V81" s="68">
        <v>2.2918313973430901E-2</v>
      </c>
      <c r="W81" s="68">
        <v>2.6174763603012598E-2</v>
      </c>
      <c r="X81" s="68">
        <v>2.6580464384903E-2</v>
      </c>
      <c r="Y81" s="68">
        <v>3.4153080262422003E-2</v>
      </c>
      <c r="Z81" s="68">
        <v>2.89876339031899E-2</v>
      </c>
      <c r="AA81" s="68">
        <v>3.89691737089254E-2</v>
      </c>
      <c r="AB81" s="68">
        <v>2.7332369687889001E-2</v>
      </c>
      <c r="AC81" s="69">
        <v>2.9048673627479E-2</v>
      </c>
      <c r="AD81" s="30">
        <f t="shared" ca="1" si="49"/>
        <v>0.32392533275689961</v>
      </c>
      <c r="AE81" s="38">
        <f t="shared" ca="1" si="44"/>
        <v>1.0446822843638737E-2</v>
      </c>
      <c r="AF81" s="38">
        <f t="shared" ca="1" si="45"/>
        <v>6.2793821362312929E-2</v>
      </c>
      <c r="AG81" s="45">
        <f t="shared" ca="1" si="46"/>
        <v>8.1939636753856578E-4</v>
      </c>
    </row>
    <row r="82" spans="1:33" hidden="1" outlineLevel="2" x14ac:dyDescent="0.2">
      <c r="A82" s="17" t="s">
        <v>7</v>
      </c>
      <c r="B82" s="56">
        <v>7.5016000000000004E-4</v>
      </c>
      <c r="C82" s="68">
        <v>7.5016000000000004E-4</v>
      </c>
      <c r="D82" s="68">
        <v>7.5016000000000004E-4</v>
      </c>
      <c r="E82" s="68">
        <v>7.5016000000000004E-4</v>
      </c>
      <c r="F82" s="68">
        <v>7.5016000000000004E-4</v>
      </c>
      <c r="G82" s="68">
        <v>7.5016000000000004E-4</v>
      </c>
      <c r="H82" s="68">
        <v>7.5016000000000004E-4</v>
      </c>
      <c r="I82" s="68">
        <v>7.5016000000000004E-4</v>
      </c>
      <c r="J82" s="68">
        <v>7.5016000000000004E-4</v>
      </c>
      <c r="K82" s="68">
        <v>7.5016000000000004E-4</v>
      </c>
      <c r="L82" s="68">
        <v>7.5016000000000004E-4</v>
      </c>
      <c r="M82" s="68">
        <v>7.5016000000000004E-4</v>
      </c>
      <c r="N82" s="68">
        <v>7.5016000000000004E-4</v>
      </c>
      <c r="O82" s="68">
        <v>7.5016000000000004E-4</v>
      </c>
      <c r="P82" s="68">
        <v>7.5016000000000004E-4</v>
      </c>
      <c r="Q82" s="68">
        <v>7.5016000000000004E-4</v>
      </c>
      <c r="R82" s="68">
        <v>7.5016000000000004E-4</v>
      </c>
      <c r="S82" s="68">
        <v>7.5016000000000004E-4</v>
      </c>
      <c r="T82" s="68">
        <v>7.5016000000000004E-4</v>
      </c>
      <c r="U82" s="68">
        <v>1.7694948532238699E-4</v>
      </c>
      <c r="V82" s="68">
        <v>4.3820709344506801E-4</v>
      </c>
      <c r="W82" s="68">
        <v>3.6273018319316497E-4</v>
      </c>
      <c r="X82" s="68">
        <v>1.9841366220236099E-4</v>
      </c>
      <c r="Y82" s="68">
        <v>1.11630824224809E-4</v>
      </c>
      <c r="Z82" s="68">
        <v>1.37857438791583E-4</v>
      </c>
      <c r="AA82" s="68">
        <v>1.07086425346075E-4</v>
      </c>
      <c r="AB82" s="68">
        <v>1.85643539903261E-5</v>
      </c>
      <c r="AC82" s="69">
        <v>0</v>
      </c>
      <c r="AD82" s="30">
        <f t="shared" ca="1" si="49"/>
        <v>-1</v>
      </c>
      <c r="AE82" s="38">
        <f t="shared" ca="1" si="44"/>
        <v>-1</v>
      </c>
      <c r="AF82" s="38">
        <f t="shared" ca="1" si="45"/>
        <v>-1</v>
      </c>
      <c r="AG82" s="45">
        <f t="shared" ca="1" si="46"/>
        <v>0</v>
      </c>
    </row>
    <row r="83" spans="1:33" ht="15" collapsed="1" x14ac:dyDescent="0.25">
      <c r="A83" s="15" t="s">
        <v>35</v>
      </c>
      <c r="B83" s="54">
        <f>SUBTOTAL(9,B84:B98)</f>
        <v>3.4615223252417335</v>
      </c>
      <c r="C83" s="64">
        <f t="shared" ref="C83:AC83" si="50">SUBTOTAL(9,C84:C98)</f>
        <v>3.1036370489622014</v>
      </c>
      <c r="D83" s="64">
        <f t="shared" si="50"/>
        <v>2.8130607903758076</v>
      </c>
      <c r="E83" s="64">
        <f t="shared" si="50"/>
        <v>2.6729858530485098</v>
      </c>
      <c r="F83" s="64">
        <f t="shared" si="50"/>
        <v>2.8790972153897982</v>
      </c>
      <c r="G83" s="64">
        <f t="shared" si="50"/>
        <v>2.8991512434243565</v>
      </c>
      <c r="H83" s="64">
        <f t="shared" si="50"/>
        <v>2.8595050949399612</v>
      </c>
      <c r="I83" s="64">
        <f t="shared" si="50"/>
        <v>2.8688796839266741</v>
      </c>
      <c r="J83" s="64">
        <f t="shared" si="50"/>
        <v>2.8731632674238696</v>
      </c>
      <c r="K83" s="64">
        <f t="shared" si="50"/>
        <v>2.7829224984911636</v>
      </c>
      <c r="L83" s="64">
        <f t="shared" si="50"/>
        <v>2.8203786204411023</v>
      </c>
      <c r="M83" s="64">
        <f t="shared" si="50"/>
        <v>2.7475995624806253</v>
      </c>
      <c r="N83" s="64">
        <f t="shared" si="50"/>
        <v>2.7264226843828672</v>
      </c>
      <c r="O83" s="64">
        <f t="shared" si="50"/>
        <v>2.7922072124479609</v>
      </c>
      <c r="P83" s="64">
        <f t="shared" si="50"/>
        <v>2.8108225034421981</v>
      </c>
      <c r="Q83" s="64">
        <f t="shared" si="50"/>
        <v>3.0036308591304111</v>
      </c>
      <c r="R83" s="64">
        <f t="shared" si="50"/>
        <v>3.1459687793730104</v>
      </c>
      <c r="S83" s="64">
        <f t="shared" si="50"/>
        <v>2.9499965352820832</v>
      </c>
      <c r="T83" s="64">
        <f t="shared" si="50"/>
        <v>2.9484441527891256</v>
      </c>
      <c r="U83" s="64">
        <f t="shared" si="50"/>
        <v>2.8011544840048055</v>
      </c>
      <c r="V83" s="64">
        <f t="shared" si="50"/>
        <v>2.9991234088614567</v>
      </c>
      <c r="W83" s="64">
        <f t="shared" si="50"/>
        <v>3.0884881702505331</v>
      </c>
      <c r="X83" s="64">
        <f t="shared" si="50"/>
        <v>3.4241535589309446</v>
      </c>
      <c r="Y83" s="64">
        <f t="shared" si="50"/>
        <v>3.2666805456613308</v>
      </c>
      <c r="Z83" s="64">
        <f t="shared" si="50"/>
        <v>2.8467500272072419</v>
      </c>
      <c r="AA83" s="64">
        <f t="shared" si="50"/>
        <v>3.0142898612791313</v>
      </c>
      <c r="AB83" s="64">
        <f t="shared" ref="AB83" si="51">SUBTOTAL(9,AB84:AB98)</f>
        <v>2.7670646390349192</v>
      </c>
      <c r="AC83" s="65">
        <f t="shared" si="50"/>
        <v>3.2105607575833011</v>
      </c>
      <c r="AD83" s="28">
        <f t="shared" ca="1" si="49"/>
        <v>-7.2500346402043392E-2</v>
      </c>
      <c r="AE83" s="36">
        <f t="shared" ca="1" si="44"/>
        <v>-2.7836317508542763E-3</v>
      </c>
      <c r="AF83" s="36">
        <f t="shared" ca="1" si="45"/>
        <v>0.16027674680670345</v>
      </c>
      <c r="AG83" s="43">
        <f t="shared" ca="1" si="46"/>
        <v>9.0562545342416409E-2</v>
      </c>
    </row>
    <row r="84" spans="1:33" ht="15" hidden="1" outlineLevel="1" x14ac:dyDescent="0.25">
      <c r="A84" s="16" t="s">
        <v>36</v>
      </c>
      <c r="B84" s="55">
        <f>SUBTOTAL(9,B85:B88)</f>
        <v>0.27543155827432675</v>
      </c>
      <c r="C84" s="66">
        <f t="shared" ref="C84:AC84" si="52">SUBTOTAL(9,C85:C88)</f>
        <v>0.25798992684059202</v>
      </c>
      <c r="D84" s="66">
        <f t="shared" si="52"/>
        <v>0.24926049967760977</v>
      </c>
      <c r="E84" s="66">
        <f t="shared" si="52"/>
        <v>0.25046069885555011</v>
      </c>
      <c r="F84" s="66">
        <f t="shared" si="52"/>
        <v>0.3474688912899509</v>
      </c>
      <c r="G84" s="66">
        <f t="shared" si="52"/>
        <v>0.424677656965677</v>
      </c>
      <c r="H84" s="66">
        <f t="shared" si="52"/>
        <v>0.42750656496691497</v>
      </c>
      <c r="I84" s="66">
        <f t="shared" si="52"/>
        <v>0.39790291912443759</v>
      </c>
      <c r="J84" s="66">
        <f t="shared" si="52"/>
        <v>0.35970701394795634</v>
      </c>
      <c r="K84" s="66">
        <f t="shared" si="52"/>
        <v>0.28514481107976042</v>
      </c>
      <c r="L84" s="66">
        <f t="shared" si="52"/>
        <v>0.30617028767487686</v>
      </c>
      <c r="M84" s="66">
        <f t="shared" si="52"/>
        <v>0.30872412324586035</v>
      </c>
      <c r="N84" s="66">
        <f t="shared" si="52"/>
        <v>0.3299318907174848</v>
      </c>
      <c r="O84" s="66">
        <f t="shared" si="52"/>
        <v>0.31731986975143167</v>
      </c>
      <c r="P84" s="66">
        <f t="shared" si="52"/>
        <v>0.29800605510963929</v>
      </c>
      <c r="Q84" s="66">
        <f t="shared" si="52"/>
        <v>0.5016670646325917</v>
      </c>
      <c r="R84" s="66">
        <f t="shared" si="52"/>
        <v>0.71800005307494408</v>
      </c>
      <c r="S84" s="66">
        <f t="shared" si="52"/>
        <v>0.56606623742582995</v>
      </c>
      <c r="T84" s="66">
        <f t="shared" si="52"/>
        <v>0.631958782495042</v>
      </c>
      <c r="U84" s="66">
        <f t="shared" si="52"/>
        <v>0.36486127261116402</v>
      </c>
      <c r="V84" s="66">
        <f t="shared" si="52"/>
        <v>0.66445747956592904</v>
      </c>
      <c r="W84" s="66">
        <f t="shared" si="52"/>
        <v>0.71892974700757117</v>
      </c>
      <c r="X84" s="66">
        <f t="shared" si="52"/>
        <v>1.1464278957939249</v>
      </c>
      <c r="Y84" s="66">
        <f t="shared" si="52"/>
        <v>1.0384366902934619</v>
      </c>
      <c r="Z84" s="66">
        <f t="shared" si="52"/>
        <v>0.58549093489543358</v>
      </c>
      <c r="AA84" s="66">
        <f t="shared" si="52"/>
        <v>0.71225295389068755</v>
      </c>
      <c r="AB84" s="66">
        <f t="shared" ref="AB84" si="53">SUBTOTAL(9,AB85:AB88)</f>
        <v>0.44973580627966792</v>
      </c>
      <c r="AC84" s="67">
        <f t="shared" si="52"/>
        <v>0.87088190511426133</v>
      </c>
      <c r="AD84" s="29">
        <f t="shared" ca="1" si="49"/>
        <v>2.161881342031521</v>
      </c>
      <c r="AE84" s="37">
        <f t="shared" ca="1" si="44"/>
        <v>4.3557785543664185E-2</v>
      </c>
      <c r="AF84" s="37">
        <f t="shared" ca="1" si="45"/>
        <v>0.9364299950195738</v>
      </c>
      <c r="AG84" s="44">
        <f t="shared" ca="1" si="46"/>
        <v>2.4565578406673071E-2</v>
      </c>
    </row>
    <row r="85" spans="1:33" hidden="1" outlineLevel="2" x14ac:dyDescent="0.2">
      <c r="A85" s="17" t="s">
        <v>6</v>
      </c>
      <c r="B85" s="56">
        <v>1.7981647017887401E-3</v>
      </c>
      <c r="C85" s="68">
        <v>1.8085059507950401E-3</v>
      </c>
      <c r="D85" s="68">
        <v>1.76513680023879E-3</v>
      </c>
      <c r="E85" s="68">
        <v>1.7647908488381101E-3</v>
      </c>
      <c r="F85" s="68">
        <v>1.76642822729488E-3</v>
      </c>
      <c r="G85" s="68">
        <v>1.83729438000399E-3</v>
      </c>
      <c r="H85" s="68">
        <v>1.81249562781292E-3</v>
      </c>
      <c r="I85" s="68">
        <v>1.9101729361516099E-3</v>
      </c>
      <c r="J85" s="68">
        <v>1.8273169239293699E-3</v>
      </c>
      <c r="K85" s="68">
        <v>1.7771860578304399E-3</v>
      </c>
      <c r="L85" s="68">
        <v>1.8859540325568301E-3</v>
      </c>
      <c r="M85" s="68">
        <v>1.90741509756335E-3</v>
      </c>
      <c r="N85" s="68">
        <v>1.83541010276581E-3</v>
      </c>
      <c r="O85" s="68">
        <v>1.8580418611296599E-3</v>
      </c>
      <c r="P85" s="68">
        <v>1.7658994149452999E-3</v>
      </c>
      <c r="Q85" s="68">
        <v>1.8507074641076499E-3</v>
      </c>
      <c r="R85" s="68">
        <v>1.6960230000000001E-3</v>
      </c>
      <c r="S85" s="68">
        <v>1.6275689999999999E-3</v>
      </c>
      <c r="T85" s="68">
        <v>1.557747E-3</v>
      </c>
      <c r="U85" s="68">
        <v>1.5511500000000001E-3</v>
      </c>
      <c r="V85" s="68">
        <v>1.32368493575304E-3</v>
      </c>
      <c r="W85" s="68">
        <v>1.5054592201501199E-3</v>
      </c>
      <c r="X85" s="68">
        <v>1.406172443112E-3</v>
      </c>
      <c r="Y85" s="68">
        <v>1.3924576026648199E-3</v>
      </c>
      <c r="Z85" s="68">
        <v>1.4685872964166099E-3</v>
      </c>
      <c r="AA85" s="68">
        <v>1.48236359017551E-3</v>
      </c>
      <c r="AB85" s="68">
        <v>1.15626077914985E-3</v>
      </c>
      <c r="AC85" s="69">
        <v>1.30466547648864E-3</v>
      </c>
      <c r="AD85" s="30">
        <f t="shared" ca="1" si="49"/>
        <v>-0.27444606426162599</v>
      </c>
      <c r="AE85" s="38">
        <f t="shared" ca="1" si="44"/>
        <v>-1.1811902510633243E-2</v>
      </c>
      <c r="AF85" s="38">
        <f t="shared" ca="1" si="45"/>
        <v>0.12834881197640002</v>
      </c>
      <c r="AG85" s="45">
        <f t="shared" ca="1" si="46"/>
        <v>3.6801616693317529E-5</v>
      </c>
    </row>
    <row r="86" spans="1:33" hidden="1" outlineLevel="2" x14ac:dyDescent="0.2">
      <c r="A86" s="17" t="s">
        <v>7</v>
      </c>
      <c r="B86" s="56">
        <v>0.111562872630316</v>
      </c>
      <c r="C86" s="68">
        <v>0.10845287916275199</v>
      </c>
      <c r="D86" s="68">
        <v>0.100324990882338</v>
      </c>
      <c r="E86" s="68">
        <v>0.105824987484804</v>
      </c>
      <c r="F86" s="68">
        <v>0.204651657152463</v>
      </c>
      <c r="G86" s="68">
        <v>0.28348517725634198</v>
      </c>
      <c r="H86" s="68">
        <v>0.29384649990443901</v>
      </c>
      <c r="I86" s="68">
        <v>0.26005304206146501</v>
      </c>
      <c r="J86" s="68">
        <v>0.215973771124126</v>
      </c>
      <c r="K86" s="68">
        <v>0.139010574</v>
      </c>
      <c r="L86" s="68">
        <v>0.16638596063700001</v>
      </c>
      <c r="M86" s="68">
        <v>0.16722526449</v>
      </c>
      <c r="N86" s="68">
        <v>0.17853958827450001</v>
      </c>
      <c r="O86" s="68">
        <v>0.15799221234300001</v>
      </c>
      <c r="P86" s="68">
        <v>0.15197806976796899</v>
      </c>
      <c r="Q86" s="68">
        <v>0.34860595572000003</v>
      </c>
      <c r="R86" s="68">
        <v>0.56497906574494705</v>
      </c>
      <c r="S86" s="68">
        <v>0.41678677470777198</v>
      </c>
      <c r="T86" s="68">
        <v>0.49506363139347898</v>
      </c>
      <c r="U86" s="68">
        <v>0.23977393151916701</v>
      </c>
      <c r="V86" s="68">
        <v>0.55435879275151201</v>
      </c>
      <c r="W86" s="68">
        <v>0.60311459466267703</v>
      </c>
      <c r="X86" s="68">
        <v>1.02564488642456</v>
      </c>
      <c r="Y86" s="68">
        <v>0.91942762893796204</v>
      </c>
      <c r="Z86" s="68">
        <v>0.45197172128046798</v>
      </c>
      <c r="AA86" s="68">
        <v>0.593652102986991</v>
      </c>
      <c r="AB86" s="68">
        <v>0.33174767794753801</v>
      </c>
      <c r="AC86" s="69">
        <v>0.77138089480285099</v>
      </c>
      <c r="AD86" s="30">
        <f t="shared" ca="1" si="49"/>
        <v>5.9143154583242294</v>
      </c>
      <c r="AE86" s="38">
        <f t="shared" ca="1" si="44"/>
        <v>7.4241242404013752E-2</v>
      </c>
      <c r="AF86" s="38">
        <f t="shared" ca="1" si="45"/>
        <v>1.3252035992391655</v>
      </c>
      <c r="AG86" s="45">
        <f t="shared" ca="1" si="46"/>
        <v>2.1758883427716723E-2</v>
      </c>
    </row>
    <row r="87" spans="1:33" hidden="1" outlineLevel="2" x14ac:dyDescent="0.2">
      <c r="A87" s="17" t="s">
        <v>8</v>
      </c>
      <c r="B87" s="56">
        <v>0.16207052094222199</v>
      </c>
      <c r="C87" s="68">
        <v>0.147728541727045</v>
      </c>
      <c r="D87" s="68">
        <v>0.14717037199503299</v>
      </c>
      <c r="E87" s="68">
        <v>0.142870920521908</v>
      </c>
      <c r="F87" s="68">
        <v>0.14105080591019301</v>
      </c>
      <c r="G87" s="68">
        <v>0.139355185329331</v>
      </c>
      <c r="H87" s="68">
        <v>0.131847569434663</v>
      </c>
      <c r="I87" s="68">
        <v>0.13593970412682099</v>
      </c>
      <c r="J87" s="68">
        <v>0.141905925899901</v>
      </c>
      <c r="K87" s="68">
        <v>0.14435705102193</v>
      </c>
      <c r="L87" s="68">
        <v>0.13789837300532001</v>
      </c>
      <c r="M87" s="68">
        <v>0.13959144365829701</v>
      </c>
      <c r="N87" s="68">
        <v>0.14955689234021899</v>
      </c>
      <c r="O87" s="68">
        <v>0.15746961554730199</v>
      </c>
      <c r="P87" s="68">
        <v>0.14426208592672499</v>
      </c>
      <c r="Q87" s="68">
        <v>0.15121040144848399</v>
      </c>
      <c r="R87" s="68">
        <v>0.15132496432999701</v>
      </c>
      <c r="S87" s="68">
        <v>0.14765189371805801</v>
      </c>
      <c r="T87" s="68">
        <v>0.135337404101563</v>
      </c>
      <c r="U87" s="68">
        <v>0.123536191091997</v>
      </c>
      <c r="V87" s="68">
        <v>0.108775001878664</v>
      </c>
      <c r="W87" s="68">
        <v>0.114309693124744</v>
      </c>
      <c r="X87" s="68">
        <v>0.119376836926253</v>
      </c>
      <c r="Y87" s="68">
        <v>0.117616603752835</v>
      </c>
      <c r="Z87" s="68">
        <v>0.132050626318549</v>
      </c>
      <c r="AA87" s="68">
        <v>0.11711848731352099</v>
      </c>
      <c r="AB87" s="68">
        <v>0.11683186755298</v>
      </c>
      <c r="AC87" s="69">
        <v>9.8196344834921706E-2</v>
      </c>
      <c r="AD87" s="30">
        <f t="shared" ca="1" si="49"/>
        <v>-0.39411347440581979</v>
      </c>
      <c r="AE87" s="38">
        <f t="shared" ca="1" si="44"/>
        <v>-1.8386735627183404E-2</v>
      </c>
      <c r="AF87" s="38">
        <f t="shared" ca="1" si="45"/>
        <v>-0.15950718847841416</v>
      </c>
      <c r="AG87" s="45">
        <f t="shared" ca="1" si="46"/>
        <v>2.7698933622630315E-3</v>
      </c>
    </row>
    <row r="88" spans="1:33" hidden="1" outlineLevel="2" x14ac:dyDescent="0.2">
      <c r="A88" s="17" t="s">
        <v>9</v>
      </c>
      <c r="B88" s="56">
        <v>0</v>
      </c>
      <c r="C88" s="68">
        <v>0</v>
      </c>
      <c r="D88" s="68">
        <v>0</v>
      </c>
      <c r="E88" s="68">
        <v>0</v>
      </c>
      <c r="F88" s="68">
        <v>0</v>
      </c>
      <c r="G88" s="68">
        <v>0</v>
      </c>
      <c r="H88" s="68">
        <v>0</v>
      </c>
      <c r="I88" s="68">
        <v>0</v>
      </c>
      <c r="J88" s="68">
        <v>0</v>
      </c>
      <c r="K88" s="68">
        <v>0</v>
      </c>
      <c r="L88" s="68">
        <v>0</v>
      </c>
      <c r="M88" s="68">
        <v>0</v>
      </c>
      <c r="N88" s="68">
        <v>0</v>
      </c>
      <c r="O88" s="68">
        <v>0</v>
      </c>
      <c r="P88" s="68">
        <v>0</v>
      </c>
      <c r="Q88" s="68">
        <v>0</v>
      </c>
      <c r="R88" s="68">
        <v>0</v>
      </c>
      <c r="S88" s="68">
        <v>0</v>
      </c>
      <c r="T88" s="68">
        <v>0</v>
      </c>
      <c r="U88" s="68">
        <v>0</v>
      </c>
      <c r="V88" s="68">
        <v>0</v>
      </c>
      <c r="W88" s="68">
        <v>0</v>
      </c>
      <c r="X88" s="68">
        <v>0</v>
      </c>
      <c r="Y88" s="68">
        <v>0</v>
      </c>
      <c r="Z88" s="68">
        <v>0</v>
      </c>
      <c r="AA88" s="68">
        <v>0</v>
      </c>
      <c r="AB88" s="68">
        <v>0</v>
      </c>
      <c r="AC88" s="69">
        <v>0</v>
      </c>
      <c r="AD88" s="30" t="str">
        <f t="shared" ca="1" si="49"/>
        <v/>
      </c>
      <c r="AE88" s="38" t="str">
        <f t="shared" ca="1" si="44"/>
        <v/>
      </c>
      <c r="AF88" s="38" t="str">
        <f t="shared" ca="1" si="45"/>
        <v/>
      </c>
      <c r="AG88" s="45">
        <f t="shared" ca="1" si="46"/>
        <v>0</v>
      </c>
    </row>
    <row r="89" spans="1:33" ht="15" hidden="1" outlineLevel="1" x14ac:dyDescent="0.25">
      <c r="A89" s="16" t="s">
        <v>37</v>
      </c>
      <c r="B89" s="55">
        <f>SUBTOTAL(9,B90:B93)</f>
        <v>0.12715889173361</v>
      </c>
      <c r="C89" s="66">
        <f t="shared" ref="C89:AC89" si="54">SUBTOTAL(9,C90:C93)</f>
        <v>0.12361996396153459</v>
      </c>
      <c r="D89" s="66">
        <f t="shared" si="54"/>
        <v>0.15629216309707022</v>
      </c>
      <c r="E89" s="66">
        <f t="shared" si="54"/>
        <v>9.854602790974E-2</v>
      </c>
      <c r="F89" s="66">
        <f t="shared" si="54"/>
        <v>0.19621992866087332</v>
      </c>
      <c r="G89" s="66">
        <f t="shared" si="54"/>
        <v>0.14634016440230074</v>
      </c>
      <c r="H89" s="66">
        <f t="shared" si="54"/>
        <v>9.8369115835532081E-2</v>
      </c>
      <c r="I89" s="66">
        <f t="shared" si="54"/>
        <v>9.6777235838068215E-2</v>
      </c>
      <c r="J89" s="66">
        <f t="shared" si="54"/>
        <v>9.198136051780377E-2</v>
      </c>
      <c r="K89" s="66">
        <f t="shared" si="54"/>
        <v>8.6919159240827507E-2</v>
      </c>
      <c r="L89" s="66">
        <f t="shared" si="54"/>
        <v>8.9083115264885299E-2</v>
      </c>
      <c r="M89" s="66">
        <f t="shared" si="54"/>
        <v>8.8251821952844395E-2</v>
      </c>
      <c r="N89" s="66">
        <f t="shared" si="54"/>
        <v>8.6072630323681898E-2</v>
      </c>
      <c r="O89" s="66">
        <f t="shared" si="54"/>
        <v>0.10196568334574291</v>
      </c>
      <c r="P89" s="66">
        <f t="shared" si="54"/>
        <v>0.11993438200329379</v>
      </c>
      <c r="Q89" s="66">
        <f t="shared" si="54"/>
        <v>0.10715384110488499</v>
      </c>
      <c r="R89" s="66">
        <f t="shared" si="54"/>
        <v>9.1795684188591298E-2</v>
      </c>
      <c r="S89" s="66">
        <f t="shared" si="54"/>
        <v>9.6199882340468709E-2</v>
      </c>
      <c r="T89" s="66">
        <f t="shared" si="54"/>
        <v>9.2311457403375097E-2</v>
      </c>
      <c r="U89" s="66">
        <f t="shared" si="54"/>
        <v>8.2946146644451296E-2</v>
      </c>
      <c r="V89" s="66">
        <f t="shared" si="54"/>
        <v>9.4683738686222207E-2</v>
      </c>
      <c r="W89" s="66">
        <f t="shared" si="54"/>
        <v>9.4487286848794594E-2</v>
      </c>
      <c r="X89" s="66">
        <f t="shared" si="54"/>
        <v>9.9227646925719115E-2</v>
      </c>
      <c r="Y89" s="66">
        <f t="shared" si="54"/>
        <v>9.7334574003770505E-2</v>
      </c>
      <c r="Z89" s="66">
        <f t="shared" si="54"/>
        <v>0.10610877769143925</v>
      </c>
      <c r="AA89" s="66">
        <f t="shared" si="54"/>
        <v>0.1104798295319436</v>
      </c>
      <c r="AB89" s="66">
        <f t="shared" ref="AB89" si="55">SUBTOTAL(9,AB90:AB93)</f>
        <v>0.11445241040772851</v>
      </c>
      <c r="AC89" s="67">
        <f t="shared" si="54"/>
        <v>0.12669978973308266</v>
      </c>
      <c r="AD89" s="29">
        <f t="shared" ca="1" si="49"/>
        <v>-3.610459278688416E-3</v>
      </c>
      <c r="AE89" s="37">
        <f t="shared" ca="1" si="44"/>
        <v>-1.3395372063385036E-4</v>
      </c>
      <c r="AF89" s="37">
        <f t="shared" ca="1" si="45"/>
        <v>0.10700848747286096</v>
      </c>
      <c r="AG89" s="44">
        <f t="shared" ca="1" si="46"/>
        <v>3.573910079563169E-3</v>
      </c>
    </row>
    <row r="90" spans="1:33" hidden="1" outlineLevel="2" x14ac:dyDescent="0.2">
      <c r="A90" s="17" t="s">
        <v>6</v>
      </c>
      <c r="B90" s="56">
        <v>1.9809291140943201E-2</v>
      </c>
      <c r="C90" s="68">
        <v>1.95899496855595E-2</v>
      </c>
      <c r="D90" s="68">
        <v>2.0093459055415399E-2</v>
      </c>
      <c r="E90" s="68">
        <v>2.1029668071193899E-2</v>
      </c>
      <c r="F90" s="68">
        <v>2.2486113428514198E-2</v>
      </c>
      <c r="G90" s="68">
        <v>2.3559434029192899E-2</v>
      </c>
      <c r="H90" s="68">
        <v>2.4284463924234799E-2</v>
      </c>
      <c r="I90" s="68">
        <v>2.5057450274987701E-2</v>
      </c>
      <c r="J90" s="68">
        <v>2.60593564592131E-2</v>
      </c>
      <c r="K90" s="68">
        <v>2.75354488622656E-2</v>
      </c>
      <c r="L90" s="68">
        <v>2.87124892049168E-2</v>
      </c>
      <c r="M90" s="68">
        <v>2.9962279890060201E-2</v>
      </c>
      <c r="N90" s="68">
        <v>3.0700865762277499E-2</v>
      </c>
      <c r="O90" s="68">
        <v>3.22701338733049E-2</v>
      </c>
      <c r="P90" s="68">
        <v>3.5523219072394002E-2</v>
      </c>
      <c r="Q90" s="68">
        <v>3.4943931424626998E-2</v>
      </c>
      <c r="R90" s="68">
        <v>3.4170345949184999E-2</v>
      </c>
      <c r="S90" s="68">
        <v>2.9664981501524999E-2</v>
      </c>
      <c r="T90" s="68">
        <v>2.9405289756312E-2</v>
      </c>
      <c r="U90" s="68">
        <v>3.3913857800699998E-2</v>
      </c>
      <c r="V90" s="68">
        <v>3.08330376664528E-2</v>
      </c>
      <c r="W90" s="68">
        <v>2.5451553715200002E-2</v>
      </c>
      <c r="X90" s="68">
        <v>3.5433160150795298E-2</v>
      </c>
      <c r="Y90" s="68">
        <v>3.4470564974977198E-2</v>
      </c>
      <c r="Z90" s="68">
        <v>3.9231600997133E-2</v>
      </c>
      <c r="AA90" s="68">
        <v>3.9824759564560698E-2</v>
      </c>
      <c r="AB90" s="68">
        <v>3.5754223916360801E-2</v>
      </c>
      <c r="AC90" s="69">
        <v>3.5663062417499398E-2</v>
      </c>
      <c r="AD90" s="30">
        <f t="shared" ca="1" si="49"/>
        <v>0.80031996923850213</v>
      </c>
      <c r="AE90" s="38">
        <f t="shared" ca="1" si="44"/>
        <v>2.2015297247408805E-2</v>
      </c>
      <c r="AF90" s="38">
        <f t="shared" ca="1" si="45"/>
        <v>-2.5496707486828418E-3</v>
      </c>
      <c r="AG90" s="45">
        <f t="shared" ca="1" si="46"/>
        <v>1.0059730841740402E-3</v>
      </c>
    </row>
    <row r="91" spans="1:33" hidden="1" outlineLevel="2" x14ac:dyDescent="0.2">
      <c r="A91" s="17" t="s">
        <v>7</v>
      </c>
      <c r="B91" s="56">
        <v>1.47693304674654E-2</v>
      </c>
      <c r="C91" s="68">
        <v>1.50301450167539E-2</v>
      </c>
      <c r="D91" s="68">
        <v>1.37286684503546E-2</v>
      </c>
      <c r="E91" s="68">
        <v>1.6153660640252102E-2</v>
      </c>
      <c r="F91" s="68">
        <v>1.5702203155601099E-2</v>
      </c>
      <c r="G91" s="68">
        <v>1.44652189827684E-2</v>
      </c>
      <c r="H91" s="68">
        <v>1.40888850972734E-2</v>
      </c>
      <c r="I91" s="68">
        <v>1.3959526119492799E-2</v>
      </c>
      <c r="J91" s="68">
        <v>1.3476634022306699E-2</v>
      </c>
      <c r="K91" s="68">
        <v>1.199991111404E-2</v>
      </c>
      <c r="L91" s="68">
        <v>1.1849283516195601E-2</v>
      </c>
      <c r="M91" s="68">
        <v>1.4823029240224E-2</v>
      </c>
      <c r="N91" s="68">
        <v>1.43106138514672E-2</v>
      </c>
      <c r="O91" s="68">
        <v>1.72741198740088E-2</v>
      </c>
      <c r="P91" s="68">
        <v>1.35098803455042E-2</v>
      </c>
      <c r="Q91" s="68">
        <v>1.25906356500546E-2</v>
      </c>
      <c r="R91" s="68">
        <v>1.32350255933705E-2</v>
      </c>
      <c r="S91" s="68">
        <v>1.38718415565057E-2</v>
      </c>
      <c r="T91" s="68">
        <v>1.5048789395823801E-2</v>
      </c>
      <c r="U91" s="68">
        <v>1.22388467282668E-2</v>
      </c>
      <c r="V91" s="68">
        <v>1.35078590448191E-2</v>
      </c>
      <c r="W91" s="68">
        <v>1.22638045878207E-2</v>
      </c>
      <c r="X91" s="68">
        <v>1.3426174757132E-2</v>
      </c>
      <c r="Y91" s="68">
        <v>1.3876333057363801E-2</v>
      </c>
      <c r="Z91" s="68">
        <v>9.5013031829458503E-3</v>
      </c>
      <c r="AA91" s="68">
        <v>9.4135268899366107E-3</v>
      </c>
      <c r="AB91" s="68">
        <v>1.0225279614994099E-2</v>
      </c>
      <c r="AC91" s="69">
        <v>9.4434052399183198E-3</v>
      </c>
      <c r="AD91" s="30">
        <f t="shared" ca="1" si="49"/>
        <v>-0.36060708637262118</v>
      </c>
      <c r="AE91" s="38">
        <f t="shared" ca="1" si="44"/>
        <v>-1.642786725122658E-2</v>
      </c>
      <c r="AF91" s="38">
        <f t="shared" ca="1" si="45"/>
        <v>-7.6464840524190447E-2</v>
      </c>
      <c r="AG91" s="45">
        <f t="shared" ca="1" si="46"/>
        <v>2.6637677334306799E-4</v>
      </c>
    </row>
    <row r="92" spans="1:33" hidden="1" outlineLevel="2" x14ac:dyDescent="0.2">
      <c r="A92" s="17" t="s">
        <v>8</v>
      </c>
      <c r="B92" s="56">
        <v>9.1314377793543094E-2</v>
      </c>
      <c r="C92" s="68">
        <v>8.7721770583341796E-2</v>
      </c>
      <c r="D92" s="68">
        <v>0.121190559402858</v>
      </c>
      <c r="E92" s="68">
        <v>6.0084573198294002E-2</v>
      </c>
      <c r="F92" s="68">
        <v>0.15667548307675799</v>
      </c>
      <c r="G92" s="68">
        <v>0.106934513992852</v>
      </c>
      <c r="H92" s="68">
        <v>5.9031588650707303E-2</v>
      </c>
      <c r="I92" s="68">
        <v>5.7000907538122897E-2</v>
      </c>
      <c r="J92" s="68">
        <v>5.1563746552046999E-2</v>
      </c>
      <c r="K92" s="68">
        <v>4.6752178364521897E-2</v>
      </c>
      <c r="L92" s="68">
        <v>4.8024639473772897E-2</v>
      </c>
      <c r="M92" s="68">
        <v>4.2916937002560197E-2</v>
      </c>
      <c r="N92" s="68">
        <v>4.02586298589412E-2</v>
      </c>
      <c r="O92" s="68">
        <v>5.1498467137101198E-2</v>
      </c>
      <c r="P92" s="68">
        <v>7.0045199473267594E-2</v>
      </c>
      <c r="Q92" s="68">
        <v>5.8679269834011401E-2</v>
      </c>
      <c r="R92" s="68">
        <v>4.3320529568435802E-2</v>
      </c>
      <c r="S92" s="68">
        <v>5.1644202833538003E-2</v>
      </c>
      <c r="T92" s="68">
        <v>4.6877565221729298E-2</v>
      </c>
      <c r="U92" s="68">
        <v>3.5754396583444502E-2</v>
      </c>
      <c r="V92" s="68">
        <v>4.9332082875919302E-2</v>
      </c>
      <c r="W92" s="68">
        <v>5.5831984227616899E-2</v>
      </c>
      <c r="X92" s="68">
        <v>4.94466012006997E-2</v>
      </c>
      <c r="Y92" s="68">
        <v>4.8029669607473402E-2</v>
      </c>
      <c r="Z92" s="68">
        <v>5.6396035688368602E-2</v>
      </c>
      <c r="AA92" s="68">
        <v>6.0198296881626298E-2</v>
      </c>
      <c r="AB92" s="68">
        <v>6.73125969560536E-2</v>
      </c>
      <c r="AC92" s="69">
        <v>8.0546710055911006E-2</v>
      </c>
      <c r="AD92" s="30">
        <f t="shared" ca="1" si="49"/>
        <v>-0.11791864542927954</v>
      </c>
      <c r="AE92" s="38">
        <f t="shared" ca="1" si="44"/>
        <v>-4.6362927073209104E-3</v>
      </c>
      <c r="AF92" s="38">
        <f t="shared" ca="1" si="45"/>
        <v>0.19660678236047802</v>
      </c>
      <c r="AG92" s="45">
        <f t="shared" ca="1" si="46"/>
        <v>2.2720377007011509E-3</v>
      </c>
    </row>
    <row r="93" spans="1:33" hidden="1" outlineLevel="2" x14ac:dyDescent="0.2">
      <c r="A93" s="17" t="s">
        <v>9</v>
      </c>
      <c r="B93" s="56">
        <v>1.26589233165829E-3</v>
      </c>
      <c r="C93" s="68">
        <v>1.2780986758794001E-3</v>
      </c>
      <c r="D93" s="68">
        <v>1.2794761884422101E-3</v>
      </c>
      <c r="E93" s="68">
        <v>1.2781260000000001E-3</v>
      </c>
      <c r="F93" s="68">
        <v>1.356129E-3</v>
      </c>
      <c r="G93" s="68">
        <v>1.38099739748744E-3</v>
      </c>
      <c r="H93" s="68">
        <v>9.6417816331658302E-4</v>
      </c>
      <c r="I93" s="68">
        <v>7.5935190546481599E-4</v>
      </c>
      <c r="J93" s="68">
        <v>8.8162348423696899E-4</v>
      </c>
      <c r="K93" s="68">
        <v>6.3162090000000004E-4</v>
      </c>
      <c r="L93" s="68">
        <v>4.9670306999999997E-4</v>
      </c>
      <c r="M93" s="68">
        <v>5.4957582000000004E-4</v>
      </c>
      <c r="N93" s="68">
        <v>8.0252085099600005E-4</v>
      </c>
      <c r="O93" s="68">
        <v>9.2296246132800004E-4</v>
      </c>
      <c r="P93" s="68">
        <v>8.5608311212800002E-4</v>
      </c>
      <c r="Q93" s="68">
        <v>9.4000419619199996E-4</v>
      </c>
      <c r="R93" s="68">
        <v>1.0697830775999999E-3</v>
      </c>
      <c r="S93" s="68">
        <v>1.0188564488999999E-3</v>
      </c>
      <c r="T93" s="68">
        <v>9.7981302951000008E-4</v>
      </c>
      <c r="U93" s="68">
        <v>1.0390455320400001E-3</v>
      </c>
      <c r="V93" s="68">
        <v>1.0107590990309999E-3</v>
      </c>
      <c r="W93" s="68">
        <v>9.3994431815700005E-4</v>
      </c>
      <c r="X93" s="68">
        <v>9.2171081709210997E-4</v>
      </c>
      <c r="Y93" s="68">
        <v>9.5800636395610805E-4</v>
      </c>
      <c r="Z93" s="68">
        <v>9.7983782299180199E-4</v>
      </c>
      <c r="AA93" s="68">
        <v>1.04324619582E-3</v>
      </c>
      <c r="AB93" s="68">
        <v>1.1603099203200001E-3</v>
      </c>
      <c r="AC93" s="69">
        <v>1.04661201975391E-3</v>
      </c>
      <c r="AD93" s="30">
        <f t="shared" ca="1" si="49"/>
        <v>-0.17322192924348301</v>
      </c>
      <c r="AE93" s="38">
        <f t="shared" ca="1" si="44"/>
        <v>-7.0203883337326412E-3</v>
      </c>
      <c r="AF93" s="38">
        <f t="shared" ca="1" si="45"/>
        <v>-9.7989251470618766E-2</v>
      </c>
      <c r="AG93" s="45">
        <f t="shared" ca="1" si="46"/>
        <v>2.9522521344909402E-5</v>
      </c>
    </row>
    <row r="94" spans="1:33" ht="15" hidden="1" outlineLevel="1" x14ac:dyDescent="0.25">
      <c r="A94" s="16" t="s">
        <v>38</v>
      </c>
      <c r="B94" s="55">
        <f>SUBTOTAL(9,B95:B98)</f>
        <v>3.0589318752337964</v>
      </c>
      <c r="C94" s="66">
        <f t="shared" ref="C94:AC94" si="56">SUBTOTAL(9,C95:C98)</f>
        <v>2.722027158160075</v>
      </c>
      <c r="D94" s="66">
        <f t="shared" si="56"/>
        <v>2.4075081276011274</v>
      </c>
      <c r="E94" s="66">
        <f t="shared" si="56"/>
        <v>2.3239791262832195</v>
      </c>
      <c r="F94" s="66">
        <f t="shared" si="56"/>
        <v>2.3354083954389742</v>
      </c>
      <c r="G94" s="66">
        <f t="shared" si="56"/>
        <v>2.3281334220563785</v>
      </c>
      <c r="H94" s="66">
        <f t="shared" si="56"/>
        <v>2.3336294141375138</v>
      </c>
      <c r="I94" s="66">
        <f t="shared" si="56"/>
        <v>2.3741995289641684</v>
      </c>
      <c r="J94" s="66">
        <f t="shared" si="56"/>
        <v>2.4214748929581091</v>
      </c>
      <c r="K94" s="66">
        <f t="shared" si="56"/>
        <v>2.4108585281705759</v>
      </c>
      <c r="L94" s="66">
        <f t="shared" si="56"/>
        <v>2.4251252175013405</v>
      </c>
      <c r="M94" s="66">
        <f t="shared" si="56"/>
        <v>2.3506236172819208</v>
      </c>
      <c r="N94" s="66">
        <f t="shared" si="56"/>
        <v>2.3104181633417005</v>
      </c>
      <c r="O94" s="66">
        <f t="shared" si="56"/>
        <v>2.3729216593507862</v>
      </c>
      <c r="P94" s="66">
        <f t="shared" si="56"/>
        <v>2.3928820663292649</v>
      </c>
      <c r="Q94" s="66">
        <f t="shared" si="56"/>
        <v>2.3948099533929343</v>
      </c>
      <c r="R94" s="66">
        <f t="shared" si="56"/>
        <v>2.3361730421094755</v>
      </c>
      <c r="S94" s="66">
        <f t="shared" si="56"/>
        <v>2.2877304155157847</v>
      </c>
      <c r="T94" s="66">
        <f t="shared" si="56"/>
        <v>2.2241739128907088</v>
      </c>
      <c r="U94" s="66">
        <f t="shared" si="56"/>
        <v>2.3533470647491903</v>
      </c>
      <c r="V94" s="66">
        <f t="shared" si="56"/>
        <v>2.2399821906093051</v>
      </c>
      <c r="W94" s="66">
        <f t="shared" si="56"/>
        <v>2.2750711363941676</v>
      </c>
      <c r="X94" s="66">
        <f t="shared" si="56"/>
        <v>2.1784980162113006</v>
      </c>
      <c r="Y94" s="66">
        <f t="shared" si="56"/>
        <v>2.1309092813640986</v>
      </c>
      <c r="Z94" s="66">
        <f t="shared" si="56"/>
        <v>2.1551503146203688</v>
      </c>
      <c r="AA94" s="66">
        <f t="shared" si="56"/>
        <v>2.1915570778565003</v>
      </c>
      <c r="AB94" s="66">
        <f t="shared" ref="AB94" si="57">SUBTOTAL(9,AB95:AB98)</f>
        <v>2.202876422347523</v>
      </c>
      <c r="AC94" s="67">
        <f t="shared" si="56"/>
        <v>2.2129790627359571</v>
      </c>
      <c r="AD94" s="29">
        <f t="shared" ca="1" si="49"/>
        <v>-0.27655170072500634</v>
      </c>
      <c r="AE94" s="37">
        <f t="shared" ca="1" si="44"/>
        <v>-1.1918267112601799E-2</v>
      </c>
      <c r="AF94" s="37">
        <f t="shared" ca="1" si="45"/>
        <v>4.5861130864834898E-3</v>
      </c>
      <c r="AG94" s="44">
        <f t="shared" ca="1" si="46"/>
        <v>6.2423056856180173E-2</v>
      </c>
    </row>
    <row r="95" spans="1:33" hidden="1" outlineLevel="2" x14ac:dyDescent="0.2">
      <c r="A95" s="17" t="s">
        <v>6</v>
      </c>
      <c r="B95" s="56">
        <v>1.5713999999999999E-2</v>
      </c>
      <c r="C95" s="68">
        <v>1.6951500000000001E-2</v>
      </c>
      <c r="D95" s="68">
        <v>1.9278E-2</v>
      </c>
      <c r="E95" s="68">
        <v>1.9471499999999999E-2</v>
      </c>
      <c r="F95" s="68">
        <v>2.0385E-2</v>
      </c>
      <c r="G95" s="68">
        <v>2.0042999999999998E-2</v>
      </c>
      <c r="H95" s="68">
        <v>2.1010500000000001E-2</v>
      </c>
      <c r="I95" s="68">
        <v>2.23065E-2</v>
      </c>
      <c r="J95" s="68">
        <v>2.30805E-2</v>
      </c>
      <c r="K95" s="68">
        <v>2.494088685E-2</v>
      </c>
      <c r="L95" s="68">
        <v>3.2658165000000003E-2</v>
      </c>
      <c r="M95" s="68">
        <v>3.2625063000000003E-2</v>
      </c>
      <c r="N95" s="68">
        <v>3.09222E-2</v>
      </c>
      <c r="O95" s="68">
        <v>3.1303350000000001E-2</v>
      </c>
      <c r="P95" s="68">
        <v>3.2785694999999997E-2</v>
      </c>
      <c r="Q95" s="68">
        <v>2.9564010000000002E-2</v>
      </c>
      <c r="R95" s="68">
        <v>3.1617180000000002E-2</v>
      </c>
      <c r="S95" s="68">
        <v>2.5445385000000001E-2</v>
      </c>
      <c r="T95" s="68">
        <v>2.4599002500000001E-2</v>
      </c>
      <c r="U95" s="68">
        <v>2.952065475E-2</v>
      </c>
      <c r="V95" s="68">
        <v>2.69648376756569E-2</v>
      </c>
      <c r="W95" s="68">
        <v>2.527884E-2</v>
      </c>
      <c r="X95" s="68">
        <v>2.824335E-2</v>
      </c>
      <c r="Y95" s="68">
        <v>2.7712587696814901E-2</v>
      </c>
      <c r="Z95" s="68">
        <v>2.9507118558977901E-2</v>
      </c>
      <c r="AA95" s="68">
        <v>3.0523126437060202E-2</v>
      </c>
      <c r="AB95" s="68">
        <v>2.86188970152602E-2</v>
      </c>
      <c r="AC95" s="69">
        <v>3.0389009932514199E-2</v>
      </c>
      <c r="AD95" s="30">
        <f t="shared" ca="1" si="49"/>
        <v>0.93388124809177819</v>
      </c>
      <c r="AE95" s="38">
        <f t="shared" ca="1" si="44"/>
        <v>2.4727782979796498E-2</v>
      </c>
      <c r="AF95" s="38">
        <f t="shared" ca="1" si="45"/>
        <v>6.1851192808378919E-2</v>
      </c>
      <c r="AG95" s="45">
        <f t="shared" ca="1" si="46"/>
        <v>8.5720417638072185E-4</v>
      </c>
    </row>
    <row r="96" spans="1:33" hidden="1" outlineLevel="2" x14ac:dyDescent="0.2">
      <c r="A96" s="17" t="s">
        <v>7</v>
      </c>
      <c r="B96" s="56">
        <v>1.09366730902056</v>
      </c>
      <c r="C96" s="68">
        <v>0.75413066253803496</v>
      </c>
      <c r="D96" s="68">
        <v>0.43655395146409998</v>
      </c>
      <c r="E96" s="68">
        <v>0.353121362293428</v>
      </c>
      <c r="F96" s="68">
        <v>0.36368856954670598</v>
      </c>
      <c r="G96" s="68">
        <v>0.35871827654288102</v>
      </c>
      <c r="H96" s="68">
        <v>0.34269462849223598</v>
      </c>
      <c r="I96" s="68">
        <v>0.356768989267854</v>
      </c>
      <c r="J96" s="68">
        <v>0.37312079187744901</v>
      </c>
      <c r="K96" s="68">
        <v>0.3327316917</v>
      </c>
      <c r="L96" s="68">
        <v>0.30796791575850002</v>
      </c>
      <c r="M96" s="68">
        <v>0.205447768113</v>
      </c>
      <c r="N96" s="68">
        <v>0.17239142198400001</v>
      </c>
      <c r="O96" s="68">
        <v>0.23478880621949999</v>
      </c>
      <c r="P96" s="68">
        <v>0.24711105981412401</v>
      </c>
      <c r="Q96" s="68">
        <v>0.25087072049850001</v>
      </c>
      <c r="R96" s="68">
        <v>0.19544213711599501</v>
      </c>
      <c r="S96" s="68">
        <v>0.15671472527001001</v>
      </c>
      <c r="T96" s="68">
        <v>0.103531642855613</v>
      </c>
      <c r="U96" s="68">
        <v>0.243658935480042</v>
      </c>
      <c r="V96" s="68">
        <v>0.15138737317292</v>
      </c>
      <c r="W96" s="68">
        <v>0.20651200816873999</v>
      </c>
      <c r="X96" s="68">
        <v>0.124978385165948</v>
      </c>
      <c r="Y96" s="68">
        <v>9.4356416096136306E-2</v>
      </c>
      <c r="Z96" s="68">
        <v>9.84724995982275E-2</v>
      </c>
      <c r="AA96" s="68">
        <v>0.111082998600598</v>
      </c>
      <c r="AB96" s="68">
        <v>9.7539513179774703E-2</v>
      </c>
      <c r="AC96" s="69">
        <v>7.8003703363892396E-2</v>
      </c>
      <c r="AD96" s="30">
        <f t="shared" ca="1" si="49"/>
        <v>-0.92867693610248891</v>
      </c>
      <c r="AE96" s="38">
        <f t="shared" ca="1" si="44"/>
        <v>-9.3167582920211989E-2</v>
      </c>
      <c r="AF96" s="38">
        <f t="shared" ca="1" si="45"/>
        <v>-0.20028611153590581</v>
      </c>
      <c r="AG96" s="45">
        <f t="shared" ca="1" si="46"/>
        <v>2.2003053223905908E-3</v>
      </c>
    </row>
    <row r="97" spans="1:33" hidden="1" outlineLevel="2" x14ac:dyDescent="0.2">
      <c r="A97" s="17" t="s">
        <v>8</v>
      </c>
      <c r="B97" s="56">
        <v>1.32120609604565E-2</v>
      </c>
      <c r="C97" s="68">
        <v>1.4606490369260001E-2</v>
      </c>
      <c r="D97" s="68">
        <v>1.53376708842474E-2</v>
      </c>
      <c r="E97" s="68">
        <v>1.50477587370115E-2</v>
      </c>
      <c r="F97" s="68">
        <v>1.4996320639488201E-2</v>
      </c>
      <c r="G97" s="68">
        <v>1.3033640260717801E-2</v>
      </c>
      <c r="H97" s="68">
        <v>1.14247593267678E-2</v>
      </c>
      <c r="I97" s="68">
        <v>9.1402534455846795E-3</v>
      </c>
      <c r="J97" s="68">
        <v>9.6134357467101399E-3</v>
      </c>
      <c r="K97" s="68">
        <v>1.1400171215975899E-2</v>
      </c>
      <c r="L97" s="68">
        <v>1.22292457412203E-2</v>
      </c>
      <c r="M97" s="68">
        <v>1.4458171774120499E-2</v>
      </c>
      <c r="N97" s="68">
        <v>1.66355801627203E-2</v>
      </c>
      <c r="O97" s="68">
        <v>1.6310783382666099E-2</v>
      </c>
      <c r="P97" s="68">
        <v>1.84101904328513E-2</v>
      </c>
      <c r="Q97" s="68">
        <v>1.8526611704774501E-2</v>
      </c>
      <c r="R97" s="68">
        <v>2.0112006296910501E-2</v>
      </c>
      <c r="S97" s="68">
        <v>2.08351386464844E-2</v>
      </c>
      <c r="T97" s="68">
        <v>1.7961163719075801E-2</v>
      </c>
      <c r="U97" s="68">
        <v>1.6420572637688501E-2</v>
      </c>
      <c r="V97" s="68">
        <v>1.50894551095882E-2</v>
      </c>
      <c r="W97" s="68">
        <v>1.4276602411767401E-2</v>
      </c>
      <c r="X97" s="68">
        <v>1.49115782538526E-2</v>
      </c>
      <c r="Y97" s="68">
        <v>1.4861761886647199E-2</v>
      </c>
      <c r="Z97" s="68">
        <v>1.39490163013236E-2</v>
      </c>
      <c r="AA97" s="68">
        <v>1.47672937323219E-2</v>
      </c>
      <c r="AB97" s="68">
        <v>1.7125441138667898E-2</v>
      </c>
      <c r="AC97" s="69">
        <v>1.8107724446410699E-2</v>
      </c>
      <c r="AD97" s="30">
        <f t="shared" ca="1" si="49"/>
        <v>0.37054502704815295</v>
      </c>
      <c r="AE97" s="38">
        <f t="shared" ca="1" si="44"/>
        <v>1.1742800180110535E-2</v>
      </c>
      <c r="AF97" s="38">
        <f t="shared" ca="1" si="45"/>
        <v>5.735813167024828E-2</v>
      </c>
      <c r="AG97" s="45">
        <f t="shared" ca="1" si="46"/>
        <v>5.1077731899409559E-4</v>
      </c>
    </row>
    <row r="98" spans="1:33" hidden="1" outlineLevel="2" x14ac:dyDescent="0.2">
      <c r="A98" s="17" t="s">
        <v>9</v>
      </c>
      <c r="B98" s="56">
        <v>1.93633850525278</v>
      </c>
      <c r="C98" s="68">
        <v>1.93633850525278</v>
      </c>
      <c r="D98" s="68">
        <v>1.93633850525278</v>
      </c>
      <c r="E98" s="68">
        <v>1.93633850525278</v>
      </c>
      <c r="F98" s="68">
        <v>1.93633850525278</v>
      </c>
      <c r="G98" s="68">
        <v>1.93633850525278</v>
      </c>
      <c r="H98" s="68">
        <v>1.9584995263185101</v>
      </c>
      <c r="I98" s="68">
        <v>1.9859837862507299</v>
      </c>
      <c r="J98" s="68">
        <v>2.0156601653339501</v>
      </c>
      <c r="K98" s="68">
        <v>2.0417857784045998</v>
      </c>
      <c r="L98" s="68">
        <v>2.07226989100162</v>
      </c>
      <c r="M98" s="68">
        <v>2.0980926143948002</v>
      </c>
      <c r="N98" s="68">
        <v>2.09046896119498</v>
      </c>
      <c r="O98" s="68">
        <v>2.0905187197486201</v>
      </c>
      <c r="P98" s="68">
        <v>2.0945751210822898</v>
      </c>
      <c r="Q98" s="68">
        <v>2.0958486111896599</v>
      </c>
      <c r="R98" s="68">
        <v>2.0890017186965699</v>
      </c>
      <c r="S98" s="68">
        <v>2.0847351665992901</v>
      </c>
      <c r="T98" s="68">
        <v>2.07808210381602</v>
      </c>
      <c r="U98" s="68">
        <v>2.0637469018814598</v>
      </c>
      <c r="V98" s="68">
        <v>2.0465405246511401</v>
      </c>
      <c r="W98" s="68">
        <v>2.02900368581366</v>
      </c>
      <c r="X98" s="68">
        <v>2.0103647027915001</v>
      </c>
      <c r="Y98" s="68">
        <v>1.9939785156845</v>
      </c>
      <c r="Z98" s="68">
        <v>2.0132216801618399</v>
      </c>
      <c r="AA98" s="68">
        <v>2.03518365908652</v>
      </c>
      <c r="AB98" s="68">
        <v>2.0595925710138201</v>
      </c>
      <c r="AC98" s="69">
        <v>2.08647862499314</v>
      </c>
      <c r="AD98" s="30">
        <f t="shared" ca="1" si="49"/>
        <v>7.7538157369214655E-2</v>
      </c>
      <c r="AE98" s="38">
        <f t="shared" ca="1" si="44"/>
        <v>2.7697158262207644E-3</v>
      </c>
      <c r="AF98" s="38">
        <f t="shared" ca="1" si="45"/>
        <v>1.3054064360935813E-2</v>
      </c>
      <c r="AG98" s="45">
        <f t="shared" ca="1" si="46"/>
        <v>5.8854770038414772E-2</v>
      </c>
    </row>
    <row r="99" spans="1:33" ht="15.75" collapsed="1" thickBot="1" x14ac:dyDescent="0.3">
      <c r="A99" s="20" t="s">
        <v>39</v>
      </c>
      <c r="B99" s="58">
        <f>SUBTOTAL(9,B100:B107)</f>
        <v>35.07882860355155</v>
      </c>
      <c r="C99" s="72">
        <f t="shared" ref="C99:AC99" si="58">SUBTOTAL(9,C100:C107)</f>
        <v>30.755695907135646</v>
      </c>
      <c r="D99" s="72">
        <f t="shared" si="58"/>
        <v>31.851013705014751</v>
      </c>
      <c r="E99" s="72">
        <f t="shared" si="58"/>
        <v>31.073890236609401</v>
      </c>
      <c r="F99" s="72">
        <f t="shared" si="58"/>
        <v>32.158733320788492</v>
      </c>
      <c r="G99" s="72">
        <f t="shared" si="58"/>
        <v>32.737051367872219</v>
      </c>
      <c r="H99" s="72">
        <f t="shared" si="58"/>
        <v>42.134492326663583</v>
      </c>
      <c r="I99" s="72">
        <f t="shared" si="58"/>
        <v>37.624695424157757</v>
      </c>
      <c r="J99" s="72">
        <f t="shared" si="58"/>
        <v>38.797529732098162</v>
      </c>
      <c r="K99" s="72">
        <f t="shared" si="58"/>
        <v>42.10119913283755</v>
      </c>
      <c r="L99" s="72">
        <f t="shared" si="58"/>
        <v>41.887813018802511</v>
      </c>
      <c r="M99" s="72">
        <f t="shared" si="58"/>
        <v>43.057670186324543</v>
      </c>
      <c r="N99" s="72">
        <f t="shared" si="58"/>
        <v>41.580605086347205</v>
      </c>
      <c r="O99" s="72">
        <f t="shared" si="58"/>
        <v>36.014854993880959</v>
      </c>
      <c r="P99" s="72">
        <f t="shared" si="58"/>
        <v>33.487265316986495</v>
      </c>
      <c r="Q99" s="72">
        <f t="shared" si="58"/>
        <v>33.760144688610325</v>
      </c>
      <c r="R99" s="72">
        <f t="shared" si="58"/>
        <v>38.310141894769089</v>
      </c>
      <c r="S99" s="72">
        <f t="shared" si="58"/>
        <v>33.324554907776069</v>
      </c>
      <c r="T99" s="72">
        <f t="shared" si="58"/>
        <v>38.032845272818477</v>
      </c>
      <c r="U99" s="72">
        <f t="shared" si="58"/>
        <v>40.882372681319836</v>
      </c>
      <c r="V99" s="72">
        <f t="shared" si="58"/>
        <v>45.55459394340388</v>
      </c>
      <c r="W99" s="72">
        <f t="shared" si="58"/>
        <v>38.104699738595649</v>
      </c>
      <c r="X99" s="72">
        <f t="shared" si="58"/>
        <v>32.854096075534123</v>
      </c>
      <c r="Y99" s="72">
        <f t="shared" si="58"/>
        <v>31.681765730910385</v>
      </c>
      <c r="Z99" s="72">
        <f t="shared" si="58"/>
        <v>31.94228598908736</v>
      </c>
      <c r="AA99" s="72">
        <f t="shared" si="58"/>
        <v>32.712334754334805</v>
      </c>
      <c r="AB99" s="72">
        <f t="shared" ref="AB99" si="59">SUBTOTAL(9,AB100:AB107)</f>
        <v>30.750274195501991</v>
      </c>
      <c r="AC99" s="73">
        <f t="shared" si="58"/>
        <v>29.625071005490117</v>
      </c>
      <c r="AD99" s="32">
        <f t="shared" ca="1" si="49"/>
        <v>-0.15547148565585989</v>
      </c>
      <c r="AE99" s="40">
        <f t="shared" ca="1" si="44"/>
        <v>-6.2388562153803395E-3</v>
      </c>
      <c r="AF99" s="40">
        <f t="shared" ca="1" si="45"/>
        <v>-3.6591647373878211E-2</v>
      </c>
      <c r="AG99" s="47">
        <f t="shared" ca="1" si="46"/>
        <v>0.83565521377222951</v>
      </c>
    </row>
    <row r="100" spans="1:33" ht="15.75" hidden="1" outlineLevel="1" thickBot="1" x14ac:dyDescent="0.3">
      <c r="A100" s="21" t="s">
        <v>40</v>
      </c>
      <c r="B100" s="55">
        <v>13.129368123000001</v>
      </c>
      <c r="C100" s="66">
        <v>8.8018142479999995</v>
      </c>
      <c r="D100" s="66">
        <v>8.989873824</v>
      </c>
      <c r="E100" s="66">
        <v>8.7223170860000003</v>
      </c>
      <c r="F100" s="66">
        <v>10.270788091276</v>
      </c>
      <c r="G100" s="66">
        <v>12.970064205813401</v>
      </c>
      <c r="H100" s="66">
        <v>19.166415044250002</v>
      </c>
      <c r="I100" s="66">
        <v>13.521932485000001</v>
      </c>
      <c r="J100" s="66">
        <v>15.582685765000001</v>
      </c>
      <c r="K100" s="66">
        <v>17.155159311999999</v>
      </c>
      <c r="L100" s="66">
        <v>16.859520857</v>
      </c>
      <c r="M100" s="66">
        <v>17.075727825000001</v>
      </c>
      <c r="N100" s="66">
        <v>16.981737118000002</v>
      </c>
      <c r="O100" s="66">
        <v>15.976885606</v>
      </c>
      <c r="P100" s="66">
        <v>15.0020043698</v>
      </c>
      <c r="Q100" s="66">
        <v>15.8706667316</v>
      </c>
      <c r="R100" s="66">
        <v>20.192290929999999</v>
      </c>
      <c r="S100" s="66">
        <v>12.934700998</v>
      </c>
      <c r="T100" s="66">
        <v>16.289203653000001</v>
      </c>
      <c r="U100" s="66">
        <v>19.5227998055</v>
      </c>
      <c r="V100" s="66">
        <v>23.649320089</v>
      </c>
      <c r="W100" s="66">
        <v>16.524939419999999</v>
      </c>
      <c r="X100" s="66">
        <v>11.518740339248</v>
      </c>
      <c r="Y100" s="66">
        <v>10.8295828586262</v>
      </c>
      <c r="Z100" s="66">
        <v>9.0143217489247398</v>
      </c>
      <c r="AA100" s="66">
        <v>7.6122805213599998</v>
      </c>
      <c r="AB100" s="66">
        <v>6.8686889240799998</v>
      </c>
      <c r="AC100" s="67">
        <v>5.2820239759999996</v>
      </c>
      <c r="AD100" s="29">
        <f t="shared" ca="1" si="49"/>
        <v>-0.59769396923626805</v>
      </c>
      <c r="AE100" s="37">
        <f t="shared" ca="1" si="44"/>
        <v>-3.3161477455369681E-2</v>
      </c>
      <c r="AF100" s="37">
        <f t="shared" ca="1" si="45"/>
        <v>-0.23099968066941101</v>
      </c>
      <c r="AG100" s="44">
        <f t="shared" ca="1" si="46"/>
        <v>0.14899376524688593</v>
      </c>
    </row>
    <row r="101" spans="1:33" ht="15.75" hidden="1" outlineLevel="1" thickBot="1" x14ac:dyDescent="0.3">
      <c r="A101" s="21" t="s">
        <v>41</v>
      </c>
      <c r="B101" s="55">
        <f>SUBTOTAL(9,B102:B105)</f>
        <v>19.579343239656339</v>
      </c>
      <c r="C101" s="66">
        <f t="shared" ref="C101:AC101" si="60">SUBTOTAL(9,C102:C105)</f>
        <v>19.510135035276171</v>
      </c>
      <c r="D101" s="66">
        <f t="shared" si="60"/>
        <v>20.404138288552723</v>
      </c>
      <c r="E101" s="66">
        <f t="shared" si="60"/>
        <v>19.785893823814618</v>
      </c>
      <c r="F101" s="66">
        <f t="shared" si="60"/>
        <v>19.354524480101571</v>
      </c>
      <c r="G101" s="66">
        <f t="shared" si="60"/>
        <v>17.304853778823034</v>
      </c>
      <c r="H101" s="66">
        <f t="shared" si="60"/>
        <v>20.628638602654938</v>
      </c>
      <c r="I101" s="66">
        <f t="shared" si="60"/>
        <v>21.755459553842321</v>
      </c>
      <c r="J101" s="66">
        <f t="shared" si="60"/>
        <v>20.419228984262638</v>
      </c>
      <c r="K101" s="66">
        <f t="shared" si="60"/>
        <v>21.66596107965708</v>
      </c>
      <c r="L101" s="66">
        <f t="shared" si="60"/>
        <v>21.805681277659872</v>
      </c>
      <c r="M101" s="66">
        <f t="shared" si="60"/>
        <v>23.031121360974879</v>
      </c>
      <c r="N101" s="66">
        <f t="shared" si="60"/>
        <v>21.585459837035327</v>
      </c>
      <c r="O101" s="66">
        <f t="shared" si="60"/>
        <v>17.226303793781913</v>
      </c>
      <c r="P101" s="66">
        <f t="shared" si="60"/>
        <v>15.662226392397301</v>
      </c>
      <c r="Q101" s="66">
        <f t="shared" si="60"/>
        <v>14.927854479085127</v>
      </c>
      <c r="R101" s="66">
        <f t="shared" si="60"/>
        <v>15.107546433259133</v>
      </c>
      <c r="S101" s="66">
        <f t="shared" si="60"/>
        <v>17.388686817961563</v>
      </c>
      <c r="T101" s="66">
        <f t="shared" si="60"/>
        <v>18.17484798990623</v>
      </c>
      <c r="U101" s="66">
        <f t="shared" si="60"/>
        <v>15.740089559081639</v>
      </c>
      <c r="V101" s="66">
        <f t="shared" si="60"/>
        <v>16.23209813780074</v>
      </c>
      <c r="W101" s="66">
        <f t="shared" si="60"/>
        <v>15.79107273346882</v>
      </c>
      <c r="X101" s="66">
        <f t="shared" si="60"/>
        <v>15.28692325469428</v>
      </c>
      <c r="Y101" s="66">
        <f t="shared" si="60"/>
        <v>14.587863665719048</v>
      </c>
      <c r="Z101" s="66">
        <f t="shared" si="60"/>
        <v>16.086001256435949</v>
      </c>
      <c r="AA101" s="66">
        <f t="shared" si="60"/>
        <v>17.832257527516461</v>
      </c>
      <c r="AB101" s="66">
        <f t="shared" ref="AB101" si="61">SUBTOTAL(9,AB102:AB105)</f>
        <v>16.762148827431638</v>
      </c>
      <c r="AC101" s="67">
        <f t="shared" si="60"/>
        <v>17.282562613973518</v>
      </c>
      <c r="AD101" s="29">
        <f t="shared" ca="1" si="49"/>
        <v>-0.11730631602754082</v>
      </c>
      <c r="AE101" s="37">
        <f t="shared" ca="1" si="44"/>
        <v>-4.6107098297601956E-3</v>
      </c>
      <c r="AF101" s="37">
        <f t="shared" ca="1" si="45"/>
        <v>3.1046961335303935E-2</v>
      </c>
      <c r="AG101" s="44">
        <f t="shared" ca="1" si="46"/>
        <v>0.4875013988332903</v>
      </c>
    </row>
    <row r="102" spans="1:33" ht="15.75" hidden="1" outlineLevel="2" thickBot="1" x14ac:dyDescent="0.3">
      <c r="A102" s="22" t="s">
        <v>42</v>
      </c>
      <c r="B102" s="57">
        <v>11.1986858048956</v>
      </c>
      <c r="C102" s="70">
        <v>12.193353628386401</v>
      </c>
      <c r="D102" s="70">
        <v>12.965789871290999</v>
      </c>
      <c r="E102" s="70">
        <v>12.571790466642399</v>
      </c>
      <c r="F102" s="70">
        <v>11.5963772500467</v>
      </c>
      <c r="G102" s="70">
        <v>10.732462644138099</v>
      </c>
      <c r="H102" s="70">
        <v>12.3097658107481</v>
      </c>
      <c r="I102" s="70">
        <v>13.100198720780201</v>
      </c>
      <c r="J102" s="70">
        <v>11.9056206322892</v>
      </c>
      <c r="K102" s="70">
        <v>13.7385795290531</v>
      </c>
      <c r="L102" s="70">
        <v>14.467542131762</v>
      </c>
      <c r="M102" s="70">
        <v>15.131432399819699</v>
      </c>
      <c r="N102" s="70">
        <v>14.5219888118328</v>
      </c>
      <c r="O102" s="70">
        <v>11.0035998783382</v>
      </c>
      <c r="P102" s="70">
        <v>9.7524742689111097</v>
      </c>
      <c r="Q102" s="70">
        <v>9.0224443634894609</v>
      </c>
      <c r="R102" s="70">
        <v>9.3053415203895806</v>
      </c>
      <c r="S102" s="70">
        <v>10.032925758055701</v>
      </c>
      <c r="T102" s="70">
        <v>9.5454586200683806</v>
      </c>
      <c r="U102" s="70">
        <v>7.7871585000164201</v>
      </c>
      <c r="V102" s="70">
        <v>7.4772140472903601</v>
      </c>
      <c r="W102" s="70">
        <v>7.9975844001686296</v>
      </c>
      <c r="X102" s="70">
        <v>7.8762839851870199</v>
      </c>
      <c r="Y102" s="70">
        <v>7.5985122905468696</v>
      </c>
      <c r="Z102" s="70">
        <v>8.3098788695928398</v>
      </c>
      <c r="AA102" s="70">
        <v>8.2602321343292999</v>
      </c>
      <c r="AB102" s="70">
        <v>8.1988798714327995</v>
      </c>
      <c r="AC102" s="71">
        <v>8.4480349277820093</v>
      </c>
      <c r="AD102" s="31">
        <f t="shared" ca="1" si="49"/>
        <v>-0.24562264939258505</v>
      </c>
      <c r="AE102" s="39">
        <f t="shared" ca="1" si="44"/>
        <v>-1.0385053546518308E-2</v>
      </c>
      <c r="AF102" s="39">
        <f t="shared" ca="1" si="45"/>
        <v>3.0388914126835198E-2</v>
      </c>
      <c r="AG102" s="46">
        <f t="shared" ca="1" si="46"/>
        <v>0.23829966288427271</v>
      </c>
    </row>
    <row r="103" spans="1:33" ht="15.75" hidden="1" outlineLevel="2" thickBot="1" x14ac:dyDescent="0.3">
      <c r="A103" s="22" t="s">
        <v>43</v>
      </c>
      <c r="B103" s="57">
        <v>2.6425656188987001</v>
      </c>
      <c r="C103" s="70">
        <v>1.12593177456856</v>
      </c>
      <c r="D103" s="70">
        <v>0.85927322239238102</v>
      </c>
      <c r="E103" s="70">
        <v>0.72706408751295704</v>
      </c>
      <c r="F103" s="70">
        <v>1.0075120304226399</v>
      </c>
      <c r="G103" s="70">
        <v>0.84377067863601396</v>
      </c>
      <c r="H103" s="70">
        <v>1.2940806383860499</v>
      </c>
      <c r="I103" s="70">
        <v>1.8767541476551099</v>
      </c>
      <c r="J103" s="70">
        <v>1.86922056632482</v>
      </c>
      <c r="K103" s="70">
        <v>1.2904053933720101</v>
      </c>
      <c r="L103" s="70">
        <v>1.2190973202679001</v>
      </c>
      <c r="M103" s="70">
        <v>1.57282412560889</v>
      </c>
      <c r="N103" s="70">
        <v>0.96085887456470598</v>
      </c>
      <c r="O103" s="70">
        <v>0.74552251373831302</v>
      </c>
      <c r="P103" s="70">
        <v>0.66182011117518202</v>
      </c>
      <c r="Q103" s="70">
        <v>0.62481403612964603</v>
      </c>
      <c r="R103" s="70">
        <v>0.70466869748785199</v>
      </c>
      <c r="S103" s="70">
        <v>2.4301986367125599</v>
      </c>
      <c r="T103" s="70">
        <v>4.3269976355441599</v>
      </c>
      <c r="U103" s="70">
        <v>3.4962926451754202</v>
      </c>
      <c r="V103" s="70">
        <v>4.1138140590001999</v>
      </c>
      <c r="W103" s="70">
        <v>3.5729143756614801</v>
      </c>
      <c r="X103" s="70">
        <v>2.9013088486429699</v>
      </c>
      <c r="Y103" s="70">
        <v>2.2985711897624999</v>
      </c>
      <c r="Z103" s="70">
        <v>2.1645530711125001</v>
      </c>
      <c r="AA103" s="70">
        <v>4.2476909049999998</v>
      </c>
      <c r="AB103" s="70">
        <v>3.0222043512500001</v>
      </c>
      <c r="AC103" s="71">
        <v>3.5123405095716902</v>
      </c>
      <c r="AD103" s="31">
        <f t="shared" ca="1" si="49"/>
        <v>0.32914031895846452</v>
      </c>
      <c r="AE103" s="39">
        <f t="shared" ca="1" si="44"/>
        <v>1.059395819746678E-2</v>
      </c>
      <c r="AF103" s="39">
        <f t="shared" ca="1" si="45"/>
        <v>0.16217836431840449</v>
      </c>
      <c r="AG103" s="46">
        <f t="shared" ca="1" si="46"/>
        <v>9.9075059054645254E-2</v>
      </c>
    </row>
    <row r="104" spans="1:33" ht="15.75" hidden="1" outlineLevel="2" thickBot="1" x14ac:dyDescent="0.3">
      <c r="A104" s="22" t="s">
        <v>44</v>
      </c>
      <c r="B104" s="57">
        <v>5.73809181586204</v>
      </c>
      <c r="C104" s="70">
        <v>6.1908496323212097</v>
      </c>
      <c r="D104" s="70">
        <v>6.5790751948693398</v>
      </c>
      <c r="E104" s="70">
        <v>6.4870392696592596</v>
      </c>
      <c r="F104" s="70">
        <v>6.7506351996322298</v>
      </c>
      <c r="G104" s="70">
        <v>5.7286204560489198</v>
      </c>
      <c r="H104" s="70">
        <v>7.0247921535207896</v>
      </c>
      <c r="I104" s="70">
        <v>6.7785066854070104</v>
      </c>
      <c r="J104" s="70">
        <v>6.64438778564862</v>
      </c>
      <c r="K104" s="70">
        <v>6.6369761572319703</v>
      </c>
      <c r="L104" s="70">
        <v>6.1190418256299699</v>
      </c>
      <c r="M104" s="70">
        <v>6.3268648355462904</v>
      </c>
      <c r="N104" s="70">
        <v>6.1026121506378201</v>
      </c>
      <c r="O104" s="70">
        <v>5.4771814017054004</v>
      </c>
      <c r="P104" s="70">
        <v>5.2479320123110096</v>
      </c>
      <c r="Q104" s="70">
        <v>5.2805960794660196</v>
      </c>
      <c r="R104" s="70">
        <v>5.0975362153816999</v>
      </c>
      <c r="S104" s="70">
        <v>4.9255624231933002</v>
      </c>
      <c r="T104" s="70">
        <v>4.3023917342936899</v>
      </c>
      <c r="U104" s="70">
        <v>4.4566384138897996</v>
      </c>
      <c r="V104" s="70">
        <v>4.6410700315101803</v>
      </c>
      <c r="W104" s="70">
        <v>4.2205739576387096</v>
      </c>
      <c r="X104" s="70">
        <v>4.5093304208642904</v>
      </c>
      <c r="Y104" s="70">
        <v>4.6907801854096798</v>
      </c>
      <c r="Z104" s="70">
        <v>5.6115693157306099</v>
      </c>
      <c r="AA104" s="70">
        <v>5.3243344881871604</v>
      </c>
      <c r="AB104" s="70">
        <v>5.5410646047488399</v>
      </c>
      <c r="AC104" s="71">
        <v>5.3221871766198197</v>
      </c>
      <c r="AD104" s="31">
        <f t="shared" ca="1" si="49"/>
        <v>-7.2481349652251725E-2</v>
      </c>
      <c r="AE104" s="39">
        <f t="shared" ca="1" si="44"/>
        <v>-2.7828752892351538E-3</v>
      </c>
      <c r="AF104" s="39">
        <f t="shared" ca="1" si="45"/>
        <v>-3.9500970254242596E-2</v>
      </c>
      <c r="AG104" s="46">
        <f t="shared" ca="1" si="46"/>
        <v>0.15012667689437237</v>
      </c>
    </row>
    <row r="105" spans="1:33" ht="15.75" hidden="1" outlineLevel="2" thickBot="1" x14ac:dyDescent="0.3">
      <c r="A105" s="22" t="s">
        <v>48</v>
      </c>
      <c r="B105" s="57">
        <v>0</v>
      </c>
      <c r="C105" s="70">
        <v>0</v>
      </c>
      <c r="D105" s="70">
        <v>0</v>
      </c>
      <c r="E105" s="70">
        <v>0</v>
      </c>
      <c r="F105" s="70">
        <v>0</v>
      </c>
      <c r="G105" s="70">
        <v>0</v>
      </c>
      <c r="H105" s="70">
        <v>0</v>
      </c>
      <c r="I105" s="70">
        <v>0</v>
      </c>
      <c r="J105" s="70">
        <v>0</v>
      </c>
      <c r="K105" s="70">
        <v>0</v>
      </c>
      <c r="L105" s="70">
        <v>0</v>
      </c>
      <c r="M105" s="70">
        <v>0</v>
      </c>
      <c r="N105" s="70">
        <v>0</v>
      </c>
      <c r="O105" s="70">
        <v>0</v>
      </c>
      <c r="P105" s="70">
        <v>0</v>
      </c>
      <c r="Q105" s="70">
        <v>0</v>
      </c>
      <c r="R105" s="70">
        <v>0</v>
      </c>
      <c r="S105" s="70">
        <v>0</v>
      </c>
      <c r="T105" s="70">
        <v>0</v>
      </c>
      <c r="U105" s="70">
        <v>0</v>
      </c>
      <c r="V105" s="70">
        <v>0</v>
      </c>
      <c r="W105" s="70">
        <v>0</v>
      </c>
      <c r="X105" s="70">
        <v>0</v>
      </c>
      <c r="Y105" s="70">
        <v>0</v>
      </c>
      <c r="Z105" s="70">
        <v>0</v>
      </c>
      <c r="AA105" s="70">
        <v>0</v>
      </c>
      <c r="AB105" s="70">
        <v>0</v>
      </c>
      <c r="AC105" s="71">
        <v>0</v>
      </c>
      <c r="AD105" s="31" t="str">
        <f t="shared" ca="1" si="49"/>
        <v/>
      </c>
      <c r="AE105" s="39" t="str">
        <f t="shared" ca="1" si="44"/>
        <v/>
      </c>
      <c r="AF105" s="39" t="str">
        <f t="shared" ca="1" si="45"/>
        <v/>
      </c>
      <c r="AG105" s="46">
        <f t="shared" ca="1" si="46"/>
        <v>0</v>
      </c>
    </row>
    <row r="106" spans="1:33" ht="15.75" hidden="1" outlineLevel="1" thickBot="1" x14ac:dyDescent="0.3">
      <c r="A106" s="21" t="s">
        <v>45</v>
      </c>
      <c r="B106" s="55">
        <v>0.17845924089520601</v>
      </c>
      <c r="C106" s="66">
        <v>0.18346662385947499</v>
      </c>
      <c r="D106" s="66">
        <v>0.17786159246202499</v>
      </c>
      <c r="E106" s="66">
        <v>0.18341932679478401</v>
      </c>
      <c r="F106" s="66">
        <v>0.189880749410924</v>
      </c>
      <c r="G106" s="66">
        <v>0.175853383235789</v>
      </c>
      <c r="H106" s="66">
        <v>0.19403867975863601</v>
      </c>
      <c r="I106" s="66">
        <v>0.23650338531543499</v>
      </c>
      <c r="J106" s="66">
        <v>0.22057892153783701</v>
      </c>
      <c r="K106" s="66">
        <v>0.20238086703636099</v>
      </c>
      <c r="L106" s="66">
        <v>0.19676631616089399</v>
      </c>
      <c r="M106" s="66">
        <v>0.192602695817538</v>
      </c>
      <c r="N106" s="66">
        <v>0.19312318511038101</v>
      </c>
      <c r="O106" s="66">
        <v>0.180822968441406</v>
      </c>
      <c r="P106" s="66">
        <v>0.16852183538217499</v>
      </c>
      <c r="Q106" s="66">
        <v>0.17024832957175901</v>
      </c>
      <c r="R106" s="66">
        <v>0.16586885938566401</v>
      </c>
      <c r="S106" s="66">
        <v>0.19849147826029201</v>
      </c>
      <c r="T106" s="66">
        <v>0.23871642439438501</v>
      </c>
      <c r="U106" s="66">
        <v>0.227623761142451</v>
      </c>
      <c r="V106" s="66">
        <v>0.22909412403894799</v>
      </c>
      <c r="W106" s="66">
        <v>0.222026085755651</v>
      </c>
      <c r="X106" s="66">
        <v>0.21692714849419101</v>
      </c>
      <c r="Y106" s="66">
        <v>0.20042891879744901</v>
      </c>
      <c r="Z106" s="66">
        <v>0.20589133600321199</v>
      </c>
      <c r="AA106" s="66">
        <v>0.21966299095396699</v>
      </c>
      <c r="AB106" s="66">
        <v>0.20627767689516299</v>
      </c>
      <c r="AC106" s="67">
        <v>0.200336669800528</v>
      </c>
      <c r="AD106" s="29">
        <f t="shared" ca="1" si="49"/>
        <v>0.12259061954751194</v>
      </c>
      <c r="AE106" s="37">
        <f t="shared" ca="1" si="44"/>
        <v>4.2921132713134025E-3</v>
      </c>
      <c r="AF106" s="37">
        <f t="shared" ca="1" si="45"/>
        <v>-2.8801018045468862E-2</v>
      </c>
      <c r="AG106" s="44">
        <f t="shared" ca="1" si="46"/>
        <v>5.6510373459544424E-3</v>
      </c>
    </row>
    <row r="107" spans="1:33" ht="15.75" hidden="1" outlineLevel="1" thickBot="1" x14ac:dyDescent="0.3">
      <c r="A107" s="21" t="s">
        <v>46</v>
      </c>
      <c r="B107" s="55">
        <v>2.1916579999999999</v>
      </c>
      <c r="C107" s="66">
        <v>2.2602799999999998</v>
      </c>
      <c r="D107" s="66">
        <v>2.2791399999999999</v>
      </c>
      <c r="E107" s="66">
        <v>2.38226</v>
      </c>
      <c r="F107" s="66">
        <v>2.34354</v>
      </c>
      <c r="G107" s="66">
        <v>2.2862800000000001</v>
      </c>
      <c r="H107" s="66">
        <v>2.1454</v>
      </c>
      <c r="I107" s="66">
        <v>2.1107999999999998</v>
      </c>
      <c r="J107" s="66">
        <v>2.5750360612976899</v>
      </c>
      <c r="K107" s="66">
        <v>3.0776978741441101</v>
      </c>
      <c r="L107" s="66">
        <v>3.0258445679817401</v>
      </c>
      <c r="M107" s="66">
        <v>2.7582183045321198</v>
      </c>
      <c r="N107" s="66">
        <v>2.8202849462014998</v>
      </c>
      <c r="O107" s="66">
        <v>2.6308426256576398</v>
      </c>
      <c r="P107" s="66">
        <v>2.6545127194070202</v>
      </c>
      <c r="Q107" s="66">
        <v>2.7913751483534401</v>
      </c>
      <c r="R107" s="66">
        <v>2.8444356721243</v>
      </c>
      <c r="S107" s="66">
        <v>2.8026756135542201</v>
      </c>
      <c r="T107" s="66">
        <v>3.3300772055178598</v>
      </c>
      <c r="U107" s="66">
        <v>5.3918595555957403</v>
      </c>
      <c r="V107" s="66">
        <v>5.4440815925641903</v>
      </c>
      <c r="W107" s="66">
        <v>5.5666614993711798</v>
      </c>
      <c r="X107" s="66">
        <v>5.8315053330976498</v>
      </c>
      <c r="Y107" s="66">
        <v>6.0638902877676903</v>
      </c>
      <c r="Z107" s="66">
        <v>6.63607164772346</v>
      </c>
      <c r="AA107" s="66">
        <v>7.0481337145043801</v>
      </c>
      <c r="AB107" s="66">
        <v>6.9131587670951902</v>
      </c>
      <c r="AC107" s="67">
        <v>6.8601477457160698</v>
      </c>
      <c r="AD107" s="29">
        <f t="shared" ca="1" si="49"/>
        <v>2.1301178129599005</v>
      </c>
      <c r="AE107" s="37">
        <f t="shared" ca="1" si="44"/>
        <v>4.3167623230663921E-2</v>
      </c>
      <c r="AF107" s="37">
        <f t="shared" ca="1" si="45"/>
        <v>-7.6681330727480512E-3</v>
      </c>
      <c r="AG107" s="44">
        <f t="shared" ca="1" si="46"/>
        <v>0.1935090123460988</v>
      </c>
    </row>
    <row r="108" spans="1:33" ht="15" collapsed="1" x14ac:dyDescent="0.25">
      <c r="A108" s="23" t="s">
        <v>47</v>
      </c>
      <c r="B108" s="59">
        <f>SUBTOTAL(9,B109:B110)</f>
        <v>8.8792367994088031E-2</v>
      </c>
      <c r="C108" s="74">
        <f t="shared" ref="C108:AC108" si="62">SUBTOTAL(9,C109:C110)</f>
        <v>8.3478442369937275E-2</v>
      </c>
      <c r="D108" s="74">
        <f t="shared" si="62"/>
        <v>7.6133170444577486E-2</v>
      </c>
      <c r="E108" s="74">
        <f t="shared" si="62"/>
        <v>8.1016073804173694E-2</v>
      </c>
      <c r="F108" s="74">
        <f t="shared" si="62"/>
        <v>0.12050246764084535</v>
      </c>
      <c r="G108" s="74">
        <f t="shared" si="62"/>
        <v>9.9839121764336597E-2</v>
      </c>
      <c r="H108" s="74">
        <f t="shared" si="62"/>
        <v>9.8010457837676104E-2</v>
      </c>
      <c r="I108" s="74">
        <f t="shared" si="62"/>
        <v>0.1018052373124531</v>
      </c>
      <c r="J108" s="74">
        <f t="shared" si="62"/>
        <v>0.10068538965077591</v>
      </c>
      <c r="K108" s="74">
        <f t="shared" si="62"/>
        <v>9.0090779911824806E-2</v>
      </c>
      <c r="L108" s="74">
        <f t="shared" si="62"/>
        <v>7.5420719057450292E-2</v>
      </c>
      <c r="M108" s="74">
        <f t="shared" si="62"/>
        <v>8.1926367719102E-2</v>
      </c>
      <c r="N108" s="74">
        <f t="shared" si="62"/>
        <v>8.9531156858292799E-2</v>
      </c>
      <c r="O108" s="74">
        <f t="shared" si="62"/>
        <v>8.5970874501554995E-2</v>
      </c>
      <c r="P108" s="74">
        <f t="shared" si="62"/>
        <v>7.8313623879387007E-2</v>
      </c>
      <c r="Q108" s="74">
        <f t="shared" si="62"/>
        <v>0.10051898216561381</v>
      </c>
      <c r="R108" s="74">
        <f t="shared" si="62"/>
        <v>9.8605725151966403E-2</v>
      </c>
      <c r="S108" s="74">
        <f t="shared" si="62"/>
        <v>0.10176290304094621</v>
      </c>
      <c r="T108" s="74">
        <f t="shared" si="62"/>
        <v>0.1122266031485335</v>
      </c>
      <c r="U108" s="74">
        <f t="shared" si="62"/>
        <v>0.1043821375757039</v>
      </c>
      <c r="V108" s="74">
        <f t="shared" si="62"/>
        <v>0.11068779382719229</v>
      </c>
      <c r="W108" s="74">
        <f t="shared" si="62"/>
        <v>0.1070864507591779</v>
      </c>
      <c r="X108" s="74">
        <f t="shared" si="62"/>
        <v>0.1025379517981256</v>
      </c>
      <c r="Y108" s="74">
        <f t="shared" si="62"/>
        <v>0.1008417433833166</v>
      </c>
      <c r="Z108" s="74">
        <f t="shared" si="62"/>
        <v>9.6163104264659696E-2</v>
      </c>
      <c r="AA108" s="74">
        <f t="shared" si="62"/>
        <v>0.10772289037495671</v>
      </c>
      <c r="AB108" s="74">
        <f t="shared" ref="AB108" si="63">SUBTOTAL(9,AB109:AB110)</f>
        <v>0.10492204086290489</v>
      </c>
      <c r="AC108" s="75">
        <f t="shared" si="62"/>
        <v>0.10292787191658549</v>
      </c>
      <c r="AD108" s="33">
        <f t="shared" ca="1" si="49"/>
        <v>0.15919728510268616</v>
      </c>
      <c r="AE108" s="41">
        <f t="shared" ca="1" si="44"/>
        <v>5.4863943271601379E-3</v>
      </c>
      <c r="AF108" s="41">
        <f t="shared" ca="1" si="45"/>
        <v>-1.9006196695364075E-2</v>
      </c>
      <c r="AG108" s="48">
        <f t="shared" ca="1" si="46"/>
        <v>2.9033588744356133E-3</v>
      </c>
    </row>
    <row r="109" spans="1:33" ht="15" hidden="1" outlineLevel="1" x14ac:dyDescent="0.25">
      <c r="A109" s="21" t="s">
        <v>33</v>
      </c>
      <c r="B109" s="50">
        <v>9.2398721054839407E-3</v>
      </c>
      <c r="C109" s="51">
        <v>8.9697622600307808E-3</v>
      </c>
      <c r="D109" s="51">
        <v>8.8121923754339807E-3</v>
      </c>
      <c r="E109" s="51">
        <v>8.9752365369870895E-3</v>
      </c>
      <c r="F109" s="51">
        <v>8.9465059691613506E-3</v>
      </c>
      <c r="G109" s="51">
        <v>1.11695660929092E-2</v>
      </c>
      <c r="H109" s="51">
        <v>1.1320584713780399E-2</v>
      </c>
      <c r="I109" s="51">
        <v>1.13595424592029E-2</v>
      </c>
      <c r="J109" s="51">
        <v>1.23187128214976E-2</v>
      </c>
      <c r="K109" s="51">
        <v>1.27908690236085E-2</v>
      </c>
      <c r="L109" s="51">
        <v>1.24956889456801E-2</v>
      </c>
      <c r="M109" s="51">
        <v>1.35101812922169E-2</v>
      </c>
      <c r="N109" s="51">
        <v>1.34689815106088E-2</v>
      </c>
      <c r="O109" s="51">
        <v>1.39081959468258E-2</v>
      </c>
      <c r="P109" s="51">
        <v>1.5485316041182501E-2</v>
      </c>
      <c r="Q109" s="51">
        <v>1.5391570139668201E-2</v>
      </c>
      <c r="R109" s="51">
        <v>1.5139230952596099E-2</v>
      </c>
      <c r="S109" s="51">
        <v>1.58844581401647E-2</v>
      </c>
      <c r="T109" s="51">
        <v>1.5969964267909E-2</v>
      </c>
      <c r="U109" s="51">
        <v>1.5984371516993199E-2</v>
      </c>
      <c r="V109" s="51">
        <v>1.6055833482295799E-2</v>
      </c>
      <c r="W109" s="51">
        <v>1.67587205729408E-2</v>
      </c>
      <c r="X109" s="51">
        <v>1.73504567746199E-2</v>
      </c>
      <c r="Y109" s="51">
        <v>1.7372086432504302E-2</v>
      </c>
      <c r="Z109" s="51">
        <v>1.7888449051468001E-2</v>
      </c>
      <c r="AA109" s="51">
        <v>1.91694145585968E-2</v>
      </c>
      <c r="AB109" s="51">
        <v>2.3065449585662302E-2</v>
      </c>
      <c r="AC109" s="49">
        <v>2.5546506489546001E-2</v>
      </c>
      <c r="AD109" s="29">
        <f t="shared" ca="1" si="49"/>
        <v>1.7648116984632218</v>
      </c>
      <c r="AE109" s="39">
        <f t="shared" ca="1" si="44"/>
        <v>3.8383990407044211E-2</v>
      </c>
      <c r="AF109" s="37">
        <f t="shared" ca="1" si="45"/>
        <v>0.10756594596907165</v>
      </c>
      <c r="AG109" s="44">
        <f t="shared" ca="1" si="46"/>
        <v>7.2060827593287417E-4</v>
      </c>
    </row>
    <row r="110" spans="1:33" ht="15" hidden="1" outlineLevel="1" x14ac:dyDescent="0.25">
      <c r="A110" s="21" t="s">
        <v>34</v>
      </c>
      <c r="B110" s="50">
        <v>7.9552495888604094E-2</v>
      </c>
      <c r="C110" s="51">
        <v>7.4508680109906494E-2</v>
      </c>
      <c r="D110" s="51">
        <v>6.73209780691435E-2</v>
      </c>
      <c r="E110" s="51">
        <v>7.2040837267186603E-2</v>
      </c>
      <c r="F110" s="51">
        <v>0.111555961671684</v>
      </c>
      <c r="G110" s="51">
        <v>8.8669555671427397E-2</v>
      </c>
      <c r="H110" s="51">
        <v>8.66898731238957E-2</v>
      </c>
      <c r="I110" s="51">
        <v>9.04456948532502E-2</v>
      </c>
      <c r="J110" s="51">
        <v>8.8366676829278304E-2</v>
      </c>
      <c r="K110" s="51">
        <v>7.7299910888216306E-2</v>
      </c>
      <c r="L110" s="51">
        <v>6.2925030111770197E-2</v>
      </c>
      <c r="M110" s="51">
        <v>6.8416186426885101E-2</v>
      </c>
      <c r="N110" s="51">
        <v>7.6062175347684002E-2</v>
      </c>
      <c r="O110" s="51">
        <v>7.2062678554729198E-2</v>
      </c>
      <c r="P110" s="51">
        <v>6.2828307838204506E-2</v>
      </c>
      <c r="Q110" s="51">
        <v>8.5127412025945606E-2</v>
      </c>
      <c r="R110" s="51">
        <v>8.34664941993703E-2</v>
      </c>
      <c r="S110" s="51">
        <v>8.5878444900781503E-2</v>
      </c>
      <c r="T110" s="51">
        <v>9.6256638880624495E-2</v>
      </c>
      <c r="U110" s="51">
        <v>8.8397766058710706E-2</v>
      </c>
      <c r="V110" s="51">
        <v>9.4631960344896501E-2</v>
      </c>
      <c r="W110" s="51">
        <v>9.0327730186237104E-2</v>
      </c>
      <c r="X110" s="51">
        <v>8.5187495023505699E-2</v>
      </c>
      <c r="Y110" s="51">
        <v>8.3469656950812293E-2</v>
      </c>
      <c r="Z110" s="51">
        <v>7.8274655213191699E-2</v>
      </c>
      <c r="AA110" s="51">
        <v>8.8553475816359903E-2</v>
      </c>
      <c r="AB110" s="51">
        <v>8.1856591277242596E-2</v>
      </c>
      <c r="AC110" s="49">
        <v>7.7381365427039495E-2</v>
      </c>
      <c r="AD110" s="29">
        <f t="shared" ca="1" si="49"/>
        <v>-2.729179565408979E-2</v>
      </c>
      <c r="AE110" s="39">
        <f t="shared" ca="1" si="44"/>
        <v>-1.0243318480960273E-3</v>
      </c>
      <c r="AF110" s="37">
        <f t="shared" ca="1" si="45"/>
        <v>-5.4671539339401831E-2</v>
      </c>
      <c r="AG110" s="44">
        <f t="shared" ca="1" si="46"/>
        <v>2.1827505985027394E-3</v>
      </c>
    </row>
    <row r="111" spans="1:33" x14ac:dyDescent="0.2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111"/>
  <sheetViews>
    <sheetView workbookViewId="0">
      <pane xSplit="1" ySplit="12" topLeftCell="U13" activePane="bottomRight" state="frozen"/>
      <selection activeCell="D1" sqref="D1"/>
      <selection pane="topRight" activeCell="E1" sqref="E1"/>
      <selection pane="bottomLeft" activeCell="D13" sqref="D13"/>
      <selection pane="bottomRight" activeCell="AF11" sqref="AF11"/>
    </sheetView>
  </sheetViews>
  <sheetFormatPr defaultRowHeight="14.25" outlineLevelRow="3" x14ac:dyDescent="0.2"/>
  <cols>
    <col min="1" max="1" width="50.625" customWidth="1"/>
    <col min="2" max="29" width="10.625" customWidth="1"/>
    <col min="30" max="32" width="14.625" customWidth="1"/>
    <col min="33" max="33" width="20.625" customWidth="1"/>
  </cols>
  <sheetData>
    <row r="1" spans="1:33" ht="15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1"/>
      <c r="AE1" s="1"/>
      <c r="AF1" s="1"/>
      <c r="AG1" s="1"/>
    </row>
    <row r="2" spans="1:33" ht="15" x14ac:dyDescent="0.2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1"/>
      <c r="AE2" s="1"/>
      <c r="AF2" s="1"/>
      <c r="AG2" s="1"/>
    </row>
    <row r="3" spans="1:33" ht="15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1"/>
      <c r="AE3" s="1"/>
      <c r="AF3" s="1"/>
      <c r="AG3" s="1"/>
    </row>
    <row r="4" spans="1:33" ht="15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1"/>
      <c r="AE4" s="1"/>
      <c r="AF4" s="1"/>
      <c r="AG4" s="1"/>
    </row>
    <row r="5" spans="1:33" ht="15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1"/>
      <c r="AE5" s="1"/>
      <c r="AF5" s="1"/>
      <c r="AG5" s="1"/>
    </row>
    <row r="6" spans="1:33" ht="15" x14ac:dyDescent="0.2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1"/>
      <c r="AE6" s="1"/>
      <c r="AF6" s="1"/>
      <c r="AG6" s="1"/>
    </row>
    <row r="7" spans="1:33" ht="21" x14ac:dyDescent="0.35">
      <c r="A7" s="4" t="s">
        <v>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1"/>
      <c r="AE7" s="1"/>
      <c r="AF7" s="1"/>
      <c r="AG7" s="1"/>
    </row>
    <row r="8" spans="1:33" ht="18" x14ac:dyDescent="0.35">
      <c r="A8" s="5" t="s">
        <v>52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1"/>
      <c r="AE8" s="1"/>
      <c r="AF8" s="1"/>
      <c r="AG8" s="1"/>
    </row>
    <row r="9" spans="1:33" ht="15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1"/>
      <c r="AE9" s="1"/>
      <c r="AF9" s="1"/>
      <c r="AG9" s="1"/>
    </row>
    <row r="10" spans="1:33" ht="15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6"/>
      <c r="AE10" s="6"/>
      <c r="AF10" s="6"/>
      <c r="AG10" s="6"/>
    </row>
    <row r="11" spans="1:33" ht="31.5" x14ac:dyDescent="0.25">
      <c r="A11" s="9"/>
      <c r="B11" s="10">
        <v>1990</v>
      </c>
      <c r="C11" s="10">
        <v>1991</v>
      </c>
      <c r="D11" s="10">
        <v>1992</v>
      </c>
      <c r="E11" s="10">
        <v>1993</v>
      </c>
      <c r="F11" s="10">
        <v>1994</v>
      </c>
      <c r="G11" s="10">
        <v>1995</v>
      </c>
      <c r="H11" s="10">
        <v>1996</v>
      </c>
      <c r="I11" s="10">
        <v>1997</v>
      </c>
      <c r="J11" s="10">
        <v>1998</v>
      </c>
      <c r="K11" s="10">
        <v>1999</v>
      </c>
      <c r="L11" s="10">
        <v>2000</v>
      </c>
      <c r="M11" s="10">
        <v>2001</v>
      </c>
      <c r="N11" s="10">
        <v>2002</v>
      </c>
      <c r="O11" s="10">
        <v>2003</v>
      </c>
      <c r="P11" s="10">
        <v>2004</v>
      </c>
      <c r="Q11" s="10">
        <v>2005</v>
      </c>
      <c r="R11" s="10">
        <v>2006</v>
      </c>
      <c r="S11" s="10">
        <v>2007</v>
      </c>
      <c r="T11" s="10">
        <v>2008</v>
      </c>
      <c r="U11" s="10">
        <v>2009</v>
      </c>
      <c r="V11" s="10">
        <v>2010</v>
      </c>
      <c r="W11" s="10">
        <v>2011</v>
      </c>
      <c r="X11" s="10">
        <v>2012</v>
      </c>
      <c r="Y11" s="10">
        <v>2013</v>
      </c>
      <c r="Z11" s="10">
        <v>2014</v>
      </c>
      <c r="AA11" s="10">
        <v>2015</v>
      </c>
      <c r="AB11" s="10">
        <v>2016</v>
      </c>
      <c r="AC11" s="10">
        <v>2017</v>
      </c>
      <c r="AD11" s="78" t="str">
        <f ca="1">"∆"&amp; $B$11&amp;"/"&amp; (OFFSET(AD11,0,-1))</f>
        <v>∆1990/2017</v>
      </c>
      <c r="AE11" s="10" t="str">
        <f ca="1">"∆"&amp; $B$11&amp;"/"&amp; (OFFSET(AE11,0,-2))&amp;" p.a."</f>
        <v>∆1990/2017 p.a.</v>
      </c>
      <c r="AF11" s="10" t="str">
        <f ca="1">"∆"&amp; (OFFSET(AF11,0,-4))&amp;"/"&amp; (OFFSET(AF11,0,-3))</f>
        <v>∆2016/2017</v>
      </c>
      <c r="AG11" s="24" t="str">
        <f ca="1">"Share of " &amp; OFFSET(AG11, 0, -4) &amp; " energy sector emissions"</f>
        <v>Share of 2017 energy sector emissions</v>
      </c>
    </row>
    <row r="12" spans="1:33" ht="15.75" thickBot="1" x14ac:dyDescent="0.3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11"/>
      <c r="AE12" s="1"/>
      <c r="AF12" s="1"/>
      <c r="AG12" s="12"/>
    </row>
    <row r="13" spans="1:33" ht="15.75" x14ac:dyDescent="0.25">
      <c r="A13" s="13" t="s">
        <v>2</v>
      </c>
      <c r="B13" s="52">
        <f>SUBTOTAL(9,B14:B107)</f>
        <v>0.66421808250244896</v>
      </c>
      <c r="C13" s="60">
        <f t="shared" ref="C13:AC13" si="0">SUBTOTAL(9,C14:C107)</f>
        <v>0.66805410810762789</v>
      </c>
      <c r="D13" s="60">
        <f t="shared" si="0"/>
        <v>0.72241388582442911</v>
      </c>
      <c r="E13" s="60">
        <f t="shared" si="0"/>
        <v>0.73388380744850612</v>
      </c>
      <c r="F13" s="60">
        <f t="shared" si="0"/>
        <v>0.78986645062902594</v>
      </c>
      <c r="G13" s="60">
        <f t="shared" si="0"/>
        <v>0.81282476619132893</v>
      </c>
      <c r="H13" s="60">
        <f t="shared" si="0"/>
        <v>0.80679410438358212</v>
      </c>
      <c r="I13" s="60">
        <f t="shared" si="0"/>
        <v>0.84688158424261328</v>
      </c>
      <c r="J13" s="60">
        <f t="shared" si="0"/>
        <v>0.85586598059316588</v>
      </c>
      <c r="K13" s="60">
        <f t="shared" si="0"/>
        <v>0.90597518205115157</v>
      </c>
      <c r="L13" s="60">
        <f t="shared" si="0"/>
        <v>0.96023480300961472</v>
      </c>
      <c r="M13" s="60">
        <f t="shared" si="0"/>
        <v>0.96676727449889954</v>
      </c>
      <c r="N13" s="60">
        <f t="shared" si="0"/>
        <v>1.0083276689771259</v>
      </c>
      <c r="O13" s="60">
        <f t="shared" si="0"/>
        <v>1.0777031846646701</v>
      </c>
      <c r="P13" s="60">
        <f t="shared" si="0"/>
        <v>1.1225226129549171</v>
      </c>
      <c r="Q13" s="60">
        <f t="shared" si="0"/>
        <v>1.1353516981363811</v>
      </c>
      <c r="R13" s="60">
        <f t="shared" si="0"/>
        <v>1.1140621343162773</v>
      </c>
      <c r="S13" s="60">
        <f t="shared" si="0"/>
        <v>1.059656171825869</v>
      </c>
      <c r="T13" s="60">
        <f t="shared" si="0"/>
        <v>1.0354237883905786</v>
      </c>
      <c r="U13" s="60">
        <f t="shared" si="0"/>
        <v>0.96603880971246958</v>
      </c>
      <c r="V13" s="60">
        <f t="shared" si="0"/>
        <v>0.93406951040445818</v>
      </c>
      <c r="W13" s="60">
        <f t="shared" si="0"/>
        <v>0.91816281228434338</v>
      </c>
      <c r="X13" s="60">
        <f t="shared" si="0"/>
        <v>0.9208198845802118</v>
      </c>
      <c r="Y13" s="60">
        <f t="shared" si="0"/>
        <v>0.88786303575611558</v>
      </c>
      <c r="Z13" s="60">
        <f t="shared" si="0"/>
        <v>0.87009531959095654</v>
      </c>
      <c r="AA13" s="60">
        <f t="shared" si="0"/>
        <v>0.85302327096657338</v>
      </c>
      <c r="AB13" s="60">
        <f t="shared" ref="AB13" si="1">SUBTOTAL(9,AB14:AB107)</f>
        <v>0.82876778715344479</v>
      </c>
      <c r="AC13" s="61">
        <f t="shared" si="0"/>
        <v>0.784939752410727</v>
      </c>
      <c r="AD13" s="26">
        <f ca="1">IF(B13=0,"", OFFSET($Y13, 0, -1) / B13 - 1)</f>
        <v>0.38632161459834502</v>
      </c>
      <c r="AE13" s="34">
        <f ca="1">IF(OFFSET($AE13,0,-1)="","",(OFFSET($AE13,0,-1)+1)^(1/(OFFSET($AE$11,0,-2)-B$11))-1)</f>
        <v>1.2171773677235764E-2</v>
      </c>
      <c r="AF13" s="34">
        <f ca="1">IF(OFFSET($AF13, 0, -4)=0, "", OFFSET($AF13, 0, -3) / OFFSET($AF13, 0, -4) - 1)</f>
        <v>-5.288337146072386E-2</v>
      </c>
      <c r="AG13" s="25"/>
    </row>
    <row r="14" spans="1:33" ht="15" x14ac:dyDescent="0.25">
      <c r="A14" s="14" t="s">
        <v>3</v>
      </c>
      <c r="B14" s="53">
        <f>SUBTOTAL(9,B15:B98)</f>
        <v>0.66401947788244897</v>
      </c>
      <c r="C14" s="62">
        <f t="shared" ref="C14:AC14" si="2">SUBTOTAL(9,C15:C98)</f>
        <v>0.66783339813762788</v>
      </c>
      <c r="D14" s="62">
        <f t="shared" si="2"/>
        <v>0.72224425013442917</v>
      </c>
      <c r="E14" s="62">
        <f t="shared" si="2"/>
        <v>0.73374203775683011</v>
      </c>
      <c r="F14" s="62">
        <f t="shared" si="2"/>
        <v>0.78970023457902594</v>
      </c>
      <c r="G14" s="62">
        <f t="shared" si="2"/>
        <v>0.81271337931132892</v>
      </c>
      <c r="H14" s="62">
        <f t="shared" si="2"/>
        <v>0.80657133125358216</v>
      </c>
      <c r="I14" s="62">
        <f t="shared" si="2"/>
        <v>0.84652454058010118</v>
      </c>
      <c r="J14" s="62">
        <f t="shared" si="2"/>
        <v>0.85558770503941206</v>
      </c>
      <c r="K14" s="62">
        <f t="shared" si="2"/>
        <v>0.90580053291115159</v>
      </c>
      <c r="L14" s="62">
        <f t="shared" si="2"/>
        <v>0.96008754581961475</v>
      </c>
      <c r="M14" s="62">
        <f t="shared" si="2"/>
        <v>0.96653397082889958</v>
      </c>
      <c r="N14" s="62">
        <f t="shared" si="2"/>
        <v>1.0081830828071259</v>
      </c>
      <c r="O14" s="62">
        <f t="shared" si="2"/>
        <v>1.0776062015646701</v>
      </c>
      <c r="P14" s="62">
        <f t="shared" si="2"/>
        <v>1.122441276624917</v>
      </c>
      <c r="Q14" s="62">
        <f t="shared" si="2"/>
        <v>1.1352810763963812</v>
      </c>
      <c r="R14" s="62">
        <f t="shared" si="2"/>
        <v>1.1139849337562773</v>
      </c>
      <c r="S14" s="62">
        <f t="shared" si="2"/>
        <v>1.0592991264358691</v>
      </c>
      <c r="T14" s="62">
        <f t="shared" si="2"/>
        <v>1.0347998073205786</v>
      </c>
      <c r="U14" s="62">
        <f t="shared" si="2"/>
        <v>0.9654373616184696</v>
      </c>
      <c r="V14" s="62">
        <f t="shared" si="2"/>
        <v>0.9333972363874582</v>
      </c>
      <c r="W14" s="62">
        <f t="shared" si="2"/>
        <v>0.91757891210873332</v>
      </c>
      <c r="X14" s="62">
        <f t="shared" si="2"/>
        <v>0.92039145637048347</v>
      </c>
      <c r="Y14" s="62">
        <f t="shared" si="2"/>
        <v>0.88762023539501556</v>
      </c>
      <c r="Z14" s="62">
        <f t="shared" si="2"/>
        <v>0.86983993689505656</v>
      </c>
      <c r="AA14" s="62">
        <f t="shared" si="2"/>
        <v>0.85240208952657337</v>
      </c>
      <c r="AB14" s="62">
        <f t="shared" ref="AB14" si="3">SUBTOTAL(9,AB15:AB98)</f>
        <v>0.82825529304344481</v>
      </c>
      <c r="AC14" s="63">
        <f t="shared" si="2"/>
        <v>0.78444200010617915</v>
      </c>
      <c r="AD14" s="27">
        <f ca="1">IF(B14=0,"", OFFSET($AD14, 0, -1) / B14 - 1)</f>
        <v>0.18135390035207455</v>
      </c>
      <c r="AE14" s="35">
        <f t="shared" ref="AE14:AE77" ca="1" si="4">IF(OFFSET($AE14,0,-1)="","",(OFFSET($AE14,0,-1)+1)^(1/(OFFSET($AE$11,0,-2)-B$11))-1)</f>
        <v>6.1917253023853203E-3</v>
      </c>
      <c r="AF14" s="35">
        <f t="shared" ref="AF14:AF77" ca="1" si="5">IF(OFFSET($AF14, 0, -4)=0, "", OFFSET($AF14, 0, -3) / OFFSET($AF14, 0, -4) - 1)</f>
        <v>-5.289829513346378E-2</v>
      </c>
      <c r="AG14" s="42">
        <f t="shared" ref="AG14:AG77" ca="1" si="6">IF(OFFSET($AG$13, 0, -4) = 0, "", OFFSET($AG14, 0, -4) / OFFSET($AG$13, 0, -4))</f>
        <v>0.99936587196276006</v>
      </c>
    </row>
    <row r="15" spans="1:33" ht="15" collapsed="1" x14ac:dyDescent="0.25">
      <c r="A15" s="15" t="s">
        <v>4</v>
      </c>
      <c r="B15" s="54">
        <f>SUBTOTAL(9,B16:B27)</f>
        <v>1.7798968545066195E-2</v>
      </c>
      <c r="C15" s="64">
        <f t="shared" ref="C15:AC15" si="7">SUBTOTAL(9,C16:C27)</f>
        <v>1.4607846274893166E-2</v>
      </c>
      <c r="D15" s="64">
        <f t="shared" si="7"/>
        <v>2.7313101972229997E-2</v>
      </c>
      <c r="E15" s="64">
        <f t="shared" si="7"/>
        <v>1.8999251125155849E-2</v>
      </c>
      <c r="F15" s="64">
        <f t="shared" si="7"/>
        <v>1.5571818937581226E-2</v>
      </c>
      <c r="G15" s="64">
        <f t="shared" si="7"/>
        <v>1.7700747232610781E-2</v>
      </c>
      <c r="H15" s="64">
        <f t="shared" si="7"/>
        <v>1.9133383213159768E-2</v>
      </c>
      <c r="I15" s="64">
        <f t="shared" si="7"/>
        <v>2.919435542517378E-2</v>
      </c>
      <c r="J15" s="64">
        <f t="shared" si="7"/>
        <v>2.0884826700911893E-2</v>
      </c>
      <c r="K15" s="64">
        <f t="shared" si="7"/>
        <v>2.8222103005375851E-2</v>
      </c>
      <c r="L15" s="64">
        <f t="shared" si="7"/>
        <v>2.4356743384166192E-2</v>
      </c>
      <c r="M15" s="64">
        <f t="shared" si="7"/>
        <v>3.3503512867753722E-2</v>
      </c>
      <c r="N15" s="64">
        <f t="shared" si="7"/>
        <v>3.2167159511099573E-2</v>
      </c>
      <c r="O15" s="64">
        <f t="shared" si="7"/>
        <v>5.7173984965411748E-2</v>
      </c>
      <c r="P15" s="64">
        <f t="shared" si="7"/>
        <v>6.9206086826671662E-2</v>
      </c>
      <c r="Q15" s="64">
        <f t="shared" si="7"/>
        <v>8.6939388503802811E-2</v>
      </c>
      <c r="R15" s="64">
        <f t="shared" si="7"/>
        <v>8.2922435214202922E-2</v>
      </c>
      <c r="S15" s="64">
        <f t="shared" si="7"/>
        <v>4.8378272207103799E-2</v>
      </c>
      <c r="T15" s="64">
        <f t="shared" si="7"/>
        <v>7.2359753092796783E-2</v>
      </c>
      <c r="U15" s="64">
        <f t="shared" si="7"/>
        <v>4.8614734213585802E-2</v>
      </c>
      <c r="V15" s="64">
        <f t="shared" si="7"/>
        <v>3.0039151263621611E-2</v>
      </c>
      <c r="W15" s="64">
        <f t="shared" si="7"/>
        <v>3.2202060693041469E-2</v>
      </c>
      <c r="X15" s="64">
        <f t="shared" si="7"/>
        <v>5.1000721865333942E-2</v>
      </c>
      <c r="Y15" s="64">
        <f t="shared" si="7"/>
        <v>3.3595670699725577E-2</v>
      </c>
      <c r="Z15" s="64">
        <f t="shared" si="7"/>
        <v>2.6802781643013203E-2</v>
      </c>
      <c r="AA15" s="64">
        <f t="shared" si="7"/>
        <v>2.5016901532774288E-2</v>
      </c>
      <c r="AB15" s="64">
        <f t="shared" ref="AB15" si="8">SUBTOTAL(9,AB16:AB27)</f>
        <v>1.4291915398577573E-2</v>
      </c>
      <c r="AC15" s="65">
        <f t="shared" si="7"/>
        <v>1.6001310321773862E-2</v>
      </c>
      <c r="AD15" s="28">
        <f t="shared" ref="AD15:AD78" ca="1" si="9">IF(B15=0,"", OFFSET($AD15, 0, -1) / B15 - 1)</f>
        <v>-0.10099788753155792</v>
      </c>
      <c r="AE15" s="36">
        <f t="shared" ca="1" si="4"/>
        <v>-3.9355647200133292E-3</v>
      </c>
      <c r="AF15" s="36">
        <f t="shared" ca="1" si="5"/>
        <v>0.11960572642113587</v>
      </c>
      <c r="AG15" s="43">
        <f t="shared" ca="1" si="6"/>
        <v>2.0385399354065366E-2</v>
      </c>
    </row>
    <row r="16" spans="1:33" ht="15" hidden="1" outlineLevel="1" x14ac:dyDescent="0.25">
      <c r="A16" s="16" t="s">
        <v>5</v>
      </c>
      <c r="B16" s="55">
        <f>SUBTOTAL(9,B17:B20)</f>
        <v>1.2623144450999999E-2</v>
      </c>
      <c r="C16" s="66">
        <f t="shared" ref="C16:AC16" si="10">SUBTOTAL(9,C17:C20)</f>
        <v>9.9016836630000001E-3</v>
      </c>
      <c r="D16" s="66">
        <f t="shared" si="10"/>
        <v>2.200910510091E-2</v>
      </c>
      <c r="E16" s="66">
        <f t="shared" si="10"/>
        <v>1.3431162779999999E-2</v>
      </c>
      <c r="F16" s="66">
        <f t="shared" si="10"/>
        <v>1.1039426240999999E-2</v>
      </c>
      <c r="G16" s="66">
        <f t="shared" si="10"/>
        <v>1.321097830407692E-2</v>
      </c>
      <c r="H16" s="66">
        <f t="shared" si="10"/>
        <v>1.5434434994999999E-2</v>
      </c>
      <c r="I16" s="66">
        <f t="shared" si="10"/>
        <v>2.65947380715E-2</v>
      </c>
      <c r="J16" s="66">
        <f t="shared" si="10"/>
        <v>1.8091880278499999E-2</v>
      </c>
      <c r="K16" s="66">
        <f t="shared" si="10"/>
        <v>2.5088227619219999E-2</v>
      </c>
      <c r="L16" s="66">
        <f t="shared" si="10"/>
        <v>2.1574099643339999E-2</v>
      </c>
      <c r="M16" s="66">
        <f t="shared" si="10"/>
        <v>3.0594682260000002E-2</v>
      </c>
      <c r="N16" s="66">
        <f t="shared" si="10"/>
        <v>2.9284388677237198E-2</v>
      </c>
      <c r="O16" s="66">
        <f t="shared" si="10"/>
        <v>5.4072817301686796E-2</v>
      </c>
      <c r="P16" s="66">
        <f t="shared" si="10"/>
        <v>6.6196343110899586E-2</v>
      </c>
      <c r="Q16" s="66">
        <f t="shared" si="10"/>
        <v>8.39546822025624E-2</v>
      </c>
      <c r="R16" s="66">
        <f t="shared" si="10"/>
        <v>8.0072654502457194E-2</v>
      </c>
      <c r="S16" s="66">
        <f t="shared" si="10"/>
        <v>4.5559572039042068E-2</v>
      </c>
      <c r="T16" s="66">
        <f t="shared" si="10"/>
        <v>6.9894075466861175E-2</v>
      </c>
      <c r="U16" s="66">
        <f t="shared" si="10"/>
        <v>4.5802808919413102E-2</v>
      </c>
      <c r="V16" s="66">
        <f t="shared" si="10"/>
        <v>2.7067697344881521E-2</v>
      </c>
      <c r="W16" s="66">
        <f t="shared" si="10"/>
        <v>2.9609558270703253E-2</v>
      </c>
      <c r="X16" s="66">
        <f t="shared" si="10"/>
        <v>4.8265682226579461E-2</v>
      </c>
      <c r="Y16" s="66">
        <f t="shared" si="10"/>
        <v>3.125967797754399E-2</v>
      </c>
      <c r="Z16" s="66">
        <f t="shared" si="10"/>
        <v>2.4157210476835455E-2</v>
      </c>
      <c r="AA16" s="66">
        <f t="shared" si="10"/>
        <v>2.2244465708343136E-2</v>
      </c>
      <c r="AB16" s="66">
        <f t="shared" ref="AB16" si="11">SUBTOTAL(9,AB17:AB20)</f>
        <v>1.1473406327957581E-2</v>
      </c>
      <c r="AC16" s="67">
        <f t="shared" si="10"/>
        <v>1.3520784844351293E-2</v>
      </c>
      <c r="AD16" s="29">
        <f t="shared" ca="1" si="9"/>
        <v>7.1110680610185328E-2</v>
      </c>
      <c r="AE16" s="37">
        <f t="shared" ca="1" si="4"/>
        <v>2.5475405684716179E-3</v>
      </c>
      <c r="AF16" s="37">
        <f t="shared" ca="1" si="5"/>
        <v>0.1784455686368227</v>
      </c>
      <c r="AG16" s="44">
        <f t="shared" ca="1" si="6"/>
        <v>1.7225251750629157E-2</v>
      </c>
    </row>
    <row r="17" spans="1:33" hidden="1" outlineLevel="2" x14ac:dyDescent="0.2">
      <c r="A17" s="17" t="s">
        <v>6</v>
      </c>
      <c r="B17" s="56">
        <v>5.0937305130000004E-3</v>
      </c>
      <c r="C17" s="68">
        <v>6.2192389499999999E-3</v>
      </c>
      <c r="D17" s="68">
        <v>6.72258384E-3</v>
      </c>
      <c r="E17" s="68">
        <v>6.2086182299999999E-3</v>
      </c>
      <c r="F17" s="68">
        <v>4.9640201999999996E-3</v>
      </c>
      <c r="G17" s="68">
        <v>4.1856408830769198E-3</v>
      </c>
      <c r="H17" s="68">
        <v>5.7880257300000001E-3</v>
      </c>
      <c r="I17" s="68">
        <v>8.1189210599999992E-3</v>
      </c>
      <c r="J17" s="68">
        <v>6.2269345800000002E-3</v>
      </c>
      <c r="K17" s="68">
        <v>7.8891422400000008E-3</v>
      </c>
      <c r="L17" s="68">
        <v>7.6876766100000002E-3</v>
      </c>
      <c r="M17" s="68">
        <v>9.38220354E-3</v>
      </c>
      <c r="N17" s="68">
        <v>8.0094605404500002E-3</v>
      </c>
      <c r="O17" s="68">
        <v>7.4650094848799997E-3</v>
      </c>
      <c r="P17" s="68">
        <v>5.2039947285899999E-3</v>
      </c>
      <c r="Q17" s="68">
        <v>6.9139964349000001E-3</v>
      </c>
      <c r="R17" s="68">
        <v>7.0841484747E-3</v>
      </c>
      <c r="S17" s="68">
        <v>8.2377032419499105E-3</v>
      </c>
      <c r="T17" s="68">
        <v>7.41858202483206E-3</v>
      </c>
      <c r="U17" s="68">
        <v>6.2098363805336999E-3</v>
      </c>
      <c r="V17" s="68">
        <v>7.1649593235223298E-3</v>
      </c>
      <c r="W17" s="68">
        <v>5.894669317293E-3</v>
      </c>
      <c r="X17" s="68">
        <v>6.2813534517997703E-3</v>
      </c>
      <c r="Y17" s="68">
        <v>6.0450148274399903E-3</v>
      </c>
      <c r="Z17" s="68">
        <v>5.1123736888171898E-3</v>
      </c>
      <c r="AA17" s="68">
        <v>4.9425361700782301E-3</v>
      </c>
      <c r="AB17" s="68">
        <v>4.3402209406781999E-3</v>
      </c>
      <c r="AC17" s="69">
        <v>5.1720877160417603E-3</v>
      </c>
      <c r="AD17" s="30">
        <f t="shared" ca="1" si="9"/>
        <v>1.5383068036634473E-2</v>
      </c>
      <c r="AE17" s="38">
        <f t="shared" ca="1" si="4"/>
        <v>5.6556536167673421E-4</v>
      </c>
      <c r="AF17" s="38">
        <f t="shared" ca="1" si="5"/>
        <v>0.19166461494321374</v>
      </c>
      <c r="AG17" s="45">
        <f t="shared" ca="1" si="6"/>
        <v>6.5891524797376012E-3</v>
      </c>
    </row>
    <row r="18" spans="1:33" hidden="1" outlineLevel="2" x14ac:dyDescent="0.2">
      <c r="A18" s="17" t="s">
        <v>7</v>
      </c>
      <c r="B18" s="56">
        <v>7.4180811749999997E-3</v>
      </c>
      <c r="C18" s="68">
        <v>3.4539677250000002E-3</v>
      </c>
      <c r="D18" s="68">
        <v>1.3794178125000001E-2</v>
      </c>
      <c r="E18" s="68">
        <v>6.7331591999999999E-3</v>
      </c>
      <c r="F18" s="68">
        <v>5.871579975E-3</v>
      </c>
      <c r="G18" s="68">
        <v>8.6085846000000001E-3</v>
      </c>
      <c r="H18" s="68">
        <v>9.4324469250000008E-3</v>
      </c>
      <c r="I18" s="68">
        <v>1.8384031875000002E-2</v>
      </c>
      <c r="J18" s="68">
        <v>1.17669632925E-2</v>
      </c>
      <c r="K18" s="68">
        <v>1.7115174824999999E-2</v>
      </c>
      <c r="L18" s="68">
        <v>1.380370425E-2</v>
      </c>
      <c r="M18" s="68">
        <v>2.11346595E-2</v>
      </c>
      <c r="N18" s="68">
        <v>2.1186761775E-2</v>
      </c>
      <c r="O18" s="68">
        <v>4.6353568499999998E-2</v>
      </c>
      <c r="P18" s="68">
        <v>6.0679221749999998E-2</v>
      </c>
      <c r="Q18" s="68">
        <v>7.6868390250000002E-2</v>
      </c>
      <c r="R18" s="68">
        <v>7.2654807749999994E-2</v>
      </c>
      <c r="S18" s="68">
        <v>3.7145871442570699E-2</v>
      </c>
      <c r="T18" s="68">
        <v>6.1408698246563302E-2</v>
      </c>
      <c r="U18" s="68">
        <v>3.9360376113002103E-2</v>
      </c>
      <c r="V18" s="68">
        <v>1.9714156278633599E-2</v>
      </c>
      <c r="W18" s="68">
        <v>2.3521681009752601E-2</v>
      </c>
      <c r="X18" s="68">
        <v>4.1785826002791203E-2</v>
      </c>
      <c r="Y18" s="68">
        <v>2.50289443252939E-2</v>
      </c>
      <c r="Z18" s="68">
        <v>1.8834850687817501E-2</v>
      </c>
      <c r="AA18" s="68">
        <v>1.70922477756267E-2</v>
      </c>
      <c r="AB18" s="68">
        <v>6.9035735606250001E-3</v>
      </c>
      <c r="AC18" s="69">
        <v>8.0955087266240504E-3</v>
      </c>
      <c r="AD18" s="30">
        <f t="shared" ca="1" si="9"/>
        <v>9.1321129500049114E-2</v>
      </c>
      <c r="AE18" s="38">
        <f t="shared" ca="1" si="4"/>
        <v>3.2418734577652764E-3</v>
      </c>
      <c r="AF18" s="38">
        <f t="shared" ca="1" si="5"/>
        <v>0.17265480776468189</v>
      </c>
      <c r="AG18" s="45">
        <f t="shared" ca="1" si="6"/>
        <v>1.0313541519283381E-2</v>
      </c>
    </row>
    <row r="19" spans="1:33" hidden="1" outlineLevel="2" x14ac:dyDescent="0.2">
      <c r="A19" s="17" t="s">
        <v>8</v>
      </c>
      <c r="B19" s="56">
        <v>8.2627713000000004E-5</v>
      </c>
      <c r="C19" s="68">
        <v>1.75850928E-4</v>
      </c>
      <c r="D19" s="68">
        <v>1.4349328559100001E-3</v>
      </c>
      <c r="E19" s="68">
        <v>4.3197507000000002E-4</v>
      </c>
      <c r="F19" s="68">
        <v>1.46415786E-4</v>
      </c>
      <c r="G19" s="68">
        <v>3.5024921099999998E-4</v>
      </c>
      <c r="H19" s="68">
        <v>1.3620548999999999E-4</v>
      </c>
      <c r="I19" s="68">
        <v>6.2098650000000001E-7</v>
      </c>
      <c r="J19" s="68">
        <v>2.2143816E-5</v>
      </c>
      <c r="K19" s="68">
        <v>3.5023421999999999E-7</v>
      </c>
      <c r="L19" s="68">
        <v>1.1084334E-7</v>
      </c>
      <c r="M19" s="68">
        <v>0</v>
      </c>
      <c r="N19" s="68">
        <v>3.1104900000000001E-8</v>
      </c>
      <c r="O19" s="68">
        <v>1.36963178004E-4</v>
      </c>
      <c r="P19" s="68">
        <v>1.7405390952E-4</v>
      </c>
      <c r="Q19" s="68">
        <v>2.6767130231999999E-5</v>
      </c>
      <c r="R19" s="68">
        <v>1.6525600176840001E-4</v>
      </c>
      <c r="S19" s="68">
        <v>9.4777149662624999E-6</v>
      </c>
      <c r="T19" s="68">
        <v>9.0632918694690001E-4</v>
      </c>
      <c r="U19" s="68">
        <v>6.3881588955599995E-5</v>
      </c>
      <c r="V19" s="68">
        <v>1.44654070356E-5</v>
      </c>
      <c r="W19" s="68">
        <v>1.12721212721256E-5</v>
      </c>
      <c r="X19" s="68">
        <v>2.2932836684785301E-5</v>
      </c>
      <c r="Y19" s="68">
        <v>2.2655420897488601E-5</v>
      </c>
      <c r="Z19" s="68">
        <v>2.1349012622480601E-5</v>
      </c>
      <c r="AA19" s="68">
        <v>7.3532752813986696E-6</v>
      </c>
      <c r="AB19" s="68">
        <v>2.1329531322423699E-5</v>
      </c>
      <c r="AC19" s="69">
        <v>3.43827543815688E-5</v>
      </c>
      <c r="AD19" s="30">
        <f t="shared" ca="1" si="9"/>
        <v>-0.58388350429632729</v>
      </c>
      <c r="AE19" s="38">
        <f t="shared" ca="1" si="4"/>
        <v>-3.1952095152181115E-2</v>
      </c>
      <c r="AF19" s="38">
        <f t="shared" ca="1" si="5"/>
        <v>0.61197889732449351</v>
      </c>
      <c r="AG19" s="45">
        <f t="shared" ca="1" si="6"/>
        <v>4.3803048929515429E-5</v>
      </c>
    </row>
    <row r="20" spans="1:33" hidden="1" outlineLevel="2" x14ac:dyDescent="0.2">
      <c r="A20" s="17" t="s">
        <v>9</v>
      </c>
      <c r="B20" s="56">
        <v>2.8705050000000001E-5</v>
      </c>
      <c r="C20" s="68">
        <v>5.2626059999999998E-5</v>
      </c>
      <c r="D20" s="68">
        <v>5.741028E-5</v>
      </c>
      <c r="E20" s="68">
        <v>5.741028E-5</v>
      </c>
      <c r="F20" s="68">
        <v>5.741028E-5</v>
      </c>
      <c r="G20" s="68">
        <v>6.6503609999999999E-5</v>
      </c>
      <c r="H20" s="68">
        <v>7.7756849999999997E-5</v>
      </c>
      <c r="I20" s="68">
        <v>9.1164149999999993E-5</v>
      </c>
      <c r="J20" s="68">
        <v>7.5838590000000002E-5</v>
      </c>
      <c r="K20" s="68">
        <v>8.3560320000000002E-5</v>
      </c>
      <c r="L20" s="68">
        <v>8.2607940000000002E-5</v>
      </c>
      <c r="M20" s="68">
        <v>7.7819219999999997E-5</v>
      </c>
      <c r="N20" s="68">
        <v>8.8135256887199998E-5</v>
      </c>
      <c r="O20" s="68">
        <v>1.172761388028E-4</v>
      </c>
      <c r="P20" s="68">
        <v>1.3907272278959999E-4</v>
      </c>
      <c r="Q20" s="68">
        <v>1.4552838743040001E-4</v>
      </c>
      <c r="R20" s="68">
        <v>1.6844227598879999E-4</v>
      </c>
      <c r="S20" s="68">
        <v>1.6651963955519999E-4</v>
      </c>
      <c r="T20" s="68">
        <v>1.604660085189E-4</v>
      </c>
      <c r="U20" s="68">
        <v>1.687148369217E-4</v>
      </c>
      <c r="V20" s="68">
        <v>1.7411633568999E-4</v>
      </c>
      <c r="W20" s="68">
        <v>1.8193582238552999E-4</v>
      </c>
      <c r="X20" s="68">
        <v>1.7556993530370001E-4</v>
      </c>
      <c r="Y20" s="68">
        <v>1.6306340391261E-4</v>
      </c>
      <c r="Z20" s="68">
        <v>1.8863708757828299E-4</v>
      </c>
      <c r="AA20" s="68">
        <v>2.02328487356805E-4</v>
      </c>
      <c r="AB20" s="68">
        <v>2.0828229533195701E-4</v>
      </c>
      <c r="AC20" s="69">
        <v>2.18805647303914E-4</v>
      </c>
      <c r="AD20" s="30">
        <f t="shared" ca="1" si="9"/>
        <v>6.622548900068594</v>
      </c>
      <c r="AE20" s="38">
        <f t="shared" ca="1" si="4"/>
        <v>7.8128132224088986E-2</v>
      </c>
      <c r="AF20" s="38">
        <f t="shared" ca="1" si="5"/>
        <v>5.0524467070929058E-2</v>
      </c>
      <c r="AG20" s="45">
        <f t="shared" ca="1" si="6"/>
        <v>2.7875470267866101E-4</v>
      </c>
    </row>
    <row r="21" spans="1:33" ht="15" hidden="1" outlineLevel="1" x14ac:dyDescent="0.25">
      <c r="A21" s="16" t="s">
        <v>10</v>
      </c>
      <c r="B21" s="55">
        <f>SUBTOTAL(9,B22:B23)</f>
        <v>2.4936077020652802E-3</v>
      </c>
      <c r="C21" s="66">
        <f t="shared" ref="C21:AC21" si="12">SUBTOTAL(9,C22:C23)</f>
        <v>2.51255096934219E-3</v>
      </c>
      <c r="D21" s="66">
        <f t="shared" si="12"/>
        <v>2.5382174821894999E-3</v>
      </c>
      <c r="E21" s="66">
        <f t="shared" si="12"/>
        <v>2.9605019132174903E-3</v>
      </c>
      <c r="F21" s="66">
        <f t="shared" si="12"/>
        <v>2.3449022187698298E-3</v>
      </c>
      <c r="G21" s="66">
        <f t="shared" si="12"/>
        <v>2.9227503550544503E-3</v>
      </c>
      <c r="H21" s="66">
        <f t="shared" si="12"/>
        <v>2.4896740142351E-3</v>
      </c>
      <c r="I21" s="66">
        <f t="shared" si="12"/>
        <v>1.93426523608167E-3</v>
      </c>
      <c r="J21" s="66">
        <f t="shared" si="12"/>
        <v>2.2656673638144602E-3</v>
      </c>
      <c r="K21" s="66">
        <f t="shared" si="12"/>
        <v>2.6283269032881199E-3</v>
      </c>
      <c r="L21" s="66">
        <f t="shared" si="12"/>
        <v>2.30464533549327E-3</v>
      </c>
      <c r="M21" s="66">
        <f t="shared" si="12"/>
        <v>2.3798678989715698E-3</v>
      </c>
      <c r="N21" s="66">
        <f t="shared" si="12"/>
        <v>2.3748977725505799E-3</v>
      </c>
      <c r="O21" s="66">
        <f t="shared" si="12"/>
        <v>2.6132241259231603E-3</v>
      </c>
      <c r="P21" s="66">
        <f t="shared" si="12"/>
        <v>2.4320444800962401E-3</v>
      </c>
      <c r="Q21" s="66">
        <f t="shared" si="12"/>
        <v>2.37614765035113E-3</v>
      </c>
      <c r="R21" s="66">
        <f t="shared" si="12"/>
        <v>2.2560394759026698E-3</v>
      </c>
      <c r="S21" s="66">
        <f t="shared" si="12"/>
        <v>2.2691091796525451E-3</v>
      </c>
      <c r="T21" s="66">
        <f t="shared" si="12"/>
        <v>2.073272215936357E-3</v>
      </c>
      <c r="U21" s="66">
        <f t="shared" si="12"/>
        <v>2.1979516396995E-3</v>
      </c>
      <c r="V21" s="66">
        <f t="shared" si="12"/>
        <v>2.2683359581511199E-3</v>
      </c>
      <c r="W21" s="66">
        <f t="shared" si="12"/>
        <v>1.92092671959242E-3</v>
      </c>
      <c r="X21" s="66">
        <f t="shared" si="12"/>
        <v>2.08117453062774E-3</v>
      </c>
      <c r="Y21" s="66">
        <f t="shared" si="12"/>
        <v>1.73483657511651E-3</v>
      </c>
      <c r="Z21" s="66">
        <f t="shared" si="12"/>
        <v>2.0283659297022998E-3</v>
      </c>
      <c r="AA21" s="66">
        <f t="shared" si="12"/>
        <v>2.23485674065512E-3</v>
      </c>
      <c r="AB21" s="66">
        <f t="shared" ref="AB21" si="13">SUBTOTAL(9,AB22:AB23)</f>
        <v>2.3417759590866399E-3</v>
      </c>
      <c r="AC21" s="67">
        <f t="shared" si="12"/>
        <v>1.9657978125608802E-3</v>
      </c>
      <c r="AD21" s="29">
        <f t="shared" ca="1" si="9"/>
        <v>-0.21166516652449063</v>
      </c>
      <c r="AE21" s="37">
        <f t="shared" ca="1" si="4"/>
        <v>-8.7699239579560606E-3</v>
      </c>
      <c r="AF21" s="37">
        <f t="shared" ca="1" si="5"/>
        <v>-0.16055256911613447</v>
      </c>
      <c r="AG21" s="44">
        <f t="shared" ca="1" si="6"/>
        <v>2.5043932435877682E-3</v>
      </c>
    </row>
    <row r="22" spans="1:33" hidden="1" outlineLevel="2" x14ac:dyDescent="0.2">
      <c r="A22" s="17" t="s">
        <v>6</v>
      </c>
      <c r="B22" s="56">
        <v>0</v>
      </c>
      <c r="C22" s="68">
        <v>0</v>
      </c>
      <c r="D22" s="68">
        <v>0</v>
      </c>
      <c r="E22" s="68">
        <v>1.4371182E-5</v>
      </c>
      <c r="F22" s="68">
        <v>1.24098156E-4</v>
      </c>
      <c r="G22" s="68">
        <v>8.6957387999999996E-5</v>
      </c>
      <c r="H22" s="68">
        <v>8.5018625999999997E-5</v>
      </c>
      <c r="I22" s="68">
        <v>3.1650506999999997E-5</v>
      </c>
      <c r="J22" s="68">
        <v>8.6114069999999994E-6</v>
      </c>
      <c r="K22" s="68">
        <v>5.525037E-6</v>
      </c>
      <c r="L22" s="68">
        <v>9.2104236000000003E-5</v>
      </c>
      <c r="M22" s="68">
        <v>1.9531071000000001E-5</v>
      </c>
      <c r="N22" s="68">
        <v>4.3526511000000001E-5</v>
      </c>
      <c r="O22" s="68">
        <v>6.6552570000000003E-6</v>
      </c>
      <c r="P22" s="68">
        <v>7.2812249999999999E-6</v>
      </c>
      <c r="Q22" s="68">
        <v>9.7775783824719802E-5</v>
      </c>
      <c r="R22" s="68">
        <v>1.041409273169E-4</v>
      </c>
      <c r="S22" s="68">
        <v>1.3887582618702499E-4</v>
      </c>
      <c r="T22" s="68">
        <v>2.0794643386264701E-4</v>
      </c>
      <c r="U22" s="68">
        <v>2.2381398900000001E-4</v>
      </c>
      <c r="V22" s="68">
        <v>1.5865862656501E-4</v>
      </c>
      <c r="W22" s="68">
        <v>2.1793249799999999E-4</v>
      </c>
      <c r="X22" s="68">
        <v>2.33003547E-4</v>
      </c>
      <c r="Y22" s="68">
        <v>1.83252132E-4</v>
      </c>
      <c r="Z22" s="68">
        <v>1.88881497E-4</v>
      </c>
      <c r="AA22" s="68">
        <v>1.83891141E-4</v>
      </c>
      <c r="AB22" s="68">
        <v>2.6774245839599999E-4</v>
      </c>
      <c r="AC22" s="69">
        <v>2.89622582991E-4</v>
      </c>
      <c r="AD22" s="30" t="str">
        <f t="shared" ca="1" si="9"/>
        <v/>
      </c>
      <c r="AE22" s="38" t="str">
        <f t="shared" ca="1" si="4"/>
        <v/>
      </c>
      <c r="AF22" s="38">
        <f t="shared" ca="1" si="5"/>
        <v>8.1720787678129847E-2</v>
      </c>
      <c r="AG22" s="45">
        <f t="shared" ca="1" si="6"/>
        <v>3.6897428382433648E-4</v>
      </c>
    </row>
    <row r="23" spans="1:33" hidden="1" outlineLevel="2" x14ac:dyDescent="0.2">
      <c r="A23" s="17" t="s">
        <v>11</v>
      </c>
      <c r="B23" s="56">
        <v>2.4936077020652802E-3</v>
      </c>
      <c r="C23" s="68">
        <v>2.51255096934219E-3</v>
      </c>
      <c r="D23" s="68">
        <v>2.5382174821894999E-3</v>
      </c>
      <c r="E23" s="68">
        <v>2.9461307312174901E-3</v>
      </c>
      <c r="F23" s="68">
        <v>2.22080406276983E-3</v>
      </c>
      <c r="G23" s="68">
        <v>2.8357929670544501E-3</v>
      </c>
      <c r="H23" s="68">
        <v>2.4046553882350998E-3</v>
      </c>
      <c r="I23" s="68">
        <v>1.90261472908167E-3</v>
      </c>
      <c r="J23" s="68">
        <v>2.2570559568144601E-3</v>
      </c>
      <c r="K23" s="68">
        <v>2.6228018662881199E-3</v>
      </c>
      <c r="L23" s="68">
        <v>2.2125410994932701E-3</v>
      </c>
      <c r="M23" s="68">
        <v>2.36033682797157E-3</v>
      </c>
      <c r="N23" s="68">
        <v>2.3313712615505799E-3</v>
      </c>
      <c r="O23" s="68">
        <v>2.6065688689231601E-3</v>
      </c>
      <c r="P23" s="68">
        <v>2.4247632550962401E-3</v>
      </c>
      <c r="Q23" s="68">
        <v>2.27837186652641E-3</v>
      </c>
      <c r="R23" s="68">
        <v>2.1518985485857699E-3</v>
      </c>
      <c r="S23" s="68">
        <v>2.1302333534655199E-3</v>
      </c>
      <c r="T23" s="68">
        <v>1.86532578207371E-3</v>
      </c>
      <c r="U23" s="68">
        <v>1.9741376506994999E-3</v>
      </c>
      <c r="V23" s="68">
        <v>2.10967733158611E-3</v>
      </c>
      <c r="W23" s="68">
        <v>1.70299422159242E-3</v>
      </c>
      <c r="X23" s="68">
        <v>1.8481709836277399E-3</v>
      </c>
      <c r="Y23" s="68">
        <v>1.55158444311651E-3</v>
      </c>
      <c r="Z23" s="68">
        <v>1.8394844327022999E-3</v>
      </c>
      <c r="AA23" s="68">
        <v>2.0509655996551199E-3</v>
      </c>
      <c r="AB23" s="68">
        <v>2.0740335006906399E-3</v>
      </c>
      <c r="AC23" s="69">
        <v>1.6761752295698801E-3</v>
      </c>
      <c r="AD23" s="30">
        <f t="shared" ca="1" si="9"/>
        <v>-0.32781117567866758</v>
      </c>
      <c r="AE23" s="38">
        <f t="shared" ca="1" si="4"/>
        <v>-1.4604014942225296E-2</v>
      </c>
      <c r="AF23" s="38">
        <f t="shared" ca="1" si="5"/>
        <v>-0.19182827615285647</v>
      </c>
      <c r="AG23" s="45">
        <f t="shared" ca="1" si="6"/>
        <v>2.1354189597634315E-3</v>
      </c>
    </row>
    <row r="24" spans="1:33" ht="15" hidden="1" outlineLevel="1" x14ac:dyDescent="0.25">
      <c r="A24" s="16" t="s">
        <v>12</v>
      </c>
      <c r="B24" s="55">
        <v>2.2980965121278201E-3</v>
      </c>
      <c r="C24" s="66">
        <v>1.82846004280084E-3</v>
      </c>
      <c r="D24" s="66">
        <v>2.2730610328019199E-3</v>
      </c>
      <c r="E24" s="66">
        <v>2.09744977315126E-3</v>
      </c>
      <c r="F24" s="66">
        <v>1.63702661731725E-3</v>
      </c>
      <c r="G24" s="66">
        <v>1.0430975646651601E-3</v>
      </c>
      <c r="H24" s="66">
        <v>6.3796873786292597E-4</v>
      </c>
      <c r="I24" s="66">
        <v>5.1381960574179702E-5</v>
      </c>
      <c r="J24" s="66">
        <v>0</v>
      </c>
      <c r="K24" s="66">
        <v>0</v>
      </c>
      <c r="L24" s="66">
        <v>0</v>
      </c>
      <c r="M24" s="66">
        <v>0</v>
      </c>
      <c r="N24" s="66">
        <v>0</v>
      </c>
      <c r="O24" s="66">
        <v>0</v>
      </c>
      <c r="P24" s="66">
        <v>0</v>
      </c>
      <c r="Q24" s="66">
        <v>0</v>
      </c>
      <c r="R24" s="66">
        <v>0</v>
      </c>
      <c r="S24" s="66">
        <v>0</v>
      </c>
      <c r="T24" s="66">
        <v>0</v>
      </c>
      <c r="U24" s="66">
        <v>0</v>
      </c>
      <c r="V24" s="66">
        <v>0</v>
      </c>
      <c r="W24" s="66">
        <v>0</v>
      </c>
      <c r="X24" s="66">
        <v>0</v>
      </c>
      <c r="Y24" s="66">
        <v>0</v>
      </c>
      <c r="Z24" s="66">
        <v>0</v>
      </c>
      <c r="AA24" s="66">
        <v>0</v>
      </c>
      <c r="AB24" s="66">
        <v>0</v>
      </c>
      <c r="AC24" s="67">
        <v>0</v>
      </c>
      <c r="AD24" s="29">
        <f t="shared" ca="1" si="9"/>
        <v>-1</v>
      </c>
      <c r="AE24" s="37">
        <f t="shared" ca="1" si="4"/>
        <v>-1</v>
      </c>
      <c r="AF24" s="37" t="str">
        <f t="shared" ca="1" si="5"/>
        <v/>
      </c>
      <c r="AG24" s="44">
        <f t="shared" ca="1" si="6"/>
        <v>0</v>
      </c>
    </row>
    <row r="25" spans="1:33" ht="15" hidden="1" outlineLevel="1" x14ac:dyDescent="0.25">
      <c r="A25" s="16" t="s">
        <v>13</v>
      </c>
      <c r="B25" s="55">
        <f>SUBTOTAL(9,B26:B27)</f>
        <v>3.8411987987309798E-4</v>
      </c>
      <c r="C25" s="66">
        <f t="shared" ref="C25:AC25" si="14">SUBTOTAL(9,C26:C27)</f>
        <v>3.6515159975013598E-4</v>
      </c>
      <c r="D25" s="66">
        <f t="shared" si="14"/>
        <v>4.9271835632857901E-4</v>
      </c>
      <c r="E25" s="66">
        <f t="shared" si="14"/>
        <v>5.10136658787103E-4</v>
      </c>
      <c r="F25" s="66">
        <f t="shared" si="14"/>
        <v>5.5046386049414605E-4</v>
      </c>
      <c r="G25" s="66">
        <f t="shared" si="14"/>
        <v>5.2392100881424903E-4</v>
      </c>
      <c r="H25" s="66">
        <f t="shared" si="14"/>
        <v>5.7130546606174403E-4</v>
      </c>
      <c r="I25" s="66">
        <f t="shared" si="14"/>
        <v>6.1397015701793102E-4</v>
      </c>
      <c r="J25" s="66">
        <f t="shared" si="14"/>
        <v>5.2727905859743904E-4</v>
      </c>
      <c r="K25" s="66">
        <f t="shared" si="14"/>
        <v>5.0554848286773395E-4</v>
      </c>
      <c r="L25" s="66">
        <f t="shared" si="14"/>
        <v>4.7799840533292498E-4</v>
      </c>
      <c r="M25" s="66">
        <f t="shared" si="14"/>
        <v>5.2896270878215299E-4</v>
      </c>
      <c r="N25" s="66">
        <f t="shared" si="14"/>
        <v>5.0787306131179803E-4</v>
      </c>
      <c r="O25" s="66">
        <f t="shared" si="14"/>
        <v>4.8794353780179302E-4</v>
      </c>
      <c r="P25" s="66">
        <f t="shared" si="14"/>
        <v>5.7769923567582097E-4</v>
      </c>
      <c r="Q25" s="66">
        <f t="shared" si="14"/>
        <v>6.08558650889285E-4</v>
      </c>
      <c r="R25" s="66">
        <f t="shared" si="14"/>
        <v>5.9374123584305196E-4</v>
      </c>
      <c r="S25" s="66">
        <f t="shared" si="14"/>
        <v>5.4959098840918097E-4</v>
      </c>
      <c r="T25" s="66">
        <f t="shared" si="14"/>
        <v>3.9240540999924898E-4</v>
      </c>
      <c r="U25" s="66">
        <f t="shared" si="14"/>
        <v>6.1397365447319609E-4</v>
      </c>
      <c r="V25" s="66">
        <f t="shared" si="14"/>
        <v>7.0311796058896998E-4</v>
      </c>
      <c r="W25" s="66">
        <f t="shared" si="14"/>
        <v>6.7157570274579688E-4</v>
      </c>
      <c r="X25" s="66">
        <f t="shared" si="14"/>
        <v>6.5386510812674042E-4</v>
      </c>
      <c r="Y25" s="66">
        <f t="shared" si="14"/>
        <v>6.0115614706507175E-4</v>
      </c>
      <c r="Z25" s="66">
        <f t="shared" si="14"/>
        <v>6.1720523647544763E-4</v>
      </c>
      <c r="AA25" s="66">
        <f t="shared" si="14"/>
        <v>5.3757908377603271E-4</v>
      </c>
      <c r="AB25" s="66">
        <f t="shared" ref="AB25" si="15">SUBTOTAL(9,AB26:AB27)</f>
        <v>4.7673311153335196E-4</v>
      </c>
      <c r="AC25" s="67">
        <f t="shared" si="14"/>
        <v>5.1472766486168999E-4</v>
      </c>
      <c r="AD25" s="29">
        <f t="shared" ca="1" si="9"/>
        <v>0.34001829072668932</v>
      </c>
      <c r="AE25" s="37">
        <f t="shared" ca="1" si="4"/>
        <v>1.0899087863959211E-2</v>
      </c>
      <c r="AF25" s="37">
        <f t="shared" ca="1" si="5"/>
        <v>7.969774368332283E-2</v>
      </c>
      <c r="AG25" s="44">
        <f t="shared" ca="1" si="6"/>
        <v>6.557543598484409E-4</v>
      </c>
    </row>
    <row r="26" spans="1:33" hidden="1" outlineLevel="2" x14ac:dyDescent="0.2">
      <c r="A26" s="17" t="s">
        <v>11</v>
      </c>
      <c r="B26" s="56">
        <v>0</v>
      </c>
      <c r="C26" s="68">
        <v>0</v>
      </c>
      <c r="D26" s="68">
        <v>0</v>
      </c>
      <c r="E26" s="68">
        <v>0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8">
        <v>0</v>
      </c>
      <c r="Q26" s="68">
        <v>0</v>
      </c>
      <c r="R26" s="68">
        <v>0</v>
      </c>
      <c r="S26" s="68">
        <v>0</v>
      </c>
      <c r="T26" s="68">
        <v>0</v>
      </c>
      <c r="U26" s="68">
        <v>1.02941094551858E-4</v>
      </c>
      <c r="V26" s="68">
        <v>5.6543999999999999E-5</v>
      </c>
      <c r="W26" s="68">
        <v>1.08366188519199E-5</v>
      </c>
      <c r="X26" s="68">
        <v>2.2495935406197501E-5</v>
      </c>
      <c r="Y26" s="68">
        <v>6.4112655823856795E-5</v>
      </c>
      <c r="Z26" s="68">
        <v>7.6379291605247702E-5</v>
      </c>
      <c r="AA26" s="68">
        <v>7.41009018594367E-6</v>
      </c>
      <c r="AB26" s="68">
        <v>1.6188000000000002E-5</v>
      </c>
      <c r="AC26" s="69">
        <v>3.7620000000000001E-6</v>
      </c>
      <c r="AD26" s="30" t="str">
        <f t="shared" ca="1" si="9"/>
        <v/>
      </c>
      <c r="AE26" s="38" t="str">
        <f t="shared" ca="1" si="4"/>
        <v/>
      </c>
      <c r="AF26" s="38">
        <f t="shared" ca="1" si="5"/>
        <v>-0.76760563380281688</v>
      </c>
      <c r="AG26" s="45">
        <f t="shared" ca="1" si="6"/>
        <v>4.7927245224185034E-6</v>
      </c>
    </row>
    <row r="27" spans="1:33" hidden="1" outlineLevel="2" x14ac:dyDescent="0.2">
      <c r="A27" s="17" t="s">
        <v>6</v>
      </c>
      <c r="B27" s="56">
        <v>3.8411987987309798E-4</v>
      </c>
      <c r="C27" s="68">
        <v>3.6515159975013598E-4</v>
      </c>
      <c r="D27" s="68">
        <v>4.9271835632857901E-4</v>
      </c>
      <c r="E27" s="68">
        <v>5.10136658787103E-4</v>
      </c>
      <c r="F27" s="68">
        <v>5.5046386049414605E-4</v>
      </c>
      <c r="G27" s="68">
        <v>5.2392100881424903E-4</v>
      </c>
      <c r="H27" s="68">
        <v>5.7130546606174403E-4</v>
      </c>
      <c r="I27" s="68">
        <v>6.1397015701793102E-4</v>
      </c>
      <c r="J27" s="68">
        <v>5.2727905859743904E-4</v>
      </c>
      <c r="K27" s="68">
        <v>5.0554848286773395E-4</v>
      </c>
      <c r="L27" s="68">
        <v>4.7799840533292498E-4</v>
      </c>
      <c r="M27" s="68">
        <v>5.2896270878215299E-4</v>
      </c>
      <c r="N27" s="68">
        <v>5.0787306131179803E-4</v>
      </c>
      <c r="O27" s="68">
        <v>4.8794353780179302E-4</v>
      </c>
      <c r="P27" s="68">
        <v>5.7769923567582097E-4</v>
      </c>
      <c r="Q27" s="68">
        <v>6.08558650889285E-4</v>
      </c>
      <c r="R27" s="68">
        <v>5.9374123584305196E-4</v>
      </c>
      <c r="S27" s="68">
        <v>5.4959098840918097E-4</v>
      </c>
      <c r="T27" s="68">
        <v>3.9240540999924898E-4</v>
      </c>
      <c r="U27" s="68">
        <v>5.1103255992133805E-4</v>
      </c>
      <c r="V27" s="68">
        <v>6.4657396058897003E-4</v>
      </c>
      <c r="W27" s="68">
        <v>6.6073908389387701E-4</v>
      </c>
      <c r="X27" s="68">
        <v>6.3136917272054295E-4</v>
      </c>
      <c r="Y27" s="68">
        <v>5.3704349124121498E-4</v>
      </c>
      <c r="Z27" s="68">
        <v>5.4082594487019997E-4</v>
      </c>
      <c r="AA27" s="68">
        <v>5.3016899359008903E-4</v>
      </c>
      <c r="AB27" s="68">
        <v>4.6054511153335197E-4</v>
      </c>
      <c r="AC27" s="69">
        <v>5.1096566486168995E-4</v>
      </c>
      <c r="AD27" s="30">
        <f t="shared" ca="1" si="9"/>
        <v>0.33022447323085213</v>
      </c>
      <c r="AE27" s="38">
        <f t="shared" ca="1" si="4"/>
        <v>1.0624476662143945E-2</v>
      </c>
      <c r="AF27" s="38">
        <f t="shared" ca="1" si="5"/>
        <v>0.10948016180318665</v>
      </c>
      <c r="AG27" s="45">
        <f t="shared" ca="1" si="6"/>
        <v>6.509616353260224E-4</v>
      </c>
    </row>
    <row r="28" spans="1:33" ht="15" collapsed="1" x14ac:dyDescent="0.25">
      <c r="A28" s="15" t="s">
        <v>14</v>
      </c>
      <c r="B28" s="54">
        <f>SUBTOTAL(9,B29:B67)</f>
        <v>0.15784597264747502</v>
      </c>
      <c r="C28" s="64">
        <f t="shared" ref="C28:AC28" si="16">SUBTOTAL(9,C29:C67)</f>
        <v>0.1598812723918635</v>
      </c>
      <c r="D28" s="64">
        <f t="shared" si="16"/>
        <v>0.16533837049591335</v>
      </c>
      <c r="E28" s="64">
        <f t="shared" si="16"/>
        <v>0.17168028052634007</v>
      </c>
      <c r="F28" s="64">
        <f t="shared" si="16"/>
        <v>0.17701749325159213</v>
      </c>
      <c r="G28" s="64">
        <f t="shared" si="16"/>
        <v>0.17917565096505247</v>
      </c>
      <c r="H28" s="64">
        <f t="shared" si="16"/>
        <v>0.17439772728057484</v>
      </c>
      <c r="I28" s="64">
        <f t="shared" si="16"/>
        <v>0.17791360256961197</v>
      </c>
      <c r="J28" s="64">
        <f t="shared" si="16"/>
        <v>0.18250768215770904</v>
      </c>
      <c r="K28" s="64">
        <f t="shared" si="16"/>
        <v>0.19547352494442247</v>
      </c>
      <c r="L28" s="64">
        <f t="shared" si="16"/>
        <v>0.21439360113375158</v>
      </c>
      <c r="M28" s="64">
        <f t="shared" si="16"/>
        <v>0.21974773643529702</v>
      </c>
      <c r="N28" s="64">
        <f t="shared" si="16"/>
        <v>0.23581189211023998</v>
      </c>
      <c r="O28" s="64">
        <f t="shared" si="16"/>
        <v>0.24409876547192191</v>
      </c>
      <c r="P28" s="64">
        <f t="shared" si="16"/>
        <v>0.25268563222304746</v>
      </c>
      <c r="Q28" s="64">
        <f t="shared" si="16"/>
        <v>0.24974396488631592</v>
      </c>
      <c r="R28" s="64">
        <f t="shared" si="16"/>
        <v>0.24942907552269336</v>
      </c>
      <c r="S28" s="64">
        <f t="shared" si="16"/>
        <v>0.24369992763472348</v>
      </c>
      <c r="T28" s="64">
        <f t="shared" si="16"/>
        <v>0.23281983407291865</v>
      </c>
      <c r="U28" s="64">
        <f t="shared" si="16"/>
        <v>0.2124647228833966</v>
      </c>
      <c r="V28" s="64">
        <f t="shared" si="16"/>
        <v>0.23088517975788203</v>
      </c>
      <c r="W28" s="64">
        <f t="shared" si="16"/>
        <v>0.23092680107830624</v>
      </c>
      <c r="X28" s="64">
        <f t="shared" si="16"/>
        <v>0.23259250332444717</v>
      </c>
      <c r="Y28" s="64">
        <f t="shared" si="16"/>
        <v>0.23060097330896956</v>
      </c>
      <c r="Z28" s="64">
        <f t="shared" si="16"/>
        <v>0.22894791064186962</v>
      </c>
      <c r="AA28" s="64">
        <f t="shared" si="16"/>
        <v>0.23149998984128881</v>
      </c>
      <c r="AB28" s="64">
        <f t="shared" ref="AB28" si="17">SUBTOTAL(9,AB29:AB67)</f>
        <v>0.22903139016564816</v>
      </c>
      <c r="AC28" s="65">
        <f t="shared" si="16"/>
        <v>0.24538319144863269</v>
      </c>
      <c r="AD28" s="28">
        <f t="shared" ca="1" si="9"/>
        <v>0.55457366021405408</v>
      </c>
      <c r="AE28" s="36">
        <f t="shared" ca="1" si="4"/>
        <v>1.6475031084015823E-2</v>
      </c>
      <c r="AF28" s="36">
        <f t="shared" ca="1" si="5"/>
        <v>7.1395459247564297E-2</v>
      </c>
      <c r="AG28" s="43">
        <f t="shared" ca="1" si="6"/>
        <v>0.31261404546655402</v>
      </c>
    </row>
    <row r="29" spans="1:33" ht="15" hidden="1" outlineLevel="1" x14ac:dyDescent="0.25">
      <c r="A29" s="16" t="s">
        <v>15</v>
      </c>
      <c r="B29" s="55">
        <f>SUBTOTAL(9,B30:B32)</f>
        <v>1.6378670480078246E-2</v>
      </c>
      <c r="C29" s="66">
        <f t="shared" ref="C29:AC29" si="18">SUBTOTAL(9,C30:C32)</f>
        <v>1.5238578554834532E-2</v>
      </c>
      <c r="D29" s="66">
        <f t="shared" si="18"/>
        <v>1.7467127533179663E-2</v>
      </c>
      <c r="E29" s="66">
        <f t="shared" si="18"/>
        <v>1.8945538586851517E-2</v>
      </c>
      <c r="F29" s="66">
        <f t="shared" si="18"/>
        <v>1.9432545375792015E-2</v>
      </c>
      <c r="G29" s="66">
        <f t="shared" si="18"/>
        <v>2.1273749135206882E-2</v>
      </c>
      <c r="H29" s="66">
        <f t="shared" si="18"/>
        <v>2.0608728167230483E-2</v>
      </c>
      <c r="I29" s="66">
        <f t="shared" si="18"/>
        <v>1.9339513255699103E-2</v>
      </c>
      <c r="J29" s="66">
        <f t="shared" si="18"/>
        <v>1.7469688677064079E-2</v>
      </c>
      <c r="K29" s="66">
        <f t="shared" si="18"/>
        <v>1.7601843575164651E-2</v>
      </c>
      <c r="L29" s="66">
        <f t="shared" si="18"/>
        <v>1.8179023071115196E-2</v>
      </c>
      <c r="M29" s="66">
        <f t="shared" si="18"/>
        <v>1.8980659850592236E-2</v>
      </c>
      <c r="N29" s="66">
        <f t="shared" si="18"/>
        <v>2.0744854870465769E-2</v>
      </c>
      <c r="O29" s="66">
        <f t="shared" si="18"/>
        <v>2.2806604827629383E-2</v>
      </c>
      <c r="P29" s="66">
        <f t="shared" si="18"/>
        <v>2.3762655240688785E-2</v>
      </c>
      <c r="Q29" s="66">
        <f t="shared" si="18"/>
        <v>2.4782047369913584E-2</v>
      </c>
      <c r="R29" s="66">
        <f t="shared" si="18"/>
        <v>2.4711809344597983E-2</v>
      </c>
      <c r="S29" s="66">
        <f t="shared" si="18"/>
        <v>2.3583792530146284E-2</v>
      </c>
      <c r="T29" s="66">
        <f t="shared" si="18"/>
        <v>2.6826115092266286E-2</v>
      </c>
      <c r="U29" s="66">
        <f t="shared" si="18"/>
        <v>2.9375418156531663E-2</v>
      </c>
      <c r="V29" s="66">
        <f t="shared" si="18"/>
        <v>2.5235779875398368E-2</v>
      </c>
      <c r="W29" s="66">
        <f t="shared" si="18"/>
        <v>2.5675784001778321E-2</v>
      </c>
      <c r="X29" s="66">
        <f t="shared" si="18"/>
        <v>2.670569494662519E-2</v>
      </c>
      <c r="Y29" s="66">
        <f t="shared" si="18"/>
        <v>2.7177764096812364E-2</v>
      </c>
      <c r="Z29" s="66">
        <f t="shared" si="18"/>
        <v>2.3625295672749777E-2</v>
      </c>
      <c r="AA29" s="66">
        <f t="shared" si="18"/>
        <v>2.2641874157944643E-2</v>
      </c>
      <c r="AB29" s="66">
        <f t="shared" ref="AB29" si="19">SUBTOTAL(9,AB30:AB32)</f>
        <v>2.4942375057114174E-2</v>
      </c>
      <c r="AC29" s="67">
        <f t="shared" si="18"/>
        <v>2.8672132785649947E-2</v>
      </c>
      <c r="AD29" s="29">
        <f t="shared" ca="1" si="9"/>
        <v>0.75057754660395193</v>
      </c>
      <c r="AE29" s="37">
        <f t="shared" ca="1" si="4"/>
        <v>2.0955273699572841E-2</v>
      </c>
      <c r="AF29" s="37">
        <f t="shared" ca="1" si="5"/>
        <v>0.14953498694471579</v>
      </c>
      <c r="AG29" s="44">
        <f t="shared" ca="1" si="6"/>
        <v>3.6527813373690605E-2</v>
      </c>
    </row>
    <row r="30" spans="1:33" hidden="1" outlineLevel="2" x14ac:dyDescent="0.2">
      <c r="A30" s="17" t="s">
        <v>6</v>
      </c>
      <c r="B30" s="56">
        <v>1.8187315792764301E-5</v>
      </c>
      <c r="C30" s="68">
        <v>1.7697543682348501E-5</v>
      </c>
      <c r="D30" s="68">
        <v>1.84943704305801E-5</v>
      </c>
      <c r="E30" s="68">
        <v>1.9059188619032799E-5</v>
      </c>
      <c r="F30" s="68">
        <v>1.62237840865326E-5</v>
      </c>
      <c r="G30" s="68">
        <v>1.7620203875197598E-5</v>
      </c>
      <c r="H30" s="68">
        <v>1.6919002851998299E-5</v>
      </c>
      <c r="I30" s="68">
        <v>2.1077701488920901E-5</v>
      </c>
      <c r="J30" s="68">
        <v>1.89708919118966E-5</v>
      </c>
      <c r="K30" s="68">
        <v>1.8604950206367E-5</v>
      </c>
      <c r="L30" s="68">
        <v>1.80354560545119E-5</v>
      </c>
      <c r="M30" s="68">
        <v>1.9854706746851499E-5</v>
      </c>
      <c r="N30" s="68">
        <v>2.1695276458785899E-5</v>
      </c>
      <c r="O30" s="68">
        <v>2.4552000000000001E-5</v>
      </c>
      <c r="P30" s="68">
        <v>3.0888900000000002E-5</v>
      </c>
      <c r="Q30" s="68">
        <v>2.3370299999999999E-5</v>
      </c>
      <c r="R30" s="68">
        <v>2.6230499999999999E-5</v>
      </c>
      <c r="S30" s="68">
        <v>3.1372199999999998E-5</v>
      </c>
      <c r="T30" s="68">
        <v>1.9856699999999999E-5</v>
      </c>
      <c r="U30" s="68">
        <v>5.7740655599999999E-6</v>
      </c>
      <c r="V30" s="68">
        <v>3.5965321927524199E-6</v>
      </c>
      <c r="W30" s="68">
        <v>3.8349000000000003E-6</v>
      </c>
      <c r="X30" s="68">
        <v>5.1435E-6</v>
      </c>
      <c r="Y30" s="68">
        <v>2.4520689551174798E-5</v>
      </c>
      <c r="Z30" s="68">
        <v>4.5251110795627302E-5</v>
      </c>
      <c r="AA30" s="68">
        <v>4.6276486745543599E-5</v>
      </c>
      <c r="AB30" s="68">
        <v>5.48263502091754E-5</v>
      </c>
      <c r="AC30" s="69">
        <v>5.8784510671248301E-5</v>
      </c>
      <c r="AD30" s="30">
        <f t="shared" ca="1" si="9"/>
        <v>2.2321707799583774</v>
      </c>
      <c r="AE30" s="38">
        <f t="shared" ca="1" si="4"/>
        <v>4.4407926555709354E-2</v>
      </c>
      <c r="AF30" s="38">
        <f t="shared" ca="1" si="5"/>
        <v>7.2194491279678363E-2</v>
      </c>
      <c r="AG30" s="45">
        <f t="shared" ca="1" si="6"/>
        <v>7.4890474702940974E-5</v>
      </c>
    </row>
    <row r="31" spans="1:33" hidden="1" outlineLevel="2" x14ac:dyDescent="0.2">
      <c r="A31" s="17" t="s">
        <v>7</v>
      </c>
      <c r="B31" s="56">
        <v>3.1105211392228402E-4</v>
      </c>
      <c r="C31" s="68">
        <v>3.1105211392228402E-4</v>
      </c>
      <c r="D31" s="68">
        <v>3.1105211392228402E-4</v>
      </c>
      <c r="E31" s="68">
        <v>3.1105211392228402E-4</v>
      </c>
      <c r="F31" s="68">
        <v>3.1105211392228402E-4</v>
      </c>
      <c r="G31" s="68">
        <v>3.1105211392228402E-4</v>
      </c>
      <c r="H31" s="68">
        <v>3.1105211392228402E-4</v>
      </c>
      <c r="I31" s="68">
        <v>3.1105211392228402E-4</v>
      </c>
      <c r="J31" s="68">
        <v>3.1105211392228402E-4</v>
      </c>
      <c r="K31" s="68">
        <v>3.1105211392228402E-4</v>
      </c>
      <c r="L31" s="68">
        <v>3.1105211392228402E-4</v>
      </c>
      <c r="M31" s="68">
        <v>3.1105211392228402E-4</v>
      </c>
      <c r="N31" s="68">
        <v>3.1105211392228402E-4</v>
      </c>
      <c r="O31" s="68">
        <v>3.1105211392228402E-4</v>
      </c>
      <c r="P31" s="68">
        <v>3.1105211392228402E-4</v>
      </c>
      <c r="Q31" s="68">
        <v>3.1105211392228402E-4</v>
      </c>
      <c r="R31" s="68">
        <v>3.1105211392228402E-4</v>
      </c>
      <c r="S31" s="68">
        <v>3.1105211392228402E-4</v>
      </c>
      <c r="T31" s="68">
        <v>3.1105211392228402E-4</v>
      </c>
      <c r="U31" s="68">
        <v>2.03036529931164E-4</v>
      </c>
      <c r="V31" s="68">
        <v>1.3703218274161501E-4</v>
      </c>
      <c r="W31" s="68">
        <v>3.0379565075919899E-5</v>
      </c>
      <c r="X31" s="68">
        <v>5.2593810692288998E-5</v>
      </c>
      <c r="Y31" s="68">
        <v>2.17963587188581E-7</v>
      </c>
      <c r="Z31" s="68">
        <v>2.17526860151188E-7</v>
      </c>
      <c r="AA31" s="68">
        <v>0</v>
      </c>
      <c r="AB31" s="68">
        <v>0</v>
      </c>
      <c r="AC31" s="69">
        <v>0</v>
      </c>
      <c r="AD31" s="30">
        <f t="shared" ca="1" si="9"/>
        <v>-1</v>
      </c>
      <c r="AE31" s="38">
        <f t="shared" ca="1" si="4"/>
        <v>-1</v>
      </c>
      <c r="AF31" s="38" t="str">
        <f t="shared" ca="1" si="5"/>
        <v/>
      </c>
      <c r="AG31" s="45">
        <f t="shared" ca="1" si="6"/>
        <v>0</v>
      </c>
    </row>
    <row r="32" spans="1:33" hidden="1" outlineLevel="2" x14ac:dyDescent="0.2">
      <c r="A32" s="17" t="s">
        <v>8</v>
      </c>
      <c r="B32" s="56">
        <v>1.6049431050363199E-2</v>
      </c>
      <c r="C32" s="68">
        <v>1.49098288972299E-2</v>
      </c>
      <c r="D32" s="68">
        <v>1.7137581048826799E-2</v>
      </c>
      <c r="E32" s="68">
        <v>1.8615427284310201E-2</v>
      </c>
      <c r="F32" s="68">
        <v>1.91052694777832E-2</v>
      </c>
      <c r="G32" s="68">
        <v>2.0945076817409401E-2</v>
      </c>
      <c r="H32" s="68">
        <v>2.0280757050456202E-2</v>
      </c>
      <c r="I32" s="68">
        <v>1.9007383440287899E-2</v>
      </c>
      <c r="J32" s="68">
        <v>1.71396656712299E-2</v>
      </c>
      <c r="K32" s="68">
        <v>1.7272186511036E-2</v>
      </c>
      <c r="L32" s="68">
        <v>1.7849935501138399E-2</v>
      </c>
      <c r="M32" s="68">
        <v>1.86497530299231E-2</v>
      </c>
      <c r="N32" s="68">
        <v>2.04121074800847E-2</v>
      </c>
      <c r="O32" s="68">
        <v>2.2471000713707098E-2</v>
      </c>
      <c r="P32" s="68">
        <v>2.34207142267665E-2</v>
      </c>
      <c r="Q32" s="68">
        <v>2.4447624955991301E-2</v>
      </c>
      <c r="R32" s="68">
        <v>2.4374526730675701E-2</v>
      </c>
      <c r="S32" s="68">
        <v>2.3241368216223999E-2</v>
      </c>
      <c r="T32" s="68">
        <v>2.6495206278344001E-2</v>
      </c>
      <c r="U32" s="68">
        <v>2.9166607561040499E-2</v>
      </c>
      <c r="V32" s="68">
        <v>2.5095151160463999E-2</v>
      </c>
      <c r="W32" s="68">
        <v>2.5641569536702401E-2</v>
      </c>
      <c r="X32" s="68">
        <v>2.66479576359329E-2</v>
      </c>
      <c r="Y32" s="68">
        <v>2.7153025443674001E-2</v>
      </c>
      <c r="Z32" s="68">
        <v>2.3579827035093998E-2</v>
      </c>
      <c r="AA32" s="68">
        <v>2.2595597671199098E-2</v>
      </c>
      <c r="AB32" s="68">
        <v>2.4887548706904999E-2</v>
      </c>
      <c r="AC32" s="69">
        <v>2.86133482749787E-2</v>
      </c>
      <c r="AD32" s="30">
        <f t="shared" ca="1" si="9"/>
        <v>0.78282633105122934</v>
      </c>
      <c r="AE32" s="38">
        <f t="shared" ca="1" si="4"/>
        <v>2.1645754954483731E-2</v>
      </c>
      <c r="AF32" s="38">
        <f t="shared" ca="1" si="5"/>
        <v>0.14970536519894329</v>
      </c>
      <c r="AG32" s="45">
        <f t="shared" ca="1" si="6"/>
        <v>3.6452922898987668E-2</v>
      </c>
    </row>
    <row r="33" spans="1:33" ht="15" hidden="1" outlineLevel="1" x14ac:dyDescent="0.25">
      <c r="A33" s="16" t="s">
        <v>16</v>
      </c>
      <c r="B33" s="55">
        <f>SUBTOTAL(9,B34:B36)</f>
        <v>1.7489056655189349E-3</v>
      </c>
      <c r="C33" s="66">
        <f t="shared" ref="C33:AC33" si="20">SUBTOTAL(9,C34:C36)</f>
        <v>2.1489743853561468E-3</v>
      </c>
      <c r="D33" s="66">
        <f t="shared" si="20"/>
        <v>2.93768510314606E-3</v>
      </c>
      <c r="E33" s="66">
        <f t="shared" si="20"/>
        <v>1.8666521638245298E-3</v>
      </c>
      <c r="F33" s="66">
        <f t="shared" si="20"/>
        <v>2.1881952031967793E-3</v>
      </c>
      <c r="G33" s="66">
        <f t="shared" si="20"/>
        <v>2.5189334644823971E-3</v>
      </c>
      <c r="H33" s="66">
        <f t="shared" si="20"/>
        <v>3.3228935092087931E-3</v>
      </c>
      <c r="I33" s="66">
        <f t="shared" si="20"/>
        <v>3.2935266969983052E-3</v>
      </c>
      <c r="J33" s="66">
        <f t="shared" si="20"/>
        <v>3.0126757668344378E-3</v>
      </c>
      <c r="K33" s="66">
        <f t="shared" si="20"/>
        <v>3.2246725037280762E-3</v>
      </c>
      <c r="L33" s="66">
        <f t="shared" si="20"/>
        <v>3.7044836171456269E-3</v>
      </c>
      <c r="M33" s="66">
        <f t="shared" si="20"/>
        <v>3.427734556151139E-3</v>
      </c>
      <c r="N33" s="66">
        <f t="shared" si="20"/>
        <v>3.746930301713418E-3</v>
      </c>
      <c r="O33" s="66">
        <f t="shared" si="20"/>
        <v>2.0964665587291632E-3</v>
      </c>
      <c r="P33" s="66">
        <f t="shared" si="20"/>
        <v>2.3423609974647791E-3</v>
      </c>
      <c r="Q33" s="66">
        <f t="shared" si="20"/>
        <v>1.4315494182866109E-3</v>
      </c>
      <c r="R33" s="66">
        <f t="shared" si="20"/>
        <v>1.5472884512406759E-3</v>
      </c>
      <c r="S33" s="66">
        <f t="shared" si="20"/>
        <v>1.4824992126838761E-3</v>
      </c>
      <c r="T33" s="66">
        <f t="shared" si="20"/>
        <v>1.539538622777928E-3</v>
      </c>
      <c r="U33" s="66">
        <f t="shared" si="20"/>
        <v>1.931483699977225E-3</v>
      </c>
      <c r="V33" s="66">
        <f t="shared" si="20"/>
        <v>1.689686516537771E-3</v>
      </c>
      <c r="W33" s="66">
        <f t="shared" si="20"/>
        <v>1.67051959272647E-3</v>
      </c>
      <c r="X33" s="66">
        <f t="shared" si="20"/>
        <v>1.964795516952961E-3</v>
      </c>
      <c r="Y33" s="66">
        <f t="shared" si="20"/>
        <v>2.567054159536601E-3</v>
      </c>
      <c r="Z33" s="66">
        <f t="shared" si="20"/>
        <v>3.7362021531842696E-3</v>
      </c>
      <c r="AA33" s="66">
        <f t="shared" si="20"/>
        <v>3.503639874506582E-3</v>
      </c>
      <c r="AB33" s="66">
        <f t="shared" ref="AB33" si="21">SUBTOTAL(9,AB34:AB36)</f>
        <v>3.8582539860182903E-3</v>
      </c>
      <c r="AC33" s="67">
        <f t="shared" si="20"/>
        <v>3.1875643073261592E-3</v>
      </c>
      <c r="AD33" s="29">
        <f t="shared" ca="1" si="9"/>
        <v>0.8226050553620603</v>
      </c>
      <c r="AE33" s="37">
        <f t="shared" ca="1" si="4"/>
        <v>2.2481079590598529E-2</v>
      </c>
      <c r="AF33" s="37">
        <f t="shared" ca="1" si="5"/>
        <v>-0.17383243330340759</v>
      </c>
      <c r="AG33" s="44">
        <f t="shared" ca="1" si="6"/>
        <v>4.060903142612449E-3</v>
      </c>
    </row>
    <row r="34" spans="1:33" hidden="1" outlineLevel="2" x14ac:dyDescent="0.2">
      <c r="A34" s="17" t="s">
        <v>6</v>
      </c>
      <c r="B34" s="56">
        <v>8.36309170189366E-4</v>
      </c>
      <c r="C34" s="68">
        <v>1.42004760102422E-3</v>
      </c>
      <c r="D34" s="68">
        <v>1.11832573423565E-3</v>
      </c>
      <c r="E34" s="68">
        <v>1.2715166585857099E-3</v>
      </c>
      <c r="F34" s="68">
        <v>1.7314391082672101E-3</v>
      </c>
      <c r="G34" s="68">
        <v>2.14986950864476E-3</v>
      </c>
      <c r="H34" s="68">
        <v>2.6558632566209702E-3</v>
      </c>
      <c r="I34" s="68">
        <v>2.90028529885914E-3</v>
      </c>
      <c r="J34" s="68">
        <v>2.7228076912843599E-3</v>
      </c>
      <c r="K34" s="68">
        <v>3.0003926486168002E-3</v>
      </c>
      <c r="L34" s="68">
        <v>3.3668530056924799E-3</v>
      </c>
      <c r="M34" s="68">
        <v>3.1247345533423399E-3</v>
      </c>
      <c r="N34" s="68">
        <v>3.4586601741809901E-3</v>
      </c>
      <c r="O34" s="68">
        <v>1.8389931736833901E-3</v>
      </c>
      <c r="P34" s="68">
        <v>1.75160849051282E-3</v>
      </c>
      <c r="Q34" s="68">
        <v>7.4992075085937202E-4</v>
      </c>
      <c r="R34" s="68">
        <v>8.4822964714609695E-4</v>
      </c>
      <c r="S34" s="68">
        <v>8.35312322169554E-4</v>
      </c>
      <c r="T34" s="68">
        <v>1.02944433611482E-3</v>
      </c>
      <c r="U34" s="68">
        <v>1.5491786669065901E-3</v>
      </c>
      <c r="V34" s="68">
        <v>1.51493504787527E-3</v>
      </c>
      <c r="W34" s="68">
        <v>1.4583179571275101E-3</v>
      </c>
      <c r="X34" s="68">
        <v>1.7822679408177799E-3</v>
      </c>
      <c r="Y34" s="68">
        <v>2.2974738901636801E-3</v>
      </c>
      <c r="Z34" s="68">
        <v>3.4017961974580199E-3</v>
      </c>
      <c r="AA34" s="68">
        <v>2.8567139303222102E-3</v>
      </c>
      <c r="AB34" s="68">
        <v>3.2329547777344798E-3</v>
      </c>
      <c r="AC34" s="69">
        <v>2.8461402287989902E-3</v>
      </c>
      <c r="AD34" s="30">
        <f t="shared" ca="1" si="9"/>
        <v>2.4032153780575394</v>
      </c>
      <c r="AE34" s="38">
        <f t="shared" ca="1" si="4"/>
        <v>4.6404524244093803E-2</v>
      </c>
      <c r="AF34" s="38">
        <f t="shared" ca="1" si="5"/>
        <v>-0.11964737385115953</v>
      </c>
      <c r="AG34" s="45">
        <f t="shared" ca="1" si="6"/>
        <v>3.6259346275403326E-3</v>
      </c>
    </row>
    <row r="35" spans="1:33" hidden="1" outlineLevel="2" x14ac:dyDescent="0.2">
      <c r="A35" s="17" t="s">
        <v>7</v>
      </c>
      <c r="B35" s="56">
        <v>0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68">
        <v>0</v>
      </c>
      <c r="Q35" s="68">
        <v>0</v>
      </c>
      <c r="R35" s="68">
        <v>0</v>
      </c>
      <c r="S35" s="68">
        <v>0</v>
      </c>
      <c r="T35" s="68">
        <v>0</v>
      </c>
      <c r="U35" s="68">
        <v>0</v>
      </c>
      <c r="V35" s="68">
        <v>0</v>
      </c>
      <c r="W35" s="68">
        <v>0</v>
      </c>
      <c r="X35" s="68">
        <v>0</v>
      </c>
      <c r="Y35" s="68">
        <v>5.3965779004547601E-6</v>
      </c>
      <c r="Z35" s="68">
        <v>3.6240030824645699E-6</v>
      </c>
      <c r="AA35" s="68">
        <v>3.0218549266298901E-6</v>
      </c>
      <c r="AB35" s="68">
        <v>2.1783617383282499E-6</v>
      </c>
      <c r="AC35" s="69">
        <v>1.7468174714329801E-6</v>
      </c>
      <c r="AD35" s="30" t="str">
        <f t="shared" ca="1" si="9"/>
        <v/>
      </c>
      <c r="AE35" s="38" t="str">
        <f t="shared" ca="1" si="4"/>
        <v/>
      </c>
      <c r="AF35" s="38">
        <f t="shared" ca="1" si="5"/>
        <v>-0.19810496085303619</v>
      </c>
      <c r="AG35" s="45">
        <f t="shared" ca="1" si="6"/>
        <v>2.2254159839250205E-6</v>
      </c>
    </row>
    <row r="36" spans="1:33" hidden="1" outlineLevel="2" x14ac:dyDescent="0.2">
      <c r="A36" s="17" t="s">
        <v>8</v>
      </c>
      <c r="B36" s="56">
        <v>9.1259649532956903E-4</v>
      </c>
      <c r="C36" s="68">
        <v>7.2892678433192696E-4</v>
      </c>
      <c r="D36" s="68">
        <v>1.81935936891041E-3</v>
      </c>
      <c r="E36" s="68">
        <v>5.9513550523881997E-4</v>
      </c>
      <c r="F36" s="68">
        <v>4.5675609492956898E-4</v>
      </c>
      <c r="G36" s="68">
        <v>3.69063955837637E-4</v>
      </c>
      <c r="H36" s="68">
        <v>6.6703025258782304E-4</v>
      </c>
      <c r="I36" s="68">
        <v>3.9324139813916499E-4</v>
      </c>
      <c r="J36" s="68">
        <v>2.89868075550078E-4</v>
      </c>
      <c r="K36" s="68">
        <v>2.24279855111276E-4</v>
      </c>
      <c r="L36" s="68">
        <v>3.3763061145314702E-4</v>
      </c>
      <c r="M36" s="68">
        <v>3.0300000280879898E-4</v>
      </c>
      <c r="N36" s="68">
        <v>2.8827012753242801E-4</v>
      </c>
      <c r="O36" s="68">
        <v>2.5747338504577302E-4</v>
      </c>
      <c r="P36" s="68">
        <v>5.9075250695195898E-4</v>
      </c>
      <c r="Q36" s="68">
        <v>6.8162866742723901E-4</v>
      </c>
      <c r="R36" s="68">
        <v>6.9905880409457902E-4</v>
      </c>
      <c r="S36" s="68">
        <v>6.4718689051432201E-4</v>
      </c>
      <c r="T36" s="68">
        <v>5.1009428666310796E-4</v>
      </c>
      <c r="U36" s="68">
        <v>3.8230503307063498E-4</v>
      </c>
      <c r="V36" s="68">
        <v>1.7475146866250099E-4</v>
      </c>
      <c r="W36" s="68">
        <v>2.1220163559895999E-4</v>
      </c>
      <c r="X36" s="68">
        <v>1.8252757613518099E-4</v>
      </c>
      <c r="Y36" s="68">
        <v>2.6418369147246601E-4</v>
      </c>
      <c r="Z36" s="68">
        <v>3.3078195264378497E-4</v>
      </c>
      <c r="AA36" s="68">
        <v>6.4390408925774198E-4</v>
      </c>
      <c r="AB36" s="68">
        <v>6.2312084654548205E-4</v>
      </c>
      <c r="AC36" s="69">
        <v>3.3967726105573598E-4</v>
      </c>
      <c r="AD36" s="30">
        <f t="shared" ca="1" si="9"/>
        <v>-0.62779030733285124</v>
      </c>
      <c r="AE36" s="38">
        <f t="shared" ca="1" si="4"/>
        <v>-3.5941812472297552E-2</v>
      </c>
      <c r="AF36" s="38">
        <f t="shared" ca="1" si="5"/>
        <v>-0.45487739185926479</v>
      </c>
      <c r="AG36" s="45">
        <f t="shared" ca="1" si="6"/>
        <v>4.3274309908819183E-4</v>
      </c>
    </row>
    <row r="37" spans="1:33" ht="15" hidden="1" outlineLevel="1" x14ac:dyDescent="0.25">
      <c r="A37" s="16" t="s">
        <v>17</v>
      </c>
      <c r="B37" s="55">
        <f>SUBTOTAL(9,B38:B41)</f>
        <v>9.9871392947166696E-2</v>
      </c>
      <c r="C37" s="66">
        <f t="shared" ref="C37:AC37" si="22">SUBTOTAL(9,C38:C41)</f>
        <v>0.10182748853190145</v>
      </c>
      <c r="D37" s="66">
        <f t="shared" si="22"/>
        <v>0.10218108840359182</v>
      </c>
      <c r="E37" s="66">
        <f t="shared" si="22"/>
        <v>0.10809090383586084</v>
      </c>
      <c r="F37" s="66">
        <f t="shared" si="22"/>
        <v>0.1144997131151563</v>
      </c>
      <c r="G37" s="66">
        <f t="shared" si="22"/>
        <v>0.11827191014458199</v>
      </c>
      <c r="H37" s="66">
        <f t="shared" si="22"/>
        <v>0.1128741025617669</v>
      </c>
      <c r="I37" s="66">
        <f t="shared" si="22"/>
        <v>0.11958435856202564</v>
      </c>
      <c r="J37" s="66">
        <f t="shared" si="22"/>
        <v>0.12765574629717144</v>
      </c>
      <c r="K37" s="66">
        <f t="shared" si="22"/>
        <v>0.14503759520561643</v>
      </c>
      <c r="L37" s="66">
        <f t="shared" si="22"/>
        <v>0.16108655006135611</v>
      </c>
      <c r="M37" s="66">
        <f t="shared" si="22"/>
        <v>0.15880028406267505</v>
      </c>
      <c r="N37" s="66">
        <f t="shared" si="22"/>
        <v>0.17207842458661246</v>
      </c>
      <c r="O37" s="66">
        <f t="shared" si="22"/>
        <v>0.17258557813402145</v>
      </c>
      <c r="P37" s="66">
        <f t="shared" si="22"/>
        <v>0.18804266795957769</v>
      </c>
      <c r="Q37" s="66">
        <f t="shared" si="22"/>
        <v>0.18726732091131768</v>
      </c>
      <c r="R37" s="66">
        <f t="shared" si="22"/>
        <v>0.18605926985899368</v>
      </c>
      <c r="S37" s="66">
        <f t="shared" si="22"/>
        <v>0.17729396892902222</v>
      </c>
      <c r="T37" s="66">
        <f t="shared" si="22"/>
        <v>0.16316975999186523</v>
      </c>
      <c r="U37" s="66">
        <f t="shared" si="22"/>
        <v>0.148376218867417</v>
      </c>
      <c r="V37" s="66">
        <f t="shared" si="22"/>
        <v>0.16964861473812859</v>
      </c>
      <c r="W37" s="66">
        <f t="shared" si="22"/>
        <v>0.17227909961947971</v>
      </c>
      <c r="X37" s="66">
        <f t="shared" si="22"/>
        <v>0.17143453667837646</v>
      </c>
      <c r="Y37" s="66">
        <f t="shared" si="22"/>
        <v>0.16187166721672333</v>
      </c>
      <c r="Z37" s="66">
        <f t="shared" si="22"/>
        <v>0.16285521863104876</v>
      </c>
      <c r="AA37" s="66">
        <f t="shared" si="22"/>
        <v>0.1644086980841446</v>
      </c>
      <c r="AB37" s="66">
        <f t="shared" ref="AB37" si="23">SUBTOTAL(9,AB38:AB41)</f>
        <v>0.1625905027464892</v>
      </c>
      <c r="AC37" s="67">
        <f t="shared" si="22"/>
        <v>0.17247901580777961</v>
      </c>
      <c r="AD37" s="29">
        <f t="shared" ca="1" si="9"/>
        <v>0.72701121630518672</v>
      </c>
      <c r="AE37" s="37">
        <f t="shared" ca="1" si="4"/>
        <v>2.0442902943807573E-2</v>
      </c>
      <c r="AF37" s="37">
        <f t="shared" ca="1" si="5"/>
        <v>6.0818515806600137E-2</v>
      </c>
      <c r="AG37" s="44">
        <f t="shared" ca="1" si="6"/>
        <v>0.2197353558385311</v>
      </c>
    </row>
    <row r="38" spans="1:33" hidden="1" outlineLevel="2" x14ac:dyDescent="0.2">
      <c r="A38" s="17" t="s">
        <v>6</v>
      </c>
      <c r="B38" s="56">
        <v>5.9084797866344198E-4</v>
      </c>
      <c r="C38" s="68">
        <v>5.9204359314986299E-4</v>
      </c>
      <c r="D38" s="68">
        <v>5.7483324106834396E-4</v>
      </c>
      <c r="E38" s="68">
        <v>6.0895628595854202E-4</v>
      </c>
      <c r="F38" s="68">
        <v>6.7894327953067898E-4</v>
      </c>
      <c r="G38" s="68">
        <v>7.3968506582043798E-4</v>
      </c>
      <c r="H38" s="68">
        <v>7.3497746159902197E-4</v>
      </c>
      <c r="I38" s="68">
        <v>7.36585328104511E-4</v>
      </c>
      <c r="J38" s="68">
        <v>7.8535946947785699E-4</v>
      </c>
      <c r="K38" s="68">
        <v>8.3958062324727999E-4</v>
      </c>
      <c r="L38" s="68">
        <v>8.7377472757613E-4</v>
      </c>
      <c r="M38" s="68">
        <v>8.4754815156922304E-4</v>
      </c>
      <c r="N38" s="68">
        <v>7.2647170425571301E-4</v>
      </c>
      <c r="O38" s="68">
        <v>6.3332714125851404E-4</v>
      </c>
      <c r="P38" s="68">
        <v>7.6422017158467802E-4</v>
      </c>
      <c r="Q38" s="68">
        <v>7.0262692671750897E-4</v>
      </c>
      <c r="R38" s="68">
        <v>6.36354E-4</v>
      </c>
      <c r="S38" s="68">
        <v>5.8629509999999995E-4</v>
      </c>
      <c r="T38" s="68">
        <v>5.4021869999999999E-4</v>
      </c>
      <c r="U38" s="68">
        <v>5.2881841799999997E-4</v>
      </c>
      <c r="V38" s="68">
        <v>5.31275727609952E-4</v>
      </c>
      <c r="W38" s="68">
        <v>5.2373285999999998E-4</v>
      </c>
      <c r="X38" s="68">
        <v>5.9008441298375001E-4</v>
      </c>
      <c r="Y38" s="68">
        <v>5.5332226043477398E-4</v>
      </c>
      <c r="Z38" s="68">
        <v>5.6024439022509095E-4</v>
      </c>
      <c r="AA38" s="68">
        <v>5.5856971296104803E-4</v>
      </c>
      <c r="AB38" s="68">
        <v>5.06055617293697E-4</v>
      </c>
      <c r="AC38" s="69">
        <v>6.3182031711406196E-4</v>
      </c>
      <c r="AD38" s="30">
        <f t="shared" ca="1" si="9"/>
        <v>6.934497523932226E-2</v>
      </c>
      <c r="AE38" s="38">
        <f t="shared" ca="1" si="4"/>
        <v>2.4862815491120127E-3</v>
      </c>
      <c r="AF38" s="38">
        <f t="shared" ca="1" si="5"/>
        <v>0.24851952141729816</v>
      </c>
      <c r="AG38" s="45">
        <f t="shared" ca="1" si="6"/>
        <v>8.0492842307145135E-4</v>
      </c>
    </row>
    <row r="39" spans="1:33" hidden="1" outlineLevel="2" x14ac:dyDescent="0.2">
      <c r="A39" s="17" t="s">
        <v>7</v>
      </c>
      <c r="B39" s="56">
        <v>1.7102442060062399E-3</v>
      </c>
      <c r="C39" s="68">
        <v>1.51475394698104E-3</v>
      </c>
      <c r="D39" s="68">
        <v>1.31926368795585E-3</v>
      </c>
      <c r="E39" s="68">
        <v>1.1237734289306601E-3</v>
      </c>
      <c r="F39" s="68">
        <v>9.2828316990547003E-4</v>
      </c>
      <c r="G39" s="68">
        <v>7.4457651547734901E-4</v>
      </c>
      <c r="H39" s="68">
        <v>7.3918041171468598E-4</v>
      </c>
      <c r="I39" s="68">
        <v>7.4737528066463703E-4</v>
      </c>
      <c r="J39" s="68">
        <v>1.2345497152074301E-4</v>
      </c>
      <c r="K39" s="68">
        <v>3.8927092047519199E-4</v>
      </c>
      <c r="L39" s="68">
        <v>3.8138501775112997E-4</v>
      </c>
      <c r="M39" s="68">
        <v>4.0161183775800702E-4</v>
      </c>
      <c r="N39" s="68">
        <v>4.1043226188125297E-4</v>
      </c>
      <c r="O39" s="68">
        <v>4.3487463216523999E-4</v>
      </c>
      <c r="P39" s="68">
        <v>6.41210259161433E-4</v>
      </c>
      <c r="Q39" s="68">
        <v>9.1671416142905795E-4</v>
      </c>
      <c r="R39" s="68">
        <v>1.46931778321231E-3</v>
      </c>
      <c r="S39" s="68">
        <v>1.65362699137976E-3</v>
      </c>
      <c r="T39" s="68">
        <v>1.6160491768977699E-3</v>
      </c>
      <c r="U39" s="68">
        <v>1.1302995113315901E-3</v>
      </c>
      <c r="V39" s="68">
        <v>9.5929050436961195E-4</v>
      </c>
      <c r="W39" s="68">
        <v>1.1494444573749E-3</v>
      </c>
      <c r="X39" s="68">
        <v>1.0717024394772299E-3</v>
      </c>
      <c r="Y39" s="68">
        <v>1.05622966492616E-3</v>
      </c>
      <c r="Z39" s="68">
        <v>7.7962617719370205E-4</v>
      </c>
      <c r="AA39" s="68">
        <v>6.0441284065721704E-4</v>
      </c>
      <c r="AB39" s="68">
        <v>8.1413290504104804E-4</v>
      </c>
      <c r="AC39" s="69">
        <v>8.1512241437323705E-4</v>
      </c>
      <c r="AD39" s="30">
        <f t="shared" ca="1" si="9"/>
        <v>-0.52338829068352188</v>
      </c>
      <c r="AE39" s="38">
        <f t="shared" ca="1" si="4"/>
        <v>-2.7073182440512156E-2</v>
      </c>
      <c r="AF39" s="38">
        <f t="shared" ca="1" si="5"/>
        <v>1.2154149845338136E-3</v>
      </c>
      <c r="AG39" s="45">
        <f t="shared" ca="1" si="6"/>
        <v>1.0384522020573073E-3</v>
      </c>
    </row>
    <row r="40" spans="1:33" hidden="1" outlineLevel="2" x14ac:dyDescent="0.2">
      <c r="A40" s="17" t="s">
        <v>8</v>
      </c>
      <c r="B40" s="56">
        <v>7.9717131613911895E-4</v>
      </c>
      <c r="C40" s="68">
        <v>7.0955931567954502E-4</v>
      </c>
      <c r="D40" s="68">
        <v>1.3622865878113301E-3</v>
      </c>
      <c r="E40" s="68">
        <v>5.4043376408663901E-4</v>
      </c>
      <c r="F40" s="68">
        <v>4.9501132585615603E-4</v>
      </c>
      <c r="G40" s="68">
        <v>4.6519220233021298E-4</v>
      </c>
      <c r="H40" s="68">
        <v>6.5957046691819796E-4</v>
      </c>
      <c r="I40" s="68">
        <v>5.2607249546348896E-4</v>
      </c>
      <c r="J40" s="68">
        <v>4.2128795303383198E-4</v>
      </c>
      <c r="K40" s="68">
        <v>3.4615258978094198E-4</v>
      </c>
      <c r="L40" s="68">
        <v>5.4068262289283997E-4</v>
      </c>
      <c r="M40" s="68">
        <v>4.9578807501482502E-4</v>
      </c>
      <c r="N40" s="68">
        <v>4.8438323453149098E-4</v>
      </c>
      <c r="O40" s="68">
        <v>4.4697160329168299E-4</v>
      </c>
      <c r="P40" s="68">
        <v>7.4755679928357902E-4</v>
      </c>
      <c r="Q40" s="68">
        <v>8.0126311519310503E-4</v>
      </c>
      <c r="R40" s="68">
        <v>8.7974147905237401E-4</v>
      </c>
      <c r="S40" s="68">
        <v>9.4063422570844996E-4</v>
      </c>
      <c r="T40" s="68">
        <v>7.3965182807744702E-4</v>
      </c>
      <c r="U40" s="68">
        <v>6.05344500606415E-4</v>
      </c>
      <c r="V40" s="68">
        <v>4.8693934548502002E-4</v>
      </c>
      <c r="W40" s="68">
        <v>4.8281653807980701E-4</v>
      </c>
      <c r="X40" s="68">
        <v>4.7213626697048398E-4</v>
      </c>
      <c r="Y40" s="68">
        <v>6.0202704298540396E-4</v>
      </c>
      <c r="Z40" s="68">
        <v>6.8702350977596302E-4</v>
      </c>
      <c r="AA40" s="68">
        <v>8.4055705573931401E-4</v>
      </c>
      <c r="AB40" s="68">
        <v>8.6170881765645403E-4</v>
      </c>
      <c r="AC40" s="69">
        <v>6.3174142786330404E-4</v>
      </c>
      <c r="AD40" s="30">
        <f t="shared" ca="1" si="9"/>
        <v>-0.2075211249158202</v>
      </c>
      <c r="AE40" s="38">
        <f t="shared" ca="1" si="4"/>
        <v>-8.5774254896525681E-3</v>
      </c>
      <c r="AF40" s="38">
        <f t="shared" ca="1" si="5"/>
        <v>-0.26687366437607163</v>
      </c>
      <c r="AG40" s="45">
        <f t="shared" ca="1" si="6"/>
        <v>8.0482791949711249E-4</v>
      </c>
    </row>
    <row r="41" spans="1:33" ht="15" hidden="1" outlineLevel="2" x14ac:dyDescent="0.25">
      <c r="A41" s="17" t="s">
        <v>9</v>
      </c>
      <c r="B41" s="56">
        <v>9.6773129446357894E-2</v>
      </c>
      <c r="C41" s="68">
        <v>9.9011131676091005E-2</v>
      </c>
      <c r="D41" s="68">
        <v>9.8924704886756296E-2</v>
      </c>
      <c r="E41" s="68">
        <v>0.105817740356885</v>
      </c>
      <c r="F41" s="68">
        <v>0.11239747533986399</v>
      </c>
      <c r="G41" s="68">
        <v>0.11632245636095399</v>
      </c>
      <c r="H41" s="68">
        <v>0.110740374221535</v>
      </c>
      <c r="I41" s="68">
        <v>0.11757432545779301</v>
      </c>
      <c r="J41" s="68">
        <v>0.126325643903139</v>
      </c>
      <c r="K41" s="68">
        <v>0.14346259107211301</v>
      </c>
      <c r="L41" s="68">
        <v>0.159290707693136</v>
      </c>
      <c r="M41" s="68">
        <v>0.15705533599833299</v>
      </c>
      <c r="N41" s="68">
        <v>0.17045713738594401</v>
      </c>
      <c r="O41" s="68">
        <v>0.171070404757306</v>
      </c>
      <c r="P41" s="68">
        <v>0.18588968072954801</v>
      </c>
      <c r="Q41" s="68">
        <v>0.184846716707978</v>
      </c>
      <c r="R41" s="68">
        <v>0.18307385659672901</v>
      </c>
      <c r="S41" s="68">
        <v>0.174113412611934</v>
      </c>
      <c r="T41" s="68">
        <v>0.16027384028689001</v>
      </c>
      <c r="U41" s="68">
        <v>0.14611175643747901</v>
      </c>
      <c r="V41" s="68">
        <v>0.16767110916066399</v>
      </c>
      <c r="W41" s="68">
        <v>0.17012310576402501</v>
      </c>
      <c r="X41" s="68">
        <v>0.16930061355894499</v>
      </c>
      <c r="Y41" s="68">
        <v>0.15966008824837699</v>
      </c>
      <c r="Z41" s="68">
        <v>0.16082832455385401</v>
      </c>
      <c r="AA41" s="68">
        <v>0.16240515847478701</v>
      </c>
      <c r="AB41" s="68">
        <v>0.16040860540649801</v>
      </c>
      <c r="AC41" s="69">
        <v>0.17040033164842899</v>
      </c>
      <c r="AD41" s="29">
        <f t="shared" ca="1" si="9"/>
        <v>0.76082278854982399</v>
      </c>
      <c r="AE41" s="37">
        <f t="shared" ca="1" si="4"/>
        <v>2.1175953704826167E-2</v>
      </c>
      <c r="AF41" s="37">
        <f t="shared" ca="1" si="5"/>
        <v>6.2289215822371569E-2</v>
      </c>
      <c r="AG41" s="44">
        <f t="shared" ca="1" si="6"/>
        <v>0.21708714729390524</v>
      </c>
    </row>
    <row r="42" spans="1:33" ht="15" hidden="1" outlineLevel="1" x14ac:dyDescent="0.25">
      <c r="A42" s="16" t="s">
        <v>18</v>
      </c>
      <c r="B42" s="55">
        <f>SUBTOTAL(9,B43:B46)</f>
        <v>1.8614775622860198E-2</v>
      </c>
      <c r="C42" s="66">
        <f t="shared" ref="C42:AC42" si="24">SUBTOTAL(9,C43:C46)</f>
        <v>1.8606445533786178E-2</v>
      </c>
      <c r="D42" s="66">
        <f t="shared" si="24"/>
        <v>2.1042711385706476E-2</v>
      </c>
      <c r="E42" s="66">
        <f t="shared" si="24"/>
        <v>1.8065161385194786E-2</v>
      </c>
      <c r="F42" s="66">
        <f t="shared" si="24"/>
        <v>1.8623237392670317E-2</v>
      </c>
      <c r="G42" s="66">
        <f t="shared" si="24"/>
        <v>1.8536046233360227E-2</v>
      </c>
      <c r="H42" s="66">
        <f t="shared" si="24"/>
        <v>1.8742928528764261E-2</v>
      </c>
      <c r="I42" s="66">
        <f t="shared" si="24"/>
        <v>1.8400367103610153E-2</v>
      </c>
      <c r="J42" s="66">
        <f t="shared" si="24"/>
        <v>1.835242013753545E-2</v>
      </c>
      <c r="K42" s="66">
        <f t="shared" si="24"/>
        <v>1.5770298173097344E-2</v>
      </c>
      <c r="L42" s="66">
        <f t="shared" si="24"/>
        <v>1.5392396742188421E-2</v>
      </c>
      <c r="M42" s="66">
        <f t="shared" si="24"/>
        <v>1.5689847415364958E-2</v>
      </c>
      <c r="N42" s="66">
        <f t="shared" si="24"/>
        <v>1.7113595543685883E-2</v>
      </c>
      <c r="O42" s="66">
        <f t="shared" si="24"/>
        <v>1.8093306727054139E-2</v>
      </c>
      <c r="P42" s="66">
        <f t="shared" si="24"/>
        <v>1.9823855831767975E-2</v>
      </c>
      <c r="Q42" s="66">
        <f t="shared" si="24"/>
        <v>2.0310998928527828E-2</v>
      </c>
      <c r="R42" s="66">
        <f t="shared" si="24"/>
        <v>2.0798129022016446E-2</v>
      </c>
      <c r="S42" s="66">
        <f t="shared" si="24"/>
        <v>2.1963138458926192E-2</v>
      </c>
      <c r="T42" s="66">
        <f t="shared" si="24"/>
        <v>2.2171400736416727E-2</v>
      </c>
      <c r="U42" s="66">
        <f t="shared" si="24"/>
        <v>2.017359600149472E-2</v>
      </c>
      <c r="V42" s="66">
        <f t="shared" si="24"/>
        <v>2.3655229662624785E-2</v>
      </c>
      <c r="W42" s="66">
        <f t="shared" si="24"/>
        <v>2.2313303485901659E-2</v>
      </c>
      <c r="X42" s="66">
        <f t="shared" si="24"/>
        <v>2.4453600962074766E-2</v>
      </c>
      <c r="Y42" s="66">
        <f t="shared" si="24"/>
        <v>2.3171454323948147E-2</v>
      </c>
      <c r="Z42" s="66">
        <f t="shared" si="24"/>
        <v>2.6425014411828329E-2</v>
      </c>
      <c r="AA42" s="66">
        <f t="shared" si="24"/>
        <v>3.0632539498611042E-2</v>
      </c>
      <c r="AB42" s="66">
        <f t="shared" ref="AB42" si="25">SUBTOTAL(9,AB43:AB46)</f>
        <v>2.8587075890263627E-2</v>
      </c>
      <c r="AC42" s="67">
        <f t="shared" si="24"/>
        <v>3.2361162302461541E-2</v>
      </c>
      <c r="AD42" s="29">
        <f t="shared" ca="1" si="9"/>
        <v>0.73846641818877767</v>
      </c>
      <c r="AE42" s="37">
        <f t="shared" ca="1" si="4"/>
        <v>2.0692793210460358E-2</v>
      </c>
      <c r="AF42" s="37">
        <f t="shared" ca="1" si="5"/>
        <v>0.13202072246512331</v>
      </c>
      <c r="AG42" s="44">
        <f t="shared" ca="1" si="6"/>
        <v>4.1227574731784337E-2</v>
      </c>
    </row>
    <row r="43" spans="1:33" hidden="1" outlineLevel="2" x14ac:dyDescent="0.2">
      <c r="A43" s="17" t="s">
        <v>6</v>
      </c>
      <c r="B43" s="56">
        <v>7.5370498731767695E-4</v>
      </c>
      <c r="C43" s="68">
        <v>7.7553508488431002E-4</v>
      </c>
      <c r="D43" s="68">
        <v>7.8220099292490705E-4</v>
      </c>
      <c r="E43" s="68">
        <v>8.1539789878076903E-4</v>
      </c>
      <c r="F43" s="68">
        <v>8.6159538640609304E-4</v>
      </c>
      <c r="G43" s="68">
        <v>9.1473796602989095E-4</v>
      </c>
      <c r="H43" s="68">
        <v>9.3737039159251002E-4</v>
      </c>
      <c r="I43" s="68">
        <v>9.9194938048157094E-4</v>
      </c>
      <c r="J43" s="68">
        <v>9.9171507370916507E-4</v>
      </c>
      <c r="K43" s="68">
        <v>9.7656084993825998E-4</v>
      </c>
      <c r="L43" s="68">
        <v>1.0369333931428801E-3</v>
      </c>
      <c r="M43" s="68">
        <v>1.0767561347751701E-3</v>
      </c>
      <c r="N43" s="68">
        <v>1.0602251450707301E-3</v>
      </c>
      <c r="O43" s="68">
        <v>1.0271032728591499E-3</v>
      </c>
      <c r="P43" s="68">
        <v>1.0588500984619301E-3</v>
      </c>
      <c r="Q43" s="68">
        <v>1.02765750184868E-3</v>
      </c>
      <c r="R43" s="68">
        <v>8.8934219999999996E-4</v>
      </c>
      <c r="S43" s="68">
        <v>1.0720386E-3</v>
      </c>
      <c r="T43" s="68">
        <v>8.6301179999999996E-4</v>
      </c>
      <c r="U43" s="68">
        <v>1.0120868981099999E-3</v>
      </c>
      <c r="V43" s="68">
        <v>1.4113680688009199E-3</v>
      </c>
      <c r="W43" s="68">
        <v>1.4145457032000001E-3</v>
      </c>
      <c r="X43" s="68">
        <v>1.5468858155646E-3</v>
      </c>
      <c r="Y43" s="68">
        <v>1.4164667492766001E-3</v>
      </c>
      <c r="Z43" s="68">
        <v>1.47442473864148E-3</v>
      </c>
      <c r="AA43" s="68">
        <v>1.5806444900063801E-3</v>
      </c>
      <c r="AB43" s="68">
        <v>1.3146524238667699E-3</v>
      </c>
      <c r="AC43" s="69">
        <v>1.58953758428258E-3</v>
      </c>
      <c r="AD43" s="30">
        <f t="shared" ca="1" si="9"/>
        <v>1.1089651933172235</v>
      </c>
      <c r="AE43" s="38">
        <f t="shared" ca="1" si="4"/>
        <v>2.8022383519342053E-2</v>
      </c>
      <c r="AF43" s="38">
        <f t="shared" ca="1" si="5"/>
        <v>0.20909341163141359</v>
      </c>
      <c r="AG43" s="45">
        <f t="shared" ca="1" si="6"/>
        <v>2.0250440615356166E-3</v>
      </c>
    </row>
    <row r="44" spans="1:33" hidden="1" outlineLevel="2" x14ac:dyDescent="0.2">
      <c r="A44" s="17" t="s">
        <v>7</v>
      </c>
      <c r="B44" s="56">
        <v>1.45264630797984E-2</v>
      </c>
      <c r="C44" s="68">
        <v>1.46852789303179E-2</v>
      </c>
      <c r="D44" s="68">
        <v>1.45915864438821E-2</v>
      </c>
      <c r="E44" s="68">
        <v>1.48095689123949E-2</v>
      </c>
      <c r="F44" s="68">
        <v>1.53594756528976E-2</v>
      </c>
      <c r="G44" s="68">
        <v>1.5317107797415901E-2</v>
      </c>
      <c r="H44" s="68">
        <v>1.47219692694615E-2</v>
      </c>
      <c r="I44" s="68">
        <v>1.47327621938975E-2</v>
      </c>
      <c r="J44" s="68">
        <v>1.5114993167242E-2</v>
      </c>
      <c r="K44" s="68">
        <v>1.30664076120297E-2</v>
      </c>
      <c r="L44" s="68">
        <v>1.1612703703980201E-2</v>
      </c>
      <c r="M44" s="68">
        <v>1.21356880691428E-2</v>
      </c>
      <c r="N44" s="68">
        <v>1.3453146095825701E-2</v>
      </c>
      <c r="O44" s="68">
        <v>1.4522471915548001E-2</v>
      </c>
      <c r="P44" s="68">
        <v>1.51796615528959E-2</v>
      </c>
      <c r="Q44" s="68">
        <v>1.53910039522614E-2</v>
      </c>
      <c r="R44" s="68">
        <v>1.5830227923108699E-2</v>
      </c>
      <c r="S44" s="68">
        <v>1.6427896649105801E-2</v>
      </c>
      <c r="T44" s="68">
        <v>1.7409243759354601E-2</v>
      </c>
      <c r="U44" s="68">
        <v>1.6428506966721199E-2</v>
      </c>
      <c r="V44" s="68">
        <v>2.0119469526817799E-2</v>
      </c>
      <c r="W44" s="68">
        <v>1.8822487229072999E-2</v>
      </c>
      <c r="X44" s="68">
        <v>2.0596125382620699E-2</v>
      </c>
      <c r="Y44" s="68">
        <v>1.8625586269696199E-2</v>
      </c>
      <c r="Z44" s="68">
        <v>2.1383004946508001E-2</v>
      </c>
      <c r="AA44" s="68">
        <v>2.4798409855561799E-2</v>
      </c>
      <c r="AB44" s="68">
        <v>2.3002794787348999E-2</v>
      </c>
      <c r="AC44" s="69">
        <v>2.7452500484861701E-2</v>
      </c>
      <c r="AD44" s="30">
        <f t="shared" ca="1" si="9"/>
        <v>0.88982688587418268</v>
      </c>
      <c r="AE44" s="38">
        <f t="shared" ca="1" si="4"/>
        <v>2.3853578902949035E-2</v>
      </c>
      <c r="AF44" s="38">
        <f t="shared" ca="1" si="5"/>
        <v>0.19344195949441478</v>
      </c>
      <c r="AG44" s="45">
        <f t="shared" ca="1" si="6"/>
        <v>3.4974022401781643E-2</v>
      </c>
    </row>
    <row r="45" spans="1:33" hidden="1" outlineLevel="2" x14ac:dyDescent="0.2">
      <c r="A45" s="17" t="s">
        <v>8</v>
      </c>
      <c r="B45" s="56">
        <v>3.2905760084342502E-3</v>
      </c>
      <c r="C45" s="68">
        <v>3.1003710250470302E-3</v>
      </c>
      <c r="D45" s="68">
        <v>5.6237109145988399E-3</v>
      </c>
      <c r="E45" s="68">
        <v>2.3911963915977702E-3</v>
      </c>
      <c r="F45" s="68">
        <v>2.3495550644099098E-3</v>
      </c>
      <c r="G45" s="68">
        <v>2.2494338700500402E-3</v>
      </c>
      <c r="H45" s="68">
        <v>3.0311706676041899E-3</v>
      </c>
      <c r="I45" s="68">
        <v>2.6195335462975799E-3</v>
      </c>
      <c r="J45" s="68">
        <v>2.18730265346377E-3</v>
      </c>
      <c r="K45" s="68">
        <v>1.65872600307134E-3</v>
      </c>
      <c r="L45" s="68">
        <v>2.6668739782361602E-3</v>
      </c>
      <c r="M45" s="68">
        <v>2.4000692102503999E-3</v>
      </c>
      <c r="N45" s="68">
        <v>2.5123273454691199E-3</v>
      </c>
      <c r="O45" s="68">
        <v>2.4546238100466001E-3</v>
      </c>
      <c r="P45" s="68">
        <v>3.4893031888684999E-3</v>
      </c>
      <c r="Q45" s="68">
        <v>3.7975616340106999E-3</v>
      </c>
      <c r="R45" s="68">
        <v>3.9853244350272097E-3</v>
      </c>
      <c r="S45" s="68">
        <v>4.37528337051756E-3</v>
      </c>
      <c r="T45" s="68">
        <v>3.8190917018676102E-3</v>
      </c>
      <c r="U45" s="68">
        <v>2.66142530909185E-3</v>
      </c>
      <c r="V45" s="68">
        <v>2.0412183330415301E-3</v>
      </c>
      <c r="W45" s="68">
        <v>1.99178832699059E-3</v>
      </c>
      <c r="X45" s="68">
        <v>2.22650576606405E-3</v>
      </c>
      <c r="Y45" s="68">
        <v>3.0505283369142802E-3</v>
      </c>
      <c r="Z45" s="68">
        <v>3.4881061091483799E-3</v>
      </c>
      <c r="AA45" s="68">
        <v>4.1728436156235E-3</v>
      </c>
      <c r="AB45" s="68">
        <v>4.1897095383483501E-3</v>
      </c>
      <c r="AC45" s="69">
        <v>3.2328506340684798E-3</v>
      </c>
      <c r="AD45" s="30">
        <f t="shared" ca="1" si="9"/>
        <v>-1.754263515500365E-2</v>
      </c>
      <c r="AE45" s="38">
        <f t="shared" ca="1" si="4"/>
        <v>-6.552789420323224E-4</v>
      </c>
      <c r="AF45" s="38">
        <f t="shared" ca="1" si="5"/>
        <v>-0.22838311236656261</v>
      </c>
      <c r="AG45" s="45">
        <f t="shared" ca="1" si="6"/>
        <v>4.1185971587496574E-3</v>
      </c>
    </row>
    <row r="46" spans="1:33" ht="15" hidden="1" outlineLevel="2" x14ac:dyDescent="0.25">
      <c r="A46" s="17" t="s">
        <v>9</v>
      </c>
      <c r="B46" s="56">
        <v>4.4031547309871102E-5</v>
      </c>
      <c r="C46" s="68">
        <v>4.5260493536934902E-5</v>
      </c>
      <c r="D46" s="68">
        <v>4.5213034300630799E-5</v>
      </c>
      <c r="E46" s="68">
        <v>4.8998182421346503E-5</v>
      </c>
      <c r="F46" s="68">
        <v>5.2611288956712102E-5</v>
      </c>
      <c r="G46" s="68">
        <v>5.47665998643964E-5</v>
      </c>
      <c r="H46" s="68">
        <v>5.2418200106060003E-5</v>
      </c>
      <c r="I46" s="68">
        <v>5.6121982933500598E-5</v>
      </c>
      <c r="J46" s="68">
        <v>5.8409243120510597E-5</v>
      </c>
      <c r="K46" s="68">
        <v>6.8603708058043601E-5</v>
      </c>
      <c r="L46" s="68">
        <v>7.5885666829180005E-5</v>
      </c>
      <c r="M46" s="68">
        <v>7.7334001196588905E-5</v>
      </c>
      <c r="N46" s="68">
        <v>8.7896957320334496E-5</v>
      </c>
      <c r="O46" s="68">
        <v>8.9107728600388097E-5</v>
      </c>
      <c r="P46" s="68">
        <v>9.6040991541646703E-5</v>
      </c>
      <c r="Q46" s="68">
        <v>9.47758404070491E-5</v>
      </c>
      <c r="R46" s="68">
        <v>9.3234463880536206E-5</v>
      </c>
      <c r="S46" s="68">
        <v>8.7919839302831102E-5</v>
      </c>
      <c r="T46" s="68">
        <v>8.0053475194514205E-5</v>
      </c>
      <c r="U46" s="68">
        <v>7.1576827571671599E-5</v>
      </c>
      <c r="V46" s="68">
        <v>8.3173733964535699E-5</v>
      </c>
      <c r="W46" s="68">
        <v>8.4482226638070597E-5</v>
      </c>
      <c r="X46" s="68">
        <v>8.4083997825417902E-5</v>
      </c>
      <c r="Y46" s="68">
        <v>7.8872968061067004E-5</v>
      </c>
      <c r="Z46" s="68">
        <v>7.9478617530468303E-5</v>
      </c>
      <c r="AA46" s="68">
        <v>8.0641537419365495E-5</v>
      </c>
      <c r="AB46" s="68">
        <v>7.9919140699507904E-5</v>
      </c>
      <c r="AC46" s="69">
        <v>8.6273599248778195E-5</v>
      </c>
      <c r="AD46" s="29">
        <f t="shared" ca="1" si="9"/>
        <v>0.95935878977019651</v>
      </c>
      <c r="AE46" s="37">
        <f t="shared" ca="1" si="4"/>
        <v>2.5224641279285587E-2</v>
      </c>
      <c r="AF46" s="37">
        <f t="shared" ca="1" si="5"/>
        <v>7.951109701195036E-2</v>
      </c>
      <c r="AG46" s="44">
        <f t="shared" ca="1" si="6"/>
        <v>1.0991110971741782E-4</v>
      </c>
    </row>
    <row r="47" spans="1:33" ht="15" hidden="1" outlineLevel="1" x14ac:dyDescent="0.25">
      <c r="A47" s="16" t="s">
        <v>19</v>
      </c>
      <c r="B47" s="55">
        <f>SUBTOTAL(9,B48:B50)</f>
        <v>1.1452309493785299E-3</v>
      </c>
      <c r="C47" s="66">
        <f t="shared" ref="C47:AC47" si="26">SUBTOTAL(9,C48:C50)</f>
        <v>8.8924388104759042E-4</v>
      </c>
      <c r="D47" s="66">
        <f t="shared" si="26"/>
        <v>2.0443267068050034E-3</v>
      </c>
      <c r="E47" s="66">
        <f t="shared" si="26"/>
        <v>6.9484031054235806E-4</v>
      </c>
      <c r="F47" s="66">
        <f t="shared" si="26"/>
        <v>5.5018922348561334E-4</v>
      </c>
      <c r="G47" s="66">
        <f t="shared" si="26"/>
        <v>4.8852716816599349E-4</v>
      </c>
      <c r="H47" s="66">
        <f t="shared" si="26"/>
        <v>8.6071465151026896E-4</v>
      </c>
      <c r="I47" s="66">
        <f t="shared" si="26"/>
        <v>5.0005405030468684E-4</v>
      </c>
      <c r="J47" s="66">
        <f t="shared" si="26"/>
        <v>3.8706330882830417E-4</v>
      </c>
      <c r="K47" s="66">
        <f t="shared" si="26"/>
        <v>3.2890901091934931E-4</v>
      </c>
      <c r="L47" s="66">
        <f t="shared" si="26"/>
        <v>4.3490529805964811E-4</v>
      </c>
      <c r="M47" s="66">
        <f t="shared" si="26"/>
        <v>4.1138377570590731E-4</v>
      </c>
      <c r="N47" s="66">
        <f t="shared" si="26"/>
        <v>3.97964528936503E-4</v>
      </c>
      <c r="O47" s="66">
        <f t="shared" si="26"/>
        <v>3.6071024817506305E-4</v>
      </c>
      <c r="P47" s="66">
        <f t="shared" si="26"/>
        <v>7.6413284726865004E-4</v>
      </c>
      <c r="Q47" s="66">
        <f t="shared" si="26"/>
        <v>9.0196958804568904E-4</v>
      </c>
      <c r="R47" s="66">
        <f t="shared" si="26"/>
        <v>9.3522596083716811E-4</v>
      </c>
      <c r="S47" s="66">
        <f t="shared" si="26"/>
        <v>8.9759004803844104E-4</v>
      </c>
      <c r="T47" s="66">
        <f t="shared" si="26"/>
        <v>7.0207670901982499E-4</v>
      </c>
      <c r="U47" s="66">
        <f t="shared" si="26"/>
        <v>5.0223038465743415E-4</v>
      </c>
      <c r="V47" s="66">
        <f t="shared" si="26"/>
        <v>3.3884841111687052E-4</v>
      </c>
      <c r="W47" s="66">
        <f t="shared" si="26"/>
        <v>4.36389708577349E-4</v>
      </c>
      <c r="X47" s="66">
        <f t="shared" si="26"/>
        <v>3.7006240048930122E-4</v>
      </c>
      <c r="Y47" s="66">
        <f t="shared" si="26"/>
        <v>4.814423483438272E-4</v>
      </c>
      <c r="Z47" s="66">
        <f t="shared" si="26"/>
        <v>4.0800793194584146E-4</v>
      </c>
      <c r="AA47" s="66">
        <f t="shared" si="26"/>
        <v>7.8118593963823527E-4</v>
      </c>
      <c r="AB47" s="66">
        <f t="shared" ref="AB47" si="27">SUBTOTAL(9,AB48:AB50)</f>
        <v>7.4304759814338046E-4</v>
      </c>
      <c r="AC47" s="67">
        <f t="shared" si="26"/>
        <v>4.0771870463071554E-4</v>
      </c>
      <c r="AD47" s="29">
        <f t="shared" ca="1" si="9"/>
        <v>-0.64398560408102146</v>
      </c>
      <c r="AE47" s="37">
        <f t="shared" ca="1" si="4"/>
        <v>-3.7528923218998589E-2</v>
      </c>
      <c r="AF47" s="37">
        <f t="shared" ca="1" si="5"/>
        <v>-0.45128857740814465</v>
      </c>
      <c r="AG47" s="44">
        <f t="shared" ca="1" si="6"/>
        <v>5.1942675011492213E-4</v>
      </c>
    </row>
    <row r="48" spans="1:33" hidden="1" outlineLevel="2" x14ac:dyDescent="0.2">
      <c r="A48" s="17" t="s">
        <v>6</v>
      </c>
      <c r="B48" s="56">
        <v>7.0974153893129795E-5</v>
      </c>
      <c r="C48" s="68">
        <v>6.3494034732824404E-5</v>
      </c>
      <c r="D48" s="68">
        <v>6.4607354793893104E-5</v>
      </c>
      <c r="E48" s="68">
        <v>6.8016897480915994E-5</v>
      </c>
      <c r="F48" s="68">
        <v>7.4000992809160305E-5</v>
      </c>
      <c r="G48" s="68">
        <v>7.8489064305343494E-5</v>
      </c>
      <c r="H48" s="68">
        <v>8.1411529465648906E-5</v>
      </c>
      <c r="I48" s="68">
        <v>7.77236567633588E-5</v>
      </c>
      <c r="J48" s="68">
        <v>7.6888666717557193E-5</v>
      </c>
      <c r="K48" s="68">
        <v>7.8036778030534295E-5</v>
      </c>
      <c r="L48" s="68">
        <v>8.3359839572519104E-5</v>
      </c>
      <c r="M48" s="68">
        <v>8.8195823587786299E-5</v>
      </c>
      <c r="N48" s="68">
        <v>8.9135187389313003E-5</v>
      </c>
      <c r="O48" s="68">
        <v>5.6736E-5</v>
      </c>
      <c r="P48" s="68">
        <v>5.0265000000000001E-5</v>
      </c>
      <c r="Q48" s="68">
        <v>5.2923600000000003E-5</v>
      </c>
      <c r="R48" s="68">
        <v>7.66809E-5</v>
      </c>
      <c r="S48" s="68">
        <v>6.1211700000000002E-5</v>
      </c>
      <c r="T48" s="68">
        <v>5.4467487900000002E-5</v>
      </c>
      <c r="U48" s="68">
        <v>4.0267746E-5</v>
      </c>
      <c r="V48" s="68">
        <v>1.2482174206642901E-4</v>
      </c>
      <c r="W48" s="68">
        <v>1.391121E-4</v>
      </c>
      <c r="X48" s="68">
        <v>1.4576972075974301E-4</v>
      </c>
      <c r="Y48" s="68">
        <v>1.4996755911396201E-4</v>
      </c>
      <c r="Z48" s="68">
        <v>6.6673312835659697E-5</v>
      </c>
      <c r="AA48" s="68">
        <v>2.38984783097428E-5</v>
      </c>
      <c r="AB48" s="68">
        <v>2.3966689692637501E-5</v>
      </c>
      <c r="AC48" s="69">
        <v>2.33660339252744E-5</v>
      </c>
      <c r="AD48" s="30">
        <f t="shared" ca="1" si="9"/>
        <v>-0.67078108517562474</v>
      </c>
      <c r="AE48" s="38">
        <f t="shared" ca="1" si="4"/>
        <v>-4.0314206448035184E-2</v>
      </c>
      <c r="AF48" s="38">
        <f t="shared" ca="1" si="5"/>
        <v>-2.5062108078597989E-2</v>
      </c>
      <c r="AG48" s="45">
        <f t="shared" ca="1" si="6"/>
        <v>2.9767932957290085E-5</v>
      </c>
    </row>
    <row r="49" spans="1:33" hidden="1" outlineLevel="2" x14ac:dyDescent="0.2">
      <c r="A49" s="17" t="s">
        <v>7</v>
      </c>
      <c r="B49" s="56">
        <v>2.8500000000000002E-5</v>
      </c>
      <c r="C49" s="68">
        <v>2.8500000000000002E-5</v>
      </c>
      <c r="D49" s="68">
        <v>2.8500000000000002E-5</v>
      </c>
      <c r="E49" s="68">
        <v>2.8500000000000002E-5</v>
      </c>
      <c r="F49" s="68">
        <v>2.8500000000000002E-5</v>
      </c>
      <c r="G49" s="68">
        <v>2.8500000000000002E-5</v>
      </c>
      <c r="H49" s="68">
        <v>2.8500000000000002E-5</v>
      </c>
      <c r="I49" s="68">
        <v>2.8500000000000002E-5</v>
      </c>
      <c r="J49" s="68">
        <v>2.8500000000000002E-5</v>
      </c>
      <c r="K49" s="68">
        <v>2.8500000000000002E-5</v>
      </c>
      <c r="L49" s="68">
        <v>2.8500000000000002E-5</v>
      </c>
      <c r="M49" s="68">
        <v>2.8500000000000002E-5</v>
      </c>
      <c r="N49" s="68">
        <v>2.8500000000000002E-5</v>
      </c>
      <c r="O49" s="68">
        <v>2.8500000000000002E-5</v>
      </c>
      <c r="P49" s="68">
        <v>2.8500000000000002E-5</v>
      </c>
      <c r="Q49" s="68">
        <v>2.8500000000000002E-5</v>
      </c>
      <c r="R49" s="68">
        <v>2.8500000000000002E-5</v>
      </c>
      <c r="S49" s="68">
        <v>2.8500000000000002E-5</v>
      </c>
      <c r="T49" s="68">
        <v>2.8500000000000002E-5</v>
      </c>
      <c r="U49" s="68">
        <v>1.77010104821631E-5</v>
      </c>
      <c r="V49" s="68">
        <v>2.9474791010261499E-5</v>
      </c>
      <c r="W49" s="68">
        <v>3.7683464342256999E-5</v>
      </c>
      <c r="X49" s="68">
        <v>3.87656642563922E-5</v>
      </c>
      <c r="Y49" s="68">
        <v>7.7038093235582195E-5</v>
      </c>
      <c r="Z49" s="68">
        <v>2.3301078820687498E-6</v>
      </c>
      <c r="AA49" s="68">
        <v>2.77766462952848E-6</v>
      </c>
      <c r="AB49" s="68">
        <v>2.0270866176110098E-6</v>
      </c>
      <c r="AC49" s="69">
        <v>2.6867816168594099E-5</v>
      </c>
      <c r="AD49" s="30">
        <f t="shared" ca="1" si="9"/>
        <v>-5.7269608119505322E-2</v>
      </c>
      <c r="AE49" s="38">
        <f t="shared" ca="1" si="4"/>
        <v>-2.1818733542567914E-3</v>
      </c>
      <c r="AF49" s="38">
        <f t="shared" ca="1" si="5"/>
        <v>12.254399656714586</v>
      </c>
      <c r="AG49" s="45">
        <f t="shared" ca="1" si="6"/>
        <v>3.4229144448445854E-5</v>
      </c>
    </row>
    <row r="50" spans="1:33" hidden="1" outlineLevel="2" x14ac:dyDescent="0.2">
      <c r="A50" s="17" t="s">
        <v>8</v>
      </c>
      <c r="B50" s="56">
        <v>1.0457567954854001E-3</v>
      </c>
      <c r="C50" s="68">
        <v>7.9724984631476597E-4</v>
      </c>
      <c r="D50" s="68">
        <v>1.9512193520111101E-3</v>
      </c>
      <c r="E50" s="68">
        <v>5.9832341306144204E-4</v>
      </c>
      <c r="F50" s="68">
        <v>4.47688230676453E-4</v>
      </c>
      <c r="G50" s="68">
        <v>3.8153810386065001E-4</v>
      </c>
      <c r="H50" s="68">
        <v>7.5080312204462004E-4</v>
      </c>
      <c r="I50" s="68">
        <v>3.9383039354132801E-4</v>
      </c>
      <c r="J50" s="68">
        <v>2.8167464211074699E-4</v>
      </c>
      <c r="K50" s="68">
        <v>2.2237223288881501E-4</v>
      </c>
      <c r="L50" s="68">
        <v>3.2304545848712901E-4</v>
      </c>
      <c r="M50" s="68">
        <v>2.9468795211812102E-4</v>
      </c>
      <c r="N50" s="68">
        <v>2.8032934154719E-4</v>
      </c>
      <c r="O50" s="68">
        <v>2.7547424817506302E-4</v>
      </c>
      <c r="P50" s="68">
        <v>6.8536784726864997E-4</v>
      </c>
      <c r="Q50" s="68">
        <v>8.2054598804568899E-4</v>
      </c>
      <c r="R50" s="68">
        <v>8.3004506083716805E-4</v>
      </c>
      <c r="S50" s="68">
        <v>8.07878348038441E-4</v>
      </c>
      <c r="T50" s="68">
        <v>6.1910922111982499E-4</v>
      </c>
      <c r="U50" s="68">
        <v>4.4426162817527102E-4</v>
      </c>
      <c r="V50" s="68">
        <v>1.8455187804018001E-4</v>
      </c>
      <c r="W50" s="68">
        <v>2.59594144235092E-4</v>
      </c>
      <c r="X50" s="68">
        <v>1.8552701547316599E-4</v>
      </c>
      <c r="Y50" s="68">
        <v>2.5443669599428301E-4</v>
      </c>
      <c r="Z50" s="68">
        <v>3.3900451122811302E-4</v>
      </c>
      <c r="AA50" s="68">
        <v>7.5450979669896396E-4</v>
      </c>
      <c r="AB50" s="68">
        <v>7.1705382183313198E-4</v>
      </c>
      <c r="AC50" s="69">
        <v>3.5748485453684703E-4</v>
      </c>
      <c r="AD50" s="30">
        <f t="shared" ca="1" si="9"/>
        <v>-0.65815679507880576</v>
      </c>
      <c r="AE50" s="38">
        <f t="shared" ca="1" si="4"/>
        <v>-3.8975783273280107E-2</v>
      </c>
      <c r="AF50" s="38">
        <f t="shared" ca="1" si="5"/>
        <v>-0.50145324708967443</v>
      </c>
      <c r="AG50" s="45">
        <f t="shared" ca="1" si="6"/>
        <v>4.5542967270918619E-4</v>
      </c>
    </row>
    <row r="51" spans="1:33" ht="15" hidden="1" outlineLevel="1" x14ac:dyDescent="0.25">
      <c r="A51" s="16" t="s">
        <v>20</v>
      </c>
      <c r="B51" s="55">
        <f>SUBTOTAL(9,B52:B54)</f>
        <v>7.0024625889972703E-4</v>
      </c>
      <c r="C51" s="66">
        <f t="shared" ref="C51:AC51" si="28">SUBTOTAL(9,C52:C54)</f>
        <v>7.1144113231250594E-4</v>
      </c>
      <c r="D51" s="66">
        <f t="shared" si="28"/>
        <v>9.40455657263693E-4</v>
      </c>
      <c r="E51" s="66">
        <f t="shared" si="28"/>
        <v>6.5382398932025104E-4</v>
      </c>
      <c r="F51" s="66">
        <f t="shared" si="28"/>
        <v>6.7363943642872104E-4</v>
      </c>
      <c r="G51" s="66">
        <f t="shared" si="28"/>
        <v>6.4301915128609497E-4</v>
      </c>
      <c r="H51" s="66">
        <f t="shared" si="28"/>
        <v>7.2063280496037995E-4</v>
      </c>
      <c r="I51" s="66">
        <f t="shared" si="28"/>
        <v>6.6066527160014293E-4</v>
      </c>
      <c r="J51" s="66">
        <f t="shared" si="28"/>
        <v>5.9187316295252292E-4</v>
      </c>
      <c r="K51" s="66">
        <f t="shared" si="28"/>
        <v>5.7442651268066166E-4</v>
      </c>
      <c r="L51" s="66">
        <f t="shared" si="28"/>
        <v>6.1303948758238106E-4</v>
      </c>
      <c r="M51" s="66">
        <f t="shared" si="28"/>
        <v>5.8859484703289089E-4</v>
      </c>
      <c r="N51" s="66">
        <f t="shared" si="28"/>
        <v>6.0812888070145923E-4</v>
      </c>
      <c r="O51" s="66">
        <f t="shared" si="28"/>
        <v>6.2168711722628152E-4</v>
      </c>
      <c r="P51" s="66">
        <f t="shared" si="28"/>
        <v>7.6161662830117347E-4</v>
      </c>
      <c r="Q51" s="66">
        <f t="shared" si="28"/>
        <v>7.2994703239586908E-4</v>
      </c>
      <c r="R51" s="66">
        <f t="shared" si="28"/>
        <v>5.400367284636113E-4</v>
      </c>
      <c r="S51" s="66">
        <f t="shared" si="28"/>
        <v>5.0859529888023906E-4</v>
      </c>
      <c r="T51" s="66">
        <f t="shared" si="28"/>
        <v>5.2733751314582695E-4</v>
      </c>
      <c r="U51" s="66">
        <f t="shared" si="28"/>
        <v>2.6087219273138038E-4</v>
      </c>
      <c r="V51" s="66">
        <f t="shared" si="28"/>
        <v>3.0576038382678787E-4</v>
      </c>
      <c r="W51" s="66">
        <f t="shared" si="28"/>
        <v>2.2001984840856493E-4</v>
      </c>
      <c r="X51" s="66">
        <f t="shared" si="28"/>
        <v>1.9551095312876049E-4</v>
      </c>
      <c r="Y51" s="66">
        <f t="shared" si="28"/>
        <v>2.2288624448693221E-4</v>
      </c>
      <c r="Z51" s="66">
        <f t="shared" si="28"/>
        <v>1.92038575394355E-4</v>
      </c>
      <c r="AA51" s="66">
        <f t="shared" si="28"/>
        <v>2.704240303892939E-4</v>
      </c>
      <c r="AB51" s="66">
        <f t="shared" ref="AB51" si="29">SUBTOTAL(9,AB52:AB54)</f>
        <v>1.9090693336097192E-4</v>
      </c>
      <c r="AC51" s="67">
        <f t="shared" si="28"/>
        <v>1.197089252447447E-4</v>
      </c>
      <c r="AD51" s="29">
        <f t="shared" ca="1" si="9"/>
        <v>-0.82904739050967691</v>
      </c>
      <c r="AE51" s="37">
        <f t="shared" ca="1" si="4"/>
        <v>-6.3327024850515223E-2</v>
      </c>
      <c r="AF51" s="37">
        <f t="shared" ca="1" si="5"/>
        <v>-0.37294616210509302</v>
      </c>
      <c r="AG51" s="44">
        <f t="shared" ca="1" si="6"/>
        <v>1.5250715086997645E-4</v>
      </c>
    </row>
    <row r="52" spans="1:33" hidden="1" outlineLevel="2" x14ac:dyDescent="0.2">
      <c r="A52" s="17" t="s">
        <v>6</v>
      </c>
      <c r="B52" s="56">
        <v>1.00177151596639E-4</v>
      </c>
      <c r="C52" s="68">
        <v>1.06924242857143E-4</v>
      </c>
      <c r="D52" s="68">
        <v>1.03607875966387E-4</v>
      </c>
      <c r="E52" s="68">
        <v>1.0886832E-4</v>
      </c>
      <c r="F52" s="68">
        <v>1.13442619159664E-4</v>
      </c>
      <c r="G52" s="68">
        <v>1.0852524756302501E-4</v>
      </c>
      <c r="H52" s="68">
        <v>1.1584412621848699E-4</v>
      </c>
      <c r="I52" s="68">
        <v>1.11269827058824E-4</v>
      </c>
      <c r="J52" s="68">
        <v>1.02807373613445E-4</v>
      </c>
      <c r="K52" s="68">
        <v>1.09783179831933E-4</v>
      </c>
      <c r="L52" s="68">
        <v>1.01549441344538E-4</v>
      </c>
      <c r="M52" s="68">
        <v>9.3315702857142899E-5</v>
      </c>
      <c r="N52" s="68">
        <v>9.3773132773109196E-5</v>
      </c>
      <c r="O52" s="68">
        <v>9.0630000000000005E-5</v>
      </c>
      <c r="P52" s="68">
        <v>9.1403999999999994E-5</v>
      </c>
      <c r="Q52" s="68">
        <v>8.0325899999999996E-5</v>
      </c>
      <c r="R52" s="68">
        <v>7.2297899999999998E-5</v>
      </c>
      <c r="S52" s="68">
        <v>6.8042700000000005E-5</v>
      </c>
      <c r="T52" s="68">
        <v>6.2369865900000003E-5</v>
      </c>
      <c r="U52" s="68">
        <v>3.6998361000000001E-5</v>
      </c>
      <c r="V52" s="68">
        <v>3.4286930342376498E-5</v>
      </c>
      <c r="W52" s="68">
        <v>3.2587332515892003E-5</v>
      </c>
      <c r="X52" s="68">
        <v>3.4576380000000002E-5</v>
      </c>
      <c r="Y52" s="68">
        <v>3.9090400697268003E-5</v>
      </c>
      <c r="Z52" s="68">
        <v>5.01507631797558E-5</v>
      </c>
      <c r="AA52" s="68">
        <v>4.51893750735198E-5</v>
      </c>
      <c r="AB52" s="68">
        <v>4.4671213768643703E-5</v>
      </c>
      <c r="AC52" s="69">
        <v>4.3017252654925903E-5</v>
      </c>
      <c r="AD52" s="30">
        <f t="shared" ca="1" si="9"/>
        <v>-0.57058818334011052</v>
      </c>
      <c r="AE52" s="38">
        <f t="shared" ca="1" si="4"/>
        <v>-3.082380052587852E-2</v>
      </c>
      <c r="AF52" s="38">
        <f t="shared" ca="1" si="5"/>
        <v>-3.702521096211564E-2</v>
      </c>
      <c r="AG52" s="45">
        <f t="shared" ca="1" si="6"/>
        <v>5.4803254036771894E-5</v>
      </c>
    </row>
    <row r="53" spans="1:33" hidden="1" outlineLevel="2" x14ac:dyDescent="0.2">
      <c r="A53" s="17" t="s">
        <v>7</v>
      </c>
      <c r="B53" s="56">
        <v>3.5859506055167399E-4</v>
      </c>
      <c r="C53" s="68">
        <v>3.5859506055167399E-4</v>
      </c>
      <c r="D53" s="68">
        <v>3.5859506055167399E-4</v>
      </c>
      <c r="E53" s="68">
        <v>3.6404172940379703E-4</v>
      </c>
      <c r="F53" s="68">
        <v>3.6404172940379703E-4</v>
      </c>
      <c r="G53" s="68">
        <v>3.6948839825592098E-4</v>
      </c>
      <c r="H53" s="68">
        <v>3.6948839825592098E-4</v>
      </c>
      <c r="I53" s="68">
        <v>3.6948839825592098E-4</v>
      </c>
      <c r="J53" s="68">
        <v>3.6948839825592098E-4</v>
      </c>
      <c r="K53" s="68">
        <v>3.6948839825592098E-4</v>
      </c>
      <c r="L53" s="68">
        <v>3.7098248760541899E-4</v>
      </c>
      <c r="M53" s="68">
        <v>3.9092893785886199E-4</v>
      </c>
      <c r="N53" s="68">
        <v>4.1538177469131E-4</v>
      </c>
      <c r="O53" s="68">
        <v>4.58727054760535E-4</v>
      </c>
      <c r="P53" s="68">
        <v>5.9182128463287605E-4</v>
      </c>
      <c r="Q53" s="68">
        <v>5.6339682197766104E-4</v>
      </c>
      <c r="R53" s="68">
        <v>3.7538480025724798E-4</v>
      </c>
      <c r="S53" s="68">
        <v>3.49092033751535E-4</v>
      </c>
      <c r="T53" s="68">
        <v>3.62002403481567E-4</v>
      </c>
      <c r="U53" s="68">
        <v>1.64450083470809E-4</v>
      </c>
      <c r="V53" s="68">
        <v>2.1741792149482299E-4</v>
      </c>
      <c r="W53" s="68">
        <v>1.4185860128841901E-4</v>
      </c>
      <c r="X53" s="68">
        <v>1.21123858226457E-4</v>
      </c>
      <c r="Y53" s="68">
        <v>1.3434387598211501E-4</v>
      </c>
      <c r="Z53" s="68">
        <v>8.7666882433598304E-5</v>
      </c>
      <c r="AA53" s="68">
        <v>1.47882514232308E-4</v>
      </c>
      <c r="AB53" s="68">
        <v>8.0962444607866597E-5</v>
      </c>
      <c r="AC53" s="69">
        <v>2.4485562142672601E-5</v>
      </c>
      <c r="AD53" s="30">
        <f t="shared" ca="1" si="9"/>
        <v>-0.9317180718970216</v>
      </c>
      <c r="AE53" s="38">
        <f t="shared" ca="1" si="4"/>
        <v>-9.4629916463775055E-2</v>
      </c>
      <c r="AF53" s="38">
        <f t="shared" ca="1" si="5"/>
        <v>-0.69756888812750228</v>
      </c>
      <c r="AG53" s="45">
        <f t="shared" ca="1" si="6"/>
        <v>3.11941930160524E-5</v>
      </c>
    </row>
    <row r="54" spans="1:33" hidden="1" outlineLevel="2" x14ac:dyDescent="0.2">
      <c r="A54" s="17" t="s">
        <v>8</v>
      </c>
      <c r="B54" s="56">
        <v>2.41474046751414E-4</v>
      </c>
      <c r="C54" s="68">
        <v>2.4592182890368898E-4</v>
      </c>
      <c r="D54" s="68">
        <v>4.7825272074563199E-4</v>
      </c>
      <c r="E54" s="68">
        <v>1.8091393991645399E-4</v>
      </c>
      <c r="F54" s="68">
        <v>1.9615508786526001E-4</v>
      </c>
      <c r="G54" s="68">
        <v>1.6500550546714901E-4</v>
      </c>
      <c r="H54" s="68">
        <v>2.3530028048597199E-4</v>
      </c>
      <c r="I54" s="68">
        <v>1.79907046285398E-4</v>
      </c>
      <c r="J54" s="68">
        <v>1.19577391083157E-4</v>
      </c>
      <c r="K54" s="68">
        <v>9.5154934592807703E-5</v>
      </c>
      <c r="L54" s="68">
        <v>1.4050755863242401E-4</v>
      </c>
      <c r="M54" s="68">
        <v>1.04350206316886E-4</v>
      </c>
      <c r="N54" s="68">
        <v>9.8973973237040006E-5</v>
      </c>
      <c r="O54" s="68">
        <v>7.2330062465746599E-5</v>
      </c>
      <c r="P54" s="68">
        <v>7.8391343668297395E-5</v>
      </c>
      <c r="Q54" s="68">
        <v>8.6224310418208004E-5</v>
      </c>
      <c r="R54" s="68">
        <v>9.2354028206363301E-5</v>
      </c>
      <c r="S54" s="68">
        <v>9.1460565128704001E-5</v>
      </c>
      <c r="T54" s="68">
        <v>1.0296524376426E-4</v>
      </c>
      <c r="U54" s="68">
        <v>5.94237482605714E-5</v>
      </c>
      <c r="V54" s="68">
        <v>5.4055531989588398E-5</v>
      </c>
      <c r="W54" s="68">
        <v>4.5573914604253903E-5</v>
      </c>
      <c r="X54" s="68">
        <v>3.98107149023035E-5</v>
      </c>
      <c r="Y54" s="68">
        <v>4.9451967807549201E-5</v>
      </c>
      <c r="Z54" s="68">
        <v>5.4220929781000902E-5</v>
      </c>
      <c r="AA54" s="68">
        <v>7.7352141083466105E-5</v>
      </c>
      <c r="AB54" s="68">
        <v>6.5273274984461603E-5</v>
      </c>
      <c r="AC54" s="69">
        <v>5.2206110447146201E-5</v>
      </c>
      <c r="AD54" s="30">
        <f t="shared" ca="1" si="9"/>
        <v>-0.78380239553905395</v>
      </c>
      <c r="AE54" s="38">
        <f t="shared" ca="1" si="4"/>
        <v>-5.5145692502777899E-2</v>
      </c>
      <c r="AF54" s="38">
        <f t="shared" ca="1" si="5"/>
        <v>-0.20019164873259476</v>
      </c>
      <c r="AG54" s="45">
        <f t="shared" ca="1" si="6"/>
        <v>6.6509703817152165E-5</v>
      </c>
    </row>
    <row r="55" spans="1:33" ht="15" hidden="1" outlineLevel="1" x14ac:dyDescent="0.25">
      <c r="A55" s="16" t="s">
        <v>21</v>
      </c>
      <c r="B55" s="55">
        <f>SUBTOTAL(9,B56:B58)</f>
        <v>1.0283209048991759E-3</v>
      </c>
      <c r="C55" s="66">
        <f t="shared" ref="C55:AC55" si="30">SUBTOTAL(9,C56:C58)</f>
        <v>9.1052984796040999E-4</v>
      </c>
      <c r="D55" s="66">
        <f t="shared" si="30"/>
        <v>1.630837858255739E-3</v>
      </c>
      <c r="E55" s="66">
        <f t="shared" si="30"/>
        <v>7.7759308508945396E-4</v>
      </c>
      <c r="F55" s="66">
        <f t="shared" si="30"/>
        <v>6.9746654398733206E-4</v>
      </c>
      <c r="G55" s="66">
        <f t="shared" si="30"/>
        <v>6.3317372703746398E-4</v>
      </c>
      <c r="H55" s="66">
        <f t="shared" si="30"/>
        <v>8.9526930728384092E-4</v>
      </c>
      <c r="I55" s="66">
        <f t="shared" si="30"/>
        <v>7.0624989620418003E-4</v>
      </c>
      <c r="J55" s="66">
        <f t="shared" si="30"/>
        <v>6.3136153956686101E-4</v>
      </c>
      <c r="K55" s="66">
        <f t="shared" si="30"/>
        <v>5.8114136848588295E-4</v>
      </c>
      <c r="L55" s="66">
        <f t="shared" si="30"/>
        <v>6.9541319123326997E-4</v>
      </c>
      <c r="M55" s="66">
        <f t="shared" si="30"/>
        <v>7.2400973448430894E-4</v>
      </c>
      <c r="N55" s="66">
        <f t="shared" si="30"/>
        <v>7.0079333208980803E-4</v>
      </c>
      <c r="O55" s="66">
        <f t="shared" si="30"/>
        <v>7.5594203989844794E-4</v>
      </c>
      <c r="P55" s="66">
        <f t="shared" si="30"/>
        <v>1.1687132962200991E-3</v>
      </c>
      <c r="Q55" s="66">
        <f t="shared" si="30"/>
        <v>1.216328687270839E-3</v>
      </c>
      <c r="R55" s="66">
        <f t="shared" si="30"/>
        <v>1.226767156915602E-3</v>
      </c>
      <c r="S55" s="66">
        <f t="shared" si="30"/>
        <v>1.191944222061197E-3</v>
      </c>
      <c r="T55" s="66">
        <f t="shared" si="30"/>
        <v>9.3549612731452997E-4</v>
      </c>
      <c r="U55" s="66">
        <f t="shared" si="30"/>
        <v>6.9323183887074011E-4</v>
      </c>
      <c r="V55" s="66">
        <f t="shared" si="30"/>
        <v>5.0935901884157806E-4</v>
      </c>
      <c r="W55" s="66">
        <f t="shared" si="30"/>
        <v>5.2319793411261103E-4</v>
      </c>
      <c r="X55" s="66">
        <f t="shared" si="30"/>
        <v>5.7150504988582609E-4</v>
      </c>
      <c r="Y55" s="66">
        <f t="shared" si="30"/>
        <v>8.0123587697973392E-4</v>
      </c>
      <c r="Z55" s="66">
        <f t="shared" si="30"/>
        <v>7.81026515615099E-4</v>
      </c>
      <c r="AA55" s="66">
        <f t="shared" si="30"/>
        <v>1.0211903303580269E-3</v>
      </c>
      <c r="AB55" s="66">
        <f t="shared" ref="AB55" si="31">SUBTOTAL(9,AB56:AB58)</f>
        <v>9.2973660296541546E-4</v>
      </c>
      <c r="AC55" s="67">
        <f t="shared" si="30"/>
        <v>9.2529289033324602E-4</v>
      </c>
      <c r="AD55" s="29">
        <f t="shared" ca="1" si="9"/>
        <v>-0.10019052814649476</v>
      </c>
      <c r="AE55" s="37">
        <f t="shared" ca="1" si="4"/>
        <v>-3.9024483950040878E-3</v>
      </c>
      <c r="AF55" s="37">
        <f t="shared" ca="1" si="5"/>
        <v>-4.7795392996211605E-3</v>
      </c>
      <c r="AG55" s="44">
        <f t="shared" ca="1" si="6"/>
        <v>1.1788075294842221E-3</v>
      </c>
    </row>
    <row r="56" spans="1:33" hidden="1" outlineLevel="2" x14ac:dyDescent="0.2">
      <c r="A56" s="17" t="s">
        <v>6</v>
      </c>
      <c r="B56" s="56">
        <v>2.29580785709428E-4</v>
      </c>
      <c r="C56" s="68">
        <v>2.80867245738777E-4</v>
      </c>
      <c r="D56" s="68">
        <v>2.52904410424049E-4</v>
      </c>
      <c r="E56" s="68">
        <v>2.57445366022269E-4</v>
      </c>
      <c r="F56" s="68">
        <v>2.7195716208044002E-4</v>
      </c>
      <c r="G56" s="68">
        <v>2.4102659219413201E-4</v>
      </c>
      <c r="H56" s="68">
        <v>2.9401711428534702E-4</v>
      </c>
      <c r="I56" s="68">
        <v>2.6816858005691699E-4</v>
      </c>
      <c r="J56" s="68">
        <v>2.7023398026873097E-4</v>
      </c>
      <c r="K56" s="68">
        <v>2.7981129008017102E-4</v>
      </c>
      <c r="L56" s="68">
        <v>2.43635959128573E-4</v>
      </c>
      <c r="M56" s="68">
        <v>3.0134112086099401E-4</v>
      </c>
      <c r="N56" s="68">
        <v>2.6528259829487299E-4</v>
      </c>
      <c r="O56" s="68">
        <v>3.0185103892626402E-4</v>
      </c>
      <c r="P56" s="68">
        <v>3.1893944280128199E-4</v>
      </c>
      <c r="Q56" s="68">
        <v>2.83955326344719E-4</v>
      </c>
      <c r="R56" s="68">
        <v>2.75001635497311E-4</v>
      </c>
      <c r="S56" s="68">
        <v>2.5912074697515903E-4</v>
      </c>
      <c r="T56" s="68">
        <v>2.6971347524055002E-4</v>
      </c>
      <c r="U56" s="68">
        <v>2.4970851080590101E-4</v>
      </c>
      <c r="V56" s="68">
        <v>2.6174678386370901E-4</v>
      </c>
      <c r="W56" s="68">
        <v>2.5567198060051199E-4</v>
      </c>
      <c r="X56" s="68">
        <v>2.67575531308424E-4</v>
      </c>
      <c r="Y56" s="68">
        <v>3.9418779772643498E-4</v>
      </c>
      <c r="Z56" s="68">
        <v>3.0446324068919101E-4</v>
      </c>
      <c r="AA56" s="68">
        <v>2.07537068380065E-4</v>
      </c>
      <c r="AB56" s="68">
        <v>2.0766284502057099E-4</v>
      </c>
      <c r="AC56" s="69">
        <v>2.1530948240807801E-4</v>
      </c>
      <c r="AD56" s="30">
        <f t="shared" ca="1" si="9"/>
        <v>-6.2162446466285104E-2</v>
      </c>
      <c r="AE56" s="38">
        <f t="shared" ca="1" si="4"/>
        <v>-2.3741597636209866E-3</v>
      </c>
      <c r="AF56" s="38">
        <f t="shared" ca="1" si="5"/>
        <v>3.6822366498684644E-2</v>
      </c>
      <c r="AG56" s="45">
        <f t="shared" ca="1" si="6"/>
        <v>2.7430064759341596E-4</v>
      </c>
    </row>
    <row r="57" spans="1:33" hidden="1" outlineLevel="2" x14ac:dyDescent="0.2">
      <c r="A57" s="17" t="s">
        <v>7</v>
      </c>
      <c r="B57" s="56">
        <v>0</v>
      </c>
      <c r="C57" s="68">
        <v>0</v>
      </c>
      <c r="D57" s="68">
        <v>0</v>
      </c>
      <c r="E57" s="68">
        <v>0</v>
      </c>
      <c r="F57" s="68">
        <v>0</v>
      </c>
      <c r="G57" s="68">
        <v>0</v>
      </c>
      <c r="H57" s="68">
        <v>0</v>
      </c>
      <c r="I57" s="68">
        <v>0</v>
      </c>
      <c r="J57" s="68">
        <v>0</v>
      </c>
      <c r="K57" s="68">
        <v>0</v>
      </c>
      <c r="L57" s="68">
        <v>0</v>
      </c>
      <c r="M57" s="68">
        <v>0</v>
      </c>
      <c r="N57" s="68">
        <v>0</v>
      </c>
      <c r="O57" s="68">
        <v>0</v>
      </c>
      <c r="P57" s="68">
        <v>0</v>
      </c>
      <c r="Q57" s="68">
        <v>0</v>
      </c>
      <c r="R57" s="68">
        <v>0</v>
      </c>
      <c r="S57" s="68">
        <v>0</v>
      </c>
      <c r="T57" s="68">
        <v>0</v>
      </c>
      <c r="U57" s="68">
        <v>9.5739378433960397E-6</v>
      </c>
      <c r="V57" s="68">
        <v>0</v>
      </c>
      <c r="W57" s="68">
        <v>0</v>
      </c>
      <c r="X57" s="68">
        <v>3.6095281867791998E-5</v>
      </c>
      <c r="Y57" s="68">
        <v>3.4661448914920901E-5</v>
      </c>
      <c r="Z57" s="68">
        <v>0</v>
      </c>
      <c r="AA57" s="68">
        <v>1.00911640277156E-4</v>
      </c>
      <c r="AB57" s="68">
        <v>1.5702357530449501E-5</v>
      </c>
      <c r="AC57" s="69">
        <v>2.81792826419086E-4</v>
      </c>
      <c r="AD57" s="30" t="str">
        <f t="shared" ca="1" si="9"/>
        <v/>
      </c>
      <c r="AE57" s="38" t="str">
        <f t="shared" ca="1" si="4"/>
        <v/>
      </c>
      <c r="AF57" s="38">
        <f t="shared" ca="1" si="5"/>
        <v>16.945892893639858</v>
      </c>
      <c r="AG57" s="45">
        <f t="shared" ca="1" si="6"/>
        <v>3.5899930606602185E-4</v>
      </c>
    </row>
    <row r="58" spans="1:33" hidden="1" outlineLevel="2" x14ac:dyDescent="0.2">
      <c r="A58" s="17" t="s">
        <v>8</v>
      </c>
      <c r="B58" s="56">
        <v>7.9874011918974796E-4</v>
      </c>
      <c r="C58" s="68">
        <v>6.2966260222163304E-4</v>
      </c>
      <c r="D58" s="68">
        <v>1.3779334478316899E-3</v>
      </c>
      <c r="E58" s="68">
        <v>5.2014771906718502E-4</v>
      </c>
      <c r="F58" s="68">
        <v>4.2550938190689198E-4</v>
      </c>
      <c r="G58" s="68">
        <v>3.92147134843332E-4</v>
      </c>
      <c r="H58" s="68">
        <v>6.0125219299849396E-4</v>
      </c>
      <c r="I58" s="68">
        <v>4.3808131614726299E-4</v>
      </c>
      <c r="J58" s="68">
        <v>3.6112755929812999E-4</v>
      </c>
      <c r="K58" s="68">
        <v>3.0133007840571198E-4</v>
      </c>
      <c r="L58" s="68">
        <v>4.51777232104697E-4</v>
      </c>
      <c r="M58" s="68">
        <v>4.2266861362331499E-4</v>
      </c>
      <c r="N58" s="68">
        <v>4.3551073379493498E-4</v>
      </c>
      <c r="O58" s="68">
        <v>4.5409100097218398E-4</v>
      </c>
      <c r="P58" s="68">
        <v>8.4977385341881702E-4</v>
      </c>
      <c r="Q58" s="68">
        <v>9.3237336092611995E-4</v>
      </c>
      <c r="R58" s="68">
        <v>9.5176552141829096E-4</v>
      </c>
      <c r="S58" s="68">
        <v>9.3282347508603805E-4</v>
      </c>
      <c r="T58" s="68">
        <v>6.6578265207397995E-4</v>
      </c>
      <c r="U58" s="68">
        <v>4.3394939022144298E-4</v>
      </c>
      <c r="V58" s="68">
        <v>2.47612234977869E-4</v>
      </c>
      <c r="W58" s="68">
        <v>2.6752595351209899E-4</v>
      </c>
      <c r="X58" s="68">
        <v>2.6783423670961003E-4</v>
      </c>
      <c r="Y58" s="68">
        <v>3.7238663033837801E-4</v>
      </c>
      <c r="Z58" s="68">
        <v>4.7656327492590799E-4</v>
      </c>
      <c r="AA58" s="68">
        <v>7.1274162170080599E-4</v>
      </c>
      <c r="AB58" s="68">
        <v>7.0637140041439502E-4</v>
      </c>
      <c r="AC58" s="69">
        <v>4.2819058150608201E-4</v>
      </c>
      <c r="AD58" s="30">
        <f t="shared" ca="1" si="9"/>
        <v>-0.46391752308567658</v>
      </c>
      <c r="AE58" s="38">
        <f t="shared" ca="1" si="4"/>
        <v>-2.2826814208132484E-2</v>
      </c>
      <c r="AF58" s="38">
        <f t="shared" ca="1" si="5"/>
        <v>-0.39381665048318404</v>
      </c>
      <c r="AG58" s="45">
        <f t="shared" ca="1" si="6"/>
        <v>5.4550757582478421E-4</v>
      </c>
    </row>
    <row r="59" spans="1:33" ht="15" hidden="1" outlineLevel="1" x14ac:dyDescent="0.25">
      <c r="A59" s="16" t="s">
        <v>22</v>
      </c>
      <c r="B59" s="55">
        <f>SUBTOTAL(9,B60:B62)</f>
        <v>6.760157301667678E-3</v>
      </c>
      <c r="C59" s="66">
        <f t="shared" ref="C59:AC59" si="32">SUBTOTAL(9,C60:C62)</f>
        <v>5.2526731625300018E-3</v>
      </c>
      <c r="D59" s="66">
        <f t="shared" si="32"/>
        <v>3.3781796763673157E-3</v>
      </c>
      <c r="E59" s="66">
        <f t="shared" si="32"/>
        <v>6.088622941670928E-3</v>
      </c>
      <c r="F59" s="66">
        <f t="shared" si="32"/>
        <v>6.8345847334844697E-3</v>
      </c>
      <c r="G59" s="66">
        <f t="shared" si="32"/>
        <v>8.1150132057360696E-3</v>
      </c>
      <c r="H59" s="66">
        <f t="shared" si="32"/>
        <v>7.2414362337568676E-3</v>
      </c>
      <c r="I59" s="66">
        <f t="shared" si="32"/>
        <v>7.7087067434557701E-3</v>
      </c>
      <c r="J59" s="66">
        <f t="shared" si="32"/>
        <v>7.1486548684797646E-3</v>
      </c>
      <c r="K59" s="66">
        <f t="shared" si="32"/>
        <v>7.3773498756055725E-3</v>
      </c>
      <c r="L59" s="66">
        <f t="shared" si="32"/>
        <v>7.2741206703767752E-3</v>
      </c>
      <c r="M59" s="66">
        <f t="shared" si="32"/>
        <v>7.1654592650526421E-3</v>
      </c>
      <c r="N59" s="66">
        <f t="shared" si="32"/>
        <v>7.2352540309862084E-3</v>
      </c>
      <c r="O59" s="66">
        <f t="shared" si="32"/>
        <v>7.2627142724773809E-3</v>
      </c>
      <c r="P59" s="66">
        <f t="shared" si="32"/>
        <v>7.3056610435295686E-3</v>
      </c>
      <c r="Q59" s="66">
        <f t="shared" si="32"/>
        <v>8.1351774853498406E-3</v>
      </c>
      <c r="R59" s="66">
        <f t="shared" si="32"/>
        <v>7.544322706592891E-3</v>
      </c>
      <c r="S59" s="66">
        <f t="shared" si="32"/>
        <v>9.3458273948063587E-3</v>
      </c>
      <c r="T59" s="66">
        <f t="shared" si="32"/>
        <v>8.3014595280395606E-3</v>
      </c>
      <c r="U59" s="66">
        <f t="shared" si="32"/>
        <v>5.6947587227170185E-3</v>
      </c>
      <c r="V59" s="66">
        <f t="shared" si="32"/>
        <v>6.5423650462147279E-3</v>
      </c>
      <c r="W59" s="66">
        <f t="shared" si="32"/>
        <v>6.038978499959889E-3</v>
      </c>
      <c r="X59" s="66">
        <f t="shared" si="32"/>
        <v>6.3481997442477352E-3</v>
      </c>
      <c r="Y59" s="66">
        <f t="shared" si="32"/>
        <v>1.176054252637738E-2</v>
      </c>
      <c r="Z59" s="66">
        <f t="shared" si="32"/>
        <v>8.2180208411736302E-3</v>
      </c>
      <c r="AA59" s="66">
        <f t="shared" si="32"/>
        <v>7.6520409841509419E-3</v>
      </c>
      <c r="AB59" s="66">
        <f t="shared" ref="AB59" si="33">SUBTOTAL(9,AB60:AB62)</f>
        <v>5.408070558739991E-3</v>
      </c>
      <c r="AC59" s="67">
        <f t="shared" si="32"/>
        <v>4.9857967929475607E-3</v>
      </c>
      <c r="AD59" s="29">
        <f t="shared" ca="1" si="9"/>
        <v>-0.26247325757973061</v>
      </c>
      <c r="AE59" s="37">
        <f t="shared" ca="1" si="4"/>
        <v>-1.1212698270864463E-2</v>
      </c>
      <c r="AF59" s="37">
        <f t="shared" ca="1" si="5"/>
        <v>-7.8082148005630736E-2</v>
      </c>
      <c r="AG59" s="44">
        <f t="shared" ca="1" si="6"/>
        <v>6.3518209870694594E-3</v>
      </c>
    </row>
    <row r="60" spans="1:33" hidden="1" outlineLevel="2" x14ac:dyDescent="0.2">
      <c r="A60" s="17" t="s">
        <v>6</v>
      </c>
      <c r="B60" s="56">
        <v>1.08954247578947E-4</v>
      </c>
      <c r="C60" s="68">
        <v>9.7040761263157905E-5</v>
      </c>
      <c r="D60" s="68">
        <v>1.04188853052632E-4</v>
      </c>
      <c r="E60" s="68">
        <v>1.13936250947368E-4</v>
      </c>
      <c r="F60" s="68">
        <v>1.2130095157894699E-4</v>
      </c>
      <c r="G60" s="68">
        <v>1.3364765557894701E-4</v>
      </c>
      <c r="H60" s="68">
        <v>1.3451409094736801E-4</v>
      </c>
      <c r="I60" s="68">
        <v>1.3538052631578999E-4</v>
      </c>
      <c r="J60" s="68">
        <v>1.3018191410526299E-4</v>
      </c>
      <c r="K60" s="68">
        <v>1.3429748210526301E-4</v>
      </c>
      <c r="L60" s="68">
        <v>1.4144557389473699E-4</v>
      </c>
      <c r="M60" s="68">
        <v>1.37763223578947E-4</v>
      </c>
      <c r="N60" s="68">
        <v>1.4707740378947401E-4</v>
      </c>
      <c r="O60" s="68">
        <v>1.6272020715789499E-4</v>
      </c>
      <c r="P60" s="68">
        <v>1.77247566315789E-4</v>
      </c>
      <c r="Q60" s="68">
        <v>1.5776909999999999E-4</v>
      </c>
      <c r="R60" s="68">
        <v>1.544238E-4</v>
      </c>
      <c r="S60" s="68">
        <v>1.5780779999999999E-4</v>
      </c>
      <c r="T60" s="68">
        <v>1.4428181519999999E-4</v>
      </c>
      <c r="U60" s="68">
        <v>1.4370228585E-4</v>
      </c>
      <c r="V60" s="68">
        <v>7.4474108434636804E-5</v>
      </c>
      <c r="W60" s="68">
        <v>6.7042800000000001E-5</v>
      </c>
      <c r="X60" s="68">
        <v>6.2967599999999997E-5</v>
      </c>
      <c r="Y60" s="68">
        <v>6.3508957534599194E-5</v>
      </c>
      <c r="Z60" s="68">
        <v>1.4985002865417101E-4</v>
      </c>
      <c r="AA60" s="68">
        <v>1.50300219337421E-4</v>
      </c>
      <c r="AB60" s="68">
        <v>1.3653202001757099E-4</v>
      </c>
      <c r="AC60" s="69">
        <v>1.9497840605991901E-4</v>
      </c>
      <c r="AD60" s="30">
        <f t="shared" ca="1" si="9"/>
        <v>0.7895438717856309</v>
      </c>
      <c r="AE60" s="38">
        <f t="shared" ca="1" si="4"/>
        <v>2.1788070117761293E-2</v>
      </c>
      <c r="AF60" s="38">
        <f t="shared" ca="1" si="5"/>
        <v>0.42807823421074609</v>
      </c>
      <c r="AG60" s="45">
        <f t="shared" ca="1" si="6"/>
        <v>2.4839919937943815E-4</v>
      </c>
    </row>
    <row r="61" spans="1:33" hidden="1" outlineLevel="2" x14ac:dyDescent="0.2">
      <c r="A61" s="17" t="s">
        <v>7</v>
      </c>
      <c r="B61" s="56">
        <v>6.1447504503273796E-3</v>
      </c>
      <c r="C61" s="68">
        <v>4.7189828884479498E-3</v>
      </c>
      <c r="D61" s="68">
        <v>2.5450438311688298E-3</v>
      </c>
      <c r="E61" s="68">
        <v>5.6140807659702096E-3</v>
      </c>
      <c r="F61" s="68">
        <v>6.3101214963000004E-3</v>
      </c>
      <c r="G61" s="68">
        <v>7.5198118965363403E-3</v>
      </c>
      <c r="H61" s="68">
        <v>6.4942525549373901E-3</v>
      </c>
      <c r="I61" s="68">
        <v>6.9464340280500003E-3</v>
      </c>
      <c r="J61" s="68">
        <v>6.3749245483499997E-3</v>
      </c>
      <c r="K61" s="68">
        <v>6.6329661548073498E-3</v>
      </c>
      <c r="L61" s="68">
        <v>6.3209836499999996E-3</v>
      </c>
      <c r="M61" s="68">
        <v>6.262109775E-3</v>
      </c>
      <c r="N61" s="68">
        <v>6.2885249999999997E-3</v>
      </c>
      <c r="O61" s="68">
        <v>6.2560658159838802E-3</v>
      </c>
      <c r="P61" s="68">
        <v>6.1168424656340798E-3</v>
      </c>
      <c r="Q61" s="68">
        <v>6.8994554174440703E-3</v>
      </c>
      <c r="R61" s="68">
        <v>6.2997827287556204E-3</v>
      </c>
      <c r="S61" s="68">
        <v>7.9273898178567892E-3</v>
      </c>
      <c r="T61" s="68">
        <v>7.0726177926016603E-3</v>
      </c>
      <c r="U61" s="68">
        <v>4.8451843413317899E-3</v>
      </c>
      <c r="V61" s="68">
        <v>5.9150159556431098E-3</v>
      </c>
      <c r="W61" s="68">
        <v>5.4655461365757801E-3</v>
      </c>
      <c r="X61" s="68">
        <v>5.6187912174107402E-3</v>
      </c>
      <c r="Y61" s="68">
        <v>1.08372731468844E-2</v>
      </c>
      <c r="Z61" s="68">
        <v>7.0585871797214997E-3</v>
      </c>
      <c r="AA61" s="68">
        <v>6.42771961691455E-3</v>
      </c>
      <c r="AB61" s="68">
        <v>4.1696015919288898E-3</v>
      </c>
      <c r="AC61" s="69">
        <v>3.87764822301712E-3</v>
      </c>
      <c r="AD61" s="30">
        <f t="shared" ca="1" si="9"/>
        <v>-0.36894943832738936</v>
      </c>
      <c r="AE61" s="38">
        <f t="shared" ca="1" si="4"/>
        <v>-1.6906173694505866E-2</v>
      </c>
      <c r="AF61" s="38">
        <f t="shared" ca="1" si="5"/>
        <v>-7.0019488067374347E-2</v>
      </c>
      <c r="AG61" s="45">
        <f t="shared" ca="1" si="6"/>
        <v>4.9400584071681783E-3</v>
      </c>
    </row>
    <row r="62" spans="1:33" hidden="1" outlineLevel="2" x14ac:dyDescent="0.2">
      <c r="A62" s="17" t="s">
        <v>8</v>
      </c>
      <c r="B62" s="56">
        <v>5.0645260376135201E-4</v>
      </c>
      <c r="C62" s="68">
        <v>4.3664951281889401E-4</v>
      </c>
      <c r="D62" s="68">
        <v>7.2894699214585404E-4</v>
      </c>
      <c r="E62" s="68">
        <v>3.6060592475335002E-4</v>
      </c>
      <c r="F62" s="68">
        <v>4.0316228560552202E-4</v>
      </c>
      <c r="G62" s="68">
        <v>4.6155365362078197E-4</v>
      </c>
      <c r="H62" s="68">
        <v>6.12669587872109E-4</v>
      </c>
      <c r="I62" s="68">
        <v>6.2689218908997999E-4</v>
      </c>
      <c r="J62" s="68">
        <v>6.4354840602450197E-4</v>
      </c>
      <c r="K62" s="68">
        <v>6.1008623869295996E-4</v>
      </c>
      <c r="L62" s="68">
        <v>8.1169144648203897E-4</v>
      </c>
      <c r="M62" s="68">
        <v>7.6558626647369496E-4</v>
      </c>
      <c r="N62" s="68">
        <v>7.9965162719673505E-4</v>
      </c>
      <c r="O62" s="68">
        <v>8.4392824933560596E-4</v>
      </c>
      <c r="P62" s="68">
        <v>1.0115710115797E-3</v>
      </c>
      <c r="Q62" s="68">
        <v>1.0779529679057699E-3</v>
      </c>
      <c r="R62" s="68">
        <v>1.09011617783727E-3</v>
      </c>
      <c r="S62" s="68">
        <v>1.2606297769495701E-3</v>
      </c>
      <c r="T62" s="68">
        <v>1.0845599202378999E-3</v>
      </c>
      <c r="U62" s="68">
        <v>7.05872095535229E-4</v>
      </c>
      <c r="V62" s="68">
        <v>5.5287498213698097E-4</v>
      </c>
      <c r="W62" s="68">
        <v>5.06389563384109E-4</v>
      </c>
      <c r="X62" s="68">
        <v>6.6644092683699498E-4</v>
      </c>
      <c r="Y62" s="68">
        <v>8.5976042195838002E-4</v>
      </c>
      <c r="Z62" s="68">
        <v>1.00958363279796E-3</v>
      </c>
      <c r="AA62" s="68">
        <v>1.0740211478989701E-3</v>
      </c>
      <c r="AB62" s="68">
        <v>1.1019369467935301E-3</v>
      </c>
      <c r="AC62" s="69">
        <v>9.1317016387052201E-4</v>
      </c>
      <c r="AD62" s="30">
        <f t="shared" ca="1" si="9"/>
        <v>0.8030713182014193</v>
      </c>
      <c r="AE62" s="38">
        <f t="shared" ca="1" si="4"/>
        <v>2.2073102891763341E-2</v>
      </c>
      <c r="AF62" s="38">
        <f t="shared" ca="1" si="5"/>
        <v>-0.17130452288789377</v>
      </c>
      <c r="AG62" s="45">
        <f t="shared" ca="1" si="6"/>
        <v>1.1633633805218431E-3</v>
      </c>
    </row>
    <row r="63" spans="1:33" ht="15" hidden="1" outlineLevel="1" x14ac:dyDescent="0.25">
      <c r="A63" s="16" t="s">
        <v>23</v>
      </c>
      <c r="B63" s="55">
        <f>SUBTOTAL(9,B64:B67)</f>
        <v>1.1598272517005835E-2</v>
      </c>
      <c r="C63" s="66">
        <f t="shared" ref="C63:AC63" si="34">SUBTOTAL(9,C64:C67)</f>
        <v>1.4295897362134727E-2</v>
      </c>
      <c r="D63" s="66">
        <f t="shared" si="34"/>
        <v>1.3715958171597617E-2</v>
      </c>
      <c r="E63" s="66">
        <f t="shared" si="34"/>
        <v>1.6497144227985424E-2</v>
      </c>
      <c r="F63" s="66">
        <f t="shared" si="34"/>
        <v>1.3517922227390627E-2</v>
      </c>
      <c r="G63" s="66">
        <f t="shared" si="34"/>
        <v>8.695278735195414E-3</v>
      </c>
      <c r="H63" s="66">
        <f t="shared" si="34"/>
        <v>9.1310215160930359E-3</v>
      </c>
      <c r="I63" s="66">
        <f t="shared" si="34"/>
        <v>7.7201609897139881E-3</v>
      </c>
      <c r="J63" s="66">
        <f t="shared" si="34"/>
        <v>7.2581983992762262E-3</v>
      </c>
      <c r="K63" s="66">
        <f t="shared" si="34"/>
        <v>4.9772887191245176E-3</v>
      </c>
      <c r="L63" s="66">
        <f t="shared" si="34"/>
        <v>7.013668994694109E-3</v>
      </c>
      <c r="M63" s="66">
        <f t="shared" si="34"/>
        <v>1.3959762928237914E-2</v>
      </c>
      <c r="N63" s="66">
        <f t="shared" si="34"/>
        <v>1.3185946035048505E-2</v>
      </c>
      <c r="O63" s="66">
        <f t="shared" si="34"/>
        <v>1.9515755546710645E-2</v>
      </c>
      <c r="P63" s="66">
        <f t="shared" si="34"/>
        <v>8.7139683782287633E-3</v>
      </c>
      <c r="Q63" s="66">
        <f t="shared" si="34"/>
        <v>4.9686254652079129E-3</v>
      </c>
      <c r="R63" s="66">
        <f t="shared" si="34"/>
        <v>6.066226293035307E-3</v>
      </c>
      <c r="S63" s="66">
        <f t="shared" si="34"/>
        <v>7.4325715401587318E-3</v>
      </c>
      <c r="T63" s="66">
        <f t="shared" si="34"/>
        <v>8.6466497520727558E-3</v>
      </c>
      <c r="U63" s="66">
        <f t="shared" si="34"/>
        <v>5.456913018999374E-3</v>
      </c>
      <c r="V63" s="66">
        <f t="shared" si="34"/>
        <v>2.9595361051925422E-3</v>
      </c>
      <c r="W63" s="66">
        <f t="shared" si="34"/>
        <v>1.7695083873616284E-3</v>
      </c>
      <c r="X63" s="66">
        <f t="shared" si="34"/>
        <v>5.4859707266609803E-4</v>
      </c>
      <c r="Y63" s="66">
        <f t="shared" si="34"/>
        <v>2.5469265157612498E-3</v>
      </c>
      <c r="Z63" s="66">
        <f t="shared" si="34"/>
        <v>2.7070859089295641E-3</v>
      </c>
      <c r="AA63" s="66">
        <f t="shared" si="34"/>
        <v>5.8839694154536775E-4</v>
      </c>
      <c r="AB63" s="66">
        <f t="shared" ref="AB63" si="35">SUBTOTAL(9,AB64:AB67)</f>
        <v>1.7814207925530606E-3</v>
      </c>
      <c r="AC63" s="67">
        <f t="shared" si="34"/>
        <v>2.2447989322591411E-3</v>
      </c>
      <c r="AD63" s="29">
        <f t="shared" ca="1" si="9"/>
        <v>-0.8064540276176706</v>
      </c>
      <c r="AE63" s="37">
        <f t="shared" ca="1" si="4"/>
        <v>-5.9010889316101656E-2</v>
      </c>
      <c r="AF63" s="37">
        <f t="shared" ca="1" si="5"/>
        <v>0.26011717256425726</v>
      </c>
      <c r="AG63" s="44">
        <f t="shared" ca="1" si="6"/>
        <v>2.8598359623969324E-3</v>
      </c>
    </row>
    <row r="64" spans="1:33" hidden="1" outlineLevel="2" x14ac:dyDescent="0.2">
      <c r="A64" s="17" t="s">
        <v>6</v>
      </c>
      <c r="B64" s="56">
        <v>2.4101726354904299E-5</v>
      </c>
      <c r="C64" s="68">
        <v>2.3733334984032702E-5</v>
      </c>
      <c r="D64" s="68">
        <v>2.2840264994040899E-5</v>
      </c>
      <c r="E64" s="68">
        <v>2.4347320602152101E-5</v>
      </c>
      <c r="F64" s="68">
        <v>2.52850440916435E-5</v>
      </c>
      <c r="G64" s="68">
        <v>2.6200440831385101E-5</v>
      </c>
      <c r="H64" s="68">
        <v>2.5307370841393299E-5</v>
      </c>
      <c r="I64" s="68">
        <v>2.4682221848399001E-5</v>
      </c>
      <c r="J64" s="68">
        <v>2.65799955771316E-5</v>
      </c>
      <c r="K64" s="68">
        <v>2.55752918383908E-5</v>
      </c>
      <c r="L64" s="68">
        <v>2.5698088962014699E-5</v>
      </c>
      <c r="M64" s="68">
        <v>2.4503607850400699E-5</v>
      </c>
      <c r="N64" s="68">
        <v>2.67027927007555E-5</v>
      </c>
      <c r="O64" s="68">
        <v>4.2074079119999998E-5</v>
      </c>
      <c r="P64" s="68">
        <v>3.7287339120000003E-5</v>
      </c>
      <c r="Q64" s="68">
        <v>2.7746979120000001E-5</v>
      </c>
      <c r="R64" s="68">
        <v>2.923467912E-5</v>
      </c>
      <c r="S64" s="68">
        <v>3.6819879119999997E-5</v>
      </c>
      <c r="T64" s="68">
        <v>4.0564779120000002E-5</v>
      </c>
      <c r="U64" s="68">
        <v>4.3690956120000003E-5</v>
      </c>
      <c r="V64" s="68">
        <v>1.29276830863101E-4</v>
      </c>
      <c r="W64" s="68">
        <v>1.7684079119999999E-5</v>
      </c>
      <c r="X64" s="68">
        <v>9.7595791199999993E-6</v>
      </c>
      <c r="Y64" s="68">
        <v>7.1956722971203602E-6</v>
      </c>
      <c r="Z64" s="68">
        <v>1.41906678908906E-5</v>
      </c>
      <c r="AA64" s="68">
        <v>1.4229211687548799E-5</v>
      </c>
      <c r="AB64" s="68">
        <v>1.0829258013407E-5</v>
      </c>
      <c r="AC64" s="69">
        <v>1.0957080439453399E-5</v>
      </c>
      <c r="AD64" s="30">
        <f t="shared" ca="1" si="9"/>
        <v>-0.54538192500788152</v>
      </c>
      <c r="AE64" s="38">
        <f t="shared" ca="1" si="4"/>
        <v>-2.8774116235048552E-2</v>
      </c>
      <c r="AF64" s="38">
        <f t="shared" ca="1" si="5"/>
        <v>1.1803433428970944E-2</v>
      </c>
      <c r="AG64" s="45">
        <f t="shared" ca="1" si="6"/>
        <v>1.3959135597097401E-5</v>
      </c>
    </row>
    <row r="65" spans="1:33" hidden="1" outlineLevel="2" x14ac:dyDescent="0.2">
      <c r="A65" s="17" t="s">
        <v>7</v>
      </c>
      <c r="B65" s="56">
        <v>1.14486813115405E-2</v>
      </c>
      <c r="C65" s="68">
        <v>1.41373152535682E-2</v>
      </c>
      <c r="D65" s="68">
        <v>1.3511314410080201E-2</v>
      </c>
      <c r="E65" s="68">
        <v>1.63380118283965E-2</v>
      </c>
      <c r="F65" s="68">
        <v>1.33533073290146E-2</v>
      </c>
      <c r="G65" s="68">
        <v>8.5444518575691197E-3</v>
      </c>
      <c r="H65" s="68">
        <v>8.9715541124422305E-3</v>
      </c>
      <c r="I65" s="68">
        <v>7.5916392678044503E-3</v>
      </c>
      <c r="J65" s="68">
        <v>7.1289453211483503E-3</v>
      </c>
      <c r="K65" s="68">
        <v>4.8409670719035802E-3</v>
      </c>
      <c r="L65" s="68">
        <v>6.83875810219166E-3</v>
      </c>
      <c r="M65" s="68">
        <v>1.3731166921759699E-2</v>
      </c>
      <c r="N65" s="68">
        <v>1.29285677821168E-2</v>
      </c>
      <c r="O65" s="68">
        <v>1.92218574162638E-2</v>
      </c>
      <c r="P65" s="68">
        <v>8.3785177254167894E-3</v>
      </c>
      <c r="Q65" s="68">
        <v>4.6282638534773301E-3</v>
      </c>
      <c r="R65" s="68">
        <v>5.7095223562942396E-3</v>
      </c>
      <c r="S65" s="68">
        <v>7.0433672973675698E-3</v>
      </c>
      <c r="T65" s="68">
        <v>8.2744252951304706E-3</v>
      </c>
      <c r="U65" s="68">
        <v>5.0894676145830601E-3</v>
      </c>
      <c r="V65" s="68">
        <v>2.5628735458600102E-3</v>
      </c>
      <c r="W65" s="68">
        <v>1.49758245986498E-3</v>
      </c>
      <c r="X65" s="68">
        <v>2.5092357362479801E-4</v>
      </c>
      <c r="Y65" s="68">
        <v>2.24581168997866E-3</v>
      </c>
      <c r="Z65" s="68">
        <v>2.3848879485434101E-3</v>
      </c>
      <c r="AA65" s="68">
        <v>2.4884067740029602E-4</v>
      </c>
      <c r="AB65" s="68">
        <v>1.4250655482125501E-3</v>
      </c>
      <c r="AC65" s="69">
        <v>1.88965060906557E-3</v>
      </c>
      <c r="AD65" s="30">
        <f t="shared" ca="1" si="9"/>
        <v>-0.83494600315577272</v>
      </c>
      <c r="AE65" s="38">
        <f t="shared" ca="1" si="4"/>
        <v>-6.4544383459809396E-2</v>
      </c>
      <c r="AF65" s="38">
        <f t="shared" ca="1" si="5"/>
        <v>0.32600960807434132</v>
      </c>
      <c r="AG65" s="45">
        <f t="shared" ca="1" si="6"/>
        <v>2.4073829911939442E-3</v>
      </c>
    </row>
    <row r="66" spans="1:33" hidden="1" outlineLevel="2" x14ac:dyDescent="0.2">
      <c r="A66" s="17" t="s">
        <v>8</v>
      </c>
      <c r="B66" s="56">
        <v>1.16643824330437E-4</v>
      </c>
      <c r="C66" s="68">
        <v>1.2588248626432301E-4</v>
      </c>
      <c r="D66" s="68">
        <v>1.7284186777204001E-4</v>
      </c>
      <c r="E66" s="68">
        <v>1.2545190263219601E-4</v>
      </c>
      <c r="F66" s="68">
        <v>1.29642017813309E-4</v>
      </c>
      <c r="G66" s="68">
        <v>1.14727036449332E-4</v>
      </c>
      <c r="H66" s="68">
        <v>1.24491149810536E-4</v>
      </c>
      <c r="I66" s="68">
        <v>9.3807056221691397E-5</v>
      </c>
      <c r="J66" s="68">
        <v>9.2416122783951101E-5</v>
      </c>
      <c r="K66" s="68">
        <v>9.9488713768425895E-5</v>
      </c>
      <c r="L66" s="68">
        <v>1.3724036973271499E-4</v>
      </c>
      <c r="M66" s="68">
        <v>1.9197779728906801E-4</v>
      </c>
      <c r="N66" s="68">
        <v>2.1752400619694801E-4</v>
      </c>
      <c r="O66" s="68">
        <v>2.38553748795288E-4</v>
      </c>
      <c r="P66" s="68">
        <v>2.8421244671583202E-4</v>
      </c>
      <c r="Q66" s="68">
        <v>2.9878795202208103E-4</v>
      </c>
      <c r="R66" s="68">
        <v>3.1379387751958698E-4</v>
      </c>
      <c r="S66" s="68">
        <v>3.3923066355709202E-4</v>
      </c>
      <c r="T66" s="68">
        <v>3.1927813473812299E-4</v>
      </c>
      <c r="U66" s="68">
        <v>3.1220496726291598E-4</v>
      </c>
      <c r="V66" s="68">
        <v>2.5469790287517498E-4</v>
      </c>
      <c r="W66" s="68">
        <v>2.4142558201833199E-4</v>
      </c>
      <c r="X66" s="68">
        <v>2.7513674343639501E-4</v>
      </c>
      <c r="Y66" s="68">
        <v>2.81653488190511E-4</v>
      </c>
      <c r="Z66" s="68">
        <v>2.9568217705421202E-4</v>
      </c>
      <c r="AA66" s="68">
        <v>3.1288778557940798E-4</v>
      </c>
      <c r="AB66" s="68">
        <v>3.3315762942695798E-4</v>
      </c>
      <c r="AC66" s="69">
        <v>3.3119913646066803E-4</v>
      </c>
      <c r="AD66" s="30">
        <f t="shared" ca="1" si="9"/>
        <v>1.8394056724548342</v>
      </c>
      <c r="AE66" s="38">
        <f t="shared" ca="1" si="4"/>
        <v>3.9408350766440892E-2</v>
      </c>
      <c r="AF66" s="38">
        <f t="shared" ca="1" si="5"/>
        <v>-5.8785775659966344E-3</v>
      </c>
      <c r="AG66" s="45">
        <f t="shared" ca="1" si="6"/>
        <v>4.219421114085263E-4</v>
      </c>
    </row>
    <row r="67" spans="1:33" ht="15" hidden="1" outlineLevel="2" x14ac:dyDescent="0.25">
      <c r="A67" s="17" t="s">
        <v>9</v>
      </c>
      <c r="B67" s="56">
        <v>8.8456547799937706E-6</v>
      </c>
      <c r="C67" s="68">
        <v>8.9662873181700495E-6</v>
      </c>
      <c r="D67" s="68">
        <v>8.9616287513351503E-6</v>
      </c>
      <c r="E67" s="68">
        <v>9.3331763545741107E-6</v>
      </c>
      <c r="F67" s="68">
        <v>9.6878364710739202E-6</v>
      </c>
      <c r="G67" s="68">
        <v>9.8994003455765206E-6</v>
      </c>
      <c r="H67" s="68">
        <v>9.6688829988757501E-6</v>
      </c>
      <c r="I67" s="68">
        <v>1.00324438394468E-5</v>
      </c>
      <c r="J67" s="68">
        <v>1.0256959766793501E-5</v>
      </c>
      <c r="K67" s="68">
        <v>1.1257641614120501E-5</v>
      </c>
      <c r="L67" s="68">
        <v>1.19724338077187E-5</v>
      </c>
      <c r="M67" s="68">
        <v>1.21146013387473E-5</v>
      </c>
      <c r="N67" s="68">
        <v>1.3151454034000199E-5</v>
      </c>
      <c r="O67" s="68">
        <v>1.32703025315564E-5</v>
      </c>
      <c r="P67" s="68">
        <v>1.3950866976142199E-5</v>
      </c>
      <c r="Q67" s="68">
        <v>1.3826680588502E-5</v>
      </c>
      <c r="R67" s="68">
        <v>1.36753801014801E-5</v>
      </c>
      <c r="S67" s="68">
        <v>1.3153700114069701E-5</v>
      </c>
      <c r="T67" s="68">
        <v>1.2381543084162701E-5</v>
      </c>
      <c r="U67" s="68">
        <v>1.15494810333986E-5</v>
      </c>
      <c r="V67" s="68">
        <v>1.2687825594255701E-5</v>
      </c>
      <c r="W67" s="68">
        <v>1.28162663583164E-5</v>
      </c>
      <c r="X67" s="68">
        <v>1.27771764849051E-5</v>
      </c>
      <c r="Y67" s="68">
        <v>1.22656652949585E-5</v>
      </c>
      <c r="Z67" s="68">
        <v>1.23251154410512E-5</v>
      </c>
      <c r="AA67" s="68">
        <v>1.2439266878114901E-5</v>
      </c>
      <c r="AB67" s="68">
        <v>1.2368356900145501E-5</v>
      </c>
      <c r="AC67" s="69">
        <v>1.2992106293449699E-5</v>
      </c>
      <c r="AD67" s="29">
        <f t="shared" ca="1" si="9"/>
        <v>0.46875574692717636</v>
      </c>
      <c r="AE67" s="37">
        <f t="shared" ca="1" si="4"/>
        <v>1.4339452826393151E-2</v>
      </c>
      <c r="AF67" s="37">
        <f t="shared" ca="1" si="5"/>
        <v>5.0431063587505376E-2</v>
      </c>
      <c r="AG67" s="44">
        <f t="shared" ca="1" si="6"/>
        <v>1.6551724197364208E-5</v>
      </c>
    </row>
    <row r="68" spans="1:33" ht="15" collapsed="1" x14ac:dyDescent="0.25">
      <c r="A68" s="15" t="s">
        <v>24</v>
      </c>
      <c r="B68" s="54">
        <f>SUBTOTAL(9,B69:B82)</f>
        <v>0.37068580441677734</v>
      </c>
      <c r="C68" s="64">
        <f t="shared" ref="C68:AC68" si="36">SUBTOTAL(9,C69:C82)</f>
        <v>0.3851051161119568</v>
      </c>
      <c r="D68" s="64">
        <f t="shared" si="36"/>
        <v>0.4127963324454948</v>
      </c>
      <c r="E68" s="64">
        <f t="shared" si="36"/>
        <v>0.43412567344109748</v>
      </c>
      <c r="F68" s="64">
        <f t="shared" si="36"/>
        <v>0.46444358696199561</v>
      </c>
      <c r="G68" s="64">
        <f t="shared" si="36"/>
        <v>0.49360384978630995</v>
      </c>
      <c r="H68" s="64">
        <f t="shared" si="36"/>
        <v>0.5028892964168562</v>
      </c>
      <c r="I68" s="64">
        <f t="shared" si="36"/>
        <v>0.52444867685602159</v>
      </c>
      <c r="J68" s="64">
        <f t="shared" si="36"/>
        <v>0.53649839118694043</v>
      </c>
      <c r="K68" s="64">
        <f t="shared" si="36"/>
        <v>0.5630614120714702</v>
      </c>
      <c r="L68" s="64">
        <f t="shared" si="36"/>
        <v>0.60511597490480873</v>
      </c>
      <c r="M68" s="64">
        <f t="shared" si="36"/>
        <v>0.5959141103835659</v>
      </c>
      <c r="N68" s="64">
        <f t="shared" si="36"/>
        <v>0.6152309474425236</v>
      </c>
      <c r="O68" s="64">
        <f t="shared" si="36"/>
        <v>0.64766919025477032</v>
      </c>
      <c r="P68" s="64">
        <f t="shared" si="36"/>
        <v>0.67444258663539525</v>
      </c>
      <c r="Q68" s="64">
        <f t="shared" si="36"/>
        <v>0.6685161104027536</v>
      </c>
      <c r="R68" s="64">
        <f t="shared" si="36"/>
        <v>0.65372845342092067</v>
      </c>
      <c r="S68" s="64">
        <f t="shared" si="36"/>
        <v>0.64026516249386178</v>
      </c>
      <c r="T68" s="64">
        <f t="shared" si="36"/>
        <v>0.61219070522475949</v>
      </c>
      <c r="U68" s="64">
        <f t="shared" si="36"/>
        <v>0.5973647666952514</v>
      </c>
      <c r="V68" s="64">
        <f t="shared" si="36"/>
        <v>0.56929098117720134</v>
      </c>
      <c r="W68" s="64">
        <f t="shared" si="36"/>
        <v>0.54602074405578438</v>
      </c>
      <c r="X68" s="64">
        <f t="shared" si="36"/>
        <v>0.52229452342598781</v>
      </c>
      <c r="Y68" s="64">
        <f t="shared" si="36"/>
        <v>0.5103121436096687</v>
      </c>
      <c r="Z68" s="64">
        <f t="shared" si="36"/>
        <v>0.49434437000455134</v>
      </c>
      <c r="AA68" s="64">
        <f t="shared" si="36"/>
        <v>0.48102640739769092</v>
      </c>
      <c r="AB68" s="64">
        <f t="shared" ref="AB68" si="37">SUBTOTAL(9,AB69:AB82)</f>
        <v>0.4713203283694869</v>
      </c>
      <c r="AC68" s="65">
        <f t="shared" si="36"/>
        <v>0.41395462883584011</v>
      </c>
      <c r="AD68" s="28">
        <f t="shared" ca="1" si="9"/>
        <v>0.11672641332230205</v>
      </c>
      <c r="AE68" s="36">
        <f t="shared" ca="1" si="4"/>
        <v>4.0973178225598428E-3</v>
      </c>
      <c r="AF68" s="36">
        <f t="shared" ca="1" si="5"/>
        <v>-0.12171276323281244</v>
      </c>
      <c r="AG68" s="43">
        <f t="shared" ca="1" si="6"/>
        <v>0.52737121233125483</v>
      </c>
    </row>
    <row r="69" spans="1:33" ht="15" hidden="1" outlineLevel="1" x14ac:dyDescent="0.25">
      <c r="A69" s="16" t="s">
        <v>25</v>
      </c>
      <c r="B69" s="55">
        <f>SUBTOTAL(9,B70:B75)</f>
        <v>0.30667156211880769</v>
      </c>
      <c r="C69" s="66">
        <f t="shared" ref="C69:AC69" si="38">SUBTOTAL(9,C70:C75)</f>
        <v>0.31470494529641724</v>
      </c>
      <c r="D69" s="66">
        <f t="shared" si="38"/>
        <v>0.33030816351804648</v>
      </c>
      <c r="E69" s="66">
        <f t="shared" si="38"/>
        <v>0.34529483827056356</v>
      </c>
      <c r="F69" s="66">
        <f t="shared" si="38"/>
        <v>0.36645992978578434</v>
      </c>
      <c r="G69" s="66">
        <f t="shared" si="38"/>
        <v>0.39272510491001567</v>
      </c>
      <c r="H69" s="66">
        <f t="shared" si="38"/>
        <v>0.40503797637053146</v>
      </c>
      <c r="I69" s="66">
        <f t="shared" si="38"/>
        <v>0.42634806568211764</v>
      </c>
      <c r="J69" s="66">
        <f t="shared" si="38"/>
        <v>0.44167305872993429</v>
      </c>
      <c r="K69" s="66">
        <f t="shared" si="38"/>
        <v>0.45755342569770857</v>
      </c>
      <c r="L69" s="66">
        <f t="shared" si="38"/>
        <v>0.46734889882149899</v>
      </c>
      <c r="M69" s="66">
        <f t="shared" si="38"/>
        <v>0.47769896662796013</v>
      </c>
      <c r="N69" s="66">
        <f t="shared" si="38"/>
        <v>0.5102919700227766</v>
      </c>
      <c r="O69" s="66">
        <f t="shared" si="38"/>
        <v>0.53621900584980375</v>
      </c>
      <c r="P69" s="66">
        <f t="shared" si="38"/>
        <v>0.56094140119650815</v>
      </c>
      <c r="Q69" s="66">
        <f t="shared" si="38"/>
        <v>0.56409548135474075</v>
      </c>
      <c r="R69" s="66">
        <f t="shared" si="38"/>
        <v>0.54995319735903347</v>
      </c>
      <c r="S69" s="66">
        <f t="shared" si="38"/>
        <v>0.54091536685572472</v>
      </c>
      <c r="T69" s="66">
        <f t="shared" si="38"/>
        <v>0.51433474684150382</v>
      </c>
      <c r="U69" s="66">
        <f t="shared" si="38"/>
        <v>0.49747297395658308</v>
      </c>
      <c r="V69" s="66">
        <f t="shared" si="38"/>
        <v>0.47933735781483594</v>
      </c>
      <c r="W69" s="66">
        <f t="shared" si="38"/>
        <v>0.45234959269552638</v>
      </c>
      <c r="X69" s="66">
        <f t="shared" si="38"/>
        <v>0.43243165107157011</v>
      </c>
      <c r="Y69" s="66">
        <f t="shared" si="38"/>
        <v>0.41946489920949398</v>
      </c>
      <c r="Z69" s="66">
        <f t="shared" si="38"/>
        <v>0.40693351150809365</v>
      </c>
      <c r="AA69" s="66">
        <f t="shared" si="38"/>
        <v>0.39219680391002987</v>
      </c>
      <c r="AB69" s="66">
        <f t="shared" ref="AB69" si="39">SUBTOTAL(9,AB70:AB75)</f>
        <v>0.38706509617202578</v>
      </c>
      <c r="AC69" s="67">
        <f t="shared" si="38"/>
        <v>0.33453519344344052</v>
      </c>
      <c r="AD69" s="29">
        <f t="shared" ca="1" si="9"/>
        <v>9.0858216954065485E-2</v>
      </c>
      <c r="AE69" s="37">
        <f t="shared" ca="1" si="4"/>
        <v>3.2261090744367671E-3</v>
      </c>
      <c r="AF69" s="37">
        <f t="shared" ca="1" si="5"/>
        <v>-0.13571335480282898</v>
      </c>
      <c r="AG69" s="44">
        <f t="shared" ca="1" si="6"/>
        <v>0.42619219171408695</v>
      </c>
    </row>
    <row r="70" spans="1:33" ht="15" hidden="1" outlineLevel="2" x14ac:dyDescent="0.25">
      <c r="A70" s="18" t="s">
        <v>26</v>
      </c>
      <c r="B70" s="57">
        <f>SUBTOTAL(9,B71:B72)</f>
        <v>0.27192264751937389</v>
      </c>
      <c r="C70" s="70">
        <f t="shared" ref="C70:AC70" si="40">SUBTOTAL(9,C71:C72)</f>
        <v>0.27865110809322213</v>
      </c>
      <c r="D70" s="70">
        <f t="shared" si="40"/>
        <v>0.29017941175499901</v>
      </c>
      <c r="E70" s="70">
        <f t="shared" si="40"/>
        <v>0.30014105867951701</v>
      </c>
      <c r="F70" s="70">
        <f t="shared" si="40"/>
        <v>0.31697724050569998</v>
      </c>
      <c r="G70" s="70">
        <f t="shared" si="40"/>
        <v>0.33483780894750803</v>
      </c>
      <c r="H70" s="70">
        <f t="shared" si="40"/>
        <v>0.34434301116862198</v>
      </c>
      <c r="I70" s="70">
        <f t="shared" si="40"/>
        <v>0.36219619820118454</v>
      </c>
      <c r="J70" s="70">
        <f t="shared" si="40"/>
        <v>0.37522389203860307</v>
      </c>
      <c r="K70" s="70">
        <f t="shared" si="40"/>
        <v>0.38933565938066228</v>
      </c>
      <c r="L70" s="70">
        <f t="shared" si="40"/>
        <v>0.39348107676524119</v>
      </c>
      <c r="M70" s="70">
        <f t="shared" si="40"/>
        <v>0.40001485788298158</v>
      </c>
      <c r="N70" s="70">
        <f t="shared" si="40"/>
        <v>0.4296707897878182</v>
      </c>
      <c r="O70" s="70">
        <f t="shared" si="40"/>
        <v>0.45241327749278937</v>
      </c>
      <c r="P70" s="70">
        <f t="shared" si="40"/>
        <v>0.47134292902638797</v>
      </c>
      <c r="Q70" s="70">
        <f t="shared" si="40"/>
        <v>0.47061300599241102</v>
      </c>
      <c r="R70" s="70">
        <f t="shared" si="40"/>
        <v>0.45338313779858319</v>
      </c>
      <c r="S70" s="70">
        <f t="shared" si="40"/>
        <v>0.4397666524606596</v>
      </c>
      <c r="T70" s="70">
        <f t="shared" si="40"/>
        <v>0.4101363574766671</v>
      </c>
      <c r="U70" s="70">
        <f t="shared" si="40"/>
        <v>0.39407773095934379</v>
      </c>
      <c r="V70" s="70">
        <f t="shared" si="40"/>
        <v>0.37323524616052428</v>
      </c>
      <c r="W70" s="70">
        <f t="shared" si="40"/>
        <v>0.34353160566474772</v>
      </c>
      <c r="X70" s="70">
        <f t="shared" si="40"/>
        <v>0.32011641342771863</v>
      </c>
      <c r="Y70" s="70">
        <f t="shared" si="40"/>
        <v>0.30043950209235881</v>
      </c>
      <c r="Z70" s="70">
        <f t="shared" si="40"/>
        <v>0.27989186549734102</v>
      </c>
      <c r="AA70" s="70">
        <f t="shared" si="40"/>
        <v>0.26014844200534248</v>
      </c>
      <c r="AB70" s="70">
        <f t="shared" ref="AB70" si="41">SUBTOTAL(9,AB71:AB72)</f>
        <v>0.2456904526281295</v>
      </c>
      <c r="AC70" s="71">
        <f t="shared" si="40"/>
        <v>0.1982388838169715</v>
      </c>
      <c r="AD70" s="31">
        <f t="shared" ca="1" si="9"/>
        <v>-0.27097325057175536</v>
      </c>
      <c r="AE70" s="39">
        <f t="shared" ca="1" si="4"/>
        <v>-1.1637123713046482E-2</v>
      </c>
      <c r="AF70" s="39">
        <f t="shared" ca="1" si="5"/>
        <v>-0.19313558302153244</v>
      </c>
      <c r="AG70" s="46">
        <f t="shared" ca="1" si="6"/>
        <v>0.25255299302670703</v>
      </c>
    </row>
    <row r="71" spans="1:33" hidden="1" outlineLevel="3" x14ac:dyDescent="0.2">
      <c r="A71" s="19" t="s">
        <v>27</v>
      </c>
      <c r="B71" s="56">
        <v>0.21737174187467301</v>
      </c>
      <c r="C71" s="68">
        <v>0.19004871848619301</v>
      </c>
      <c r="D71" s="68">
        <v>0.18272486623697501</v>
      </c>
      <c r="E71" s="68">
        <v>0.17577426837933099</v>
      </c>
      <c r="F71" s="68">
        <v>0.17365306044267401</v>
      </c>
      <c r="G71" s="68">
        <v>0.16871011705394501</v>
      </c>
      <c r="H71" s="68">
        <v>0.110938238878474</v>
      </c>
      <c r="I71" s="68">
        <v>9.7990056027535494E-2</v>
      </c>
      <c r="J71" s="68">
        <v>9.6757724879145093E-2</v>
      </c>
      <c r="K71" s="68">
        <v>9.7343905329006303E-2</v>
      </c>
      <c r="L71" s="68">
        <v>8.9853250357764203E-2</v>
      </c>
      <c r="M71" s="68">
        <v>8.72857180564416E-2</v>
      </c>
      <c r="N71" s="68">
        <v>9.4023261376368197E-2</v>
      </c>
      <c r="O71" s="68">
        <v>9.8673797179963399E-2</v>
      </c>
      <c r="P71" s="68">
        <v>0.108862166531597</v>
      </c>
      <c r="Q71" s="68">
        <v>9.8312157903510999E-2</v>
      </c>
      <c r="R71" s="68">
        <v>9.0651437933985196E-2</v>
      </c>
      <c r="S71" s="68">
        <v>8.9120961961372605E-2</v>
      </c>
      <c r="T71" s="68">
        <v>8.0010732668409107E-2</v>
      </c>
      <c r="U71" s="68">
        <v>8.2048999906834799E-2</v>
      </c>
      <c r="V71" s="68">
        <v>7.6161856926356297E-2</v>
      </c>
      <c r="W71" s="68">
        <v>6.5750903714819703E-2</v>
      </c>
      <c r="X71" s="68">
        <v>6.2967949510071605E-2</v>
      </c>
      <c r="Y71" s="68">
        <v>6.0786011066224797E-2</v>
      </c>
      <c r="Z71" s="68">
        <v>5.8547459892984002E-2</v>
      </c>
      <c r="AA71" s="68">
        <v>5.6627250256827501E-2</v>
      </c>
      <c r="AB71" s="68">
        <v>5.6291810189618499E-2</v>
      </c>
      <c r="AC71" s="69">
        <v>4.5949367386045499E-2</v>
      </c>
      <c r="AD71" s="30">
        <f t="shared" ca="1" si="9"/>
        <v>-0.78861388794253728</v>
      </c>
      <c r="AE71" s="38">
        <f t="shared" ca="1" si="4"/>
        <v>-5.5932968592814269E-2</v>
      </c>
      <c r="AF71" s="38">
        <f t="shared" ca="1" si="5"/>
        <v>-0.18372908543417887</v>
      </c>
      <c r="AG71" s="45">
        <f t="shared" ca="1" si="6"/>
        <v>5.853871872958992E-2</v>
      </c>
    </row>
    <row r="72" spans="1:33" hidden="1" outlineLevel="3" x14ac:dyDescent="0.2">
      <c r="A72" s="19" t="s">
        <v>28</v>
      </c>
      <c r="B72" s="56">
        <v>5.4550905644700901E-2</v>
      </c>
      <c r="C72" s="68">
        <v>8.8602389607029097E-2</v>
      </c>
      <c r="D72" s="68">
        <v>0.107454545518024</v>
      </c>
      <c r="E72" s="68">
        <v>0.12436679030018601</v>
      </c>
      <c r="F72" s="68">
        <v>0.143324180063026</v>
      </c>
      <c r="G72" s="68">
        <v>0.166127691893563</v>
      </c>
      <c r="H72" s="68">
        <v>0.233404772290148</v>
      </c>
      <c r="I72" s="68">
        <v>0.26420614217364902</v>
      </c>
      <c r="J72" s="68">
        <v>0.27846616715945799</v>
      </c>
      <c r="K72" s="68">
        <v>0.29199175405165601</v>
      </c>
      <c r="L72" s="68">
        <v>0.30362782640747699</v>
      </c>
      <c r="M72" s="68">
        <v>0.31272913982653999</v>
      </c>
      <c r="N72" s="68">
        <v>0.33564752841145001</v>
      </c>
      <c r="O72" s="68">
        <v>0.35373948031282598</v>
      </c>
      <c r="P72" s="68">
        <v>0.362480762494791</v>
      </c>
      <c r="Q72" s="68">
        <v>0.37230084808890002</v>
      </c>
      <c r="R72" s="68">
        <v>0.36273169986459802</v>
      </c>
      <c r="S72" s="68">
        <v>0.35064569049928701</v>
      </c>
      <c r="T72" s="68">
        <v>0.33012562480825802</v>
      </c>
      <c r="U72" s="68">
        <v>0.312028731052509</v>
      </c>
      <c r="V72" s="68">
        <v>0.29707338923416798</v>
      </c>
      <c r="W72" s="68">
        <v>0.27778070194992799</v>
      </c>
      <c r="X72" s="68">
        <v>0.25714846391764701</v>
      </c>
      <c r="Y72" s="68">
        <v>0.23965349102613401</v>
      </c>
      <c r="Z72" s="68">
        <v>0.221344405604357</v>
      </c>
      <c r="AA72" s="68">
        <v>0.20352119174851499</v>
      </c>
      <c r="AB72" s="68">
        <v>0.18939864243851101</v>
      </c>
      <c r="AC72" s="69">
        <v>0.152289516430926</v>
      </c>
      <c r="AD72" s="30">
        <f t="shared" ca="1" si="9"/>
        <v>1.7916954747335065</v>
      </c>
      <c r="AE72" s="38">
        <f t="shared" ca="1" si="4"/>
        <v>3.8756205366157648E-2</v>
      </c>
      <c r="AF72" s="38">
        <f t="shared" ca="1" si="5"/>
        <v>-0.19593131993875101</v>
      </c>
      <c r="AG72" s="45">
        <f t="shared" ca="1" si="6"/>
        <v>0.19401427429711715</v>
      </c>
    </row>
    <row r="73" spans="1:33" ht="15" hidden="1" outlineLevel="2" x14ac:dyDescent="0.25">
      <c r="A73" s="18" t="s">
        <v>29</v>
      </c>
      <c r="B73" s="57">
        <v>2.7443517145706201E-2</v>
      </c>
      <c r="C73" s="70">
        <v>2.8704412860327402E-2</v>
      </c>
      <c r="D73" s="70">
        <v>3.3343395268537801E-2</v>
      </c>
      <c r="E73" s="70">
        <v>3.8875278363751903E-2</v>
      </c>
      <c r="F73" s="70">
        <v>4.4392649763882998E-2</v>
      </c>
      <c r="G73" s="70">
        <v>5.39325121290085E-2</v>
      </c>
      <c r="H73" s="70">
        <v>5.7743512845415901E-2</v>
      </c>
      <c r="I73" s="70">
        <v>6.2036635194562997E-2</v>
      </c>
      <c r="J73" s="70">
        <v>6.4997269197779706E-2</v>
      </c>
      <c r="K73" s="70">
        <v>6.7639784294149505E-2</v>
      </c>
      <c r="L73" s="70">
        <v>7.3724025779516797E-2</v>
      </c>
      <c r="M73" s="70">
        <v>7.7549602417484598E-2</v>
      </c>
      <c r="N73" s="70">
        <v>8.0408636573181605E-2</v>
      </c>
      <c r="O73" s="70">
        <v>8.3531003052020505E-2</v>
      </c>
      <c r="P73" s="70">
        <v>8.92774490705672E-2</v>
      </c>
      <c r="Q73" s="70">
        <v>9.3125047733843003E-2</v>
      </c>
      <c r="R73" s="70">
        <v>9.6204823481955096E-2</v>
      </c>
      <c r="S73" s="70">
        <v>0.10076613667887201</v>
      </c>
      <c r="T73" s="70">
        <v>0.103801711720624</v>
      </c>
      <c r="U73" s="70">
        <v>0.103072478208676</v>
      </c>
      <c r="V73" s="70">
        <v>0.105820279147629</v>
      </c>
      <c r="W73" s="70">
        <v>0.108570216472551</v>
      </c>
      <c r="X73" s="70">
        <v>0.112097817024577</v>
      </c>
      <c r="Y73" s="70">
        <v>0.118826155159007</v>
      </c>
      <c r="Z73" s="70">
        <v>0.12686126242303</v>
      </c>
      <c r="AA73" s="70">
        <v>0.13188703665499599</v>
      </c>
      <c r="AB73" s="70">
        <v>0.141242713500637</v>
      </c>
      <c r="AC73" s="71">
        <v>0.136182931638022</v>
      </c>
      <c r="AD73" s="30">
        <f t="shared" ca="1" si="9"/>
        <v>3.9622987795253906</v>
      </c>
      <c r="AE73" s="38">
        <f t="shared" ca="1" si="4"/>
        <v>6.1123746809476964E-2</v>
      </c>
      <c r="AF73" s="38">
        <f t="shared" ca="1" si="5"/>
        <v>-3.5823312489618564E-2</v>
      </c>
      <c r="AG73" s="45">
        <f t="shared" ca="1" si="6"/>
        <v>0.17349475704316605</v>
      </c>
    </row>
    <row r="74" spans="1:33" ht="15" hidden="1" outlineLevel="2" x14ac:dyDescent="0.25">
      <c r="A74" s="18" t="s">
        <v>30</v>
      </c>
      <c r="B74" s="57">
        <v>7.1549999999999999E-3</v>
      </c>
      <c r="C74" s="70">
        <v>7.1874E-3</v>
      </c>
      <c r="D74" s="70">
        <v>6.6392999999999999E-3</v>
      </c>
      <c r="E74" s="70">
        <v>6.1397999999999999E-3</v>
      </c>
      <c r="F74" s="70">
        <v>4.9518000000000001E-3</v>
      </c>
      <c r="G74" s="70">
        <v>3.8421000000000002E-3</v>
      </c>
      <c r="H74" s="70">
        <v>2.8511999999999999E-3</v>
      </c>
      <c r="I74" s="70">
        <v>2.0412E-3</v>
      </c>
      <c r="J74" s="70">
        <v>1.3715999999999999E-3</v>
      </c>
      <c r="K74" s="70">
        <v>5.0315797746900001E-4</v>
      </c>
      <c r="L74" s="70">
        <v>6.0446159604000003E-5</v>
      </c>
      <c r="M74" s="70">
        <v>6.7575731700000004E-5</v>
      </c>
      <c r="N74" s="70">
        <v>6.4364805599999994E-5</v>
      </c>
      <c r="O74" s="70">
        <v>5.89511733E-5</v>
      </c>
      <c r="P74" s="70">
        <v>5.1266102399999999E-5</v>
      </c>
      <c r="Q74" s="70">
        <v>5.4546609000000002E-5</v>
      </c>
      <c r="R74" s="70">
        <v>4.5877727400000003E-5</v>
      </c>
      <c r="S74" s="70">
        <v>5.7601019399999998E-5</v>
      </c>
      <c r="T74" s="70">
        <v>4.8501307199999998E-5</v>
      </c>
      <c r="U74" s="70">
        <v>4.6558306499999999E-5</v>
      </c>
      <c r="V74" s="70">
        <v>4.2843168000000003E-5</v>
      </c>
      <c r="W74" s="70">
        <v>3.7084870200000002E-5</v>
      </c>
      <c r="X74" s="70">
        <v>3.3824295899999998E-5</v>
      </c>
      <c r="Y74" s="70">
        <v>2.79952899E-5</v>
      </c>
      <c r="Z74" s="70">
        <v>2.4651363899999999E-5</v>
      </c>
      <c r="AA74" s="70">
        <v>1.86717525E-5</v>
      </c>
      <c r="AB74" s="70">
        <v>2.1311765100000001E-5</v>
      </c>
      <c r="AC74" s="71">
        <v>1.72683204E-5</v>
      </c>
      <c r="AD74" s="30">
        <f t="shared" ca="1" si="9"/>
        <v>-0.99758653802935016</v>
      </c>
      <c r="AE74" s="38">
        <f t="shared" ca="1" si="4"/>
        <v>-0.20005384039362917</v>
      </c>
      <c r="AF74" s="38">
        <f t="shared" ca="1" si="5"/>
        <v>-0.18972828768650429</v>
      </c>
      <c r="AG74" s="45">
        <f t="shared" ca="1" si="6"/>
        <v>2.1999548815007895E-5</v>
      </c>
    </row>
    <row r="75" spans="1:33" ht="15" hidden="1" outlineLevel="2" x14ac:dyDescent="0.25">
      <c r="A75" s="18" t="s">
        <v>31</v>
      </c>
      <c r="B75" s="57">
        <v>1.5039745372757201E-4</v>
      </c>
      <c r="C75" s="70">
        <v>1.62024342867719E-4</v>
      </c>
      <c r="D75" s="70">
        <v>1.4605649450965199E-4</v>
      </c>
      <c r="E75" s="70">
        <v>1.3870122729465399E-4</v>
      </c>
      <c r="F75" s="70">
        <v>1.3823951620136799E-4</v>
      </c>
      <c r="G75" s="70">
        <v>1.1268383349912101E-4</v>
      </c>
      <c r="H75" s="70">
        <v>1.00252356493605E-4</v>
      </c>
      <c r="I75" s="70">
        <v>7.40322863701147E-5</v>
      </c>
      <c r="J75" s="70">
        <v>8.0297493551518103E-5</v>
      </c>
      <c r="K75" s="70">
        <v>7.4824045427725696E-5</v>
      </c>
      <c r="L75" s="70">
        <v>8.3350117136990002E-5</v>
      </c>
      <c r="M75" s="70">
        <v>6.6930595793924502E-5</v>
      </c>
      <c r="N75" s="70">
        <v>1.4817885617683199E-4</v>
      </c>
      <c r="O75" s="70">
        <v>2.15774131693846E-4</v>
      </c>
      <c r="P75" s="70">
        <v>2.6975699715297099E-4</v>
      </c>
      <c r="Q75" s="70">
        <v>3.0288101948680298E-4</v>
      </c>
      <c r="R75" s="70">
        <v>3.1935835109517599E-4</v>
      </c>
      <c r="S75" s="70">
        <v>3.24976696793153E-4</v>
      </c>
      <c r="T75" s="70">
        <v>3.4817633701267803E-4</v>
      </c>
      <c r="U75" s="70">
        <v>2.7620648206330402E-4</v>
      </c>
      <c r="V75" s="70">
        <v>2.3898933868265199E-4</v>
      </c>
      <c r="W75" s="70">
        <v>2.1068568802770399E-4</v>
      </c>
      <c r="X75" s="70">
        <v>1.83596323374514E-4</v>
      </c>
      <c r="Y75" s="70">
        <v>1.71246668228135E-4</v>
      </c>
      <c r="Z75" s="70">
        <v>1.55732223822646E-4</v>
      </c>
      <c r="AA75" s="70">
        <v>1.4265349719141601E-4</v>
      </c>
      <c r="AB75" s="70">
        <v>1.10618278159289E-4</v>
      </c>
      <c r="AC75" s="71">
        <v>9.6109668046994294E-5</v>
      </c>
      <c r="AD75" s="30">
        <f t="shared" ca="1" si="9"/>
        <v>-0.36096213290228907</v>
      </c>
      <c r="AE75" s="38">
        <f t="shared" ca="1" si="4"/>
        <v>-1.644810098561067E-2</v>
      </c>
      <c r="AF75" s="38">
        <f t="shared" ca="1" si="5"/>
        <v>-0.13115924740215601</v>
      </c>
      <c r="AG75" s="45">
        <f t="shared" ca="1" si="6"/>
        <v>1.2244209539881223E-4</v>
      </c>
    </row>
    <row r="76" spans="1:33" ht="15" hidden="1" outlineLevel="1" x14ac:dyDescent="0.25">
      <c r="A76" s="16" t="s">
        <v>32</v>
      </c>
      <c r="B76" s="55">
        <f>SUBTOTAL(9,B77)</f>
        <v>3.0794007788915799E-2</v>
      </c>
      <c r="C76" s="66">
        <f t="shared" ref="C76:AC76" si="42">SUBTOTAL(9,C77)</f>
        <v>4.0223129320163802E-2</v>
      </c>
      <c r="D76" s="66">
        <f t="shared" si="42"/>
        <v>5.01810770119238E-2</v>
      </c>
      <c r="E76" s="66">
        <f t="shared" si="42"/>
        <v>5.3551095765520598E-2</v>
      </c>
      <c r="F76" s="66">
        <f t="shared" si="42"/>
        <v>5.61129326322935E-2</v>
      </c>
      <c r="G76" s="66">
        <f t="shared" si="42"/>
        <v>6.0248976029571299E-2</v>
      </c>
      <c r="H76" s="66">
        <f t="shared" si="42"/>
        <v>5.9274951745510902E-2</v>
      </c>
      <c r="I76" s="66">
        <f t="shared" si="42"/>
        <v>6.2252260000854598E-2</v>
      </c>
      <c r="J76" s="66">
        <f t="shared" si="42"/>
        <v>6.0077643433149801E-2</v>
      </c>
      <c r="K76" s="66">
        <f t="shared" si="42"/>
        <v>6.9192834765534603E-2</v>
      </c>
      <c r="L76" s="66">
        <f t="shared" si="42"/>
        <v>9.5365044962218995E-2</v>
      </c>
      <c r="M76" s="66">
        <f t="shared" si="42"/>
        <v>7.5384426146979003E-2</v>
      </c>
      <c r="N76" s="66">
        <f t="shared" si="42"/>
        <v>6.2961452044453706E-2</v>
      </c>
      <c r="O76" s="66">
        <f t="shared" si="42"/>
        <v>6.5821237121776302E-2</v>
      </c>
      <c r="P76" s="66">
        <f t="shared" si="42"/>
        <v>6.7857430683393796E-2</v>
      </c>
      <c r="Q76" s="66">
        <f t="shared" si="42"/>
        <v>5.96627656010386E-2</v>
      </c>
      <c r="R76" s="66">
        <f t="shared" si="42"/>
        <v>6.1269845094381901E-2</v>
      </c>
      <c r="S76" s="66">
        <f t="shared" si="42"/>
        <v>6.2385735503314103E-2</v>
      </c>
      <c r="T76" s="66">
        <f t="shared" si="42"/>
        <v>6.0468164545561399E-2</v>
      </c>
      <c r="U76" s="66">
        <f t="shared" si="42"/>
        <v>6.3719810546032998E-2</v>
      </c>
      <c r="V76" s="66">
        <f t="shared" si="42"/>
        <v>5.5559442711899797E-2</v>
      </c>
      <c r="W76" s="66">
        <f t="shared" si="42"/>
        <v>5.9339924394487299E-2</v>
      </c>
      <c r="X76" s="66">
        <f t="shared" si="42"/>
        <v>5.9659836115076997E-2</v>
      </c>
      <c r="Y76" s="66">
        <f t="shared" si="42"/>
        <v>5.7490219136359801E-2</v>
      </c>
      <c r="Z76" s="66">
        <f t="shared" si="42"/>
        <v>5.5577948747534502E-2</v>
      </c>
      <c r="AA76" s="66">
        <f t="shared" si="42"/>
        <v>5.4097053169242001E-2</v>
      </c>
      <c r="AB76" s="66">
        <f t="shared" si="42"/>
        <v>5.0651888114717401E-2</v>
      </c>
      <c r="AC76" s="67">
        <f t="shared" si="42"/>
        <v>4.3579655687892398E-2</v>
      </c>
      <c r="AD76" s="29">
        <f t="shared" ca="1" si="9"/>
        <v>0.41519921624423151</v>
      </c>
      <c r="AE76" s="37">
        <f t="shared" ca="1" si="4"/>
        <v>1.2944932860343705E-2</v>
      </c>
      <c r="AF76" s="37">
        <f t="shared" ca="1" si="5"/>
        <v>-0.1396242606160637</v>
      </c>
      <c r="AG76" s="44">
        <f t="shared" ca="1" si="6"/>
        <v>5.5519746011142186E-2</v>
      </c>
    </row>
    <row r="77" spans="1:33" hidden="1" outlineLevel="2" x14ac:dyDescent="0.2">
      <c r="A77" s="17" t="s">
        <v>29</v>
      </c>
      <c r="B77" s="56">
        <v>3.0794007788915799E-2</v>
      </c>
      <c r="C77" s="68">
        <v>4.0223129320163802E-2</v>
      </c>
      <c r="D77" s="68">
        <v>5.01810770119238E-2</v>
      </c>
      <c r="E77" s="68">
        <v>5.3551095765520598E-2</v>
      </c>
      <c r="F77" s="68">
        <v>5.61129326322935E-2</v>
      </c>
      <c r="G77" s="68">
        <v>6.0248976029571299E-2</v>
      </c>
      <c r="H77" s="68">
        <v>5.9274951745510902E-2</v>
      </c>
      <c r="I77" s="68">
        <v>6.2252260000854598E-2</v>
      </c>
      <c r="J77" s="68">
        <v>6.0077643433149801E-2</v>
      </c>
      <c r="K77" s="68">
        <v>6.9192834765534603E-2</v>
      </c>
      <c r="L77" s="68">
        <v>9.5365044962218995E-2</v>
      </c>
      <c r="M77" s="68">
        <v>7.5384426146979003E-2</v>
      </c>
      <c r="N77" s="68">
        <v>6.2961452044453706E-2</v>
      </c>
      <c r="O77" s="68">
        <v>6.5821237121776302E-2</v>
      </c>
      <c r="P77" s="68">
        <v>6.7857430683393796E-2</v>
      </c>
      <c r="Q77" s="68">
        <v>5.96627656010386E-2</v>
      </c>
      <c r="R77" s="68">
        <v>6.1269845094381901E-2</v>
      </c>
      <c r="S77" s="68">
        <v>6.2385735503314103E-2</v>
      </c>
      <c r="T77" s="68">
        <v>6.0468164545561399E-2</v>
      </c>
      <c r="U77" s="68">
        <v>6.3719810546032998E-2</v>
      </c>
      <c r="V77" s="68">
        <v>5.5559442711899797E-2</v>
      </c>
      <c r="W77" s="68">
        <v>5.9339924394487299E-2</v>
      </c>
      <c r="X77" s="68">
        <v>5.9659836115076997E-2</v>
      </c>
      <c r="Y77" s="68">
        <v>5.7490219136359801E-2</v>
      </c>
      <c r="Z77" s="68">
        <v>5.5577948747534502E-2</v>
      </c>
      <c r="AA77" s="68">
        <v>5.4097053169242001E-2</v>
      </c>
      <c r="AB77" s="68">
        <v>5.0651888114717401E-2</v>
      </c>
      <c r="AC77" s="69">
        <v>4.3579655687892398E-2</v>
      </c>
      <c r="AD77" s="30">
        <f t="shared" ca="1" si="9"/>
        <v>0.41519921624423151</v>
      </c>
      <c r="AE77" s="38">
        <f t="shared" ca="1" si="4"/>
        <v>1.2944932860343705E-2</v>
      </c>
      <c r="AF77" s="38">
        <f t="shared" ca="1" si="5"/>
        <v>-0.1396242606160637</v>
      </c>
      <c r="AG77" s="45">
        <f t="shared" ca="1" si="6"/>
        <v>5.5519746011142186E-2</v>
      </c>
    </row>
    <row r="78" spans="1:33" ht="15" hidden="1" outlineLevel="1" x14ac:dyDescent="0.25">
      <c r="A78" s="16" t="s">
        <v>33</v>
      </c>
      <c r="B78" s="55">
        <f>SUBTOTAL(9,B79)</f>
        <v>2.6360109684378699E-2</v>
      </c>
      <c r="C78" s="66">
        <f t="shared" ref="C78:AC78" si="43">SUBTOTAL(9,C79)</f>
        <v>2.28617768419727E-2</v>
      </c>
      <c r="D78" s="66">
        <f t="shared" si="43"/>
        <v>2.2673435149745801E-2</v>
      </c>
      <c r="E78" s="66">
        <f t="shared" si="43"/>
        <v>2.6172467496455101E-2</v>
      </c>
      <c r="F78" s="66">
        <f t="shared" si="43"/>
        <v>3.0172241929754099E-2</v>
      </c>
      <c r="G78" s="66">
        <f t="shared" si="43"/>
        <v>3.10484309756201E-2</v>
      </c>
      <c r="H78" s="66">
        <f t="shared" si="43"/>
        <v>3.0422133822993799E-2</v>
      </c>
      <c r="I78" s="66">
        <f t="shared" si="43"/>
        <v>2.9061765970108101E-2</v>
      </c>
      <c r="J78" s="66">
        <f t="shared" si="43"/>
        <v>3.0523155432037301E-2</v>
      </c>
      <c r="K78" s="66">
        <f t="shared" si="43"/>
        <v>3.0063268961115601E-2</v>
      </c>
      <c r="L78" s="66">
        <f t="shared" si="43"/>
        <v>3.2632853252664101E-2</v>
      </c>
      <c r="M78" s="66">
        <f t="shared" si="43"/>
        <v>3.3457550862895598E-2</v>
      </c>
      <c r="N78" s="66">
        <f t="shared" si="43"/>
        <v>3.1043959159981399E-2</v>
      </c>
      <c r="O78" s="66">
        <f t="shared" si="43"/>
        <v>3.4539842382891997E-2</v>
      </c>
      <c r="P78" s="66">
        <f t="shared" si="43"/>
        <v>3.5573251600694897E-2</v>
      </c>
      <c r="Q78" s="66">
        <f t="shared" si="43"/>
        <v>3.3087341763289001E-2</v>
      </c>
      <c r="R78" s="66">
        <f t="shared" si="43"/>
        <v>3.36585243505216E-2</v>
      </c>
      <c r="S78" s="66">
        <f t="shared" si="43"/>
        <v>2.7716490952163001E-2</v>
      </c>
      <c r="T78" s="66">
        <f t="shared" si="43"/>
        <v>2.9979744051969699E-2</v>
      </c>
      <c r="U78" s="66">
        <f t="shared" si="43"/>
        <v>2.8546437107441699E-2</v>
      </c>
      <c r="V78" s="66">
        <f t="shared" si="43"/>
        <v>2.77847419506888E-2</v>
      </c>
      <c r="W78" s="66">
        <f t="shared" si="43"/>
        <v>2.67490266169613E-2</v>
      </c>
      <c r="X78" s="66">
        <f t="shared" si="43"/>
        <v>2.2580839930945801E-2</v>
      </c>
      <c r="Y78" s="66">
        <f t="shared" si="43"/>
        <v>2.35833740163028E-2</v>
      </c>
      <c r="Z78" s="66">
        <f t="shared" si="43"/>
        <v>2.35314285922953E-2</v>
      </c>
      <c r="AA78" s="66">
        <f t="shared" si="43"/>
        <v>2.3583508587748998E-2</v>
      </c>
      <c r="AB78" s="66">
        <f t="shared" si="43"/>
        <v>2.57914965909311E-2</v>
      </c>
      <c r="AC78" s="67">
        <f t="shared" si="43"/>
        <v>2.75401586680846E-2</v>
      </c>
      <c r="AD78" s="30">
        <f t="shared" ca="1" si="9"/>
        <v>4.4766467129126131E-2</v>
      </c>
      <c r="AE78" s="37">
        <f t="shared" ref="AE78:AE110" ca="1" si="44">IF(OFFSET($AE78,0,-1)="","",(OFFSET($AE78,0,-1)+1)^(1/(OFFSET($AE$11,0,-2)-B$11))-1)</f>
        <v>1.6232933020523532E-3</v>
      </c>
      <c r="AF78" s="37">
        <f t="shared" ref="AF78:AF110" ca="1" si="45">IF(OFFSET($AF78, 0, -4)=0, "", OFFSET($AF78, 0, -3) / OFFSET($AF78, 0, -4) - 1)</f>
        <v>6.7799946039904135E-2</v>
      </c>
      <c r="AG78" s="44">
        <f t="shared" ref="AG78:AG110" ca="1" si="46">IF(OFFSET($AG$13, 0, -4) = 0, "", OFFSET($AG78, 0, -4) / OFFSET($AG$13, 0, -4))</f>
        <v>3.5085697448119506E-2</v>
      </c>
    </row>
    <row r="79" spans="1:33" hidden="1" outlineLevel="2" x14ac:dyDescent="0.2">
      <c r="A79" s="17" t="s">
        <v>8</v>
      </c>
      <c r="B79" s="56">
        <v>2.6360109684378699E-2</v>
      </c>
      <c r="C79" s="68">
        <v>2.28617768419727E-2</v>
      </c>
      <c r="D79" s="68">
        <v>2.2673435149745801E-2</v>
      </c>
      <c r="E79" s="68">
        <v>2.6172467496455101E-2</v>
      </c>
      <c r="F79" s="68">
        <v>3.0172241929754099E-2</v>
      </c>
      <c r="G79" s="68">
        <v>3.10484309756201E-2</v>
      </c>
      <c r="H79" s="68">
        <v>3.0422133822993799E-2</v>
      </c>
      <c r="I79" s="68">
        <v>2.9061765970108101E-2</v>
      </c>
      <c r="J79" s="68">
        <v>3.0523155432037301E-2</v>
      </c>
      <c r="K79" s="68">
        <v>3.0063268961115601E-2</v>
      </c>
      <c r="L79" s="68">
        <v>3.2632853252664101E-2</v>
      </c>
      <c r="M79" s="68">
        <v>3.3457550862895598E-2</v>
      </c>
      <c r="N79" s="68">
        <v>3.1043959159981399E-2</v>
      </c>
      <c r="O79" s="68">
        <v>3.4539842382891997E-2</v>
      </c>
      <c r="P79" s="68">
        <v>3.5573251600694897E-2</v>
      </c>
      <c r="Q79" s="68">
        <v>3.3087341763289001E-2</v>
      </c>
      <c r="R79" s="68">
        <v>3.36585243505216E-2</v>
      </c>
      <c r="S79" s="68">
        <v>2.7716490952163001E-2</v>
      </c>
      <c r="T79" s="68">
        <v>2.9979744051969699E-2</v>
      </c>
      <c r="U79" s="68">
        <v>2.8546437107441699E-2</v>
      </c>
      <c r="V79" s="68">
        <v>2.77847419506888E-2</v>
      </c>
      <c r="W79" s="68">
        <v>2.67490266169613E-2</v>
      </c>
      <c r="X79" s="68">
        <v>2.2580839930945801E-2</v>
      </c>
      <c r="Y79" s="68">
        <v>2.35833740163028E-2</v>
      </c>
      <c r="Z79" s="68">
        <v>2.35314285922953E-2</v>
      </c>
      <c r="AA79" s="68">
        <v>2.3583508587748998E-2</v>
      </c>
      <c r="AB79" s="68">
        <v>2.57914965909311E-2</v>
      </c>
      <c r="AC79" s="69">
        <v>2.75401586680846E-2</v>
      </c>
      <c r="AD79" s="30">
        <f ca="1">IF(B78=0,"", OFFSET($AD79, 0, -1) / B78 - 1)</f>
        <v>4.4766467129126131E-2</v>
      </c>
      <c r="AE79" s="38">
        <f t="shared" ca="1" si="44"/>
        <v>1.6232933020523532E-3</v>
      </c>
      <c r="AF79" s="38">
        <f t="shared" ca="1" si="45"/>
        <v>6.7799946039904135E-2</v>
      </c>
      <c r="AG79" s="45">
        <f t="shared" ca="1" si="46"/>
        <v>3.5085697448119506E-2</v>
      </c>
    </row>
    <row r="80" spans="1:33" ht="15" hidden="1" outlineLevel="1" x14ac:dyDescent="0.25">
      <c r="A80" s="16" t="s">
        <v>34</v>
      </c>
      <c r="B80" s="55">
        <f>SUBTOTAL(9,B81:B82)</f>
        <v>6.8601248246751897E-3</v>
      </c>
      <c r="C80" s="66">
        <f t="shared" ref="C80:AC80" si="47">SUBTOTAL(9,C81:C82)</f>
        <v>7.3152646534030696E-3</v>
      </c>
      <c r="D80" s="66">
        <f t="shared" si="47"/>
        <v>9.6336567657787191E-3</v>
      </c>
      <c r="E80" s="66">
        <f t="shared" si="47"/>
        <v>9.1072719085582704E-3</v>
      </c>
      <c r="F80" s="66">
        <f t="shared" si="47"/>
        <v>1.16984826141637E-2</v>
      </c>
      <c r="G80" s="66">
        <f t="shared" si="47"/>
        <v>9.5813378711029091E-3</v>
      </c>
      <c r="H80" s="66">
        <f t="shared" si="47"/>
        <v>8.1542344778200698E-3</v>
      </c>
      <c r="I80" s="66">
        <f t="shared" si="47"/>
        <v>6.7865852029413498E-3</v>
      </c>
      <c r="J80" s="66">
        <f t="shared" si="47"/>
        <v>4.2245335918190702E-3</v>
      </c>
      <c r="K80" s="66">
        <f t="shared" si="47"/>
        <v>6.2518826471114897E-3</v>
      </c>
      <c r="L80" s="66">
        <f t="shared" si="47"/>
        <v>9.7691778684267407E-3</v>
      </c>
      <c r="M80" s="66">
        <f t="shared" si="47"/>
        <v>9.3731667457312394E-3</v>
      </c>
      <c r="N80" s="66">
        <f t="shared" si="47"/>
        <v>1.0933566215311901E-2</v>
      </c>
      <c r="O80" s="66">
        <f t="shared" si="47"/>
        <v>1.10891049002982E-2</v>
      </c>
      <c r="P80" s="66">
        <f t="shared" si="47"/>
        <v>1.007050315479842E-2</v>
      </c>
      <c r="Q80" s="66">
        <f t="shared" si="47"/>
        <v>1.1670521683685301E-2</v>
      </c>
      <c r="R80" s="66">
        <f t="shared" si="47"/>
        <v>8.8468866169836204E-3</v>
      </c>
      <c r="S80" s="66">
        <f t="shared" si="47"/>
        <v>9.2475691826600596E-3</v>
      </c>
      <c r="T80" s="66">
        <f t="shared" si="47"/>
        <v>7.4080497857246502E-3</v>
      </c>
      <c r="U80" s="66">
        <f t="shared" si="47"/>
        <v>7.6255450851936144E-3</v>
      </c>
      <c r="V80" s="66">
        <f t="shared" si="47"/>
        <v>6.6094386997768489E-3</v>
      </c>
      <c r="W80" s="66">
        <f t="shared" si="47"/>
        <v>7.5822003488094326E-3</v>
      </c>
      <c r="X80" s="66">
        <f t="shared" si="47"/>
        <v>7.6221963083948907E-3</v>
      </c>
      <c r="Y80" s="66">
        <f t="shared" si="47"/>
        <v>9.7736512475120434E-3</v>
      </c>
      <c r="Z80" s="66">
        <f t="shared" si="47"/>
        <v>8.3014811566279219E-3</v>
      </c>
      <c r="AA80" s="66">
        <f t="shared" si="47"/>
        <v>1.1149041730670051E-2</v>
      </c>
      <c r="AB80" s="66">
        <f t="shared" ref="AB80" si="48">SUBTOTAL(9,AB81:AB82)</f>
        <v>7.8118474918126551E-3</v>
      </c>
      <c r="AC80" s="67">
        <f t="shared" si="47"/>
        <v>8.2996210364225595E-3</v>
      </c>
      <c r="AD80" s="29">
        <f t="shared" ref="AD80:AD110" ca="1" si="49">IF(B80=0,"", OFFSET($AD80, 0, -1) / B80 - 1)</f>
        <v>0.20983527975608318</v>
      </c>
      <c r="AE80" s="37">
        <f t="shared" ca="1" si="44"/>
        <v>7.0799159692302993E-3</v>
      </c>
      <c r="AF80" s="37">
        <f t="shared" ca="1" si="45"/>
        <v>6.2440228783411822E-2</v>
      </c>
      <c r="AG80" s="44">
        <f t="shared" ca="1" si="46"/>
        <v>1.0573577157906135E-2</v>
      </c>
    </row>
    <row r="81" spans="1:33" hidden="1" outlineLevel="2" x14ac:dyDescent="0.2">
      <c r="A81" s="17" t="s">
        <v>8</v>
      </c>
      <c r="B81" s="56">
        <v>6.7551024246751898E-3</v>
      </c>
      <c r="C81" s="68">
        <v>7.2102422534030697E-3</v>
      </c>
      <c r="D81" s="68">
        <v>9.5286343657787192E-3</v>
      </c>
      <c r="E81" s="68">
        <v>9.0022495085582705E-3</v>
      </c>
      <c r="F81" s="68">
        <v>1.1593460214163701E-2</v>
      </c>
      <c r="G81" s="68">
        <v>9.4763154711029092E-3</v>
      </c>
      <c r="H81" s="68">
        <v>8.0492120778200699E-3</v>
      </c>
      <c r="I81" s="68">
        <v>6.68156280294135E-3</v>
      </c>
      <c r="J81" s="68">
        <v>4.1195111918190704E-3</v>
      </c>
      <c r="K81" s="68">
        <v>6.1468602471114898E-3</v>
      </c>
      <c r="L81" s="68">
        <v>9.6641554684267408E-3</v>
      </c>
      <c r="M81" s="68">
        <v>9.2681443457312395E-3</v>
      </c>
      <c r="N81" s="68">
        <v>1.0828543815311901E-2</v>
      </c>
      <c r="O81" s="68">
        <v>1.09840825002982E-2</v>
      </c>
      <c r="P81" s="68">
        <v>9.9654807547984205E-3</v>
      </c>
      <c r="Q81" s="68">
        <v>1.1565499283685301E-2</v>
      </c>
      <c r="R81" s="68">
        <v>8.7418642169836205E-3</v>
      </c>
      <c r="S81" s="68">
        <v>9.1425467826600597E-3</v>
      </c>
      <c r="T81" s="68">
        <v>7.3030273857246503E-3</v>
      </c>
      <c r="U81" s="68">
        <v>7.6007721572484803E-3</v>
      </c>
      <c r="V81" s="68">
        <v>6.5480897066945397E-3</v>
      </c>
      <c r="W81" s="68">
        <v>7.5314181231623898E-3</v>
      </c>
      <c r="X81" s="68">
        <v>7.5944183956865603E-3</v>
      </c>
      <c r="Y81" s="68">
        <v>9.7580229321205698E-3</v>
      </c>
      <c r="Z81" s="68">
        <v>8.2821811151970997E-3</v>
      </c>
      <c r="AA81" s="68">
        <v>1.1134049631121599E-2</v>
      </c>
      <c r="AB81" s="68">
        <v>7.8092484822540097E-3</v>
      </c>
      <c r="AC81" s="69">
        <v>8.2996210364225595E-3</v>
      </c>
      <c r="AD81" s="30">
        <f t="shared" ca="1" si="49"/>
        <v>0.22864473617831726</v>
      </c>
      <c r="AE81" s="38">
        <f t="shared" ca="1" si="44"/>
        <v>7.6555148036614451E-3</v>
      </c>
      <c r="AF81" s="38">
        <f t="shared" ca="1" si="45"/>
        <v>6.2793821362310043E-2</v>
      </c>
      <c r="AG81" s="45">
        <f t="shared" ca="1" si="46"/>
        <v>1.0573577157906135E-2</v>
      </c>
    </row>
    <row r="82" spans="1:33" hidden="1" outlineLevel="2" x14ac:dyDescent="0.2">
      <c r="A82" s="17" t="s">
        <v>7</v>
      </c>
      <c r="B82" s="56">
        <v>1.050224E-4</v>
      </c>
      <c r="C82" s="68">
        <v>1.050224E-4</v>
      </c>
      <c r="D82" s="68">
        <v>1.050224E-4</v>
      </c>
      <c r="E82" s="68">
        <v>1.050224E-4</v>
      </c>
      <c r="F82" s="68">
        <v>1.050224E-4</v>
      </c>
      <c r="G82" s="68">
        <v>1.050224E-4</v>
      </c>
      <c r="H82" s="68">
        <v>1.050224E-4</v>
      </c>
      <c r="I82" s="68">
        <v>1.050224E-4</v>
      </c>
      <c r="J82" s="68">
        <v>1.050224E-4</v>
      </c>
      <c r="K82" s="68">
        <v>1.050224E-4</v>
      </c>
      <c r="L82" s="68">
        <v>1.050224E-4</v>
      </c>
      <c r="M82" s="68">
        <v>1.050224E-4</v>
      </c>
      <c r="N82" s="68">
        <v>1.050224E-4</v>
      </c>
      <c r="O82" s="68">
        <v>1.050224E-4</v>
      </c>
      <c r="P82" s="68">
        <v>1.050224E-4</v>
      </c>
      <c r="Q82" s="68">
        <v>1.050224E-4</v>
      </c>
      <c r="R82" s="68">
        <v>1.050224E-4</v>
      </c>
      <c r="S82" s="68">
        <v>1.050224E-4</v>
      </c>
      <c r="T82" s="68">
        <v>1.050224E-4</v>
      </c>
      <c r="U82" s="68">
        <v>2.4772927945134099E-5</v>
      </c>
      <c r="V82" s="68">
        <v>6.1348993082309497E-5</v>
      </c>
      <c r="W82" s="68">
        <v>5.07822256470431E-5</v>
      </c>
      <c r="X82" s="68">
        <v>2.7777912708330601E-5</v>
      </c>
      <c r="Y82" s="68">
        <v>1.56283153914733E-5</v>
      </c>
      <c r="Z82" s="68">
        <v>1.9300041430821699E-5</v>
      </c>
      <c r="AA82" s="68">
        <v>1.49920995484506E-5</v>
      </c>
      <c r="AB82" s="68">
        <v>2.5990095586456502E-6</v>
      </c>
      <c r="AC82" s="69">
        <v>0</v>
      </c>
      <c r="AD82" s="30">
        <f t="shared" ca="1" si="49"/>
        <v>-1</v>
      </c>
      <c r="AE82" s="38">
        <f t="shared" ca="1" si="44"/>
        <v>-1</v>
      </c>
      <c r="AF82" s="38">
        <f t="shared" ca="1" si="45"/>
        <v>-1</v>
      </c>
      <c r="AG82" s="45">
        <f t="shared" ca="1" si="46"/>
        <v>0</v>
      </c>
    </row>
    <row r="83" spans="1:33" ht="15" collapsed="1" x14ac:dyDescent="0.25">
      <c r="A83" s="15" t="s">
        <v>35</v>
      </c>
      <c r="B83" s="54">
        <f>SUBTOTAL(9,B84:B98)</f>
        <v>0.11768873227313019</v>
      </c>
      <c r="C83" s="64">
        <f t="shared" ref="C83:AC83" si="50">SUBTOTAL(9,C84:C98)</f>
        <v>0.10823916335891434</v>
      </c>
      <c r="D83" s="64">
        <f t="shared" si="50"/>
        <v>0.11679644522079119</v>
      </c>
      <c r="E83" s="64">
        <f t="shared" si="50"/>
        <v>0.10893683266423639</v>
      </c>
      <c r="F83" s="64">
        <f t="shared" si="50"/>
        <v>0.13266733542785686</v>
      </c>
      <c r="G83" s="64">
        <f t="shared" si="50"/>
        <v>0.12223313132735582</v>
      </c>
      <c r="H83" s="64">
        <f t="shared" si="50"/>
        <v>0.1101509243429914</v>
      </c>
      <c r="I83" s="64">
        <f t="shared" si="50"/>
        <v>0.11496790572929351</v>
      </c>
      <c r="J83" s="64">
        <f t="shared" si="50"/>
        <v>0.11569680499385065</v>
      </c>
      <c r="K83" s="64">
        <f t="shared" si="50"/>
        <v>0.11904349288988292</v>
      </c>
      <c r="L83" s="64">
        <f t="shared" si="50"/>
        <v>0.1162212263968883</v>
      </c>
      <c r="M83" s="64">
        <f t="shared" si="50"/>
        <v>0.11736861114228284</v>
      </c>
      <c r="N83" s="64">
        <f t="shared" si="50"/>
        <v>0.1249730837432626</v>
      </c>
      <c r="O83" s="64">
        <f t="shared" si="50"/>
        <v>0.12866426087256583</v>
      </c>
      <c r="P83" s="64">
        <f t="shared" si="50"/>
        <v>0.12610697093980233</v>
      </c>
      <c r="Q83" s="64">
        <f t="shared" si="50"/>
        <v>0.13008161260350842</v>
      </c>
      <c r="R83" s="64">
        <f t="shared" si="50"/>
        <v>0.12790496959846046</v>
      </c>
      <c r="S83" s="64">
        <f t="shared" si="50"/>
        <v>0.12695576410017984</v>
      </c>
      <c r="T83" s="64">
        <f t="shared" si="50"/>
        <v>0.11742951493010359</v>
      </c>
      <c r="U83" s="64">
        <f t="shared" si="50"/>
        <v>0.10699313782623582</v>
      </c>
      <c r="V83" s="64">
        <f t="shared" si="50"/>
        <v>0.10318192418875324</v>
      </c>
      <c r="W83" s="64">
        <f t="shared" si="50"/>
        <v>0.10842930628160144</v>
      </c>
      <c r="X83" s="64">
        <f t="shared" si="50"/>
        <v>0.11450370775471475</v>
      </c>
      <c r="Y83" s="64">
        <f t="shared" si="50"/>
        <v>0.11311144777665179</v>
      </c>
      <c r="Z83" s="64">
        <f t="shared" si="50"/>
        <v>0.11974487460562239</v>
      </c>
      <c r="AA83" s="64">
        <f t="shared" si="50"/>
        <v>0.11485879075481929</v>
      </c>
      <c r="AB83" s="64">
        <f t="shared" ref="AB83" si="51">SUBTOTAL(9,AB84:AB98)</f>
        <v>0.11361165910973227</v>
      </c>
      <c r="AC83" s="65">
        <f t="shared" si="50"/>
        <v>0.10910286949993277</v>
      </c>
      <c r="AD83" s="28">
        <f t="shared" ca="1" si="49"/>
        <v>-7.2953991494032588E-2</v>
      </c>
      <c r="AE83" s="36">
        <f t="shared" ca="1" si="44"/>
        <v>-2.8017005957406971E-3</v>
      </c>
      <c r="AF83" s="36">
        <f t="shared" ca="1" si="45"/>
        <v>-3.9685976290907532E-2</v>
      </c>
      <c r="AG83" s="43">
        <f t="shared" ca="1" si="46"/>
        <v>0.13899521481088611</v>
      </c>
    </row>
    <row r="84" spans="1:33" ht="15" hidden="1" outlineLevel="1" x14ac:dyDescent="0.25">
      <c r="A84" s="16" t="s">
        <v>36</v>
      </c>
      <c r="B84" s="55">
        <f>SUBTOTAL(9,B85:B88)</f>
        <v>7.0818030396788745E-2</v>
      </c>
      <c r="C84" s="66">
        <f t="shared" ref="C84:AC84" si="52">SUBTOTAL(9,C85:C88)</f>
        <v>6.4150453158876464E-2</v>
      </c>
      <c r="D84" s="66">
        <f t="shared" si="52"/>
        <v>6.8290102699996164E-2</v>
      </c>
      <c r="E84" s="66">
        <f t="shared" si="52"/>
        <v>6.7992863441750637E-2</v>
      </c>
      <c r="F84" s="66">
        <f t="shared" si="52"/>
        <v>6.9567947052089907E-2</v>
      </c>
      <c r="G84" s="66">
        <f t="shared" si="52"/>
        <v>7.1728093795993306E-2</v>
      </c>
      <c r="H84" s="66">
        <f t="shared" si="52"/>
        <v>7.0807664318422073E-2</v>
      </c>
      <c r="I84" s="66">
        <f t="shared" si="52"/>
        <v>7.4869793120818498E-2</v>
      </c>
      <c r="J84" s="66">
        <f t="shared" si="52"/>
        <v>7.7208806458175766E-2</v>
      </c>
      <c r="K84" s="66">
        <f t="shared" si="52"/>
        <v>8.1404808033015044E-2</v>
      </c>
      <c r="L84" s="66">
        <f t="shared" si="52"/>
        <v>7.8491982582682585E-2</v>
      </c>
      <c r="M84" s="66">
        <f t="shared" si="52"/>
        <v>7.9444236363673634E-2</v>
      </c>
      <c r="N84" s="66">
        <f t="shared" si="52"/>
        <v>8.7436216722685992E-2</v>
      </c>
      <c r="O84" s="66">
        <f t="shared" si="52"/>
        <v>8.9670258990501669E-2</v>
      </c>
      <c r="P84" s="66">
        <f t="shared" si="52"/>
        <v>8.4034610596168069E-2</v>
      </c>
      <c r="Q84" s="66">
        <f t="shared" si="52"/>
        <v>9.0725243284989959E-2</v>
      </c>
      <c r="R84" s="66">
        <f t="shared" si="52"/>
        <v>8.9888415645569639E-2</v>
      </c>
      <c r="S84" s="66">
        <f t="shared" si="52"/>
        <v>8.7330076277806659E-2</v>
      </c>
      <c r="T84" s="66">
        <f t="shared" si="52"/>
        <v>8.1067293575336E-2</v>
      </c>
      <c r="U84" s="66">
        <f t="shared" si="52"/>
        <v>7.1047960473394539E-2</v>
      </c>
      <c r="V84" s="66">
        <f t="shared" si="52"/>
        <v>6.7169013494073962E-2</v>
      </c>
      <c r="W84" s="66">
        <f t="shared" si="52"/>
        <v>7.2218135290366997E-2</v>
      </c>
      <c r="X84" s="66">
        <f t="shared" si="52"/>
        <v>7.8625883639872968E-2</v>
      </c>
      <c r="Y84" s="66">
        <f t="shared" si="52"/>
        <v>7.6757567935925988E-2</v>
      </c>
      <c r="Z84" s="66">
        <f t="shared" si="52"/>
        <v>8.4178871988029702E-2</v>
      </c>
      <c r="AA84" s="66">
        <f t="shared" si="52"/>
        <v>7.8389602904157404E-2</v>
      </c>
      <c r="AB84" s="66">
        <f t="shared" ref="AB84" si="53">SUBTOTAL(9,AB85:AB88)</f>
        <v>7.5313085842221281E-2</v>
      </c>
      <c r="AC84" s="67">
        <f t="shared" si="52"/>
        <v>6.8956544228525818E-2</v>
      </c>
      <c r="AD84" s="29">
        <f t="shared" ca="1" si="49"/>
        <v>-2.6285483482569982E-2</v>
      </c>
      <c r="AE84" s="37">
        <f t="shared" ca="1" si="44"/>
        <v>-9.8607360198110783E-4</v>
      </c>
      <c r="AF84" s="37">
        <f t="shared" ca="1" si="45"/>
        <v>-8.4401555753700341E-2</v>
      </c>
      <c r="AG84" s="44">
        <f t="shared" ca="1" si="46"/>
        <v>8.7849473818525203E-2</v>
      </c>
    </row>
    <row r="85" spans="1:33" hidden="1" outlineLevel="2" x14ac:dyDescent="0.2">
      <c r="A85" s="17" t="s">
        <v>6</v>
      </c>
      <c r="B85" s="56">
        <v>1.7981647017887401E-4</v>
      </c>
      <c r="C85" s="68">
        <v>1.8085059507950399E-4</v>
      </c>
      <c r="D85" s="68">
        <v>1.76513680023879E-4</v>
      </c>
      <c r="E85" s="68">
        <v>1.76479084883811E-4</v>
      </c>
      <c r="F85" s="68">
        <v>1.7664282272948799E-4</v>
      </c>
      <c r="G85" s="68">
        <v>1.8372943800039899E-4</v>
      </c>
      <c r="H85" s="68">
        <v>1.81249562781292E-4</v>
      </c>
      <c r="I85" s="68">
        <v>1.91017293615161E-4</v>
      </c>
      <c r="J85" s="68">
        <v>1.8273169239293701E-4</v>
      </c>
      <c r="K85" s="68">
        <v>1.77718605783044E-4</v>
      </c>
      <c r="L85" s="68">
        <v>1.88595403255683E-4</v>
      </c>
      <c r="M85" s="68">
        <v>1.9074150975633501E-4</v>
      </c>
      <c r="N85" s="68">
        <v>1.83541010276581E-4</v>
      </c>
      <c r="O85" s="68">
        <v>1.8580418611296599E-4</v>
      </c>
      <c r="P85" s="68">
        <v>1.7658994149452999E-4</v>
      </c>
      <c r="Q85" s="68">
        <v>1.85070746410765E-4</v>
      </c>
      <c r="R85" s="68">
        <v>1.696023E-4</v>
      </c>
      <c r="S85" s="68">
        <v>1.6275689999999999E-4</v>
      </c>
      <c r="T85" s="68">
        <v>1.5577470000000001E-4</v>
      </c>
      <c r="U85" s="68">
        <v>1.5511499999999999E-4</v>
      </c>
      <c r="V85" s="68">
        <v>1.32368493575304E-4</v>
      </c>
      <c r="W85" s="68">
        <v>1.50545922015012E-4</v>
      </c>
      <c r="X85" s="68">
        <v>1.4061724431120001E-4</v>
      </c>
      <c r="Y85" s="68">
        <v>1.3924576026648201E-4</v>
      </c>
      <c r="Z85" s="68">
        <v>1.4685872964166101E-4</v>
      </c>
      <c r="AA85" s="68">
        <v>1.4823635901755101E-4</v>
      </c>
      <c r="AB85" s="68">
        <v>1.15626077914985E-4</v>
      </c>
      <c r="AC85" s="69">
        <v>1.3046654764886401E-4</v>
      </c>
      <c r="AD85" s="30">
        <f t="shared" ca="1" si="49"/>
        <v>-0.27444606426162599</v>
      </c>
      <c r="AE85" s="38">
        <f t="shared" ca="1" si="44"/>
        <v>-1.1811902510633243E-2</v>
      </c>
      <c r="AF85" s="38">
        <f t="shared" ca="1" si="45"/>
        <v>0.12834881197640025</v>
      </c>
      <c r="AG85" s="45">
        <f t="shared" ca="1" si="46"/>
        <v>1.6621218029558551E-4</v>
      </c>
    </row>
    <row r="86" spans="1:33" hidden="1" outlineLevel="2" x14ac:dyDescent="0.2">
      <c r="A86" s="17" t="s">
        <v>7</v>
      </c>
      <c r="B86" s="56">
        <v>5.5781436315157805E-4</v>
      </c>
      <c r="C86" s="68">
        <v>5.4226439581376098E-4</v>
      </c>
      <c r="D86" s="68">
        <v>5.0162495441169203E-4</v>
      </c>
      <c r="E86" s="68">
        <v>5.2912493742401998E-4</v>
      </c>
      <c r="F86" s="68">
        <v>1.02325828576232E-3</v>
      </c>
      <c r="G86" s="68">
        <v>1.4174258862817101E-3</v>
      </c>
      <c r="H86" s="68">
        <v>1.4692324995221901E-3</v>
      </c>
      <c r="I86" s="68">
        <v>1.30026521030733E-3</v>
      </c>
      <c r="J86" s="68">
        <v>1.07986885562063E-3</v>
      </c>
      <c r="K86" s="68">
        <v>6.9505287000000003E-4</v>
      </c>
      <c r="L86" s="68">
        <v>8.3192980318499998E-4</v>
      </c>
      <c r="M86" s="68">
        <v>8.3612632245000005E-4</v>
      </c>
      <c r="N86" s="68">
        <v>8.9269794137250005E-4</v>
      </c>
      <c r="O86" s="68">
        <v>7.8996106171500002E-4</v>
      </c>
      <c r="P86" s="68">
        <v>7.5989034883984302E-4</v>
      </c>
      <c r="Q86" s="68">
        <v>1.7430297785999999E-3</v>
      </c>
      <c r="R86" s="68">
        <v>2.8248953287247401E-3</v>
      </c>
      <c r="S86" s="68">
        <v>2.0839338735388598E-3</v>
      </c>
      <c r="T86" s="68">
        <v>2.4753181569673998E-3</v>
      </c>
      <c r="U86" s="68">
        <v>1.19886965759584E-3</v>
      </c>
      <c r="V86" s="68">
        <v>2.7717939637575601E-3</v>
      </c>
      <c r="W86" s="68">
        <v>3.0155729733133802E-3</v>
      </c>
      <c r="X86" s="68">
        <v>5.1282244321227697E-3</v>
      </c>
      <c r="Y86" s="68">
        <v>4.5971381446898102E-3</v>
      </c>
      <c r="Z86" s="68">
        <v>2.2598586064023398E-3</v>
      </c>
      <c r="AA86" s="68">
        <v>2.9682605149349501E-3</v>
      </c>
      <c r="AB86" s="68">
        <v>1.6587383897376899E-3</v>
      </c>
      <c r="AC86" s="69">
        <v>3.8569044740142601E-3</v>
      </c>
      <c r="AD86" s="30">
        <f t="shared" ca="1" si="49"/>
        <v>5.9143154583242632</v>
      </c>
      <c r="AE86" s="38">
        <f t="shared" ca="1" si="44"/>
        <v>7.4241242404013974E-2</v>
      </c>
      <c r="AF86" s="38">
        <f t="shared" ca="1" si="45"/>
        <v>1.3252035992391691</v>
      </c>
      <c r="AG86" s="45">
        <f t="shared" ca="1" si="46"/>
        <v>4.9136312209552852E-3</v>
      </c>
    </row>
    <row r="87" spans="1:33" hidden="1" outlineLevel="2" x14ac:dyDescent="0.2">
      <c r="A87" s="17" t="s">
        <v>8</v>
      </c>
      <c r="B87" s="56">
        <v>7.0080399563458295E-2</v>
      </c>
      <c r="C87" s="68">
        <v>6.3427338167983197E-2</v>
      </c>
      <c r="D87" s="68">
        <v>6.7611964065560595E-2</v>
      </c>
      <c r="E87" s="68">
        <v>6.7287259419442802E-2</v>
      </c>
      <c r="F87" s="68">
        <v>6.8368045943598105E-2</v>
      </c>
      <c r="G87" s="68">
        <v>7.0126938471711198E-2</v>
      </c>
      <c r="H87" s="68">
        <v>6.9157182256118596E-2</v>
      </c>
      <c r="I87" s="68">
        <v>7.3378510616896001E-2</v>
      </c>
      <c r="J87" s="68">
        <v>7.5946205910162198E-2</v>
      </c>
      <c r="K87" s="68">
        <v>8.0532036557231998E-2</v>
      </c>
      <c r="L87" s="68">
        <v>7.7471457376241906E-2</v>
      </c>
      <c r="M87" s="68">
        <v>7.8417368531467302E-2</v>
      </c>
      <c r="N87" s="68">
        <v>8.6359977771036905E-2</v>
      </c>
      <c r="O87" s="68">
        <v>8.86944937426737E-2</v>
      </c>
      <c r="P87" s="68">
        <v>8.3098130305833698E-2</v>
      </c>
      <c r="Q87" s="68">
        <v>8.87971427599792E-2</v>
      </c>
      <c r="R87" s="68">
        <v>8.6893918016844901E-2</v>
      </c>
      <c r="S87" s="68">
        <v>8.5083385504267806E-2</v>
      </c>
      <c r="T87" s="68">
        <v>7.8436200718368598E-2</v>
      </c>
      <c r="U87" s="68">
        <v>6.9693975815798698E-2</v>
      </c>
      <c r="V87" s="68">
        <v>6.4264851036741094E-2</v>
      </c>
      <c r="W87" s="68">
        <v>6.9052016395038607E-2</v>
      </c>
      <c r="X87" s="68">
        <v>7.3357041963438993E-2</v>
      </c>
      <c r="Y87" s="68">
        <v>7.2021184030969701E-2</v>
      </c>
      <c r="Z87" s="68">
        <v>8.1772154651985701E-2</v>
      </c>
      <c r="AA87" s="68">
        <v>7.52731060302049E-2</v>
      </c>
      <c r="AB87" s="68">
        <v>7.35387213745686E-2</v>
      </c>
      <c r="AC87" s="69">
        <v>6.4969173206862699E-2</v>
      </c>
      <c r="AD87" s="30">
        <f t="shared" ca="1" si="49"/>
        <v>-7.2933750213101223E-2</v>
      </c>
      <c r="AE87" s="38">
        <f t="shared" ca="1" si="44"/>
        <v>-2.8008941968834522E-3</v>
      </c>
      <c r="AF87" s="38">
        <f t="shared" ca="1" si="45"/>
        <v>-0.11653110099721486</v>
      </c>
      <c r="AG87" s="45">
        <f t="shared" ca="1" si="46"/>
        <v>8.2769630417274337E-2</v>
      </c>
    </row>
    <row r="88" spans="1:33" hidden="1" outlineLevel="2" x14ac:dyDescent="0.2">
      <c r="A88" s="17" t="s">
        <v>9</v>
      </c>
      <c r="B88" s="56">
        <v>0</v>
      </c>
      <c r="C88" s="68">
        <v>0</v>
      </c>
      <c r="D88" s="68">
        <v>0</v>
      </c>
      <c r="E88" s="68">
        <v>0</v>
      </c>
      <c r="F88" s="68">
        <v>0</v>
      </c>
      <c r="G88" s="68">
        <v>0</v>
      </c>
      <c r="H88" s="68">
        <v>0</v>
      </c>
      <c r="I88" s="68">
        <v>0</v>
      </c>
      <c r="J88" s="68">
        <v>0</v>
      </c>
      <c r="K88" s="68">
        <v>0</v>
      </c>
      <c r="L88" s="68">
        <v>0</v>
      </c>
      <c r="M88" s="68">
        <v>0</v>
      </c>
      <c r="N88" s="68">
        <v>0</v>
      </c>
      <c r="O88" s="68">
        <v>0</v>
      </c>
      <c r="P88" s="68">
        <v>0</v>
      </c>
      <c r="Q88" s="68">
        <v>0</v>
      </c>
      <c r="R88" s="68">
        <v>0</v>
      </c>
      <c r="S88" s="68">
        <v>0</v>
      </c>
      <c r="T88" s="68">
        <v>0</v>
      </c>
      <c r="U88" s="68">
        <v>0</v>
      </c>
      <c r="V88" s="68">
        <v>0</v>
      </c>
      <c r="W88" s="68">
        <v>0</v>
      </c>
      <c r="X88" s="68">
        <v>0</v>
      </c>
      <c r="Y88" s="68">
        <v>0</v>
      </c>
      <c r="Z88" s="68">
        <v>0</v>
      </c>
      <c r="AA88" s="68">
        <v>0</v>
      </c>
      <c r="AB88" s="68">
        <v>0</v>
      </c>
      <c r="AC88" s="69">
        <v>0</v>
      </c>
      <c r="AD88" s="30" t="str">
        <f t="shared" ca="1" si="49"/>
        <v/>
      </c>
      <c r="AE88" s="38" t="str">
        <f t="shared" ca="1" si="44"/>
        <v/>
      </c>
      <c r="AF88" s="38" t="str">
        <f t="shared" ca="1" si="45"/>
        <v/>
      </c>
      <c r="AG88" s="45">
        <f t="shared" ca="1" si="46"/>
        <v>0</v>
      </c>
    </row>
    <row r="89" spans="1:33" ht="15" hidden="1" outlineLevel="1" x14ac:dyDescent="0.25">
      <c r="A89" s="16" t="s">
        <v>37</v>
      </c>
      <c r="B89" s="55">
        <f>SUBTOTAL(9,B90:B93)</f>
        <v>1.4377579624629287E-2</v>
      </c>
      <c r="C89" s="66">
        <f t="shared" ref="C89:AC89" si="54">SUBTOTAL(9,C90:C93)</f>
        <v>1.3185847514778077E-2</v>
      </c>
      <c r="D89" s="66">
        <f t="shared" si="54"/>
        <v>1.8504012258277483E-2</v>
      </c>
      <c r="E89" s="66">
        <f t="shared" si="54"/>
        <v>1.1296960929609946E-2</v>
      </c>
      <c r="F89" s="66">
        <f t="shared" si="54"/>
        <v>3.3438449492739324E-2</v>
      </c>
      <c r="G89" s="66">
        <f t="shared" si="54"/>
        <v>2.095169302469406E-2</v>
      </c>
      <c r="H89" s="66">
        <f t="shared" si="54"/>
        <v>9.7066086706417334E-3</v>
      </c>
      <c r="I89" s="66">
        <f t="shared" si="54"/>
        <v>9.9052356453076043E-3</v>
      </c>
      <c r="J89" s="66">
        <f t="shared" si="54"/>
        <v>7.5672363043523313E-3</v>
      </c>
      <c r="K89" s="66">
        <f t="shared" si="54"/>
        <v>6.217289745287017E-3</v>
      </c>
      <c r="L89" s="66">
        <f t="shared" si="54"/>
        <v>6.0436314743042719E-3</v>
      </c>
      <c r="M89" s="66">
        <f t="shared" si="54"/>
        <v>6.3676899834867236E-3</v>
      </c>
      <c r="N89" s="66">
        <f t="shared" si="54"/>
        <v>6.1084247787523294E-3</v>
      </c>
      <c r="O89" s="66">
        <f t="shared" si="54"/>
        <v>7.0898446021809489E-3</v>
      </c>
      <c r="P89" s="66">
        <f t="shared" si="54"/>
        <v>9.8053146544625595E-3</v>
      </c>
      <c r="Q89" s="66">
        <f t="shared" si="54"/>
        <v>6.9817676446147399E-3</v>
      </c>
      <c r="R89" s="66">
        <f t="shared" si="54"/>
        <v>5.9249351714850008E-3</v>
      </c>
      <c r="S89" s="66">
        <f t="shared" si="54"/>
        <v>7.7878167104294205E-3</v>
      </c>
      <c r="T89" s="66">
        <f t="shared" si="54"/>
        <v>6.24835390310548E-3</v>
      </c>
      <c r="U89" s="66">
        <f t="shared" si="54"/>
        <v>5.1729489442836896E-3</v>
      </c>
      <c r="V89" s="66">
        <f t="shared" si="54"/>
        <v>5.7684780353495953E-3</v>
      </c>
      <c r="W89" s="66">
        <f t="shared" si="54"/>
        <v>6.086448155976581E-3</v>
      </c>
      <c r="X89" s="66">
        <f t="shared" si="54"/>
        <v>6.5316224602085969E-3</v>
      </c>
      <c r="Y89" s="66">
        <f t="shared" si="54"/>
        <v>6.8059338380037056E-3</v>
      </c>
      <c r="Z89" s="66">
        <f t="shared" si="54"/>
        <v>6.9951359168614318E-3</v>
      </c>
      <c r="AA89" s="66">
        <f t="shared" si="54"/>
        <v>7.4894387365208835E-3</v>
      </c>
      <c r="AB89" s="66">
        <f t="shared" ref="AB89" si="55">SUBTOTAL(9,AB90:AB93)</f>
        <v>8.6926645265757649E-3</v>
      </c>
      <c r="AC89" s="67">
        <f t="shared" si="54"/>
        <v>1.0289686821592408E-2</v>
      </c>
      <c r="AD89" s="29">
        <f t="shared" ca="1" si="49"/>
        <v>-0.28432412893990711</v>
      </c>
      <c r="AE89" s="37">
        <f t="shared" ca="1" si="44"/>
        <v>-1.2313483466385167E-2</v>
      </c>
      <c r="AF89" s="37">
        <f t="shared" ca="1" si="45"/>
        <v>0.1837206865782206</v>
      </c>
      <c r="AG89" s="44">
        <f t="shared" ca="1" si="46"/>
        <v>1.3108887389115483E-2</v>
      </c>
    </row>
    <row r="90" spans="1:33" hidden="1" outlineLevel="2" x14ac:dyDescent="0.2">
      <c r="A90" s="17" t="s">
        <v>6</v>
      </c>
      <c r="B90" s="56">
        <v>3.9980416540524898E-4</v>
      </c>
      <c r="C90" s="68">
        <v>3.9586630851535701E-4</v>
      </c>
      <c r="D90" s="68">
        <v>4.0614552302536901E-4</v>
      </c>
      <c r="E90" s="68">
        <v>4.25086068472585E-4</v>
      </c>
      <c r="F90" s="68">
        <v>4.5773151839826698E-4</v>
      </c>
      <c r="G90" s="68">
        <v>4.8284987179955598E-4</v>
      </c>
      <c r="H90" s="68">
        <v>4.9735046970039503E-4</v>
      </c>
      <c r="I90" s="68">
        <v>5.1281019671545202E-4</v>
      </c>
      <c r="J90" s="68">
        <v>5.3850937382109404E-4</v>
      </c>
      <c r="K90" s="68">
        <v>5.7154848427375701E-4</v>
      </c>
      <c r="L90" s="68">
        <v>5.95873283428602E-4</v>
      </c>
      <c r="M90" s="68">
        <v>6.1928197185322404E-4</v>
      </c>
      <c r="N90" s="68">
        <v>6.2475990227274904E-4</v>
      </c>
      <c r="O90" s="68">
        <v>6.5598127098609796E-4</v>
      </c>
      <c r="P90" s="68">
        <v>7.2097211357587902E-4</v>
      </c>
      <c r="Q90" s="68">
        <v>7.0938636062054005E-4</v>
      </c>
      <c r="R90" s="68">
        <v>6.9391465111170005E-4</v>
      </c>
      <c r="S90" s="68">
        <v>6.0380736215849995E-4</v>
      </c>
      <c r="T90" s="68">
        <v>5.9231192489423996E-4</v>
      </c>
      <c r="U90" s="68">
        <v>6.80382751662E-4</v>
      </c>
      <c r="V90" s="68">
        <v>6.18766348977056E-4</v>
      </c>
      <c r="W90" s="68">
        <v>5.1113666995200005E-4</v>
      </c>
      <c r="X90" s="68">
        <v>7.1076879866390603E-4</v>
      </c>
      <c r="Y90" s="68">
        <v>6.9151689514754505E-4</v>
      </c>
      <c r="Z90" s="68">
        <v>7.8673761559066105E-4</v>
      </c>
      <c r="AA90" s="68">
        <v>7.9860078693921399E-4</v>
      </c>
      <c r="AB90" s="68">
        <v>7.1719007397521596E-4</v>
      </c>
      <c r="AC90" s="69">
        <v>7.1536684399798895E-4</v>
      </c>
      <c r="AD90" s="30">
        <f t="shared" ca="1" si="49"/>
        <v>0.78929312372941318</v>
      </c>
      <c r="AE90" s="38">
        <f t="shared" ca="1" si="44"/>
        <v>2.1782767118214919E-2</v>
      </c>
      <c r="AF90" s="38">
        <f t="shared" ca="1" si="45"/>
        <v>-2.5421851798942408E-3</v>
      </c>
      <c r="AG90" s="45">
        <f t="shared" ca="1" si="46"/>
        <v>9.1136528861092338E-4</v>
      </c>
    </row>
    <row r="91" spans="1:33" hidden="1" outlineLevel="2" x14ac:dyDescent="0.2">
      <c r="A91" s="17" t="s">
        <v>7</v>
      </c>
      <c r="B91" s="56">
        <v>2.2153995701198101E-3</v>
      </c>
      <c r="C91" s="68">
        <v>2.2545217525130798E-3</v>
      </c>
      <c r="D91" s="68">
        <v>2.0593002675531901E-3</v>
      </c>
      <c r="E91" s="68">
        <v>2.4230490960378201E-3</v>
      </c>
      <c r="F91" s="68">
        <v>2.3553304733401601E-3</v>
      </c>
      <c r="G91" s="68">
        <v>2.1697828474152598E-3</v>
      </c>
      <c r="H91" s="68">
        <v>2.1133327645910102E-3</v>
      </c>
      <c r="I91" s="68">
        <v>2.0939289179239201E-3</v>
      </c>
      <c r="J91" s="68">
        <v>2.021495103346E-3</v>
      </c>
      <c r="K91" s="68">
        <v>1.7999866671059999E-3</v>
      </c>
      <c r="L91" s="68">
        <v>1.77739252742934E-3</v>
      </c>
      <c r="M91" s="68">
        <v>2.2234543860336002E-3</v>
      </c>
      <c r="N91" s="68">
        <v>2.1465920777200801E-3</v>
      </c>
      <c r="O91" s="68">
        <v>2.59111798110132E-3</v>
      </c>
      <c r="P91" s="68">
        <v>2.0264820518256302E-3</v>
      </c>
      <c r="Q91" s="68">
        <v>1.88859534750819E-3</v>
      </c>
      <c r="R91" s="68">
        <v>1.98525383900558E-3</v>
      </c>
      <c r="S91" s="68">
        <v>2.0807762334758501E-3</v>
      </c>
      <c r="T91" s="68">
        <v>2.2573184093735601E-3</v>
      </c>
      <c r="U91" s="68">
        <v>1.8358270092400199E-3</v>
      </c>
      <c r="V91" s="68">
        <v>2.0261788567228702E-3</v>
      </c>
      <c r="W91" s="68">
        <v>1.8395706881730999E-3</v>
      </c>
      <c r="X91" s="68">
        <v>2.0139262135698E-3</v>
      </c>
      <c r="Y91" s="68">
        <v>2.0814499586045698E-3</v>
      </c>
      <c r="Z91" s="68">
        <v>1.4251954774418801E-3</v>
      </c>
      <c r="AA91" s="68">
        <v>1.4120290334904901E-3</v>
      </c>
      <c r="AB91" s="68">
        <v>1.5337919422491199E-3</v>
      </c>
      <c r="AC91" s="69">
        <v>1.4165107859877501E-3</v>
      </c>
      <c r="AD91" s="30">
        <f t="shared" ca="1" si="49"/>
        <v>-0.36060708637262018</v>
      </c>
      <c r="AE91" s="38">
        <f t="shared" ca="1" si="44"/>
        <v>-1.6427867251226469E-2</v>
      </c>
      <c r="AF91" s="38">
        <f t="shared" ca="1" si="45"/>
        <v>-7.6464840524192113E-2</v>
      </c>
      <c r="AG91" s="45">
        <f t="shared" ca="1" si="46"/>
        <v>1.8046108400515148E-3</v>
      </c>
    </row>
    <row r="92" spans="1:33" hidden="1" outlineLevel="2" x14ac:dyDescent="0.2">
      <c r="A92" s="17" t="s">
        <v>8</v>
      </c>
      <c r="B92" s="56">
        <v>1.1635786655938399E-2</v>
      </c>
      <c r="C92" s="68">
        <v>1.04076495861617E-2</v>
      </c>
      <c r="D92" s="68">
        <v>1.59106188488547E-2</v>
      </c>
      <c r="E92" s="68">
        <v>8.3210131650995403E-3</v>
      </c>
      <c r="F92" s="68">
        <v>3.0489774601000899E-2</v>
      </c>
      <c r="G92" s="68">
        <v>1.8160960565730501E-2</v>
      </c>
      <c r="H92" s="68">
        <v>6.9995076200186704E-3</v>
      </c>
      <c r="I92" s="68">
        <v>7.2225613401217499E-3</v>
      </c>
      <c r="J92" s="68">
        <v>4.9190694787615398E-3</v>
      </c>
      <c r="K92" s="68">
        <v>3.7825925039072601E-3</v>
      </c>
      <c r="L92" s="68">
        <v>3.6206953564463301E-3</v>
      </c>
      <c r="M92" s="68">
        <v>3.4699960435999001E-3</v>
      </c>
      <c r="N92" s="68">
        <v>3.2568207136599E-3</v>
      </c>
      <c r="O92" s="68">
        <v>3.7504491039607301E-3</v>
      </c>
      <c r="P92" s="68">
        <v>6.97225217784825E-3</v>
      </c>
      <c r="Q92" s="68">
        <v>4.2897855168668097E-3</v>
      </c>
      <c r="R92" s="68">
        <v>3.1387883736077198E-3</v>
      </c>
      <c r="S92" s="68">
        <v>5.0013474699050703E-3</v>
      </c>
      <c r="T92" s="68">
        <v>3.30074226588668E-3</v>
      </c>
      <c r="U92" s="68">
        <v>2.5528346301776699E-3</v>
      </c>
      <c r="V92" s="68">
        <v>3.0224569197465699E-3</v>
      </c>
      <c r="W92" s="68">
        <v>3.6417463660357802E-3</v>
      </c>
      <c r="X92" s="68">
        <v>3.7147563662656802E-3</v>
      </c>
      <c r="Y92" s="68">
        <v>3.9371663478559799E-3</v>
      </c>
      <c r="Z92" s="68">
        <v>4.6852190415297102E-3</v>
      </c>
      <c r="AA92" s="68">
        <v>5.1744842965091801E-3</v>
      </c>
      <c r="AB92" s="68">
        <v>6.3256515183194298E-3</v>
      </c>
      <c r="AC92" s="69">
        <v>8.0531479896312798E-3</v>
      </c>
      <c r="AD92" s="30">
        <f t="shared" ca="1" si="49"/>
        <v>-0.30789827729255392</v>
      </c>
      <c r="AE92" s="38">
        <f t="shared" ca="1" si="44"/>
        <v>-1.3537982843992769E-2</v>
      </c>
      <c r="AF92" s="38">
        <f t="shared" ca="1" si="45"/>
        <v>0.27309384121286584</v>
      </c>
      <c r="AG92" s="45">
        <f t="shared" ca="1" si="46"/>
        <v>1.025957465512257E-2</v>
      </c>
    </row>
    <row r="93" spans="1:33" hidden="1" outlineLevel="2" x14ac:dyDescent="0.2">
      <c r="A93" s="17" t="s">
        <v>9</v>
      </c>
      <c r="B93" s="56">
        <v>1.2658923316582899E-4</v>
      </c>
      <c r="C93" s="68">
        <v>1.2780986758793999E-4</v>
      </c>
      <c r="D93" s="68">
        <v>1.2794761884422101E-4</v>
      </c>
      <c r="E93" s="68">
        <v>1.278126E-4</v>
      </c>
      <c r="F93" s="68">
        <v>1.356129E-4</v>
      </c>
      <c r="G93" s="68">
        <v>1.3809973974874401E-4</v>
      </c>
      <c r="H93" s="68">
        <v>9.6417816331658299E-5</v>
      </c>
      <c r="I93" s="68">
        <v>7.5935190546481599E-5</v>
      </c>
      <c r="J93" s="68">
        <v>8.8162348423696904E-5</v>
      </c>
      <c r="K93" s="68">
        <v>6.3162089999999995E-5</v>
      </c>
      <c r="L93" s="68">
        <v>4.9670306999999997E-5</v>
      </c>
      <c r="M93" s="68">
        <v>5.4957582000000001E-5</v>
      </c>
      <c r="N93" s="68">
        <v>8.0252085099600005E-5</v>
      </c>
      <c r="O93" s="68">
        <v>9.2296246132799999E-5</v>
      </c>
      <c r="P93" s="68">
        <v>8.5608311212799994E-5</v>
      </c>
      <c r="Q93" s="68">
        <v>9.4000419619200005E-5</v>
      </c>
      <c r="R93" s="68">
        <v>1.0697830776E-4</v>
      </c>
      <c r="S93" s="68">
        <v>1.0188564488999999E-4</v>
      </c>
      <c r="T93" s="68">
        <v>9.7981302951000003E-5</v>
      </c>
      <c r="U93" s="68">
        <v>1.03904553204E-4</v>
      </c>
      <c r="V93" s="68">
        <v>1.010759099031E-4</v>
      </c>
      <c r="W93" s="68">
        <v>9.39944318157E-5</v>
      </c>
      <c r="X93" s="68">
        <v>9.2171081709210994E-5</v>
      </c>
      <c r="Y93" s="68">
        <v>9.5800636395610794E-5</v>
      </c>
      <c r="Z93" s="68">
        <v>9.7983782299180202E-5</v>
      </c>
      <c r="AA93" s="68">
        <v>1.04324619582E-4</v>
      </c>
      <c r="AB93" s="68">
        <v>1.16030992032E-4</v>
      </c>
      <c r="AC93" s="69">
        <v>1.0466120197539099E-4</v>
      </c>
      <c r="AD93" s="30">
        <f t="shared" ca="1" si="49"/>
        <v>-0.1732219292434829</v>
      </c>
      <c r="AE93" s="38">
        <f t="shared" ca="1" si="44"/>
        <v>-7.0203883337326412E-3</v>
      </c>
      <c r="AF93" s="38">
        <f t="shared" ca="1" si="45"/>
        <v>-9.7989251470618766E-2</v>
      </c>
      <c r="AG93" s="45">
        <f t="shared" ca="1" si="46"/>
        <v>1.3333660533047643E-4</v>
      </c>
    </row>
    <row r="94" spans="1:33" ht="15" hidden="1" outlineLevel="1" x14ac:dyDescent="0.25">
      <c r="A94" s="16" t="s">
        <v>38</v>
      </c>
      <c r="B94" s="55">
        <f>SUBTOTAL(9,B95:B98)</f>
        <v>3.2493122251712164E-2</v>
      </c>
      <c r="C94" s="66">
        <f t="shared" ref="C94:AC94" si="56">SUBTOTAL(9,C95:C98)</f>
        <v>3.0902862685259807E-2</v>
      </c>
      <c r="D94" s="66">
        <f t="shared" si="56"/>
        <v>3.0002330262517571E-2</v>
      </c>
      <c r="E94" s="66">
        <f t="shared" si="56"/>
        <v>2.964700829287582E-2</v>
      </c>
      <c r="F94" s="66">
        <f t="shared" si="56"/>
        <v>2.9660938883027611E-2</v>
      </c>
      <c r="G94" s="66">
        <f t="shared" si="56"/>
        <v>2.9553344506668452E-2</v>
      </c>
      <c r="H94" s="66">
        <f t="shared" si="56"/>
        <v>2.9636651353927599E-2</v>
      </c>
      <c r="I94" s="66">
        <f t="shared" si="56"/>
        <v>3.0192876963167411E-2</v>
      </c>
      <c r="J94" s="66">
        <f t="shared" si="56"/>
        <v>3.0920762231322563E-2</v>
      </c>
      <c r="K94" s="66">
        <f t="shared" si="56"/>
        <v>3.142139511158086E-2</v>
      </c>
      <c r="L94" s="66">
        <f t="shared" si="56"/>
        <v>3.1685612339901463E-2</v>
      </c>
      <c r="M94" s="66">
        <f t="shared" si="56"/>
        <v>3.155668479512249E-2</v>
      </c>
      <c r="N94" s="66">
        <f t="shared" si="56"/>
        <v>3.1428442241824298E-2</v>
      </c>
      <c r="O94" s="66">
        <f t="shared" si="56"/>
        <v>3.190415727988323E-2</v>
      </c>
      <c r="P94" s="66">
        <f t="shared" si="56"/>
        <v>3.22670456891717E-2</v>
      </c>
      <c r="Q94" s="66">
        <f t="shared" si="56"/>
        <v>3.2374601673903734E-2</v>
      </c>
      <c r="R94" s="66">
        <f t="shared" si="56"/>
        <v>3.2091618781405817E-2</v>
      </c>
      <c r="S94" s="66">
        <f t="shared" si="56"/>
        <v>3.1837871111943736E-2</v>
      </c>
      <c r="T94" s="66">
        <f t="shared" si="56"/>
        <v>3.0113867451662127E-2</v>
      </c>
      <c r="U94" s="66">
        <f t="shared" si="56"/>
        <v>3.0772228408557579E-2</v>
      </c>
      <c r="V94" s="66">
        <f t="shared" si="56"/>
        <v>3.0244432659329672E-2</v>
      </c>
      <c r="W94" s="66">
        <f t="shared" si="56"/>
        <v>3.0124722835257849E-2</v>
      </c>
      <c r="X94" s="66">
        <f t="shared" si="56"/>
        <v>2.9346201654633201E-2</v>
      </c>
      <c r="Y94" s="66">
        <f t="shared" si="56"/>
        <v>2.9547946002722099E-2</v>
      </c>
      <c r="Z94" s="66">
        <f t="shared" si="56"/>
        <v>2.8570866700731244E-2</v>
      </c>
      <c r="AA94" s="66">
        <f t="shared" si="56"/>
        <v>2.8979749114141008E-2</v>
      </c>
      <c r="AB94" s="66">
        <f t="shared" ref="AB94" si="57">SUBTOTAL(9,AB95:AB98)</f>
        <v>2.9605908740935216E-2</v>
      </c>
      <c r="AC94" s="67">
        <f t="shared" si="56"/>
        <v>2.9856638449814534E-2</v>
      </c>
      <c r="AD94" s="29">
        <f t="shared" ca="1" si="49"/>
        <v>-8.113974955911496E-2</v>
      </c>
      <c r="AE94" s="37">
        <f t="shared" ca="1" si="44"/>
        <v>-3.1292135946637822E-3</v>
      </c>
      <c r="AF94" s="37">
        <f t="shared" ca="1" si="45"/>
        <v>8.4689077127579893E-3</v>
      </c>
      <c r="AG94" s="44">
        <f t="shared" ca="1" si="46"/>
        <v>3.8036853603245428E-2</v>
      </c>
    </row>
    <row r="95" spans="1:33" hidden="1" outlineLevel="2" x14ac:dyDescent="0.2">
      <c r="A95" s="17" t="s">
        <v>6</v>
      </c>
      <c r="B95" s="56">
        <v>3.1428000000000001E-4</v>
      </c>
      <c r="C95" s="68">
        <v>3.3902999999999998E-4</v>
      </c>
      <c r="D95" s="68">
        <v>3.8556000000000002E-4</v>
      </c>
      <c r="E95" s="68">
        <v>3.8943000000000002E-4</v>
      </c>
      <c r="F95" s="68">
        <v>4.0769999999999999E-4</v>
      </c>
      <c r="G95" s="68">
        <v>4.0086000000000001E-4</v>
      </c>
      <c r="H95" s="68">
        <v>4.2021000000000002E-4</v>
      </c>
      <c r="I95" s="68">
        <v>4.4612999999999999E-4</v>
      </c>
      <c r="J95" s="68">
        <v>4.6160999999999999E-4</v>
      </c>
      <c r="K95" s="68">
        <v>4.9881773700000001E-4</v>
      </c>
      <c r="L95" s="68">
        <v>6.531633E-4</v>
      </c>
      <c r="M95" s="68">
        <v>6.5250126000000004E-4</v>
      </c>
      <c r="N95" s="68">
        <v>6.18444E-4</v>
      </c>
      <c r="O95" s="68">
        <v>6.2606700000000001E-4</v>
      </c>
      <c r="P95" s="68">
        <v>6.5571390000000002E-4</v>
      </c>
      <c r="Q95" s="68">
        <v>5.9128019999999998E-4</v>
      </c>
      <c r="R95" s="68">
        <v>6.3234360000000004E-4</v>
      </c>
      <c r="S95" s="68">
        <v>5.0890769999999998E-4</v>
      </c>
      <c r="T95" s="68">
        <v>4.9198004999999995E-4</v>
      </c>
      <c r="U95" s="68">
        <v>5.9041309499999997E-4</v>
      </c>
      <c r="V95" s="68">
        <v>5.3929675351313696E-4</v>
      </c>
      <c r="W95" s="68">
        <v>5.0557680000000004E-4</v>
      </c>
      <c r="X95" s="68">
        <v>5.6486700000000004E-4</v>
      </c>
      <c r="Y95" s="68">
        <v>5.5425175393629801E-4</v>
      </c>
      <c r="Z95" s="68">
        <v>5.90142371179558E-4</v>
      </c>
      <c r="AA95" s="68">
        <v>6.1046252874120499E-4</v>
      </c>
      <c r="AB95" s="68">
        <v>5.7237794030520403E-4</v>
      </c>
      <c r="AC95" s="69">
        <v>6.0778019865028398E-4</v>
      </c>
      <c r="AD95" s="30">
        <f t="shared" ca="1" si="49"/>
        <v>0.93388124809177797</v>
      </c>
      <c r="AE95" s="38">
        <f t="shared" ca="1" si="44"/>
        <v>2.4727782979796498E-2</v>
      </c>
      <c r="AF95" s="38">
        <f t="shared" ca="1" si="45"/>
        <v>6.1851192808378919E-2</v>
      </c>
      <c r="AG95" s="45">
        <f t="shared" ca="1" si="46"/>
        <v>7.7430171778617904E-4</v>
      </c>
    </row>
    <row r="96" spans="1:33" hidden="1" outlineLevel="2" x14ac:dyDescent="0.2">
      <c r="A96" s="17" t="s">
        <v>7</v>
      </c>
      <c r="B96" s="56">
        <v>5.4683365451028204E-3</v>
      </c>
      <c r="C96" s="68">
        <v>3.7706533126901799E-3</v>
      </c>
      <c r="D96" s="68">
        <v>2.1827697573204999E-3</v>
      </c>
      <c r="E96" s="68">
        <v>1.7656068114671401E-3</v>
      </c>
      <c r="F96" s="68">
        <v>1.8184428477335301E-3</v>
      </c>
      <c r="G96" s="68">
        <v>1.7935913827144101E-3</v>
      </c>
      <c r="H96" s="68">
        <v>1.7134731424611801E-3</v>
      </c>
      <c r="I96" s="68">
        <v>1.7838449463392699E-3</v>
      </c>
      <c r="J96" s="68">
        <v>1.8656039593872499E-3</v>
      </c>
      <c r="K96" s="68">
        <v>1.6636584585000001E-3</v>
      </c>
      <c r="L96" s="68">
        <v>1.5398395787924999E-3</v>
      </c>
      <c r="M96" s="68">
        <v>1.027238840565E-3</v>
      </c>
      <c r="N96" s="68">
        <v>8.6195710991999997E-4</v>
      </c>
      <c r="O96" s="68">
        <v>1.1739440310974999E-3</v>
      </c>
      <c r="P96" s="68">
        <v>1.23555529907062E-3</v>
      </c>
      <c r="Q96" s="68">
        <v>1.2543536024925001E-3</v>
      </c>
      <c r="R96" s="68">
        <v>9.7721068557997609E-4</v>
      </c>
      <c r="S96" s="68">
        <v>7.8357362635005101E-4</v>
      </c>
      <c r="T96" s="68">
        <v>5.1765821427806702E-4</v>
      </c>
      <c r="U96" s="68">
        <v>1.2182946774002099E-3</v>
      </c>
      <c r="V96" s="68">
        <v>7.5693686586459697E-4</v>
      </c>
      <c r="W96" s="68">
        <v>1.0325600408437E-3</v>
      </c>
      <c r="X96" s="68">
        <v>6.2489192582974005E-4</v>
      </c>
      <c r="Y96" s="68">
        <v>4.71782080480681E-4</v>
      </c>
      <c r="Z96" s="68">
        <v>4.92362497991138E-4</v>
      </c>
      <c r="AA96" s="68">
        <v>5.5541499300299098E-4</v>
      </c>
      <c r="AB96" s="68">
        <v>4.87697565898873E-4</v>
      </c>
      <c r="AC96" s="69">
        <v>3.9001851681946201E-4</v>
      </c>
      <c r="AD96" s="30">
        <f t="shared" ca="1" si="49"/>
        <v>-0.92867693610248914</v>
      </c>
      <c r="AE96" s="38">
        <f t="shared" ca="1" si="44"/>
        <v>-9.31675829202121E-2</v>
      </c>
      <c r="AF96" s="38">
        <f t="shared" ca="1" si="45"/>
        <v>-0.20028611153590481</v>
      </c>
      <c r="AG96" s="45">
        <f t="shared" ca="1" si="46"/>
        <v>4.968770095050317E-4</v>
      </c>
    </row>
    <row r="97" spans="1:33" hidden="1" outlineLevel="2" x14ac:dyDescent="0.2">
      <c r="A97" s="17" t="s">
        <v>8</v>
      </c>
      <c r="B97" s="56">
        <v>8.9265896990554504E-4</v>
      </c>
      <c r="C97" s="68">
        <v>9.7533263586582796E-4</v>
      </c>
      <c r="D97" s="68">
        <v>1.6161537684932701E-3</v>
      </c>
      <c r="E97" s="68">
        <v>1.6741247447048799E-3</v>
      </c>
      <c r="F97" s="68">
        <v>1.61694929859028E-3</v>
      </c>
      <c r="G97" s="68">
        <v>1.54104638725024E-3</v>
      </c>
      <c r="H97" s="68">
        <v>1.38964119388632E-3</v>
      </c>
      <c r="I97" s="68">
        <v>1.4831182001516399E-3</v>
      </c>
      <c r="J97" s="68">
        <v>1.7180794008160099E-3</v>
      </c>
      <c r="K97" s="68">
        <v>2.03510853735286E-3</v>
      </c>
      <c r="L97" s="68">
        <v>1.8623442477539601E-3</v>
      </c>
      <c r="M97" s="68">
        <v>1.9023765026267899E-3</v>
      </c>
      <c r="N97" s="68">
        <v>2.0751216493046002E-3</v>
      </c>
      <c r="O97" s="68">
        <v>2.2305633188041299E-3</v>
      </c>
      <c r="P97" s="68">
        <v>2.44810820900378E-3</v>
      </c>
      <c r="Q97" s="68">
        <v>2.58431972221583E-3</v>
      </c>
      <c r="R97" s="68">
        <v>2.6287082465382399E-3</v>
      </c>
      <c r="S97" s="68">
        <v>2.7489208976031899E-3</v>
      </c>
      <c r="T97" s="68">
        <v>1.39646780317056E-3</v>
      </c>
      <c r="U97" s="68">
        <v>1.4468952777378699E-3</v>
      </c>
      <c r="V97" s="68">
        <v>1.6609920446034401E-3</v>
      </c>
      <c r="W97" s="68">
        <v>1.5332035168986501E-3</v>
      </c>
      <c r="X97" s="68">
        <v>1.3515800249167601E-3</v>
      </c>
      <c r="Y97" s="68">
        <v>1.93553195917842E-3</v>
      </c>
      <c r="Z97" s="68">
        <v>6.4540609606944803E-4</v>
      </c>
      <c r="AA97" s="68">
        <v>6.7808947124321003E-4</v>
      </c>
      <c r="AB97" s="68">
        <v>1.08459895454694E-3</v>
      </c>
      <c r="AC97" s="69">
        <v>1.03912473443629E-3</v>
      </c>
      <c r="AD97" s="30">
        <f t="shared" ca="1" si="49"/>
        <v>0.16407807401099994</v>
      </c>
      <c r="AE97" s="38">
        <f t="shared" ca="1" si="44"/>
        <v>5.6428769798684275E-3</v>
      </c>
      <c r="AF97" s="38">
        <f t="shared" ca="1" si="45"/>
        <v>-4.1927221043326135E-2</v>
      </c>
      <c r="AG97" s="45">
        <f t="shared" ca="1" si="46"/>
        <v>1.3238273781457795E-3</v>
      </c>
    </row>
    <row r="98" spans="1:33" hidden="1" outlineLevel="2" x14ac:dyDescent="0.2">
      <c r="A98" s="17" t="s">
        <v>9</v>
      </c>
      <c r="B98" s="56">
        <v>2.5817846736703801E-2</v>
      </c>
      <c r="C98" s="68">
        <v>2.5817846736703801E-2</v>
      </c>
      <c r="D98" s="68">
        <v>2.5817846736703801E-2</v>
      </c>
      <c r="E98" s="68">
        <v>2.5817846736703801E-2</v>
      </c>
      <c r="F98" s="68">
        <v>2.5817846736703801E-2</v>
      </c>
      <c r="G98" s="68">
        <v>2.5817846736703801E-2</v>
      </c>
      <c r="H98" s="68">
        <v>2.6113327017580099E-2</v>
      </c>
      <c r="I98" s="68">
        <v>2.6479783816676501E-2</v>
      </c>
      <c r="J98" s="68">
        <v>2.6875468871119301E-2</v>
      </c>
      <c r="K98" s="68">
        <v>2.7223810378728001E-2</v>
      </c>
      <c r="L98" s="68">
        <v>2.7630265213355001E-2</v>
      </c>
      <c r="M98" s="68">
        <v>2.7974568191930699E-2</v>
      </c>
      <c r="N98" s="68">
        <v>2.7872919482599699E-2</v>
      </c>
      <c r="O98" s="68">
        <v>2.78735829299816E-2</v>
      </c>
      <c r="P98" s="68">
        <v>2.7927668281097301E-2</v>
      </c>
      <c r="Q98" s="68">
        <v>2.7944648149195402E-2</v>
      </c>
      <c r="R98" s="68">
        <v>2.78533562492876E-2</v>
      </c>
      <c r="S98" s="68">
        <v>2.7796468887990498E-2</v>
      </c>
      <c r="T98" s="68">
        <v>2.7707761384213499E-2</v>
      </c>
      <c r="U98" s="68">
        <v>2.7516625358419498E-2</v>
      </c>
      <c r="V98" s="68">
        <v>2.7287206995348499E-2</v>
      </c>
      <c r="W98" s="68">
        <v>2.70533824775155E-2</v>
      </c>
      <c r="X98" s="68">
        <v>2.6804862703886701E-2</v>
      </c>
      <c r="Y98" s="68">
        <v>2.6586380209126698E-2</v>
      </c>
      <c r="Z98" s="68">
        <v>2.68429557354911E-2</v>
      </c>
      <c r="AA98" s="68">
        <v>2.7135782121153602E-2</v>
      </c>
      <c r="AB98" s="68">
        <v>2.74612342801842E-2</v>
      </c>
      <c r="AC98" s="69">
        <v>2.7819714999908499E-2</v>
      </c>
      <c r="AD98" s="30">
        <f t="shared" ca="1" si="49"/>
        <v>7.7538157369210436E-2</v>
      </c>
      <c r="AE98" s="38">
        <f t="shared" ca="1" si="44"/>
        <v>2.7697158262207644E-3</v>
      </c>
      <c r="AF98" s="38">
        <f t="shared" ca="1" si="45"/>
        <v>1.3054064360937145E-2</v>
      </c>
      <c r="AG98" s="45">
        <f t="shared" ca="1" si="46"/>
        <v>3.5441847497808439E-2</v>
      </c>
    </row>
    <row r="99" spans="1:33" ht="15.75" collapsed="1" thickBot="1" x14ac:dyDescent="0.3">
      <c r="A99" s="20" t="s">
        <v>39</v>
      </c>
      <c r="B99" s="58">
        <f>SUBTOTAL(9,B100:B107)</f>
        <v>1.9860462E-4</v>
      </c>
      <c r="C99" s="72">
        <f t="shared" ref="C99:AC99" si="58">SUBTOTAL(9,C100:C107)</f>
        <v>2.2070997E-4</v>
      </c>
      <c r="D99" s="72">
        <f t="shared" si="58"/>
        <v>1.6963568999999999E-4</v>
      </c>
      <c r="E99" s="72">
        <f t="shared" si="58"/>
        <v>1.4176969167600001E-4</v>
      </c>
      <c r="F99" s="72">
        <f t="shared" si="58"/>
        <v>1.6621605E-4</v>
      </c>
      <c r="G99" s="72">
        <f t="shared" si="58"/>
        <v>1.1138688E-4</v>
      </c>
      <c r="H99" s="72">
        <f t="shared" si="58"/>
        <v>2.2277313E-4</v>
      </c>
      <c r="I99" s="72">
        <f t="shared" si="58"/>
        <v>3.5704366251210001E-4</v>
      </c>
      <c r="J99" s="72">
        <f t="shared" si="58"/>
        <v>2.7827555375384999E-4</v>
      </c>
      <c r="K99" s="72">
        <f t="shared" si="58"/>
        <v>1.7464914000000001E-4</v>
      </c>
      <c r="L99" s="72">
        <f t="shared" si="58"/>
        <v>1.4725719E-4</v>
      </c>
      <c r="M99" s="72">
        <f t="shared" si="58"/>
        <v>2.3330367000000001E-4</v>
      </c>
      <c r="N99" s="72">
        <f t="shared" si="58"/>
        <v>1.4458617000000001E-4</v>
      </c>
      <c r="O99" s="72">
        <f t="shared" si="58"/>
        <v>9.6983099999999996E-5</v>
      </c>
      <c r="P99" s="72">
        <f t="shared" si="58"/>
        <v>8.1336330000000005E-5</v>
      </c>
      <c r="Q99" s="72">
        <f t="shared" si="58"/>
        <v>7.0621739999999998E-5</v>
      </c>
      <c r="R99" s="72">
        <f t="shared" si="58"/>
        <v>7.7200560000000005E-5</v>
      </c>
      <c r="S99" s="72">
        <f t="shared" si="58"/>
        <v>3.5704539000000002E-4</v>
      </c>
      <c r="T99" s="72">
        <f t="shared" si="58"/>
        <v>6.2398106999999995E-4</v>
      </c>
      <c r="U99" s="72">
        <f t="shared" si="58"/>
        <v>6.0144809400000004E-4</v>
      </c>
      <c r="V99" s="72">
        <f t="shared" si="58"/>
        <v>6.7227401699999998E-4</v>
      </c>
      <c r="W99" s="72">
        <f t="shared" si="58"/>
        <v>5.8390017561E-4</v>
      </c>
      <c r="X99" s="72">
        <f t="shared" si="58"/>
        <v>4.28428209728298E-4</v>
      </c>
      <c r="Y99" s="72">
        <f t="shared" si="58"/>
        <v>2.4280036109999999E-4</v>
      </c>
      <c r="Z99" s="72">
        <f t="shared" si="58"/>
        <v>2.5538269590000002E-4</v>
      </c>
      <c r="AA99" s="72">
        <f t="shared" si="58"/>
        <v>6.2118144000000003E-4</v>
      </c>
      <c r="AB99" s="72">
        <f t="shared" ref="AB99" si="59">SUBTOTAL(9,AB100:AB107)</f>
        <v>5.1249411000000005E-4</v>
      </c>
      <c r="AC99" s="73">
        <f t="shared" si="58"/>
        <v>4.9775230454784697E-4</v>
      </c>
      <c r="AD99" s="32">
        <f t="shared" ca="1" si="49"/>
        <v>1.5062473599448341</v>
      </c>
      <c r="AE99" s="40">
        <f t="shared" ca="1" si="44"/>
        <v>3.4614746482177772E-2</v>
      </c>
      <c r="AF99" s="40">
        <f t="shared" ca="1" si="45"/>
        <v>-2.8764829028285033E-2</v>
      </c>
      <c r="AG99" s="47">
        <f t="shared" ca="1" si="46"/>
        <v>6.3412803723997594E-4</v>
      </c>
    </row>
    <row r="100" spans="1:33" ht="15.75" hidden="1" outlineLevel="1" thickBot="1" x14ac:dyDescent="0.3">
      <c r="A100" s="21" t="s">
        <v>40</v>
      </c>
      <c r="B100" s="55">
        <v>0</v>
      </c>
      <c r="C100" s="66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7">
        <v>0</v>
      </c>
      <c r="AD100" s="29" t="str">
        <f t="shared" ca="1" si="49"/>
        <v/>
      </c>
      <c r="AE100" s="37" t="str">
        <f t="shared" ca="1" si="44"/>
        <v/>
      </c>
      <c r="AF100" s="37" t="str">
        <f t="shared" ca="1" si="45"/>
        <v/>
      </c>
      <c r="AG100" s="44">
        <f t="shared" ca="1" si="46"/>
        <v>0</v>
      </c>
    </row>
    <row r="101" spans="1:33" ht="15.75" hidden="1" outlineLevel="1" thickBot="1" x14ac:dyDescent="0.3">
      <c r="A101" s="21" t="s">
        <v>41</v>
      </c>
      <c r="B101" s="55">
        <f>SUBTOTAL(9,B102:B105)</f>
        <v>1.9860462E-4</v>
      </c>
      <c r="C101" s="66">
        <f t="shared" ref="C101:AC101" si="60">SUBTOTAL(9,C102:C105)</f>
        <v>2.2070997E-4</v>
      </c>
      <c r="D101" s="66">
        <f t="shared" si="60"/>
        <v>1.6963568999999999E-4</v>
      </c>
      <c r="E101" s="66">
        <f t="shared" si="60"/>
        <v>1.4176969167600001E-4</v>
      </c>
      <c r="F101" s="66">
        <f t="shared" si="60"/>
        <v>1.6621605E-4</v>
      </c>
      <c r="G101" s="66">
        <f t="shared" si="60"/>
        <v>1.1138688E-4</v>
      </c>
      <c r="H101" s="66">
        <f t="shared" si="60"/>
        <v>2.2277313E-4</v>
      </c>
      <c r="I101" s="66">
        <f t="shared" si="60"/>
        <v>3.5704366251210001E-4</v>
      </c>
      <c r="J101" s="66">
        <f t="shared" si="60"/>
        <v>2.7827555375384999E-4</v>
      </c>
      <c r="K101" s="66">
        <f t="shared" si="60"/>
        <v>1.7464914000000001E-4</v>
      </c>
      <c r="L101" s="66">
        <f t="shared" si="60"/>
        <v>1.4725719E-4</v>
      </c>
      <c r="M101" s="66">
        <f t="shared" si="60"/>
        <v>2.3330367000000001E-4</v>
      </c>
      <c r="N101" s="66">
        <f t="shared" si="60"/>
        <v>1.4458617000000001E-4</v>
      </c>
      <c r="O101" s="66">
        <f t="shared" si="60"/>
        <v>9.6983099999999996E-5</v>
      </c>
      <c r="P101" s="66">
        <f t="shared" si="60"/>
        <v>8.1336330000000005E-5</v>
      </c>
      <c r="Q101" s="66">
        <f t="shared" si="60"/>
        <v>7.0621739999999998E-5</v>
      </c>
      <c r="R101" s="66">
        <f t="shared" si="60"/>
        <v>7.7200560000000005E-5</v>
      </c>
      <c r="S101" s="66">
        <f t="shared" si="60"/>
        <v>3.5704539000000002E-4</v>
      </c>
      <c r="T101" s="66">
        <f t="shared" si="60"/>
        <v>6.2398106999999995E-4</v>
      </c>
      <c r="U101" s="66">
        <f t="shared" si="60"/>
        <v>6.0144809400000004E-4</v>
      </c>
      <c r="V101" s="66">
        <f t="shared" si="60"/>
        <v>6.7227401699999998E-4</v>
      </c>
      <c r="W101" s="66">
        <f t="shared" si="60"/>
        <v>5.8390017561E-4</v>
      </c>
      <c r="X101" s="66">
        <f t="shared" si="60"/>
        <v>4.28428209728298E-4</v>
      </c>
      <c r="Y101" s="66">
        <f t="shared" si="60"/>
        <v>2.4280036109999999E-4</v>
      </c>
      <c r="Z101" s="66">
        <f t="shared" si="60"/>
        <v>2.5538269590000002E-4</v>
      </c>
      <c r="AA101" s="66">
        <f t="shared" si="60"/>
        <v>6.2118144000000003E-4</v>
      </c>
      <c r="AB101" s="66">
        <f t="shared" ref="AB101" si="61">SUBTOTAL(9,AB102:AB105)</f>
        <v>5.1249411000000005E-4</v>
      </c>
      <c r="AC101" s="67">
        <f t="shared" si="60"/>
        <v>4.9775230454784697E-4</v>
      </c>
      <c r="AD101" s="29">
        <f t="shared" ca="1" si="49"/>
        <v>1.5062473599448341</v>
      </c>
      <c r="AE101" s="37">
        <f t="shared" ca="1" si="44"/>
        <v>3.4614746482177772E-2</v>
      </c>
      <c r="AF101" s="37">
        <f t="shared" ca="1" si="45"/>
        <v>-2.8764829028285033E-2</v>
      </c>
      <c r="AG101" s="44">
        <f t="shared" ca="1" si="46"/>
        <v>6.3412803723997594E-4</v>
      </c>
    </row>
    <row r="102" spans="1:33" ht="15.75" hidden="1" outlineLevel="2" thickBot="1" x14ac:dyDescent="0.3">
      <c r="A102" s="22" t="s">
        <v>42</v>
      </c>
      <c r="B102" s="57">
        <v>0</v>
      </c>
      <c r="C102" s="70">
        <v>0</v>
      </c>
      <c r="D102" s="70">
        <v>0</v>
      </c>
      <c r="E102" s="70">
        <v>0</v>
      </c>
      <c r="F102" s="70">
        <v>0</v>
      </c>
      <c r="G102" s="70">
        <v>0</v>
      </c>
      <c r="H102" s="70">
        <v>0</v>
      </c>
      <c r="I102" s="70">
        <v>0</v>
      </c>
      <c r="J102" s="70">
        <v>0</v>
      </c>
      <c r="K102" s="70">
        <v>0</v>
      </c>
      <c r="L102" s="70">
        <v>0</v>
      </c>
      <c r="M102" s="70">
        <v>0</v>
      </c>
      <c r="N102" s="70">
        <v>0</v>
      </c>
      <c r="O102" s="70">
        <v>0</v>
      </c>
      <c r="P102" s="70">
        <v>0</v>
      </c>
      <c r="Q102" s="70">
        <v>0</v>
      </c>
      <c r="R102" s="70">
        <v>0</v>
      </c>
      <c r="S102" s="70">
        <v>0</v>
      </c>
      <c r="T102" s="70">
        <v>0</v>
      </c>
      <c r="U102" s="70">
        <v>0</v>
      </c>
      <c r="V102" s="70">
        <v>0</v>
      </c>
      <c r="W102" s="70">
        <v>0</v>
      </c>
      <c r="X102" s="70">
        <v>0</v>
      </c>
      <c r="Y102" s="70">
        <v>0</v>
      </c>
      <c r="Z102" s="70">
        <v>0</v>
      </c>
      <c r="AA102" s="70">
        <v>0</v>
      </c>
      <c r="AB102" s="70">
        <v>0</v>
      </c>
      <c r="AC102" s="71">
        <v>0</v>
      </c>
      <c r="AD102" s="31" t="str">
        <f t="shared" ca="1" si="49"/>
        <v/>
      </c>
      <c r="AE102" s="39" t="str">
        <f t="shared" ca="1" si="44"/>
        <v/>
      </c>
      <c r="AF102" s="39" t="str">
        <f t="shared" ca="1" si="45"/>
        <v/>
      </c>
      <c r="AG102" s="46">
        <f t="shared" ca="1" si="46"/>
        <v>0</v>
      </c>
    </row>
    <row r="103" spans="1:33" ht="15.75" hidden="1" outlineLevel="2" thickBot="1" x14ac:dyDescent="0.3">
      <c r="A103" s="22" t="s">
        <v>43</v>
      </c>
      <c r="B103" s="57">
        <v>1.9860462E-4</v>
      </c>
      <c r="C103" s="70">
        <v>2.2070997E-4</v>
      </c>
      <c r="D103" s="70">
        <v>1.6963568999999999E-4</v>
      </c>
      <c r="E103" s="70">
        <v>1.4176969167600001E-4</v>
      </c>
      <c r="F103" s="70">
        <v>1.6621605E-4</v>
      </c>
      <c r="G103" s="70">
        <v>1.1138688E-4</v>
      </c>
      <c r="H103" s="70">
        <v>2.2277313E-4</v>
      </c>
      <c r="I103" s="70">
        <v>3.5704366251210001E-4</v>
      </c>
      <c r="J103" s="70">
        <v>2.7827555375384999E-4</v>
      </c>
      <c r="K103" s="70">
        <v>1.7464914000000001E-4</v>
      </c>
      <c r="L103" s="70">
        <v>1.4725719E-4</v>
      </c>
      <c r="M103" s="70">
        <v>2.3330367000000001E-4</v>
      </c>
      <c r="N103" s="70">
        <v>1.4458617000000001E-4</v>
      </c>
      <c r="O103" s="70">
        <v>9.6983099999999996E-5</v>
      </c>
      <c r="P103" s="70">
        <v>8.1336330000000005E-5</v>
      </c>
      <c r="Q103" s="70">
        <v>7.0621739999999998E-5</v>
      </c>
      <c r="R103" s="70">
        <v>7.7200560000000005E-5</v>
      </c>
      <c r="S103" s="70">
        <v>3.5704539000000002E-4</v>
      </c>
      <c r="T103" s="70">
        <v>6.2398106999999995E-4</v>
      </c>
      <c r="U103" s="70">
        <v>6.0144809400000004E-4</v>
      </c>
      <c r="V103" s="70">
        <v>6.7227401699999998E-4</v>
      </c>
      <c r="W103" s="70">
        <v>5.8390017561E-4</v>
      </c>
      <c r="X103" s="70">
        <v>4.28428209728298E-4</v>
      </c>
      <c r="Y103" s="70">
        <v>2.4280036109999999E-4</v>
      </c>
      <c r="Z103" s="70">
        <v>2.5538269590000002E-4</v>
      </c>
      <c r="AA103" s="70">
        <v>6.2118144000000003E-4</v>
      </c>
      <c r="AB103" s="70">
        <v>5.1249411000000005E-4</v>
      </c>
      <c r="AC103" s="71">
        <v>4.9775230454784697E-4</v>
      </c>
      <c r="AD103" s="31">
        <f t="shared" ca="1" si="49"/>
        <v>1.5062473599448341</v>
      </c>
      <c r="AE103" s="39">
        <f t="shared" ca="1" si="44"/>
        <v>3.4614746482177772E-2</v>
      </c>
      <c r="AF103" s="39">
        <f t="shared" ca="1" si="45"/>
        <v>-2.8764829028285033E-2</v>
      </c>
      <c r="AG103" s="46">
        <f t="shared" ca="1" si="46"/>
        <v>6.3412803723997594E-4</v>
      </c>
    </row>
    <row r="104" spans="1:33" ht="15.75" hidden="1" outlineLevel="2" thickBot="1" x14ac:dyDescent="0.3">
      <c r="A104" s="22" t="s">
        <v>44</v>
      </c>
      <c r="B104" s="57">
        <v>0</v>
      </c>
      <c r="C104" s="70">
        <v>0</v>
      </c>
      <c r="D104" s="70">
        <v>0</v>
      </c>
      <c r="E104" s="70">
        <v>0</v>
      </c>
      <c r="F104" s="70">
        <v>0</v>
      </c>
      <c r="G104" s="70">
        <v>0</v>
      </c>
      <c r="H104" s="70">
        <v>0</v>
      </c>
      <c r="I104" s="70">
        <v>0</v>
      </c>
      <c r="J104" s="70">
        <v>0</v>
      </c>
      <c r="K104" s="70">
        <v>0</v>
      </c>
      <c r="L104" s="70">
        <v>0</v>
      </c>
      <c r="M104" s="70">
        <v>0</v>
      </c>
      <c r="N104" s="70">
        <v>0</v>
      </c>
      <c r="O104" s="70">
        <v>0</v>
      </c>
      <c r="P104" s="70">
        <v>0</v>
      </c>
      <c r="Q104" s="70">
        <v>0</v>
      </c>
      <c r="R104" s="70">
        <v>0</v>
      </c>
      <c r="S104" s="70">
        <v>0</v>
      </c>
      <c r="T104" s="70">
        <v>0</v>
      </c>
      <c r="U104" s="70">
        <v>0</v>
      </c>
      <c r="V104" s="70">
        <v>0</v>
      </c>
      <c r="W104" s="70">
        <v>0</v>
      </c>
      <c r="X104" s="70">
        <v>0</v>
      </c>
      <c r="Y104" s="70">
        <v>0</v>
      </c>
      <c r="Z104" s="70">
        <v>0</v>
      </c>
      <c r="AA104" s="70">
        <v>0</v>
      </c>
      <c r="AB104" s="70">
        <v>0</v>
      </c>
      <c r="AC104" s="71">
        <v>0</v>
      </c>
      <c r="AD104" s="31" t="str">
        <f t="shared" ca="1" si="49"/>
        <v/>
      </c>
      <c r="AE104" s="39" t="str">
        <f t="shared" ca="1" si="44"/>
        <v/>
      </c>
      <c r="AF104" s="39" t="str">
        <f t="shared" ca="1" si="45"/>
        <v/>
      </c>
      <c r="AG104" s="46">
        <f t="shared" ca="1" si="46"/>
        <v>0</v>
      </c>
    </row>
    <row r="105" spans="1:33" ht="15.75" hidden="1" outlineLevel="2" thickBot="1" x14ac:dyDescent="0.3">
      <c r="A105" s="22" t="s">
        <v>48</v>
      </c>
      <c r="B105" s="57">
        <v>0</v>
      </c>
      <c r="C105" s="70">
        <v>0</v>
      </c>
      <c r="D105" s="70">
        <v>0</v>
      </c>
      <c r="E105" s="70">
        <v>0</v>
      </c>
      <c r="F105" s="70">
        <v>0</v>
      </c>
      <c r="G105" s="70">
        <v>0</v>
      </c>
      <c r="H105" s="70">
        <v>0</v>
      </c>
      <c r="I105" s="70">
        <v>0</v>
      </c>
      <c r="J105" s="70">
        <v>0</v>
      </c>
      <c r="K105" s="70">
        <v>0</v>
      </c>
      <c r="L105" s="70">
        <v>0</v>
      </c>
      <c r="M105" s="70">
        <v>0</v>
      </c>
      <c r="N105" s="70">
        <v>0</v>
      </c>
      <c r="O105" s="70">
        <v>0</v>
      </c>
      <c r="P105" s="70">
        <v>0</v>
      </c>
      <c r="Q105" s="70">
        <v>0</v>
      </c>
      <c r="R105" s="70">
        <v>0</v>
      </c>
      <c r="S105" s="70">
        <v>0</v>
      </c>
      <c r="T105" s="70">
        <v>0</v>
      </c>
      <c r="U105" s="70">
        <v>0</v>
      </c>
      <c r="V105" s="70">
        <v>0</v>
      </c>
      <c r="W105" s="70">
        <v>0</v>
      </c>
      <c r="X105" s="70">
        <v>0</v>
      </c>
      <c r="Y105" s="70">
        <v>0</v>
      </c>
      <c r="Z105" s="70">
        <v>0</v>
      </c>
      <c r="AA105" s="70">
        <v>0</v>
      </c>
      <c r="AB105" s="70">
        <v>0</v>
      </c>
      <c r="AC105" s="71">
        <v>0</v>
      </c>
      <c r="AD105" s="31" t="str">
        <f t="shared" ca="1" si="49"/>
        <v/>
      </c>
      <c r="AE105" s="39" t="str">
        <f t="shared" ca="1" si="44"/>
        <v/>
      </c>
      <c r="AF105" s="39" t="str">
        <f t="shared" ca="1" si="45"/>
        <v/>
      </c>
      <c r="AG105" s="46">
        <f t="shared" ca="1" si="46"/>
        <v>0</v>
      </c>
    </row>
    <row r="106" spans="1:33" ht="15.75" hidden="1" outlineLevel="1" thickBot="1" x14ac:dyDescent="0.3">
      <c r="A106" s="21" t="s">
        <v>45</v>
      </c>
      <c r="B106" s="55">
        <v>0</v>
      </c>
      <c r="C106" s="66">
        <v>0</v>
      </c>
      <c r="D106" s="66">
        <v>0</v>
      </c>
      <c r="E106" s="66">
        <v>0</v>
      </c>
      <c r="F106" s="66">
        <v>0</v>
      </c>
      <c r="G106" s="66">
        <v>0</v>
      </c>
      <c r="H106" s="66">
        <v>0</v>
      </c>
      <c r="I106" s="66">
        <v>0</v>
      </c>
      <c r="J106" s="66">
        <v>0</v>
      </c>
      <c r="K106" s="66">
        <v>0</v>
      </c>
      <c r="L106" s="66">
        <v>0</v>
      </c>
      <c r="M106" s="66">
        <v>0</v>
      </c>
      <c r="N106" s="66">
        <v>0</v>
      </c>
      <c r="O106" s="66">
        <v>0</v>
      </c>
      <c r="P106" s="66">
        <v>0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0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7">
        <v>0</v>
      </c>
      <c r="AD106" s="29" t="str">
        <f t="shared" ca="1" si="49"/>
        <v/>
      </c>
      <c r="AE106" s="37" t="str">
        <f t="shared" ca="1" si="44"/>
        <v/>
      </c>
      <c r="AF106" s="37" t="str">
        <f t="shared" ca="1" si="45"/>
        <v/>
      </c>
      <c r="AG106" s="44">
        <f t="shared" ca="1" si="46"/>
        <v>0</v>
      </c>
    </row>
    <row r="107" spans="1:33" ht="15.75" hidden="1" outlineLevel="1" thickBot="1" x14ac:dyDescent="0.3">
      <c r="A107" s="21" t="s">
        <v>46</v>
      </c>
      <c r="B107" s="55">
        <v>0</v>
      </c>
      <c r="C107" s="66">
        <v>0</v>
      </c>
      <c r="D107" s="66">
        <v>0</v>
      </c>
      <c r="E107" s="66">
        <v>0</v>
      </c>
      <c r="F107" s="66">
        <v>0</v>
      </c>
      <c r="G107" s="66">
        <v>0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M107" s="66">
        <v>0</v>
      </c>
      <c r="N107" s="66">
        <v>0</v>
      </c>
      <c r="O107" s="66">
        <v>0</v>
      </c>
      <c r="P107" s="66">
        <v>0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0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7">
        <v>0</v>
      </c>
      <c r="AD107" s="29" t="str">
        <f t="shared" ca="1" si="49"/>
        <v/>
      </c>
      <c r="AE107" s="37" t="str">
        <f t="shared" ca="1" si="44"/>
        <v/>
      </c>
      <c r="AF107" s="37" t="str">
        <f t="shared" ca="1" si="45"/>
        <v/>
      </c>
      <c r="AG107" s="44">
        <f t="shared" ca="1" si="46"/>
        <v>0</v>
      </c>
    </row>
    <row r="108" spans="1:33" ht="15" collapsed="1" x14ac:dyDescent="0.25">
      <c r="A108" s="23" t="s">
        <v>47</v>
      </c>
      <c r="B108" s="59">
        <f>SUBTOTAL(9,B109:B110)</f>
        <v>7.54409475759652E-2</v>
      </c>
      <c r="C108" s="74">
        <f t="shared" ref="C108:AC108" si="62">SUBTOTAL(9,C109:C110)</f>
        <v>7.4369944107225611E-2</v>
      </c>
      <c r="D108" s="74">
        <f t="shared" si="62"/>
        <v>6.7171745008821504E-2</v>
      </c>
      <c r="E108" s="74">
        <f t="shared" si="62"/>
        <v>6.8877568211809001E-2</v>
      </c>
      <c r="F108" s="74">
        <f t="shared" si="62"/>
        <v>8.5947742993980406E-2</v>
      </c>
      <c r="G108" s="74">
        <f t="shared" si="62"/>
        <v>8.5498014580482007E-2</v>
      </c>
      <c r="H108" s="74">
        <f t="shared" si="62"/>
        <v>8.2649179966735903E-2</v>
      </c>
      <c r="I108" s="74">
        <f t="shared" si="62"/>
        <v>8.3063564515922603E-2</v>
      </c>
      <c r="J108" s="74">
        <f t="shared" si="62"/>
        <v>8.4816346658147898E-2</v>
      </c>
      <c r="K108" s="74">
        <f t="shared" si="62"/>
        <v>7.9990734778133704E-2</v>
      </c>
      <c r="L108" s="74">
        <f t="shared" si="62"/>
        <v>7.3541584776906394E-2</v>
      </c>
      <c r="M108" s="74">
        <f t="shared" si="62"/>
        <v>7.953362588245369E-2</v>
      </c>
      <c r="N108" s="74">
        <f t="shared" si="62"/>
        <v>8.0958488083141295E-2</v>
      </c>
      <c r="O108" s="74">
        <f t="shared" si="62"/>
        <v>8.2482089288089602E-2</v>
      </c>
      <c r="P108" s="74">
        <f t="shared" si="62"/>
        <v>8.3750769077164902E-2</v>
      </c>
      <c r="Q108" s="74">
        <f t="shared" si="62"/>
        <v>9.0654711367255295E-2</v>
      </c>
      <c r="R108" s="74">
        <f t="shared" si="62"/>
        <v>8.8256534822615793E-2</v>
      </c>
      <c r="S108" s="74">
        <f t="shared" si="62"/>
        <v>9.1609049771972706E-2</v>
      </c>
      <c r="T108" s="74">
        <f t="shared" si="62"/>
        <v>9.5566788512930406E-2</v>
      </c>
      <c r="U108" s="74">
        <f t="shared" si="62"/>
        <v>9.2540115992792299E-2</v>
      </c>
      <c r="V108" s="74">
        <f t="shared" si="62"/>
        <v>9.4860510914285698E-2</v>
      </c>
      <c r="W108" s="74">
        <f t="shared" si="62"/>
        <v>9.7990641916706103E-2</v>
      </c>
      <c r="X108" s="74">
        <f t="shared" si="62"/>
        <v>9.7836607935893494E-2</v>
      </c>
      <c r="Y108" s="74">
        <f t="shared" si="62"/>
        <v>9.7684385693957404E-2</v>
      </c>
      <c r="Z108" s="74">
        <f t="shared" si="62"/>
        <v>9.9470303332781701E-2</v>
      </c>
      <c r="AA108" s="74">
        <f t="shared" si="62"/>
        <v>0.1062869377540305</v>
      </c>
      <c r="AB108" s="74">
        <f t="shared" ref="AB108" si="63">SUBTOTAL(9,AB109:AB110)</f>
        <v>0.12062845520440971</v>
      </c>
      <c r="AC108" s="75">
        <f t="shared" si="62"/>
        <v>0.12893360754578481</v>
      </c>
      <c r="AD108" s="33">
        <f t="shared" ca="1" si="49"/>
        <v>0.70906664999077873</v>
      </c>
      <c r="AE108" s="41">
        <f t="shared" ca="1" si="44"/>
        <v>2.0048223180692659E-2</v>
      </c>
      <c r="AF108" s="41">
        <f t="shared" ca="1" si="45"/>
        <v>6.8849031742151512E-2</v>
      </c>
      <c r="AG108" s="48">
        <f t="shared" ca="1" si="46"/>
        <v>0.16425924047011331</v>
      </c>
    </row>
    <row r="109" spans="1:33" ht="15" hidden="1" outlineLevel="1" x14ac:dyDescent="0.25">
      <c r="A109" s="21" t="s">
        <v>33</v>
      </c>
      <c r="B109" s="50">
        <v>3.69594884219357E-2</v>
      </c>
      <c r="C109" s="51">
        <v>3.5879049040123102E-2</v>
      </c>
      <c r="D109" s="51">
        <v>3.5248769501735902E-2</v>
      </c>
      <c r="E109" s="51">
        <v>3.59009461479484E-2</v>
      </c>
      <c r="F109" s="51">
        <v>3.5786023876645402E-2</v>
      </c>
      <c r="G109" s="51">
        <v>4.4678264371636897E-2</v>
      </c>
      <c r="H109" s="51">
        <v>4.5282338855121798E-2</v>
      </c>
      <c r="I109" s="51">
        <v>4.5438169836811503E-2</v>
      </c>
      <c r="J109" s="51">
        <v>4.9274851285990497E-2</v>
      </c>
      <c r="K109" s="51">
        <v>5.1163476094433898E-2</v>
      </c>
      <c r="L109" s="51">
        <v>4.9982755782720198E-2</v>
      </c>
      <c r="M109" s="51">
        <v>5.4040725168867598E-2</v>
      </c>
      <c r="N109" s="51">
        <v>5.38759260424354E-2</v>
      </c>
      <c r="O109" s="51">
        <v>5.5632783787303103E-2</v>
      </c>
      <c r="P109" s="51">
        <v>6.1941264164729899E-2</v>
      </c>
      <c r="Q109" s="51">
        <v>6.1566280558672699E-2</v>
      </c>
      <c r="R109" s="51">
        <v>6.0556923810384397E-2</v>
      </c>
      <c r="S109" s="51">
        <v>6.3537832560658605E-2</v>
      </c>
      <c r="T109" s="51">
        <v>6.3879857071636098E-2</v>
      </c>
      <c r="U109" s="51">
        <v>6.3937486067972907E-2</v>
      </c>
      <c r="V109" s="51">
        <v>6.4223333929183099E-2</v>
      </c>
      <c r="W109" s="51">
        <v>6.7034882291763201E-2</v>
      </c>
      <c r="X109" s="51">
        <v>6.9401827098479502E-2</v>
      </c>
      <c r="Y109" s="51">
        <v>6.9488345730017095E-2</v>
      </c>
      <c r="Z109" s="51">
        <v>7.1553796205872003E-2</v>
      </c>
      <c r="AA109" s="51">
        <v>7.6677658234387394E-2</v>
      </c>
      <c r="AB109" s="51">
        <v>9.2261798342649304E-2</v>
      </c>
      <c r="AC109" s="49">
        <v>0.102186025958184</v>
      </c>
      <c r="AD109" s="29">
        <f t="shared" ca="1" si="49"/>
        <v>1.7648116984632267</v>
      </c>
      <c r="AE109" s="39">
        <f t="shared" ca="1" si="44"/>
        <v>3.8383990407044211E-2</v>
      </c>
      <c r="AF109" s="37">
        <f t="shared" ca="1" si="45"/>
        <v>0.10756594596907054</v>
      </c>
      <c r="AG109" s="44">
        <f t="shared" ca="1" si="46"/>
        <v>0.13018327284909151</v>
      </c>
    </row>
    <row r="110" spans="1:33" ht="15" hidden="1" outlineLevel="1" x14ac:dyDescent="0.25">
      <c r="A110" s="21" t="s">
        <v>34</v>
      </c>
      <c r="B110" s="50">
        <v>3.84814591540295E-2</v>
      </c>
      <c r="C110" s="51">
        <v>3.8490895067102501E-2</v>
      </c>
      <c r="D110" s="51">
        <v>3.1922975507085602E-2</v>
      </c>
      <c r="E110" s="51">
        <v>3.2976622063860601E-2</v>
      </c>
      <c r="F110" s="51">
        <v>5.0161719117335003E-2</v>
      </c>
      <c r="G110" s="51">
        <v>4.0819750208845103E-2</v>
      </c>
      <c r="H110" s="51">
        <v>3.7366841111614098E-2</v>
      </c>
      <c r="I110" s="51">
        <v>3.76253946791111E-2</v>
      </c>
      <c r="J110" s="51">
        <v>3.5541495372157401E-2</v>
      </c>
      <c r="K110" s="51">
        <v>2.88272586836998E-2</v>
      </c>
      <c r="L110" s="51">
        <v>2.3558828994186199E-2</v>
      </c>
      <c r="M110" s="51">
        <v>2.5492900713586099E-2</v>
      </c>
      <c r="N110" s="51">
        <v>2.7082562040705901E-2</v>
      </c>
      <c r="O110" s="51">
        <v>2.6849305500786499E-2</v>
      </c>
      <c r="P110" s="51">
        <v>2.1809504912434999E-2</v>
      </c>
      <c r="Q110" s="51">
        <v>2.9088430808582599E-2</v>
      </c>
      <c r="R110" s="51">
        <v>2.7699611012231399E-2</v>
      </c>
      <c r="S110" s="51">
        <v>2.8071217211314101E-2</v>
      </c>
      <c r="T110" s="51">
        <v>3.1686931441294301E-2</v>
      </c>
      <c r="U110" s="51">
        <v>2.8602629924819399E-2</v>
      </c>
      <c r="V110" s="51">
        <v>3.0637176985102599E-2</v>
      </c>
      <c r="W110" s="51">
        <v>3.0955759624942899E-2</v>
      </c>
      <c r="X110" s="51">
        <v>2.8434780837413999E-2</v>
      </c>
      <c r="Y110" s="51">
        <v>2.8196039963940302E-2</v>
      </c>
      <c r="Z110" s="51">
        <v>2.7916507126909702E-2</v>
      </c>
      <c r="AA110" s="51">
        <v>2.9609279519643102E-2</v>
      </c>
      <c r="AB110" s="51">
        <v>2.83666568617604E-2</v>
      </c>
      <c r="AC110" s="49">
        <v>2.6747581587600801E-2</v>
      </c>
      <c r="AD110" s="29">
        <f t="shared" ca="1" si="49"/>
        <v>-0.30492288557618308</v>
      </c>
      <c r="AE110" s="39">
        <f t="shared" ca="1" si="44"/>
        <v>-1.3381237928558387E-2</v>
      </c>
      <c r="AF110" s="37">
        <f t="shared" ca="1" si="45"/>
        <v>-5.7076703893936487E-2</v>
      </c>
      <c r="AG110" s="44">
        <f t="shared" ca="1" si="46"/>
        <v>3.4075967621021802E-2</v>
      </c>
    </row>
    <row r="111" spans="1:33" x14ac:dyDescent="0.2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111"/>
  <sheetViews>
    <sheetView workbookViewId="0">
      <pane xSplit="1" ySplit="12" topLeftCell="W13" activePane="bottomRight" state="frozen"/>
      <selection activeCell="D1" sqref="D1"/>
      <selection pane="topRight" activeCell="E1" sqref="E1"/>
      <selection pane="bottomLeft" activeCell="D13" sqref="D13"/>
      <selection pane="bottomRight" activeCell="AF13" sqref="AF13"/>
    </sheetView>
  </sheetViews>
  <sheetFormatPr defaultRowHeight="14.25" outlineLevelRow="3" x14ac:dyDescent="0.2"/>
  <cols>
    <col min="1" max="1" width="50.625" customWidth="1"/>
    <col min="2" max="29" width="10.625" customWidth="1"/>
    <col min="30" max="32" width="14.625" customWidth="1"/>
    <col min="33" max="33" width="20.625" customWidth="1"/>
  </cols>
  <sheetData>
    <row r="1" spans="1:33" ht="15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1"/>
      <c r="AE1" s="1"/>
      <c r="AF1" s="1"/>
      <c r="AG1" s="1"/>
    </row>
    <row r="2" spans="1:33" ht="15" x14ac:dyDescent="0.2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1"/>
      <c r="AE2" s="1"/>
      <c r="AF2" s="1"/>
      <c r="AG2" s="1"/>
    </row>
    <row r="3" spans="1:33" ht="15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1"/>
      <c r="AE3" s="1"/>
      <c r="AF3" s="1"/>
      <c r="AG3" s="1"/>
    </row>
    <row r="4" spans="1:33" ht="15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1"/>
      <c r="AE4" s="1"/>
      <c r="AF4" s="1"/>
      <c r="AG4" s="1"/>
    </row>
    <row r="5" spans="1:33" ht="15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1"/>
      <c r="AE5" s="1"/>
      <c r="AF5" s="1"/>
      <c r="AG5" s="1"/>
    </row>
    <row r="6" spans="1:33" ht="15" x14ac:dyDescent="0.2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1"/>
      <c r="AE6" s="1"/>
      <c r="AF6" s="1"/>
      <c r="AG6" s="1"/>
    </row>
    <row r="7" spans="1:33" ht="21" x14ac:dyDescent="0.35">
      <c r="A7" s="4" t="s">
        <v>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1"/>
      <c r="AE7" s="1"/>
      <c r="AF7" s="1"/>
      <c r="AG7" s="1"/>
    </row>
    <row r="8" spans="1:33" ht="15" x14ac:dyDescent="0.25">
      <c r="A8" s="5" t="s">
        <v>54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1"/>
      <c r="AE8" s="1"/>
      <c r="AF8" s="1"/>
      <c r="AG8" s="1"/>
    </row>
    <row r="9" spans="1:33" ht="15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1"/>
      <c r="AE9" s="1"/>
      <c r="AF9" s="1"/>
      <c r="AG9" s="1"/>
    </row>
    <row r="10" spans="1:33" ht="15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6"/>
      <c r="AE10" s="6"/>
      <c r="AF10" s="6"/>
      <c r="AG10" s="6"/>
    </row>
    <row r="11" spans="1:33" ht="31.5" x14ac:dyDescent="0.25">
      <c r="A11" s="9"/>
      <c r="B11" s="10">
        <v>1990</v>
      </c>
      <c r="C11" s="10">
        <v>1991</v>
      </c>
      <c r="D11" s="10">
        <v>1992</v>
      </c>
      <c r="E11" s="10">
        <v>1993</v>
      </c>
      <c r="F11" s="10">
        <v>1994</v>
      </c>
      <c r="G11" s="10">
        <v>1995</v>
      </c>
      <c r="H11" s="10">
        <v>1996</v>
      </c>
      <c r="I11" s="10">
        <v>1997</v>
      </c>
      <c r="J11" s="10">
        <v>1998</v>
      </c>
      <c r="K11" s="10">
        <v>1999</v>
      </c>
      <c r="L11" s="10">
        <v>2000</v>
      </c>
      <c r="M11" s="10">
        <v>2001</v>
      </c>
      <c r="N11" s="10">
        <v>2002</v>
      </c>
      <c r="O11" s="10">
        <v>2003</v>
      </c>
      <c r="P11" s="10">
        <v>2004</v>
      </c>
      <c r="Q11" s="10">
        <v>2005</v>
      </c>
      <c r="R11" s="10">
        <v>2006</v>
      </c>
      <c r="S11" s="10">
        <v>2007</v>
      </c>
      <c r="T11" s="10">
        <v>2008</v>
      </c>
      <c r="U11" s="10">
        <v>2009</v>
      </c>
      <c r="V11" s="10">
        <v>2010</v>
      </c>
      <c r="W11" s="10">
        <v>2011</v>
      </c>
      <c r="X11" s="10">
        <v>2012</v>
      </c>
      <c r="Y11" s="10">
        <v>2013</v>
      </c>
      <c r="Z11" s="10">
        <v>2014</v>
      </c>
      <c r="AA11" s="10">
        <v>2015</v>
      </c>
      <c r="AB11" s="10">
        <v>2016</v>
      </c>
      <c r="AC11" s="10">
        <v>2017</v>
      </c>
      <c r="AD11" s="78" t="str">
        <f ca="1">"∆"&amp; $B$11&amp;"/"&amp; (OFFSET(AD11,0,-1))</f>
        <v>∆1990/2017</v>
      </c>
      <c r="AE11" s="10" t="str">
        <f ca="1">"∆"&amp; $B$11&amp;"/"&amp; (OFFSET(AE11,0,-2))&amp;" p.a."</f>
        <v>∆1990/2017 p.a.</v>
      </c>
      <c r="AF11" s="10" t="str">
        <f ca="1">"∆"&amp; (OFFSET(AF11,0,-4))&amp;"/"&amp; (OFFSET(AF11,0,-3))</f>
        <v>∆2016/2017</v>
      </c>
      <c r="AG11" s="24" t="str">
        <f ca="1">"Share of " &amp; OFFSET(AG11, 0, -4) &amp; " energy sector emissions"</f>
        <v>Share of 2017 energy sector emissions</v>
      </c>
    </row>
    <row r="12" spans="1:33" ht="15.75" thickBot="1" x14ac:dyDescent="0.3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11"/>
      <c r="AE12" s="1"/>
      <c r="AF12" s="1"/>
      <c r="AG12" s="12"/>
    </row>
    <row r="13" spans="1:33" ht="15.75" x14ac:dyDescent="0.25">
      <c r="A13" s="13" t="s">
        <v>2</v>
      </c>
      <c r="B13" s="52">
        <f>SUBTOTAL(9,B14:B107)</f>
        <v>554.12432334941468</v>
      </c>
      <c r="C13" s="60">
        <f t="shared" ref="C13:AC13" si="0">SUBTOTAL(9,C14:C107)</f>
        <v>547.93957615441889</v>
      </c>
      <c r="D13" s="60">
        <f t="shared" si="0"/>
        <v>557.54388273950065</v>
      </c>
      <c r="E13" s="60">
        <f t="shared" si="0"/>
        <v>555.19054098414188</v>
      </c>
      <c r="F13" s="60">
        <f t="shared" si="0"/>
        <v>582.64349559699087</v>
      </c>
      <c r="G13" s="60">
        <f t="shared" si="0"/>
        <v>590.1463059040866</v>
      </c>
      <c r="H13" s="60">
        <f t="shared" si="0"/>
        <v>585.86102634545841</v>
      </c>
      <c r="I13" s="60">
        <f t="shared" si="0"/>
        <v>601.44845557101326</v>
      </c>
      <c r="J13" s="60">
        <f t="shared" si="0"/>
        <v>608.70009217842312</v>
      </c>
      <c r="K13" s="60">
        <f t="shared" si="0"/>
        <v>620.64463731862998</v>
      </c>
      <c r="L13" s="60">
        <f t="shared" si="0"/>
        <v>621.87835677362682</v>
      </c>
      <c r="M13" s="60">
        <f t="shared" si="0"/>
        <v>625.84002957769121</v>
      </c>
      <c r="N13" s="60">
        <f t="shared" si="0"/>
        <v>645.03768349585869</v>
      </c>
      <c r="O13" s="60">
        <f t="shared" si="0"/>
        <v>662.87051957458425</v>
      </c>
      <c r="P13" s="60">
        <f t="shared" si="0"/>
        <v>685.62046608502055</v>
      </c>
      <c r="Q13" s="60">
        <f t="shared" si="0"/>
        <v>675.1398450978312</v>
      </c>
      <c r="R13" s="60">
        <f t="shared" si="0"/>
        <v>678.40759517362221</v>
      </c>
      <c r="S13" s="60">
        <f t="shared" si="0"/>
        <v>685.67265051577044</v>
      </c>
      <c r="T13" s="60">
        <f t="shared" si="0"/>
        <v>672.89741279075065</v>
      </c>
      <c r="U13" s="60">
        <f t="shared" si="0"/>
        <v>662.20837646085579</v>
      </c>
      <c r="V13" s="60">
        <f t="shared" si="0"/>
        <v>665.11329117998275</v>
      </c>
      <c r="W13" s="60">
        <f t="shared" si="0"/>
        <v>657.72748904118612</v>
      </c>
      <c r="X13" s="60">
        <f t="shared" si="0"/>
        <v>646.51187397913975</v>
      </c>
      <c r="Y13" s="60">
        <f t="shared" si="0"/>
        <v>642.73739754661869</v>
      </c>
      <c r="Z13" s="60">
        <f t="shared" si="0"/>
        <v>645.96023153461158</v>
      </c>
      <c r="AA13" s="60">
        <f t="shared" si="0"/>
        <v>662.54890679976302</v>
      </c>
      <c r="AB13" s="60">
        <f t="shared" ref="AB13" si="1">SUBTOTAL(9,AB14:AB107)</f>
        <v>676.09345057125836</v>
      </c>
      <c r="AC13" s="61">
        <f t="shared" si="0"/>
        <v>692.0231544801054</v>
      </c>
      <c r="AD13" s="26">
        <f ca="1">IF(B13=0,"", OFFSET($Y13, 0, -1) / B13 - 1)</f>
        <v>0.16672711652736494</v>
      </c>
      <c r="AE13" s="34">
        <f ca="1">IF(OFFSET($AE13,0,-1)="","",(OFFSET($AE13,0,-1)+1)^(1/(OFFSET($AE$11,0,-2)-B$11))-1)</f>
        <v>5.7275434460850594E-3</v>
      </c>
      <c r="AF13" s="34">
        <f ca="1">IF(OFFSET($AF13, 0, -4)=0, "", OFFSET($AF13, 0, -3) / OFFSET($AF13, 0, -4) - 1)</f>
        <v>2.3561393614133452E-2</v>
      </c>
      <c r="AG13" s="25"/>
    </row>
    <row r="14" spans="1:33" ht="15" x14ac:dyDescent="0.25">
      <c r="A14" s="14" t="s">
        <v>3</v>
      </c>
      <c r="B14" s="53">
        <f>SUBTOTAL(9,B15:B98)</f>
        <v>554.12432334941468</v>
      </c>
      <c r="C14" s="62">
        <f t="shared" ref="C14:AC14" si="2">SUBTOTAL(9,C15:C98)</f>
        <v>547.93957615441889</v>
      </c>
      <c r="D14" s="62">
        <f t="shared" si="2"/>
        <v>557.54388273950065</v>
      </c>
      <c r="E14" s="62">
        <f t="shared" si="2"/>
        <v>555.19054098414188</v>
      </c>
      <c r="F14" s="62">
        <f t="shared" si="2"/>
        <v>582.64349559699087</v>
      </c>
      <c r="G14" s="62">
        <f t="shared" si="2"/>
        <v>590.1463059040866</v>
      </c>
      <c r="H14" s="62">
        <f t="shared" si="2"/>
        <v>585.86102634545841</v>
      </c>
      <c r="I14" s="62">
        <f t="shared" si="2"/>
        <v>601.44845557101326</v>
      </c>
      <c r="J14" s="62">
        <f t="shared" si="2"/>
        <v>608.70009217842312</v>
      </c>
      <c r="K14" s="62">
        <f t="shared" si="2"/>
        <v>620.64463731862998</v>
      </c>
      <c r="L14" s="62">
        <f t="shared" si="2"/>
        <v>621.87835677362682</v>
      </c>
      <c r="M14" s="62">
        <f t="shared" si="2"/>
        <v>625.84002957769121</v>
      </c>
      <c r="N14" s="62">
        <f t="shared" si="2"/>
        <v>645.03768349585869</v>
      </c>
      <c r="O14" s="62">
        <f t="shared" si="2"/>
        <v>662.87051957458425</v>
      </c>
      <c r="P14" s="62">
        <f t="shared" si="2"/>
        <v>685.62046608502055</v>
      </c>
      <c r="Q14" s="62">
        <f t="shared" si="2"/>
        <v>675.1398450978312</v>
      </c>
      <c r="R14" s="62">
        <f t="shared" si="2"/>
        <v>678.40759517362221</v>
      </c>
      <c r="S14" s="62">
        <f t="shared" si="2"/>
        <v>685.67265051577044</v>
      </c>
      <c r="T14" s="62">
        <f t="shared" si="2"/>
        <v>672.89741279075065</v>
      </c>
      <c r="U14" s="62">
        <f t="shared" si="2"/>
        <v>662.20837646085579</v>
      </c>
      <c r="V14" s="62">
        <f t="shared" si="2"/>
        <v>665.11329117998275</v>
      </c>
      <c r="W14" s="62">
        <f t="shared" si="2"/>
        <v>657.72748904118612</v>
      </c>
      <c r="X14" s="62">
        <f t="shared" si="2"/>
        <v>646.51187397913975</v>
      </c>
      <c r="Y14" s="62">
        <f t="shared" si="2"/>
        <v>642.73739754661869</v>
      </c>
      <c r="Z14" s="62">
        <f t="shared" si="2"/>
        <v>645.96023153461158</v>
      </c>
      <c r="AA14" s="62">
        <f t="shared" si="2"/>
        <v>662.54890679976302</v>
      </c>
      <c r="AB14" s="62">
        <f t="shared" ref="AB14" si="3">SUBTOTAL(9,AB15:AB98)</f>
        <v>676.09345057125836</v>
      </c>
      <c r="AC14" s="63">
        <f t="shared" si="2"/>
        <v>692.0231544801054</v>
      </c>
      <c r="AD14" s="27">
        <f ca="1">IF(B14=0,"", OFFSET($AD14, 0, -1) / B14 - 1)</f>
        <v>0.24885901109187691</v>
      </c>
      <c r="AE14" s="35">
        <f t="shared" ref="AE14:AE77" ca="1" si="4">IF(OFFSET($AE14,0,-1)="","",(OFFSET($AE14,0,-1)+1)^(1/(OFFSET($AE$11,0,-2)-B$11))-1)</f>
        <v>8.2647192323017649E-3</v>
      </c>
      <c r="AF14" s="35">
        <f t="shared" ref="AF14:AF77" ca="1" si="5">IF(OFFSET($AF14, 0, -4)=0, "", OFFSET($AF14, 0, -3) / OFFSET($AF14, 0, -4) - 1)</f>
        <v>2.3561393614133452E-2</v>
      </c>
      <c r="AG14" s="42">
        <f t="shared" ref="AG14:AG77" ca="1" si="6">IF(OFFSET($AG$13, 0, -4) = 0, "", OFFSET($AG14, 0, -4) / OFFSET($AG$13, 0, -4))</f>
        <v>1</v>
      </c>
    </row>
    <row r="15" spans="1:33" ht="15" collapsed="1" x14ac:dyDescent="0.25">
      <c r="A15" s="15" t="s">
        <v>4</v>
      </c>
      <c r="B15" s="54">
        <f>SUBTOTAL(9,B16:B27)</f>
        <v>2.3568022823030605</v>
      </c>
      <c r="C15" s="64">
        <f t="shared" ref="C15:AC15" si="7">SUBTOTAL(9,C16:C27)</f>
        <v>2.6069834363670017</v>
      </c>
      <c r="D15" s="64">
        <f t="shared" si="7"/>
        <v>2.9661859020479953</v>
      </c>
      <c r="E15" s="64">
        <f t="shared" si="7"/>
        <v>2.7209589021983125</v>
      </c>
      <c r="F15" s="64">
        <f t="shared" si="7"/>
        <v>2.2484550797204652</v>
      </c>
      <c r="G15" s="64">
        <f t="shared" si="7"/>
        <v>1.8908209961121207</v>
      </c>
      <c r="H15" s="64">
        <f t="shared" si="7"/>
        <v>2.34210567528803</v>
      </c>
      <c r="I15" s="64">
        <f t="shared" si="7"/>
        <v>3.0536414520201669</v>
      </c>
      <c r="J15" s="64">
        <f t="shared" si="7"/>
        <v>2.3876623000523507</v>
      </c>
      <c r="K15" s="64">
        <f t="shared" si="7"/>
        <v>2.9342560804575641</v>
      </c>
      <c r="L15" s="64">
        <f t="shared" si="7"/>
        <v>2.8496159448439857</v>
      </c>
      <c r="M15" s="64">
        <f t="shared" si="7"/>
        <v>3.4432185467016994</v>
      </c>
      <c r="N15" s="64">
        <f t="shared" si="7"/>
        <v>3.0121070370058303</v>
      </c>
      <c r="O15" s="64">
        <f t="shared" si="7"/>
        <v>2.9905394471653555</v>
      </c>
      <c r="P15" s="64">
        <f t="shared" si="7"/>
        <v>2.3651577027226045</v>
      </c>
      <c r="Q15" s="64">
        <f t="shared" si="7"/>
        <v>3.021984183705098</v>
      </c>
      <c r="R15" s="64">
        <f t="shared" si="7"/>
        <v>3.0671871620643039</v>
      </c>
      <c r="S15" s="64">
        <f t="shared" si="7"/>
        <v>3.2030033152862156</v>
      </c>
      <c r="T15" s="64">
        <f t="shared" si="7"/>
        <v>3.0899960182626636</v>
      </c>
      <c r="U15" s="64">
        <f t="shared" si="7"/>
        <v>2.5668168896579311</v>
      </c>
      <c r="V15" s="64">
        <f t="shared" si="7"/>
        <v>2.7791755942105612</v>
      </c>
      <c r="W15" s="64">
        <f t="shared" si="7"/>
        <v>2.4065247486361749</v>
      </c>
      <c r="X15" s="64">
        <f t="shared" si="7"/>
        <v>2.6337249180229922</v>
      </c>
      <c r="Y15" s="64">
        <f t="shared" si="7"/>
        <v>2.4354692698872937</v>
      </c>
      <c r="Z15" s="64">
        <f t="shared" si="7"/>
        <v>2.0952885402979136</v>
      </c>
      <c r="AA15" s="64">
        <f t="shared" si="7"/>
        <v>2.0425144696282254</v>
      </c>
      <c r="AB15" s="64">
        <f t="shared" ref="AB15" si="8">SUBTOTAL(9,AB16:AB27)</f>
        <v>1.7538147680274816</v>
      </c>
      <c r="AC15" s="65">
        <f t="shared" si="7"/>
        <v>2.0436947532138006</v>
      </c>
      <c r="AD15" s="28">
        <f t="shared" ref="AD15:AD78" ca="1" si="9">IF(B15=0,"", OFFSET($AD15, 0, -1) / B15 - 1)</f>
        <v>-0.1328526925828043</v>
      </c>
      <c r="AE15" s="36">
        <f t="shared" ca="1" si="4"/>
        <v>-5.2655846872262657E-3</v>
      </c>
      <c r="AF15" s="36">
        <f t="shared" ca="1" si="5"/>
        <v>0.16528540554618965</v>
      </c>
      <c r="AG15" s="43">
        <f t="shared" ca="1" si="6"/>
        <v>2.9532173020267831E-3</v>
      </c>
    </row>
    <row r="16" spans="1:33" ht="15" hidden="1" outlineLevel="1" x14ac:dyDescent="0.25">
      <c r="A16" s="16" t="s">
        <v>5</v>
      </c>
      <c r="B16" s="55">
        <f>SUBTOTAL(9,B17:B20)</f>
        <v>1.6792819541549999</v>
      </c>
      <c r="C16" s="66">
        <f t="shared" ref="C16:AC16" si="10">SUBTOTAL(9,C17:C20)</f>
        <v>2.02023205377</v>
      </c>
      <c r="D16" s="66">
        <f t="shared" si="10"/>
        <v>2.2755453883877501</v>
      </c>
      <c r="E16" s="66">
        <f t="shared" si="10"/>
        <v>2.0433527318700002</v>
      </c>
      <c r="F16" s="66">
        <f t="shared" si="10"/>
        <v>1.6327729048199999</v>
      </c>
      <c r="G16" s="66">
        <f t="shared" si="10"/>
        <v>1.40606415979962</v>
      </c>
      <c r="H16" s="66">
        <f t="shared" si="10"/>
        <v>1.9194771962999999</v>
      </c>
      <c r="I16" s="66">
        <f t="shared" si="10"/>
        <v>2.7169438852125003</v>
      </c>
      <c r="J16" s="66">
        <f t="shared" si="10"/>
        <v>2.0709032682149999</v>
      </c>
      <c r="K16" s="66">
        <f t="shared" si="10"/>
        <v>2.6350799916855001</v>
      </c>
      <c r="L16" s="66">
        <f t="shared" si="10"/>
        <v>2.5506466581435001</v>
      </c>
      <c r="M16" s="66">
        <f t="shared" si="10"/>
        <v>3.13642809648</v>
      </c>
      <c r="N16" s="66">
        <f t="shared" si="10"/>
        <v>2.698433487205397</v>
      </c>
      <c r="O16" s="66">
        <f t="shared" si="10"/>
        <v>2.6813725110805033</v>
      </c>
      <c r="P16" s="66">
        <f t="shared" si="10"/>
        <v>2.0470397055982223</v>
      </c>
      <c r="Q16" s="66">
        <f t="shared" si="10"/>
        <v>2.6880808428639775</v>
      </c>
      <c r="R16" s="66">
        <f t="shared" si="10"/>
        <v>2.723095290512771</v>
      </c>
      <c r="S16" s="66">
        <f t="shared" si="10"/>
        <v>2.8748444213613498</v>
      </c>
      <c r="T16" s="66">
        <f t="shared" si="10"/>
        <v>2.7816510205450009</v>
      </c>
      <c r="U16" s="66">
        <f t="shared" si="10"/>
        <v>2.240858040345449</v>
      </c>
      <c r="V16" s="66">
        <f t="shared" si="10"/>
        <v>2.427823885217506</v>
      </c>
      <c r="W16" s="66">
        <f t="shared" si="10"/>
        <v>2.0448231534271053</v>
      </c>
      <c r="X16" s="66">
        <f t="shared" si="10"/>
        <v>2.2778631768228195</v>
      </c>
      <c r="Y16" s="66">
        <f t="shared" si="10"/>
        <v>2.1005105152576156</v>
      </c>
      <c r="Z16" s="66">
        <f t="shared" si="10"/>
        <v>1.7672698777840297</v>
      </c>
      <c r="AA16" s="66">
        <f t="shared" si="10"/>
        <v>1.7033800262311671</v>
      </c>
      <c r="AB16" s="66">
        <f t="shared" ref="AB16" si="11">SUBTOTAL(9,AB17:AB20)</f>
        <v>1.4504394656439052</v>
      </c>
      <c r="AC16" s="67">
        <f t="shared" si="10"/>
        <v>1.7251257257898474</v>
      </c>
      <c r="AD16" s="29">
        <f t="shared" ca="1" si="9"/>
        <v>2.7299627392182391E-2</v>
      </c>
      <c r="AE16" s="37">
        <f t="shared" ca="1" si="4"/>
        <v>9.9803987859892196E-4</v>
      </c>
      <c r="AF16" s="37">
        <f t="shared" ca="1" si="5"/>
        <v>0.18938140243170953</v>
      </c>
      <c r="AG16" s="44">
        <f t="shared" ca="1" si="6"/>
        <v>2.492872839039437E-3</v>
      </c>
    </row>
    <row r="17" spans="1:33" hidden="1" outlineLevel="2" x14ac:dyDescent="0.2">
      <c r="A17" s="17" t="s">
        <v>6</v>
      </c>
      <c r="B17" s="56">
        <v>1.62999376416</v>
      </c>
      <c r="C17" s="68">
        <v>1.990156464</v>
      </c>
      <c r="D17" s="68">
        <v>2.1512268288</v>
      </c>
      <c r="E17" s="68">
        <v>1.9867578336</v>
      </c>
      <c r="F17" s="68">
        <v>1.588486464</v>
      </c>
      <c r="G17" s="68">
        <v>1.33940508258462</v>
      </c>
      <c r="H17" s="68">
        <v>1.8521682336</v>
      </c>
      <c r="I17" s="68">
        <v>2.5980547392000002</v>
      </c>
      <c r="J17" s="68">
        <v>1.9926190656</v>
      </c>
      <c r="K17" s="68">
        <v>2.5245255167999998</v>
      </c>
      <c r="L17" s="68">
        <v>2.4600565151999998</v>
      </c>
      <c r="M17" s="68">
        <v>3.0023051328000001</v>
      </c>
      <c r="N17" s="68">
        <v>2.5630273729440001</v>
      </c>
      <c r="O17" s="68">
        <v>2.3888030351616001</v>
      </c>
      <c r="P17" s="68">
        <v>1.6652783131488</v>
      </c>
      <c r="Q17" s="68">
        <v>2.2124788591679998</v>
      </c>
      <c r="R17" s="68">
        <v>2.266927511904</v>
      </c>
      <c r="S17" s="68">
        <v>2.63606503742397</v>
      </c>
      <c r="T17" s="68">
        <v>2.3739462479462601</v>
      </c>
      <c r="U17" s="68">
        <v>1.9871476417707801</v>
      </c>
      <c r="V17" s="68">
        <v>2.2927869835271499</v>
      </c>
      <c r="W17" s="68">
        <v>1.8862941815337599</v>
      </c>
      <c r="X17" s="68">
        <v>2.0100331045759301</v>
      </c>
      <c r="Y17" s="68">
        <v>1.9344047447807999</v>
      </c>
      <c r="Z17" s="68">
        <v>1.6359595804214999</v>
      </c>
      <c r="AA17" s="68">
        <v>1.5816115744250301</v>
      </c>
      <c r="AB17" s="68">
        <v>1.38887070101702</v>
      </c>
      <c r="AC17" s="69">
        <v>1.6550680691333599</v>
      </c>
      <c r="AD17" s="30">
        <f t="shared" ca="1" si="9"/>
        <v>1.5383068036632475E-2</v>
      </c>
      <c r="AE17" s="38">
        <f t="shared" ca="1" si="4"/>
        <v>5.6556536167673421E-4</v>
      </c>
      <c r="AF17" s="38">
        <f t="shared" ca="1" si="5"/>
        <v>0.19166461494321485</v>
      </c>
      <c r="AG17" s="45">
        <f t="shared" ca="1" si="6"/>
        <v>2.3916368381875302E-3</v>
      </c>
    </row>
    <row r="18" spans="1:33" hidden="1" outlineLevel="2" x14ac:dyDescent="0.2">
      <c r="A18" s="17" t="s">
        <v>7</v>
      </c>
      <c r="B18" s="56">
        <v>4.4508487049999997E-2</v>
      </c>
      <c r="C18" s="68">
        <v>2.0723806349999999E-2</v>
      </c>
      <c r="D18" s="68">
        <v>8.2765068750000004E-2</v>
      </c>
      <c r="E18" s="68">
        <v>4.0398955200000003E-2</v>
      </c>
      <c r="F18" s="68">
        <v>3.5229479850000002E-2</v>
      </c>
      <c r="G18" s="68">
        <v>5.16515076E-2</v>
      </c>
      <c r="H18" s="68">
        <v>5.6594681549999998E-2</v>
      </c>
      <c r="I18" s="68">
        <v>0.11030419125</v>
      </c>
      <c r="J18" s="68">
        <v>7.0601779754999996E-2</v>
      </c>
      <c r="K18" s="68">
        <v>0.10269104895</v>
      </c>
      <c r="L18" s="68">
        <v>8.2822225499999999E-2</v>
      </c>
      <c r="M18" s="68">
        <v>0.126807957</v>
      </c>
      <c r="N18" s="68">
        <v>0.12712057064999999</v>
      </c>
      <c r="O18" s="68">
        <v>0.27812141099999999</v>
      </c>
      <c r="P18" s="68">
        <v>0.36407533050000002</v>
      </c>
      <c r="Q18" s="68">
        <v>0.46121034150000001</v>
      </c>
      <c r="R18" s="68">
        <v>0.43592884650000002</v>
      </c>
      <c r="S18" s="68">
        <v>0.222875228655424</v>
      </c>
      <c r="T18" s="68">
        <v>0.36845218947938002</v>
      </c>
      <c r="U18" s="68">
        <v>0.23616225667801299</v>
      </c>
      <c r="V18" s="68">
        <v>0.118284937671801</v>
      </c>
      <c r="W18" s="68">
        <v>0.14113008605851601</v>
      </c>
      <c r="X18" s="68">
        <v>0.25071495601674698</v>
      </c>
      <c r="Y18" s="68">
        <v>0.15017366595176401</v>
      </c>
      <c r="Z18" s="68">
        <v>0.113009104126905</v>
      </c>
      <c r="AA18" s="68">
        <v>0.10255348665376</v>
      </c>
      <c r="AB18" s="68">
        <v>4.1421441363749999E-2</v>
      </c>
      <c r="AC18" s="69">
        <v>4.8573052359744302E-2</v>
      </c>
      <c r="AD18" s="30">
        <f t="shared" ca="1" si="9"/>
        <v>9.1321129500049114E-2</v>
      </c>
      <c r="AE18" s="38">
        <f t="shared" ca="1" si="4"/>
        <v>3.2418734577652764E-3</v>
      </c>
      <c r="AF18" s="38">
        <f t="shared" ca="1" si="5"/>
        <v>0.17265480776468189</v>
      </c>
      <c r="AG18" s="45">
        <f t="shared" ca="1" si="6"/>
        <v>7.0189923625078223E-5</v>
      </c>
    </row>
    <row r="19" spans="1:33" hidden="1" outlineLevel="2" x14ac:dyDescent="0.2">
      <c r="A19" s="17" t="s">
        <v>8</v>
      </c>
      <c r="B19" s="56">
        <v>2.0814282450000001E-3</v>
      </c>
      <c r="C19" s="68">
        <v>4.4049337800000001E-3</v>
      </c>
      <c r="D19" s="68">
        <v>3.6156924517750003E-2</v>
      </c>
      <c r="E19" s="68">
        <v>1.0799376750000001E-2</v>
      </c>
      <c r="F19" s="68">
        <v>3.66039465E-3</v>
      </c>
      <c r="G19" s="68">
        <v>8.7562302750000005E-3</v>
      </c>
      <c r="H19" s="68">
        <v>3.4051372499999998E-3</v>
      </c>
      <c r="I19" s="68">
        <v>1.5524662500000001E-5</v>
      </c>
      <c r="J19" s="68">
        <v>5.5359539999999996E-4</v>
      </c>
      <c r="K19" s="68">
        <v>8.7558555000000002E-6</v>
      </c>
      <c r="L19" s="68">
        <v>2.7710834999999999E-6</v>
      </c>
      <c r="M19" s="68">
        <v>0</v>
      </c>
      <c r="N19" s="68">
        <v>8.2946400000000002E-7</v>
      </c>
      <c r="O19" s="68">
        <v>3.42410787144E-3</v>
      </c>
      <c r="P19" s="68">
        <v>4.6132260071999999E-3</v>
      </c>
      <c r="Q19" s="68">
        <v>7.1197377751999996E-4</v>
      </c>
      <c r="R19" s="68">
        <v>4.4053581658240002E-3</v>
      </c>
      <c r="S19" s="68">
        <v>2.5130916376699998E-4</v>
      </c>
      <c r="T19" s="68">
        <v>2.4168778318584001E-2</v>
      </c>
      <c r="U19" s="68">
        <v>1.6889472260160001E-3</v>
      </c>
      <c r="V19" s="68">
        <v>3.8502846369599999E-4</v>
      </c>
      <c r="W19" s="68">
        <v>2.9691853059001601E-4</v>
      </c>
      <c r="X19" s="68">
        <v>6.1154231159427498E-4</v>
      </c>
      <c r="Y19" s="68">
        <v>6.0414455726636297E-4</v>
      </c>
      <c r="Z19" s="68">
        <v>5.6930700326614898E-4</v>
      </c>
      <c r="AA19" s="68">
        <v>1.9608734083729801E-4</v>
      </c>
      <c r="AB19" s="68">
        <v>5.6878750193129803E-4</v>
      </c>
      <c r="AC19" s="69">
        <v>9.1687345017516702E-4</v>
      </c>
      <c r="AD19" s="30">
        <f t="shared" ca="1" si="9"/>
        <v>-0.5594979301459575</v>
      </c>
      <c r="AE19" s="38">
        <f t="shared" ca="1" si="4"/>
        <v>-2.9908080336709886E-2</v>
      </c>
      <c r="AF19" s="38">
        <f t="shared" ca="1" si="5"/>
        <v>0.61197889732449351</v>
      </c>
      <c r="AG19" s="45">
        <f t="shared" ca="1" si="6"/>
        <v>1.3249173011616704E-6</v>
      </c>
    </row>
    <row r="20" spans="1:33" hidden="1" outlineLevel="2" x14ac:dyDescent="0.2">
      <c r="A20" s="17" t="s">
        <v>9</v>
      </c>
      <c r="B20" s="56">
        <v>2.6982746999999999E-3</v>
      </c>
      <c r="C20" s="68">
        <v>4.9468496399999997E-3</v>
      </c>
      <c r="D20" s="68">
        <v>5.3965663199999998E-3</v>
      </c>
      <c r="E20" s="68">
        <v>5.3965663199999998E-3</v>
      </c>
      <c r="F20" s="68">
        <v>5.3965663199999998E-3</v>
      </c>
      <c r="G20" s="68">
        <v>6.2513393400000002E-3</v>
      </c>
      <c r="H20" s="68">
        <v>7.3091438999999996E-3</v>
      </c>
      <c r="I20" s="68">
        <v>8.5694301000000007E-3</v>
      </c>
      <c r="J20" s="68">
        <v>7.1288274599999998E-3</v>
      </c>
      <c r="K20" s="68">
        <v>7.8546700800000008E-3</v>
      </c>
      <c r="L20" s="68">
        <v>7.76514636E-3</v>
      </c>
      <c r="M20" s="68">
        <v>7.3150066799999997E-3</v>
      </c>
      <c r="N20" s="68">
        <v>8.2847141473967999E-3</v>
      </c>
      <c r="O20" s="68">
        <v>1.1023957047463199E-2</v>
      </c>
      <c r="P20" s="68">
        <v>1.30728359422224E-2</v>
      </c>
      <c r="Q20" s="68">
        <v>1.3679668418457599E-2</v>
      </c>
      <c r="R20" s="68">
        <v>1.58335739429472E-2</v>
      </c>
      <c r="S20" s="68">
        <v>1.5652846118188801E-2</v>
      </c>
      <c r="T20" s="68">
        <v>1.5083804800776601E-2</v>
      </c>
      <c r="U20" s="68">
        <v>1.5859194670639801E-2</v>
      </c>
      <c r="V20" s="68">
        <v>1.6366935554859099E-2</v>
      </c>
      <c r="W20" s="68">
        <v>1.7101967304239799E-2</v>
      </c>
      <c r="X20" s="68">
        <v>1.6503573918547801E-2</v>
      </c>
      <c r="Y20" s="68">
        <v>1.53279599677853E-2</v>
      </c>
      <c r="Z20" s="68">
        <v>1.77318862323586E-2</v>
      </c>
      <c r="AA20" s="68">
        <v>1.90188778115397E-2</v>
      </c>
      <c r="AB20" s="68">
        <v>1.95785357612039E-2</v>
      </c>
      <c r="AC20" s="69">
        <v>2.0567730846567999E-2</v>
      </c>
      <c r="AD20" s="30">
        <f t="shared" ca="1" si="9"/>
        <v>6.6225489000686251</v>
      </c>
      <c r="AE20" s="38">
        <f t="shared" ca="1" si="4"/>
        <v>7.8128132224089208E-2</v>
      </c>
      <c r="AF20" s="38">
        <f t="shared" ca="1" si="5"/>
        <v>5.0524467070936607E-2</v>
      </c>
      <c r="AG20" s="45">
        <f t="shared" ca="1" si="6"/>
        <v>2.9721159925667326E-5</v>
      </c>
    </row>
    <row r="21" spans="1:33" ht="15" hidden="1" outlineLevel="1" x14ac:dyDescent="0.25">
      <c r="A21" s="16" t="s">
        <v>10</v>
      </c>
      <c r="B21" s="55">
        <f>SUBTOTAL(9,B22:B23)</f>
        <v>0.19472137758789501</v>
      </c>
      <c r="C21" s="66">
        <f t="shared" ref="C21:AC21" si="12">SUBTOTAL(9,C22:C23)</f>
        <v>0.19190128693782499</v>
      </c>
      <c r="D21" s="66">
        <f t="shared" si="12"/>
        <v>0.192800223616755</v>
      </c>
      <c r="E21" s="66">
        <f t="shared" si="12"/>
        <v>0.20824061257940801</v>
      </c>
      <c r="F21" s="66">
        <f t="shared" si="12"/>
        <v>0.22193388889441501</v>
      </c>
      <c r="G21" s="66">
        <f t="shared" si="12"/>
        <v>0.20269349308620702</v>
      </c>
      <c r="H21" s="66">
        <f t="shared" si="12"/>
        <v>0.204959122281589</v>
      </c>
      <c r="I21" s="66">
        <f t="shared" si="12"/>
        <v>0.21693418564108602</v>
      </c>
      <c r="J21" s="66">
        <f t="shared" si="12"/>
        <v>0.22184880128981199</v>
      </c>
      <c r="K21" s="66">
        <f t="shared" si="12"/>
        <v>0.20817736185587202</v>
      </c>
      <c r="L21" s="66">
        <f t="shared" si="12"/>
        <v>0.21292957374055901</v>
      </c>
      <c r="M21" s="66">
        <f t="shared" si="12"/>
        <v>0.211577162640912</v>
      </c>
      <c r="N21" s="66">
        <f t="shared" si="12"/>
        <v>0.22225639876431</v>
      </c>
      <c r="O21" s="66">
        <f t="shared" si="12"/>
        <v>0.221337099280529</v>
      </c>
      <c r="P21" s="66">
        <f t="shared" si="12"/>
        <v>0.21413213470273401</v>
      </c>
      <c r="Q21" s="66">
        <f t="shared" si="12"/>
        <v>0.22436278368104962</v>
      </c>
      <c r="R21" s="66">
        <f t="shared" si="12"/>
        <v>0.2372184490997841</v>
      </c>
      <c r="S21" s="66">
        <f t="shared" si="12"/>
        <v>0.2292325160112135</v>
      </c>
      <c r="T21" s="66">
        <f t="shared" si="12"/>
        <v>0.2377120239177975</v>
      </c>
      <c r="U21" s="66">
        <f t="shared" si="12"/>
        <v>0.231264012354224</v>
      </c>
      <c r="V21" s="66">
        <f t="shared" si="12"/>
        <v>0.23348039608703991</v>
      </c>
      <c r="W21" s="66">
        <f t="shared" si="12"/>
        <v>0.24248338592785801</v>
      </c>
      <c r="X21" s="66">
        <f t="shared" si="12"/>
        <v>0.241623291810312</v>
      </c>
      <c r="Y21" s="66">
        <f t="shared" si="12"/>
        <v>0.23660375105300002</v>
      </c>
      <c r="Z21" s="66">
        <f t="shared" si="12"/>
        <v>0.22866001107921499</v>
      </c>
      <c r="AA21" s="66">
        <f t="shared" si="12"/>
        <v>0.24350902217752801</v>
      </c>
      <c r="AB21" s="66">
        <f t="shared" ref="AB21" si="13">SUBTOTAL(9,AB22:AB23)</f>
        <v>0.22005118230757301</v>
      </c>
      <c r="AC21" s="67">
        <f t="shared" si="12"/>
        <v>0.22649620774884899</v>
      </c>
      <c r="AD21" s="29">
        <f t="shared" ca="1" si="9"/>
        <v>0.16318100536553137</v>
      </c>
      <c r="AE21" s="37">
        <f t="shared" ca="1" si="4"/>
        <v>5.6141635694391123E-3</v>
      </c>
      <c r="AF21" s="37">
        <f t="shared" ca="1" si="5"/>
        <v>2.9288756250659631E-2</v>
      </c>
      <c r="AG21" s="44">
        <f t="shared" ca="1" si="6"/>
        <v>3.2729570720651429E-4</v>
      </c>
    </row>
    <row r="22" spans="1:33" hidden="1" outlineLevel="2" x14ac:dyDescent="0.2">
      <c r="A22" s="17" t="s">
        <v>6</v>
      </c>
      <c r="B22" s="56">
        <v>0</v>
      </c>
      <c r="C22" s="68">
        <v>0</v>
      </c>
      <c r="D22" s="68">
        <v>0</v>
      </c>
      <c r="E22" s="68">
        <v>2.58681276E-3</v>
      </c>
      <c r="F22" s="68">
        <v>2.2337668080000001E-2</v>
      </c>
      <c r="G22" s="68">
        <v>1.565232984E-2</v>
      </c>
      <c r="H22" s="68">
        <v>1.530335268E-2</v>
      </c>
      <c r="I22" s="68">
        <v>5.6970912600000003E-3</v>
      </c>
      <c r="J22" s="68">
        <v>1.5500532600000001E-3</v>
      </c>
      <c r="K22" s="68">
        <v>9.9450666E-4</v>
      </c>
      <c r="L22" s="68">
        <v>1.6578762479999998E-2</v>
      </c>
      <c r="M22" s="68">
        <v>3.51559278E-3</v>
      </c>
      <c r="N22" s="68">
        <v>7.8347719800000003E-3</v>
      </c>
      <c r="O22" s="68">
        <v>1.1979462599999999E-3</v>
      </c>
      <c r="P22" s="68">
        <v>1.3106204999999999E-3</v>
      </c>
      <c r="Q22" s="68">
        <v>1.7599641088449601E-2</v>
      </c>
      <c r="R22" s="68">
        <v>1.8745366917042101E-2</v>
      </c>
      <c r="S22" s="68">
        <v>2.49976487136645E-2</v>
      </c>
      <c r="T22" s="68">
        <v>3.7430358095276499E-2</v>
      </c>
      <c r="U22" s="68">
        <v>4.0286518020000002E-2</v>
      </c>
      <c r="V22" s="68">
        <v>2.8558552781701899E-2</v>
      </c>
      <c r="W22" s="68">
        <v>3.922784964E-2</v>
      </c>
      <c r="X22" s="68">
        <v>4.1940638459999999E-2</v>
      </c>
      <c r="Y22" s="68">
        <v>3.298538376E-2</v>
      </c>
      <c r="Z22" s="68">
        <v>3.3998669459999999E-2</v>
      </c>
      <c r="AA22" s="68">
        <v>3.3100405380000003E-2</v>
      </c>
      <c r="AB22" s="68">
        <v>4.8193642511279999E-2</v>
      </c>
      <c r="AC22" s="69">
        <v>5.2132064938379997E-2</v>
      </c>
      <c r="AD22" s="30" t="str">
        <f t="shared" ca="1" si="9"/>
        <v/>
      </c>
      <c r="AE22" s="38" t="str">
        <f t="shared" ca="1" si="4"/>
        <v/>
      </c>
      <c r="AF22" s="38">
        <f t="shared" ca="1" si="5"/>
        <v>8.1720787678129625E-2</v>
      </c>
      <c r="AG22" s="45">
        <f t="shared" ca="1" si="6"/>
        <v>7.5332833303164728E-5</v>
      </c>
    </row>
    <row r="23" spans="1:33" hidden="1" outlineLevel="2" x14ac:dyDescent="0.2">
      <c r="A23" s="17" t="s">
        <v>11</v>
      </c>
      <c r="B23" s="56">
        <v>0.19472137758789501</v>
      </c>
      <c r="C23" s="68">
        <v>0.19190128693782499</v>
      </c>
      <c r="D23" s="68">
        <v>0.192800223616755</v>
      </c>
      <c r="E23" s="68">
        <v>0.20565379981940801</v>
      </c>
      <c r="F23" s="68">
        <v>0.199596220814415</v>
      </c>
      <c r="G23" s="68">
        <v>0.18704116324620701</v>
      </c>
      <c r="H23" s="68">
        <v>0.189655769601589</v>
      </c>
      <c r="I23" s="68">
        <v>0.21123709438108601</v>
      </c>
      <c r="J23" s="68">
        <v>0.220298748029812</v>
      </c>
      <c r="K23" s="68">
        <v>0.20718285519587201</v>
      </c>
      <c r="L23" s="68">
        <v>0.19635081126055901</v>
      </c>
      <c r="M23" s="68">
        <v>0.20806156986091201</v>
      </c>
      <c r="N23" s="68">
        <v>0.21442162678431001</v>
      </c>
      <c r="O23" s="68">
        <v>0.220139153020529</v>
      </c>
      <c r="P23" s="68">
        <v>0.21282151420273401</v>
      </c>
      <c r="Q23" s="68">
        <v>0.20676314259260001</v>
      </c>
      <c r="R23" s="68">
        <v>0.218473082182742</v>
      </c>
      <c r="S23" s="68">
        <v>0.204234867297549</v>
      </c>
      <c r="T23" s="68">
        <v>0.20028166582252099</v>
      </c>
      <c r="U23" s="68">
        <v>0.19097749433422401</v>
      </c>
      <c r="V23" s="68">
        <v>0.204921843305338</v>
      </c>
      <c r="W23" s="68">
        <v>0.203255536287858</v>
      </c>
      <c r="X23" s="68">
        <v>0.19968265335031199</v>
      </c>
      <c r="Y23" s="68">
        <v>0.20361836729300001</v>
      </c>
      <c r="Z23" s="68">
        <v>0.194661341619215</v>
      </c>
      <c r="AA23" s="68">
        <v>0.21040861679752801</v>
      </c>
      <c r="AB23" s="68">
        <v>0.17185753979629301</v>
      </c>
      <c r="AC23" s="69">
        <v>0.174364142810469</v>
      </c>
      <c r="AD23" s="30">
        <f t="shared" ca="1" si="9"/>
        <v>-0.1045454537637347</v>
      </c>
      <c r="AE23" s="38">
        <f t="shared" ca="1" si="4"/>
        <v>-4.0814192664700988E-3</v>
      </c>
      <c r="AF23" s="38">
        <f t="shared" ca="1" si="5"/>
        <v>1.4585353759556385E-2</v>
      </c>
      <c r="AG23" s="45">
        <f t="shared" ca="1" si="6"/>
        <v>2.5196287390334959E-4</v>
      </c>
    </row>
    <row r="24" spans="1:33" ht="15" hidden="1" outlineLevel="1" x14ac:dyDescent="0.25">
      <c r="A24" s="16" t="s">
        <v>12</v>
      </c>
      <c r="B24" s="55">
        <v>0.41365737218300802</v>
      </c>
      <c r="C24" s="66">
        <v>0.32912280770415198</v>
      </c>
      <c r="D24" s="66">
        <v>0.40915098590434601</v>
      </c>
      <c r="E24" s="66">
        <v>0.37754095916722602</v>
      </c>
      <c r="F24" s="66">
        <v>0.29466479111710397</v>
      </c>
      <c r="G24" s="66">
        <v>0.18775756163972901</v>
      </c>
      <c r="H24" s="66">
        <v>0.114834372815327</v>
      </c>
      <c r="I24" s="66">
        <v>9.2487529033523502E-3</v>
      </c>
      <c r="J24" s="66">
        <v>0</v>
      </c>
      <c r="K24" s="66">
        <v>0</v>
      </c>
      <c r="L24" s="66">
        <v>0</v>
      </c>
      <c r="M24" s="66">
        <v>0</v>
      </c>
      <c r="N24" s="66">
        <v>0</v>
      </c>
      <c r="O24" s="66">
        <v>0</v>
      </c>
      <c r="P24" s="66">
        <v>0</v>
      </c>
      <c r="Q24" s="66">
        <v>0</v>
      </c>
      <c r="R24" s="66">
        <v>0</v>
      </c>
      <c r="S24" s="66">
        <v>0</v>
      </c>
      <c r="T24" s="66">
        <v>0</v>
      </c>
      <c r="U24" s="66">
        <v>0</v>
      </c>
      <c r="V24" s="66">
        <v>0</v>
      </c>
      <c r="W24" s="66">
        <v>0</v>
      </c>
      <c r="X24" s="66">
        <v>0</v>
      </c>
      <c r="Y24" s="66">
        <v>0</v>
      </c>
      <c r="Z24" s="66">
        <v>0</v>
      </c>
      <c r="AA24" s="66">
        <v>0</v>
      </c>
      <c r="AB24" s="66">
        <v>0</v>
      </c>
      <c r="AC24" s="67">
        <v>0</v>
      </c>
      <c r="AD24" s="29">
        <f t="shared" ca="1" si="9"/>
        <v>-1</v>
      </c>
      <c r="AE24" s="37">
        <f t="shared" ca="1" si="4"/>
        <v>-1</v>
      </c>
      <c r="AF24" s="37" t="str">
        <f t="shared" ca="1" si="5"/>
        <v/>
      </c>
      <c r="AG24" s="44">
        <f t="shared" ca="1" si="6"/>
        <v>0</v>
      </c>
    </row>
    <row r="25" spans="1:33" ht="15" hidden="1" outlineLevel="1" x14ac:dyDescent="0.25">
      <c r="A25" s="16" t="s">
        <v>13</v>
      </c>
      <c r="B25" s="55">
        <f>SUBTOTAL(9,B26:B27)</f>
        <v>6.9141578377157606E-2</v>
      </c>
      <c r="C25" s="66">
        <f t="shared" ref="C25:AC25" si="14">SUBTOTAL(9,C26:C27)</f>
        <v>6.5727287955024402E-2</v>
      </c>
      <c r="D25" s="66">
        <f t="shared" si="14"/>
        <v>8.8689304139144207E-2</v>
      </c>
      <c r="E25" s="66">
        <f t="shared" si="14"/>
        <v>9.1824598581678504E-2</v>
      </c>
      <c r="F25" s="66">
        <f t="shared" si="14"/>
        <v>9.9083494888946202E-2</v>
      </c>
      <c r="G25" s="66">
        <f t="shared" si="14"/>
        <v>9.4305781586564802E-2</v>
      </c>
      <c r="H25" s="66">
        <f t="shared" si="14"/>
        <v>0.10283498389111401</v>
      </c>
      <c r="I25" s="66">
        <f t="shared" si="14"/>
        <v>0.110514628263228</v>
      </c>
      <c r="J25" s="66">
        <f t="shared" si="14"/>
        <v>9.4910230547538998E-2</v>
      </c>
      <c r="K25" s="66">
        <f t="shared" si="14"/>
        <v>9.0998726916192194E-2</v>
      </c>
      <c r="L25" s="66">
        <f t="shared" si="14"/>
        <v>8.6039712959926504E-2</v>
      </c>
      <c r="M25" s="66">
        <f t="shared" si="14"/>
        <v>9.5213287580787495E-2</v>
      </c>
      <c r="N25" s="66">
        <f t="shared" si="14"/>
        <v>9.1417151036123606E-2</v>
      </c>
      <c r="O25" s="66">
        <f t="shared" si="14"/>
        <v>8.78298368043227E-2</v>
      </c>
      <c r="P25" s="66">
        <f t="shared" si="14"/>
        <v>0.10398586242164801</v>
      </c>
      <c r="Q25" s="66">
        <f t="shared" si="14"/>
        <v>0.10954055716007099</v>
      </c>
      <c r="R25" s="66">
        <f t="shared" si="14"/>
        <v>0.106873422451749</v>
      </c>
      <c r="S25" s="66">
        <f t="shared" si="14"/>
        <v>9.8926377913652594E-2</v>
      </c>
      <c r="T25" s="66">
        <f t="shared" si="14"/>
        <v>7.0632973799864898E-2</v>
      </c>
      <c r="U25" s="66">
        <f t="shared" si="14"/>
        <v>9.4694836958258213E-2</v>
      </c>
      <c r="V25" s="66">
        <f t="shared" si="14"/>
        <v>0.117871312906015</v>
      </c>
      <c r="W25" s="66">
        <f t="shared" si="14"/>
        <v>0.11921820928121168</v>
      </c>
      <c r="X25" s="66">
        <f t="shared" si="14"/>
        <v>0.11423844938986109</v>
      </c>
      <c r="Y25" s="66">
        <f t="shared" si="14"/>
        <v>9.8355003576678188E-2</v>
      </c>
      <c r="Z25" s="66">
        <f t="shared" si="14"/>
        <v>9.9358651434668835E-2</v>
      </c>
      <c r="AA25" s="66">
        <f t="shared" si="14"/>
        <v>9.5625421219530216E-2</v>
      </c>
      <c r="AB25" s="66">
        <f t="shared" ref="AB25" si="15">SUBTOTAL(9,AB26:AB27)</f>
        <v>8.33241200760034E-2</v>
      </c>
      <c r="AC25" s="67">
        <f t="shared" si="14"/>
        <v>9.2072819675104098E-2</v>
      </c>
      <c r="AD25" s="29">
        <f t="shared" ca="1" si="9"/>
        <v>0.33165631789398553</v>
      </c>
      <c r="AE25" s="37">
        <f t="shared" ca="1" si="4"/>
        <v>1.0664745773036666E-2</v>
      </c>
      <c r="AF25" s="37">
        <f t="shared" ca="1" si="5"/>
        <v>0.10499600345158933</v>
      </c>
      <c r="AG25" s="44">
        <f t="shared" ca="1" si="6"/>
        <v>1.330487557808314E-4</v>
      </c>
    </row>
    <row r="26" spans="1:33" hidden="1" outlineLevel="2" x14ac:dyDescent="0.2">
      <c r="A26" s="17" t="s">
        <v>11</v>
      </c>
      <c r="B26" s="56">
        <v>0</v>
      </c>
      <c r="C26" s="68">
        <v>0</v>
      </c>
      <c r="D26" s="68">
        <v>0</v>
      </c>
      <c r="E26" s="68">
        <v>0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8">
        <v>0</v>
      </c>
      <c r="Q26" s="68">
        <v>0</v>
      </c>
      <c r="R26" s="68">
        <v>0</v>
      </c>
      <c r="S26" s="68">
        <v>0</v>
      </c>
      <c r="T26" s="68">
        <v>0</v>
      </c>
      <c r="U26" s="68">
        <v>2.7089761724173201E-3</v>
      </c>
      <c r="V26" s="68">
        <v>1.488E-3</v>
      </c>
      <c r="W26" s="68">
        <v>2.85174180313681E-4</v>
      </c>
      <c r="X26" s="68">
        <v>5.91998300163093E-4</v>
      </c>
      <c r="Y26" s="68">
        <v>1.6871751532593899E-3</v>
      </c>
      <c r="Z26" s="68">
        <v>2.00998135803284E-3</v>
      </c>
      <c r="AA26" s="68">
        <v>1.9500237331430701E-4</v>
      </c>
      <c r="AB26" s="68">
        <v>4.26E-4</v>
      </c>
      <c r="AC26" s="69">
        <v>9.8999999999999994E-5</v>
      </c>
      <c r="AD26" s="30" t="str">
        <f t="shared" ca="1" si="9"/>
        <v/>
      </c>
      <c r="AE26" s="38" t="str">
        <f t="shared" ca="1" si="4"/>
        <v/>
      </c>
      <c r="AF26" s="38">
        <f t="shared" ca="1" si="5"/>
        <v>-0.76760563380281688</v>
      </c>
      <c r="AG26" s="45">
        <f t="shared" ca="1" si="6"/>
        <v>1.4305879703458114E-7</v>
      </c>
    </row>
    <row r="27" spans="1:33" hidden="1" outlineLevel="2" x14ac:dyDescent="0.2">
      <c r="A27" s="17" t="s">
        <v>6</v>
      </c>
      <c r="B27" s="56">
        <v>6.9141578377157606E-2</v>
      </c>
      <c r="C27" s="68">
        <v>6.5727287955024402E-2</v>
      </c>
      <c r="D27" s="68">
        <v>8.8689304139144207E-2</v>
      </c>
      <c r="E27" s="68">
        <v>9.1824598581678504E-2</v>
      </c>
      <c r="F27" s="68">
        <v>9.9083494888946202E-2</v>
      </c>
      <c r="G27" s="68">
        <v>9.4305781586564802E-2</v>
      </c>
      <c r="H27" s="68">
        <v>0.10283498389111401</v>
      </c>
      <c r="I27" s="68">
        <v>0.110514628263228</v>
      </c>
      <c r="J27" s="68">
        <v>9.4910230547538998E-2</v>
      </c>
      <c r="K27" s="68">
        <v>9.0998726916192194E-2</v>
      </c>
      <c r="L27" s="68">
        <v>8.6039712959926504E-2</v>
      </c>
      <c r="M27" s="68">
        <v>9.5213287580787495E-2</v>
      </c>
      <c r="N27" s="68">
        <v>9.1417151036123606E-2</v>
      </c>
      <c r="O27" s="68">
        <v>8.78298368043227E-2</v>
      </c>
      <c r="P27" s="68">
        <v>0.10398586242164801</v>
      </c>
      <c r="Q27" s="68">
        <v>0.10954055716007099</v>
      </c>
      <c r="R27" s="68">
        <v>0.106873422451749</v>
      </c>
      <c r="S27" s="68">
        <v>9.8926377913652594E-2</v>
      </c>
      <c r="T27" s="68">
        <v>7.0632973799864898E-2</v>
      </c>
      <c r="U27" s="68">
        <v>9.1985860785840895E-2</v>
      </c>
      <c r="V27" s="68">
        <v>0.116383312906015</v>
      </c>
      <c r="W27" s="68">
        <v>0.118933035100898</v>
      </c>
      <c r="X27" s="68">
        <v>0.11364645108969799</v>
      </c>
      <c r="Y27" s="68">
        <v>9.6667828423418797E-2</v>
      </c>
      <c r="Z27" s="68">
        <v>9.7348670076636001E-2</v>
      </c>
      <c r="AA27" s="68">
        <v>9.5430418846215906E-2</v>
      </c>
      <c r="AB27" s="68">
        <v>8.2898120076003404E-2</v>
      </c>
      <c r="AC27" s="69">
        <v>9.1973819675104096E-2</v>
      </c>
      <c r="AD27" s="30">
        <f t="shared" ca="1" si="9"/>
        <v>0.33022447323085125</v>
      </c>
      <c r="AE27" s="38">
        <f t="shared" ca="1" si="4"/>
        <v>1.0624476662143945E-2</v>
      </c>
      <c r="AF27" s="38">
        <f t="shared" ca="1" si="5"/>
        <v>0.10948016180318487</v>
      </c>
      <c r="AG27" s="45">
        <f t="shared" ca="1" si="6"/>
        <v>1.329056969837968E-4</v>
      </c>
    </row>
    <row r="28" spans="1:33" ht="15" collapsed="1" x14ac:dyDescent="0.25">
      <c r="A28" s="15" t="s">
        <v>14</v>
      </c>
      <c r="B28" s="54">
        <f>SUBTOTAL(9,B29:B67)</f>
        <v>22.643462045182758</v>
      </c>
      <c r="C28" s="64">
        <f t="shared" ref="C28:AC28" si="16">SUBTOTAL(9,C29:C67)</f>
        <v>22.284772859536286</v>
      </c>
      <c r="D28" s="64">
        <f t="shared" si="16"/>
        <v>25.538118392119006</v>
      </c>
      <c r="E28" s="64">
        <f t="shared" si="16"/>
        <v>22.981885191069775</v>
      </c>
      <c r="F28" s="64">
        <f t="shared" si="16"/>
        <v>23.735717994862814</v>
      </c>
      <c r="G28" s="64">
        <f t="shared" si="16"/>
        <v>24.369565767729281</v>
      </c>
      <c r="H28" s="64">
        <f t="shared" si="16"/>
        <v>24.354068079117862</v>
      </c>
      <c r="I28" s="64">
        <f t="shared" si="16"/>
        <v>24.627396289032628</v>
      </c>
      <c r="J28" s="64">
        <f t="shared" si="16"/>
        <v>25.502565284527602</v>
      </c>
      <c r="K28" s="64">
        <f t="shared" si="16"/>
        <v>28.413930682162899</v>
      </c>
      <c r="L28" s="64">
        <f t="shared" si="16"/>
        <v>31.549238300463241</v>
      </c>
      <c r="M28" s="64">
        <f t="shared" si="16"/>
        <v>31.15964601817458</v>
      </c>
      <c r="N28" s="64">
        <f t="shared" si="16"/>
        <v>33.687219673770706</v>
      </c>
      <c r="O28" s="64">
        <f t="shared" si="16"/>
        <v>33.702600431549257</v>
      </c>
      <c r="P28" s="64">
        <f t="shared" si="16"/>
        <v>37.491651384494453</v>
      </c>
      <c r="Q28" s="64">
        <f t="shared" si="16"/>
        <v>37.509052117086036</v>
      </c>
      <c r="R28" s="64">
        <f t="shared" si="16"/>
        <v>37.2639398176943</v>
      </c>
      <c r="S28" s="64">
        <f t="shared" si="16"/>
        <v>35.376974671824527</v>
      </c>
      <c r="T28" s="64">
        <f t="shared" si="16"/>
        <v>32.811781481935085</v>
      </c>
      <c r="U28" s="64">
        <f t="shared" si="16"/>
        <v>30.15224493654555</v>
      </c>
      <c r="V28" s="64">
        <f t="shared" si="16"/>
        <v>32.854285803637062</v>
      </c>
      <c r="W28" s="64">
        <f t="shared" si="16"/>
        <v>33.440659030015418</v>
      </c>
      <c r="X28" s="64">
        <f t="shared" si="16"/>
        <v>33.294623125780944</v>
      </c>
      <c r="Y28" s="64">
        <f t="shared" si="16"/>
        <v>31.949711455013357</v>
      </c>
      <c r="Z28" s="64">
        <f t="shared" si="16"/>
        <v>32.239574540813315</v>
      </c>
      <c r="AA28" s="64">
        <f t="shared" si="16"/>
        <v>33.548356211457367</v>
      </c>
      <c r="AB28" s="64">
        <f t="shared" ref="AB28" si="17">SUBTOTAL(9,AB29:AB67)</f>
        <v>33.331572345427233</v>
      </c>
      <c r="AC28" s="65">
        <f t="shared" si="16"/>
        <v>34.450072398965538</v>
      </c>
      <c r="AD28" s="28">
        <f t="shared" ca="1" si="9"/>
        <v>0.52141365707345777</v>
      </c>
      <c r="AE28" s="36">
        <f t="shared" ca="1" si="4"/>
        <v>1.566362847862357E-2</v>
      </c>
      <c r="AF28" s="36">
        <f t="shared" ca="1" si="5"/>
        <v>3.3556774398365574E-2</v>
      </c>
      <c r="AG28" s="43">
        <f t="shared" ca="1" si="6"/>
        <v>4.9781675910608454E-2</v>
      </c>
    </row>
    <row r="29" spans="1:33" ht="15" hidden="1" outlineLevel="1" x14ac:dyDescent="0.25">
      <c r="A29" s="16" t="s">
        <v>15</v>
      </c>
      <c r="B29" s="55">
        <f>SUBTOTAL(9,B30:B32)</f>
        <v>2.2947561206096112</v>
      </c>
      <c r="C29" s="66">
        <f t="shared" ref="C29:AC29" si="18">SUBTOTAL(9,C30:C32)</f>
        <v>1.9552748097934165</v>
      </c>
      <c r="D29" s="66">
        <f t="shared" si="18"/>
        <v>1.907627229114778</v>
      </c>
      <c r="E29" s="66">
        <f t="shared" si="18"/>
        <v>1.9249398079281796</v>
      </c>
      <c r="F29" s="66">
        <f t="shared" si="18"/>
        <v>1.8857281828507395</v>
      </c>
      <c r="G29" s="66">
        <f t="shared" si="18"/>
        <v>1.9919416598045492</v>
      </c>
      <c r="H29" s="66">
        <f t="shared" si="18"/>
        <v>1.8587893299382332</v>
      </c>
      <c r="I29" s="66">
        <f t="shared" si="18"/>
        <v>1.8443110485995995</v>
      </c>
      <c r="J29" s="66">
        <f t="shared" si="18"/>
        <v>1.5483874303211052</v>
      </c>
      <c r="K29" s="66">
        <f t="shared" si="18"/>
        <v>1.5474183192617099</v>
      </c>
      <c r="L29" s="66">
        <f t="shared" si="18"/>
        <v>1.5837884335391959</v>
      </c>
      <c r="M29" s="66">
        <f t="shared" si="18"/>
        <v>1.670732903228517</v>
      </c>
      <c r="N29" s="66">
        <f t="shared" si="18"/>
        <v>1.7993142291303652</v>
      </c>
      <c r="O29" s="66">
        <f t="shared" si="18"/>
        <v>1.9634450192556936</v>
      </c>
      <c r="P29" s="66">
        <f t="shared" si="18"/>
        <v>2.0463730926702235</v>
      </c>
      <c r="Q29" s="66">
        <f t="shared" si="18"/>
        <v>2.1176247389383138</v>
      </c>
      <c r="R29" s="66">
        <f t="shared" si="18"/>
        <v>2.0895340626056633</v>
      </c>
      <c r="S29" s="66">
        <f t="shared" si="18"/>
        <v>1.9850810691193637</v>
      </c>
      <c r="T29" s="66">
        <f t="shared" si="18"/>
        <v>2.3050241736451738</v>
      </c>
      <c r="U29" s="66">
        <f t="shared" si="18"/>
        <v>2.449924782481137</v>
      </c>
      <c r="V29" s="66">
        <f t="shared" si="18"/>
        <v>2.0589701404394951</v>
      </c>
      <c r="W29" s="66">
        <f t="shared" si="18"/>
        <v>2.1026690823970355</v>
      </c>
      <c r="X29" s="66">
        <f t="shared" si="18"/>
        <v>2.180243233896114</v>
      </c>
      <c r="Y29" s="66">
        <f t="shared" si="18"/>
        <v>2.2412914440880947</v>
      </c>
      <c r="Z29" s="66">
        <f t="shared" si="18"/>
        <v>1.9445957961259639</v>
      </c>
      <c r="AA29" s="66">
        <f t="shared" si="18"/>
        <v>1.8670723283353778</v>
      </c>
      <c r="AB29" s="66">
        <f t="shared" ref="AB29" si="19">SUBTOTAL(9,AB30:AB32)</f>
        <v>2.1862621763997212</v>
      </c>
      <c r="AC29" s="67">
        <f t="shared" si="18"/>
        <v>2.4919071689784245</v>
      </c>
      <c r="AD29" s="29">
        <f t="shared" ca="1" si="9"/>
        <v>8.5913725906715976E-2</v>
      </c>
      <c r="AE29" s="37">
        <f t="shared" ca="1" si="4"/>
        <v>3.0573224871472959E-3</v>
      </c>
      <c r="AF29" s="37">
        <f t="shared" ca="1" si="5"/>
        <v>0.13980253415079025</v>
      </c>
      <c r="AG29" s="44">
        <f t="shared" ca="1" si="6"/>
        <v>3.6009014334939613E-3</v>
      </c>
    </row>
    <row r="30" spans="1:33" hidden="1" outlineLevel="2" x14ac:dyDescent="0.2">
      <c r="A30" s="17" t="s">
        <v>6</v>
      </c>
      <c r="B30" s="56">
        <v>3.27371684269758E-3</v>
      </c>
      <c r="C30" s="68">
        <v>3.1855578628227298E-3</v>
      </c>
      <c r="D30" s="68">
        <v>3.3289866775044201E-3</v>
      </c>
      <c r="E30" s="68">
        <v>3.4306539514259E-3</v>
      </c>
      <c r="F30" s="68">
        <v>2.9202811355758598E-3</v>
      </c>
      <c r="G30" s="68">
        <v>3.1716366975355799E-3</v>
      </c>
      <c r="H30" s="68">
        <v>3.0454205133596899E-3</v>
      </c>
      <c r="I30" s="68">
        <v>3.79398626800576E-3</v>
      </c>
      <c r="J30" s="68">
        <v>3.4147605441413901E-3</v>
      </c>
      <c r="K30" s="68">
        <v>3.3488910371460498E-3</v>
      </c>
      <c r="L30" s="68">
        <v>3.2463820898121398E-3</v>
      </c>
      <c r="M30" s="68">
        <v>3.57384721443327E-3</v>
      </c>
      <c r="N30" s="68">
        <v>3.9051497625814599E-3</v>
      </c>
      <c r="O30" s="68">
        <v>4.4193599999999998E-3</v>
      </c>
      <c r="P30" s="68">
        <v>5.5600019999999997E-3</v>
      </c>
      <c r="Q30" s="68">
        <v>4.2066539999999998E-3</v>
      </c>
      <c r="R30" s="68">
        <v>4.7214900000000001E-3</v>
      </c>
      <c r="S30" s="68">
        <v>5.6469959999999996E-3</v>
      </c>
      <c r="T30" s="68">
        <v>3.5742059999999999E-3</v>
      </c>
      <c r="U30" s="68">
        <v>1.0393318008E-3</v>
      </c>
      <c r="V30" s="68">
        <v>6.4737579469543603E-4</v>
      </c>
      <c r="W30" s="68">
        <v>6.9028199999999996E-4</v>
      </c>
      <c r="X30" s="68">
        <v>9.2582999999999999E-4</v>
      </c>
      <c r="Y30" s="68">
        <v>4.4137241192114696E-3</v>
      </c>
      <c r="Z30" s="68">
        <v>8.1451999432129198E-3</v>
      </c>
      <c r="AA30" s="68">
        <v>8.3297676141978506E-3</v>
      </c>
      <c r="AB30" s="68">
        <v>9.86874303765156E-3</v>
      </c>
      <c r="AC30" s="69">
        <v>1.05812119208247E-2</v>
      </c>
      <c r="AD30" s="30">
        <f t="shared" ca="1" si="9"/>
        <v>2.232170779958373</v>
      </c>
      <c r="AE30" s="38">
        <f t="shared" ca="1" si="4"/>
        <v>4.4407926555709132E-2</v>
      </c>
      <c r="AF30" s="38">
        <f t="shared" ca="1" si="5"/>
        <v>7.219449127968014E-2</v>
      </c>
      <c r="AG30" s="45">
        <f t="shared" ca="1" si="6"/>
        <v>1.5290257056173247E-5</v>
      </c>
    </row>
    <row r="31" spans="1:33" hidden="1" outlineLevel="2" x14ac:dyDescent="0.2">
      <c r="A31" s="17" t="s">
        <v>7</v>
      </c>
      <c r="B31" s="56">
        <v>1.8663126835337001E-3</v>
      </c>
      <c r="C31" s="68">
        <v>1.8663126835337001E-3</v>
      </c>
      <c r="D31" s="68">
        <v>1.8663126835337001E-3</v>
      </c>
      <c r="E31" s="68">
        <v>1.8663126835337001E-3</v>
      </c>
      <c r="F31" s="68">
        <v>1.8663126835337001E-3</v>
      </c>
      <c r="G31" s="68">
        <v>1.8663126835337001E-3</v>
      </c>
      <c r="H31" s="68">
        <v>1.8663126835337001E-3</v>
      </c>
      <c r="I31" s="68">
        <v>1.8663126835337001E-3</v>
      </c>
      <c r="J31" s="68">
        <v>1.8663126835337001E-3</v>
      </c>
      <c r="K31" s="68">
        <v>1.8663126835337001E-3</v>
      </c>
      <c r="L31" s="68">
        <v>1.8663126835337001E-3</v>
      </c>
      <c r="M31" s="68">
        <v>1.8663126835337001E-3</v>
      </c>
      <c r="N31" s="68">
        <v>1.8663126835337001E-3</v>
      </c>
      <c r="O31" s="68">
        <v>1.8663126835337001E-3</v>
      </c>
      <c r="P31" s="68">
        <v>1.8663126835337001E-3</v>
      </c>
      <c r="Q31" s="68">
        <v>1.8663126835337001E-3</v>
      </c>
      <c r="R31" s="68">
        <v>1.8663126835337001E-3</v>
      </c>
      <c r="S31" s="68">
        <v>1.8663126835337001E-3</v>
      </c>
      <c r="T31" s="68">
        <v>1.8663126835337001E-3</v>
      </c>
      <c r="U31" s="68">
        <v>1.21821917958698E-3</v>
      </c>
      <c r="V31" s="68">
        <v>8.2219309644969202E-4</v>
      </c>
      <c r="W31" s="68">
        <v>1.8227739045551899E-4</v>
      </c>
      <c r="X31" s="68">
        <v>3.15562864153734E-4</v>
      </c>
      <c r="Y31" s="68">
        <v>1.30778152313149E-6</v>
      </c>
      <c r="Z31" s="68">
        <v>1.3051611609071301E-6</v>
      </c>
      <c r="AA31" s="68">
        <v>0</v>
      </c>
      <c r="AB31" s="68">
        <v>0</v>
      </c>
      <c r="AC31" s="69">
        <v>0</v>
      </c>
      <c r="AD31" s="30">
        <f t="shared" ca="1" si="9"/>
        <v>-1</v>
      </c>
      <c r="AE31" s="38">
        <f t="shared" ca="1" si="4"/>
        <v>-1</v>
      </c>
      <c r="AF31" s="38" t="str">
        <f t="shared" ca="1" si="5"/>
        <v/>
      </c>
      <c r="AG31" s="45">
        <f t="shared" ca="1" si="6"/>
        <v>0</v>
      </c>
    </row>
    <row r="32" spans="1:33" hidden="1" outlineLevel="2" x14ac:dyDescent="0.2">
      <c r="A32" s="17" t="s">
        <v>8</v>
      </c>
      <c r="B32" s="56">
        <v>2.28961609108338</v>
      </c>
      <c r="C32" s="68">
        <v>1.95022293924706</v>
      </c>
      <c r="D32" s="68">
        <v>1.90243192975374</v>
      </c>
      <c r="E32" s="68">
        <v>1.91964284129322</v>
      </c>
      <c r="F32" s="68">
        <v>1.8809415890316299</v>
      </c>
      <c r="G32" s="68">
        <v>1.9869037104234799</v>
      </c>
      <c r="H32" s="68">
        <v>1.8538775967413399</v>
      </c>
      <c r="I32" s="68">
        <v>1.83865074964806</v>
      </c>
      <c r="J32" s="68">
        <v>1.54310635709343</v>
      </c>
      <c r="K32" s="68">
        <v>1.5422031155410301</v>
      </c>
      <c r="L32" s="68">
        <v>1.5786757387658501</v>
      </c>
      <c r="M32" s="68">
        <v>1.66529274333055</v>
      </c>
      <c r="N32" s="68">
        <v>1.7935427666842501</v>
      </c>
      <c r="O32" s="68">
        <v>1.95715934657216</v>
      </c>
      <c r="P32" s="68">
        <v>2.0389467779866899</v>
      </c>
      <c r="Q32" s="68">
        <v>2.1115517722547801</v>
      </c>
      <c r="R32" s="68">
        <v>2.0829462599221298</v>
      </c>
      <c r="S32" s="68">
        <v>1.9775677604358299</v>
      </c>
      <c r="T32" s="68">
        <v>2.2995836549616402</v>
      </c>
      <c r="U32" s="68">
        <v>2.4476672315007502</v>
      </c>
      <c r="V32" s="68">
        <v>2.0575005715483501</v>
      </c>
      <c r="W32" s="68">
        <v>2.10179652300658</v>
      </c>
      <c r="X32" s="68">
        <v>2.17900184103196</v>
      </c>
      <c r="Y32" s="68">
        <v>2.2368764121873599</v>
      </c>
      <c r="Z32" s="68">
        <v>1.93644929102159</v>
      </c>
      <c r="AA32" s="68">
        <v>1.85874256072118</v>
      </c>
      <c r="AB32" s="68">
        <v>2.1763934333620698</v>
      </c>
      <c r="AC32" s="69">
        <v>2.4813259570575998</v>
      </c>
      <c r="AD32" s="30">
        <f t="shared" ca="1" si="9"/>
        <v>8.3730135685545548E-2</v>
      </c>
      <c r="AE32" s="38">
        <f t="shared" ca="1" si="4"/>
        <v>2.9825471067095322E-3</v>
      </c>
      <c r="AF32" s="38">
        <f t="shared" ca="1" si="5"/>
        <v>0.14010909931136561</v>
      </c>
      <c r="AG32" s="45">
        <f t="shared" ca="1" si="6"/>
        <v>3.5856111764377878E-3</v>
      </c>
    </row>
    <row r="33" spans="1:33" ht="15" hidden="1" outlineLevel="1" x14ac:dyDescent="0.25">
      <c r="A33" s="16" t="s">
        <v>16</v>
      </c>
      <c r="B33" s="55">
        <f>SUBTOTAL(9,B34:B36)</f>
        <v>0.64114749013415095</v>
      </c>
      <c r="C33" s="66">
        <f t="shared" ref="C33:AC33" si="20">SUBTOTAL(9,C34:C36)</f>
        <v>0.63981153276010505</v>
      </c>
      <c r="D33" s="66">
        <f t="shared" si="20"/>
        <v>1.240396798006228</v>
      </c>
      <c r="E33" s="66">
        <f t="shared" si="20"/>
        <v>0.54332734098342905</v>
      </c>
      <c r="F33" s="66">
        <f t="shared" si="20"/>
        <v>0.53913379538484596</v>
      </c>
      <c r="G33" s="66">
        <f t="shared" si="20"/>
        <v>0.56031402448825496</v>
      </c>
      <c r="H33" s="66">
        <f t="shared" si="20"/>
        <v>0.83046119965913001</v>
      </c>
      <c r="I33" s="66">
        <f t="shared" si="20"/>
        <v>0.69961626019736389</v>
      </c>
      <c r="J33" s="66">
        <f t="shared" si="20"/>
        <v>0.60762284207150197</v>
      </c>
      <c r="K33" s="66">
        <f t="shared" si="20"/>
        <v>0.63364872516504078</v>
      </c>
      <c r="L33" s="66">
        <f t="shared" si="20"/>
        <v>0.74039301693884196</v>
      </c>
      <c r="M33" s="66">
        <f t="shared" si="20"/>
        <v>0.67818306900009795</v>
      </c>
      <c r="N33" s="66">
        <f t="shared" si="20"/>
        <v>0.73377631449792091</v>
      </c>
      <c r="O33" s="66">
        <f t="shared" si="20"/>
        <v>0.43102193011892398</v>
      </c>
      <c r="P33" s="66">
        <f t="shared" si="20"/>
        <v>0.59388198247600399</v>
      </c>
      <c r="Q33" s="66">
        <f t="shared" si="20"/>
        <v>0.46598410892443498</v>
      </c>
      <c r="R33" s="66">
        <f t="shared" si="20"/>
        <v>0.49396995354374101</v>
      </c>
      <c r="S33" s="66">
        <f t="shared" si="20"/>
        <v>0.44328508219509299</v>
      </c>
      <c r="T33" s="66">
        <f t="shared" si="20"/>
        <v>0.41802674705382903</v>
      </c>
      <c r="U33" s="66">
        <f t="shared" si="20"/>
        <v>0.45922701968018903</v>
      </c>
      <c r="V33" s="66">
        <f t="shared" si="20"/>
        <v>0.33409742426128558</v>
      </c>
      <c r="W33" s="66">
        <f t="shared" si="20"/>
        <v>0.34886846401820754</v>
      </c>
      <c r="X33" s="66">
        <f t="shared" si="20"/>
        <v>0.37791749716255441</v>
      </c>
      <c r="Y33" s="66">
        <f t="shared" si="20"/>
        <v>0.49489603973795576</v>
      </c>
      <c r="Z33" s="66">
        <f t="shared" si="20"/>
        <v>0.72098822092114379</v>
      </c>
      <c r="AA33" s="66">
        <f t="shared" si="20"/>
        <v>0.81775689814785368</v>
      </c>
      <c r="AB33" s="66">
        <f t="shared" ref="AB33" si="21">SUBTOTAL(9,AB34:AB36)</f>
        <v>0.86128811383391901</v>
      </c>
      <c r="AC33" s="67">
        <f t="shared" si="20"/>
        <v>0.63607780614001863</v>
      </c>
      <c r="AD33" s="29">
        <f t="shared" ca="1" si="9"/>
        <v>-7.9072039930649929E-3</v>
      </c>
      <c r="AE33" s="37">
        <f t="shared" ca="1" si="4"/>
        <v>-2.9398017603998738E-4</v>
      </c>
      <c r="AF33" s="37">
        <f t="shared" ca="1" si="5"/>
        <v>-0.26148080308621025</v>
      </c>
      <c r="AG33" s="44">
        <f t="shared" ca="1" si="6"/>
        <v>9.191568259271372E-4</v>
      </c>
    </row>
    <row r="34" spans="1:33" hidden="1" outlineLevel="2" x14ac:dyDescent="0.2">
      <c r="A34" s="17" t="s">
        <v>6</v>
      </c>
      <c r="B34" s="56">
        <v>0.150535650634086</v>
      </c>
      <c r="C34" s="68">
        <v>0.25560856818435901</v>
      </c>
      <c r="D34" s="68">
        <v>0.201298632162418</v>
      </c>
      <c r="E34" s="68">
        <v>0.228872998545428</v>
      </c>
      <c r="F34" s="68">
        <v>0.31165903948809898</v>
      </c>
      <c r="G34" s="68">
        <v>0.386976511556057</v>
      </c>
      <c r="H34" s="68">
        <v>0.47805538619177401</v>
      </c>
      <c r="I34" s="68">
        <v>0.52205135379464496</v>
      </c>
      <c r="J34" s="68">
        <v>0.49010538443118501</v>
      </c>
      <c r="K34" s="68">
        <v>0.54007067675102405</v>
      </c>
      <c r="L34" s="68">
        <v>0.60603354102464602</v>
      </c>
      <c r="M34" s="68">
        <v>0.56245221960162095</v>
      </c>
      <c r="N34" s="68">
        <v>0.62255883135257695</v>
      </c>
      <c r="O34" s="68">
        <v>0.33101877126300899</v>
      </c>
      <c r="P34" s="68">
        <v>0.315289528292308</v>
      </c>
      <c r="Q34" s="68">
        <v>0.13498573515468701</v>
      </c>
      <c r="R34" s="68">
        <v>0.152681336486297</v>
      </c>
      <c r="S34" s="68">
        <v>0.15035621799052001</v>
      </c>
      <c r="T34" s="68">
        <v>0.18529998050066701</v>
      </c>
      <c r="U34" s="68">
        <v>0.27885216004318503</v>
      </c>
      <c r="V34" s="68">
        <v>0.272688308617548</v>
      </c>
      <c r="W34" s="68">
        <v>0.26249723228295202</v>
      </c>
      <c r="X34" s="68">
        <v>0.32080822934719999</v>
      </c>
      <c r="Y34" s="68">
        <v>0.41354530022946201</v>
      </c>
      <c r="Z34" s="68">
        <v>0.61232331554244301</v>
      </c>
      <c r="AA34" s="68">
        <v>0.51420850745799795</v>
      </c>
      <c r="AB34" s="68">
        <v>0.58193185999220698</v>
      </c>
      <c r="AC34" s="69">
        <v>0.51230524118381804</v>
      </c>
      <c r="AD34" s="30">
        <f t="shared" ca="1" si="9"/>
        <v>2.4032153780575354</v>
      </c>
      <c r="AE34" s="38">
        <f t="shared" ca="1" si="4"/>
        <v>4.6404524244093803E-2</v>
      </c>
      <c r="AF34" s="38">
        <f t="shared" ca="1" si="5"/>
        <v>-0.11964737385116075</v>
      </c>
      <c r="AG34" s="45">
        <f t="shared" ca="1" si="6"/>
        <v>7.4030072240674721E-4</v>
      </c>
    </row>
    <row r="35" spans="1:33" hidden="1" outlineLevel="2" x14ac:dyDescent="0.2">
      <c r="A35" s="17" t="s">
        <v>7</v>
      </c>
      <c r="B35" s="56">
        <v>0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68">
        <v>0</v>
      </c>
      <c r="Q35" s="68">
        <v>0</v>
      </c>
      <c r="R35" s="68">
        <v>0</v>
      </c>
      <c r="S35" s="68">
        <v>0</v>
      </c>
      <c r="T35" s="68">
        <v>0</v>
      </c>
      <c r="U35" s="68">
        <v>0</v>
      </c>
      <c r="V35" s="68">
        <v>0</v>
      </c>
      <c r="W35" s="68">
        <v>0</v>
      </c>
      <c r="X35" s="68">
        <v>0</v>
      </c>
      <c r="Y35" s="68">
        <v>3.2379467402728598E-5</v>
      </c>
      <c r="Z35" s="68">
        <v>2.1744018494787401E-5</v>
      </c>
      <c r="AA35" s="68">
        <v>1.81311295597793E-5</v>
      </c>
      <c r="AB35" s="68">
        <v>1.30701704299695E-5</v>
      </c>
      <c r="AC35" s="69">
        <v>1.0480904828597899E-5</v>
      </c>
      <c r="AD35" s="30" t="str">
        <f t="shared" ca="1" si="9"/>
        <v/>
      </c>
      <c r="AE35" s="38" t="str">
        <f t="shared" ca="1" si="4"/>
        <v/>
      </c>
      <c r="AF35" s="38">
        <f t="shared" ca="1" si="5"/>
        <v>-0.19810496085303475</v>
      </c>
      <c r="AG35" s="45">
        <f t="shared" ca="1" si="6"/>
        <v>1.5145309460738873E-8</v>
      </c>
    </row>
    <row r="36" spans="1:33" hidden="1" outlineLevel="2" x14ac:dyDescent="0.2">
      <c r="A36" s="17" t="s">
        <v>8</v>
      </c>
      <c r="B36" s="56">
        <v>0.49061183950006498</v>
      </c>
      <c r="C36" s="68">
        <v>0.38420296457574599</v>
      </c>
      <c r="D36" s="68">
        <v>1.0390981658438101</v>
      </c>
      <c r="E36" s="68">
        <v>0.31445434243800102</v>
      </c>
      <c r="F36" s="68">
        <v>0.22747475589674701</v>
      </c>
      <c r="G36" s="68">
        <v>0.17333751293219801</v>
      </c>
      <c r="H36" s="68">
        <v>0.352405813467356</v>
      </c>
      <c r="I36" s="68">
        <v>0.17756490640271899</v>
      </c>
      <c r="J36" s="68">
        <v>0.117517457640317</v>
      </c>
      <c r="K36" s="68">
        <v>9.3578048414016707E-2</v>
      </c>
      <c r="L36" s="68">
        <v>0.134359475914196</v>
      </c>
      <c r="M36" s="68">
        <v>0.115730849398477</v>
      </c>
      <c r="N36" s="68">
        <v>0.11121748314534401</v>
      </c>
      <c r="O36" s="68">
        <v>0.100003158855915</v>
      </c>
      <c r="P36" s="68">
        <v>0.27859245418369599</v>
      </c>
      <c r="Q36" s="68">
        <v>0.330998373769748</v>
      </c>
      <c r="R36" s="68">
        <v>0.34128861705744401</v>
      </c>
      <c r="S36" s="68">
        <v>0.29292886420457298</v>
      </c>
      <c r="T36" s="68">
        <v>0.23272676655316199</v>
      </c>
      <c r="U36" s="68">
        <v>0.180374859637004</v>
      </c>
      <c r="V36" s="68">
        <v>6.1409115643737598E-2</v>
      </c>
      <c r="W36" s="68">
        <v>8.6371231735255502E-2</v>
      </c>
      <c r="X36" s="68">
        <v>5.71092678153544E-2</v>
      </c>
      <c r="Y36" s="68">
        <v>8.1318360041090998E-2</v>
      </c>
      <c r="Z36" s="68">
        <v>0.10864316136020601</v>
      </c>
      <c r="AA36" s="68">
        <v>0.303530259560296</v>
      </c>
      <c r="AB36" s="68">
        <v>0.27934318367128202</v>
      </c>
      <c r="AC36" s="69">
        <v>0.123762084051372</v>
      </c>
      <c r="AD36" s="30">
        <f t="shared" ca="1" si="9"/>
        <v>-0.74773930409529865</v>
      </c>
      <c r="AE36" s="38">
        <f t="shared" ca="1" si="4"/>
        <v>-4.9731614195138274E-2</v>
      </c>
      <c r="AF36" s="38">
        <f t="shared" ca="1" si="5"/>
        <v>-0.55695327007868056</v>
      </c>
      <c r="AG36" s="45">
        <f t="shared" ca="1" si="6"/>
        <v>1.7884095821092929E-4</v>
      </c>
    </row>
    <row r="37" spans="1:33" ht="15" hidden="1" outlineLevel="1" x14ac:dyDescent="0.25">
      <c r="A37" s="16" t="s">
        <v>17</v>
      </c>
      <c r="B37" s="55">
        <f>SUBTOTAL(9,B38:B41)</f>
        <v>17.34175054773149</v>
      </c>
      <c r="C37" s="66">
        <f t="shared" ref="C37:AC37" si="22">SUBTOTAL(9,C38:C41)</f>
        <v>17.684883507836215</v>
      </c>
      <c r="D37" s="66">
        <f t="shared" si="22"/>
        <v>18.017264788926969</v>
      </c>
      <c r="E37" s="66">
        <f t="shared" si="22"/>
        <v>18.824270871200415</v>
      </c>
      <c r="F37" s="66">
        <f t="shared" si="22"/>
        <v>19.941753823187387</v>
      </c>
      <c r="G37" s="66">
        <f t="shared" si="22"/>
        <v>20.615171997162268</v>
      </c>
      <c r="H37" s="66">
        <f t="shared" si="22"/>
        <v>19.738242541003657</v>
      </c>
      <c r="I37" s="66">
        <f t="shared" si="22"/>
        <v>20.837187732651284</v>
      </c>
      <c r="J37" s="66">
        <f t="shared" si="22"/>
        <v>22.337748668850889</v>
      </c>
      <c r="K37" s="66">
        <f t="shared" si="22"/>
        <v>25.34039295280057</v>
      </c>
      <c r="L37" s="66">
        <f t="shared" si="22"/>
        <v>28.143669793208108</v>
      </c>
      <c r="M37" s="66">
        <f t="shared" si="22"/>
        <v>27.735777829095117</v>
      </c>
      <c r="N37" s="66">
        <f t="shared" si="22"/>
        <v>30.060612797838431</v>
      </c>
      <c r="O37" s="66">
        <f t="shared" si="22"/>
        <v>30.147944134540229</v>
      </c>
      <c r="P37" s="66">
        <f t="shared" si="22"/>
        <v>32.881229003636172</v>
      </c>
      <c r="Q37" s="66">
        <f t="shared" si="22"/>
        <v>32.720600935399794</v>
      </c>
      <c r="R37" s="66">
        <f t="shared" si="22"/>
        <v>32.412305549331172</v>
      </c>
      <c r="S37" s="66">
        <f t="shared" si="22"/>
        <v>30.807708250927707</v>
      </c>
      <c r="T37" s="66">
        <f t="shared" si="22"/>
        <v>28.328052081875352</v>
      </c>
      <c r="U37" s="66">
        <f t="shared" si="22"/>
        <v>25.813497987531004</v>
      </c>
      <c r="V37" s="66">
        <f t="shared" si="22"/>
        <v>29.517286394574409</v>
      </c>
      <c r="W37" s="66">
        <f t="shared" si="22"/>
        <v>29.960106481978769</v>
      </c>
      <c r="X37" s="66">
        <f t="shared" si="22"/>
        <v>29.808620800983107</v>
      </c>
      <c r="Y37" s="66">
        <f t="shared" si="22"/>
        <v>28.12776659743022</v>
      </c>
      <c r="Z37" s="66">
        <f t="shared" si="22"/>
        <v>28.348182503146202</v>
      </c>
      <c r="AA37" s="66">
        <f t="shared" si="22"/>
        <v>28.728360856849235</v>
      </c>
      <c r="AB37" s="66">
        <f t="shared" ref="AB37" si="23">SUBTOTAL(9,AB38:AB41)</f>
        <v>28.356669045597819</v>
      </c>
      <c r="AC37" s="67">
        <f t="shared" si="22"/>
        <v>30.040329232680687</v>
      </c>
      <c r="AD37" s="29">
        <f t="shared" ca="1" si="9"/>
        <v>0.73225471961423905</v>
      </c>
      <c r="AE37" s="37">
        <f t="shared" ca="1" si="4"/>
        <v>2.0557485168841927E-2</v>
      </c>
      <c r="AF37" s="37">
        <f t="shared" ca="1" si="5"/>
        <v>5.9374399171338688E-2</v>
      </c>
      <c r="AG37" s="44">
        <f t="shared" ca="1" si="6"/>
        <v>4.3409427904546077E-2</v>
      </c>
    </row>
    <row r="38" spans="1:33" hidden="1" outlineLevel="2" x14ac:dyDescent="0.2">
      <c r="A38" s="17" t="s">
        <v>6</v>
      </c>
      <c r="B38" s="56">
        <v>0.10635263615942001</v>
      </c>
      <c r="C38" s="68">
        <v>0.10656784676697501</v>
      </c>
      <c r="D38" s="68">
        <v>0.103469983392302</v>
      </c>
      <c r="E38" s="68">
        <v>0.109612131472538</v>
      </c>
      <c r="F38" s="68">
        <v>0.122209790315522</v>
      </c>
      <c r="G38" s="68">
        <v>0.133143311847679</v>
      </c>
      <c r="H38" s="68">
        <v>0.132295943087824</v>
      </c>
      <c r="I38" s="68">
        <v>0.132585359058812</v>
      </c>
      <c r="J38" s="68">
        <v>0.14136470450601399</v>
      </c>
      <c r="K38" s="68">
        <v>0.15112451218451001</v>
      </c>
      <c r="L38" s="68">
        <v>0.15727945096370299</v>
      </c>
      <c r="M38" s="68">
        <v>0.15255866728246001</v>
      </c>
      <c r="N38" s="68">
        <v>0.13076490676602801</v>
      </c>
      <c r="O38" s="68">
        <v>0.113998885426532</v>
      </c>
      <c r="P38" s="68">
        <v>0.13755963088524201</v>
      </c>
      <c r="Q38" s="68">
        <v>0.126472846809152</v>
      </c>
      <c r="R38" s="68">
        <v>0.11454372</v>
      </c>
      <c r="S38" s="68">
        <v>0.105533118</v>
      </c>
      <c r="T38" s="68">
        <v>9.7239365999999994E-2</v>
      </c>
      <c r="U38" s="68">
        <v>9.5187315240000001E-2</v>
      </c>
      <c r="V38" s="68">
        <v>9.5629630969791296E-2</v>
      </c>
      <c r="W38" s="68">
        <v>9.4271914799999995E-2</v>
      </c>
      <c r="X38" s="68">
        <v>0.10621519433707501</v>
      </c>
      <c r="Y38" s="68">
        <v>9.9598006878259399E-2</v>
      </c>
      <c r="Z38" s="68">
        <v>0.100843990240516</v>
      </c>
      <c r="AA38" s="68">
        <v>0.10054254833298901</v>
      </c>
      <c r="AB38" s="68">
        <v>9.1090011112865396E-2</v>
      </c>
      <c r="AC38" s="69">
        <v>0.11372765708053099</v>
      </c>
      <c r="AD38" s="30">
        <f t="shared" ca="1" si="9"/>
        <v>6.9344975239316264E-2</v>
      </c>
      <c r="AE38" s="38">
        <f t="shared" ca="1" si="4"/>
        <v>2.4862815491117907E-3</v>
      </c>
      <c r="AF38" s="38">
        <f t="shared" ca="1" si="5"/>
        <v>0.24851952141729727</v>
      </c>
      <c r="AG38" s="45">
        <f t="shared" ca="1" si="6"/>
        <v>1.6434082637880939E-4</v>
      </c>
    </row>
    <row r="39" spans="1:33" hidden="1" outlineLevel="2" x14ac:dyDescent="0.2">
      <c r="A39" s="17" t="s">
        <v>7</v>
      </c>
      <c r="B39" s="56">
        <v>1.0261465236037401E-2</v>
      </c>
      <c r="C39" s="68">
        <v>9.0885236818862708E-3</v>
      </c>
      <c r="D39" s="68">
        <v>7.9155821277351202E-3</v>
      </c>
      <c r="E39" s="68">
        <v>6.7426405735839696E-3</v>
      </c>
      <c r="F39" s="68">
        <v>5.5696990194328199E-3</v>
      </c>
      <c r="G39" s="68">
        <v>4.4674590928640897E-3</v>
      </c>
      <c r="H39" s="68">
        <v>4.43508247028812E-3</v>
      </c>
      <c r="I39" s="68">
        <v>4.4842516839878202E-3</v>
      </c>
      <c r="J39" s="68">
        <v>7.4072982912446004E-4</v>
      </c>
      <c r="K39" s="68">
        <v>2.33562552285115E-3</v>
      </c>
      <c r="L39" s="68">
        <v>2.28831010650678E-3</v>
      </c>
      <c r="M39" s="68">
        <v>2.4096710265480402E-3</v>
      </c>
      <c r="N39" s="68">
        <v>2.4625935712875198E-3</v>
      </c>
      <c r="O39" s="68">
        <v>2.6092477929914402E-3</v>
      </c>
      <c r="P39" s="68">
        <v>3.8472615549686E-3</v>
      </c>
      <c r="Q39" s="68">
        <v>5.5002849685743503E-3</v>
      </c>
      <c r="R39" s="68">
        <v>8.8159066992738403E-3</v>
      </c>
      <c r="S39" s="68">
        <v>9.9217619482785593E-3</v>
      </c>
      <c r="T39" s="68">
        <v>9.6962950613865995E-3</v>
      </c>
      <c r="U39" s="68">
        <v>6.7817970679895498E-3</v>
      </c>
      <c r="V39" s="68">
        <v>5.7557430262176797E-3</v>
      </c>
      <c r="W39" s="68">
        <v>6.8966667442494E-3</v>
      </c>
      <c r="X39" s="68">
        <v>6.4302146368634102E-3</v>
      </c>
      <c r="Y39" s="68">
        <v>6.3373779895569303E-3</v>
      </c>
      <c r="Z39" s="68">
        <v>4.6777570631622101E-3</v>
      </c>
      <c r="AA39" s="68">
        <v>3.6264770439432999E-3</v>
      </c>
      <c r="AB39" s="68">
        <v>4.8847974302462897E-3</v>
      </c>
      <c r="AC39" s="69">
        <v>4.8907344862394201E-3</v>
      </c>
      <c r="AD39" s="30">
        <f t="shared" ca="1" si="9"/>
        <v>-0.52338829068352022</v>
      </c>
      <c r="AE39" s="38">
        <f t="shared" ca="1" si="4"/>
        <v>-2.7073182440512045E-2</v>
      </c>
      <c r="AF39" s="38">
        <f t="shared" ca="1" si="5"/>
        <v>1.2154149845331474E-3</v>
      </c>
      <c r="AG39" s="45">
        <f t="shared" ca="1" si="6"/>
        <v>7.0672989112823407E-6</v>
      </c>
    </row>
    <row r="40" spans="1:33" hidden="1" outlineLevel="2" x14ac:dyDescent="0.2">
      <c r="A40" s="17" t="s">
        <v>8</v>
      </c>
      <c r="B40" s="56">
        <v>0.274717991747433</v>
      </c>
      <c r="C40" s="68">
        <v>0.226808604747055</v>
      </c>
      <c r="D40" s="68">
        <v>0.57859888308603002</v>
      </c>
      <c r="E40" s="68">
        <v>0.17327751476859199</v>
      </c>
      <c r="F40" s="68">
        <v>0.12685404385433399</v>
      </c>
      <c r="G40" s="68">
        <v>0.102955979248326</v>
      </c>
      <c r="H40" s="68">
        <v>0.20464284320474699</v>
      </c>
      <c r="I40" s="68">
        <v>0.10624017844198699</v>
      </c>
      <c r="J40" s="68">
        <v>6.8917169606650397E-2</v>
      </c>
      <c r="K40" s="68">
        <v>5.8563347618407202E-2</v>
      </c>
      <c r="L40" s="68">
        <v>8.33390127619969E-2</v>
      </c>
      <c r="M40" s="68">
        <v>7.1585794828110602E-2</v>
      </c>
      <c r="N40" s="68">
        <v>7.0752327244316002E-2</v>
      </c>
      <c r="O40" s="68">
        <v>6.7285418048807499E-2</v>
      </c>
      <c r="P40" s="68">
        <v>0.18008272091105801</v>
      </c>
      <c r="Q40" s="68">
        <v>0.211570080240264</v>
      </c>
      <c r="R40" s="68">
        <v>0.222415728111098</v>
      </c>
      <c r="S40" s="68">
        <v>0.19520094317032899</v>
      </c>
      <c r="T40" s="68">
        <v>0.14815158306336601</v>
      </c>
      <c r="U40" s="68">
        <v>0.119141536720915</v>
      </c>
      <c r="V40" s="68">
        <v>4.7258306655798499E-2</v>
      </c>
      <c r="W40" s="68">
        <v>6.0812656454520803E-2</v>
      </c>
      <c r="X40" s="68">
        <v>4.1914798325168499E-2</v>
      </c>
      <c r="Y40" s="68">
        <v>5.63688803077056E-2</v>
      </c>
      <c r="Z40" s="68">
        <v>7.2574533206520506E-2</v>
      </c>
      <c r="AA40" s="68">
        <v>0.17791329237280601</v>
      </c>
      <c r="AB40" s="68">
        <v>0.16412444632280801</v>
      </c>
      <c r="AC40" s="69">
        <v>7.5027750818713698E-2</v>
      </c>
      <c r="AD40" s="30">
        <f t="shared" ca="1" si="9"/>
        <v>-0.72689174690934755</v>
      </c>
      <c r="AE40" s="38">
        <f t="shared" ca="1" si="4"/>
        <v>-4.6932825147820378E-2</v>
      </c>
      <c r="AF40" s="38">
        <f t="shared" ca="1" si="5"/>
        <v>-0.54286060060092789</v>
      </c>
      <c r="AG40" s="45">
        <f t="shared" ca="1" si="6"/>
        <v>1.0841797753874235E-4</v>
      </c>
    </row>
    <row r="41" spans="1:33" ht="15" hidden="1" outlineLevel="2" x14ac:dyDescent="0.25">
      <c r="A41" s="17" t="s">
        <v>9</v>
      </c>
      <c r="B41" s="56">
        <v>16.950418454588601</v>
      </c>
      <c r="C41" s="68">
        <v>17.342418532640298</v>
      </c>
      <c r="D41" s="68">
        <v>17.3272803403209</v>
      </c>
      <c r="E41" s="68">
        <v>18.5346385843857</v>
      </c>
      <c r="F41" s="68">
        <v>19.687120289998099</v>
      </c>
      <c r="G41" s="68">
        <v>20.374605246973399</v>
      </c>
      <c r="H41" s="68">
        <v>19.396868672240799</v>
      </c>
      <c r="I41" s="68">
        <v>20.593877943466499</v>
      </c>
      <c r="J41" s="68">
        <v>22.1267260649091</v>
      </c>
      <c r="K41" s="68">
        <v>25.128369467474801</v>
      </c>
      <c r="L41" s="68">
        <v>27.900763019375901</v>
      </c>
      <c r="M41" s="68">
        <v>27.509223695957999</v>
      </c>
      <c r="N41" s="68">
        <v>29.856632970256801</v>
      </c>
      <c r="O41" s="68">
        <v>29.964050583271899</v>
      </c>
      <c r="P41" s="68">
        <v>32.559739390284903</v>
      </c>
      <c r="Q41" s="68">
        <v>32.377057723381803</v>
      </c>
      <c r="R41" s="68">
        <v>32.066530194520801</v>
      </c>
      <c r="S41" s="68">
        <v>30.497052427809098</v>
      </c>
      <c r="T41" s="68">
        <v>28.0729648377506</v>
      </c>
      <c r="U41" s="68">
        <v>25.5923873385021</v>
      </c>
      <c r="V41" s="68">
        <v>29.368642713922601</v>
      </c>
      <c r="W41" s="68">
        <v>29.79812524398</v>
      </c>
      <c r="X41" s="68">
        <v>29.654060593684001</v>
      </c>
      <c r="Y41" s="68">
        <v>27.965462332254699</v>
      </c>
      <c r="Z41" s="68">
        <v>28.170086222636002</v>
      </c>
      <c r="AA41" s="68">
        <v>28.446278539099499</v>
      </c>
      <c r="AB41" s="68">
        <v>28.096569790731898</v>
      </c>
      <c r="AC41" s="69">
        <v>29.846683090295201</v>
      </c>
      <c r="AD41" s="29">
        <f t="shared" ca="1" si="9"/>
        <v>0.76082278854982999</v>
      </c>
      <c r="AE41" s="37">
        <f t="shared" ca="1" si="4"/>
        <v>2.1175953704826167E-2</v>
      </c>
      <c r="AF41" s="37">
        <f t="shared" ca="1" si="5"/>
        <v>6.2289215822374455E-2</v>
      </c>
      <c r="AG41" s="44">
        <f t="shared" ca="1" si="6"/>
        <v>4.3129601801717238E-2</v>
      </c>
    </row>
    <row r="42" spans="1:33" ht="15" hidden="1" outlineLevel="1" x14ac:dyDescent="0.25">
      <c r="A42" s="16" t="s">
        <v>18</v>
      </c>
      <c r="B42" s="55">
        <f>SUBTOTAL(9,B43:B46)</f>
        <v>1.0303021204503962</v>
      </c>
      <c r="C42" s="66">
        <f t="shared" ref="C42:AC42" si="24">SUBTOTAL(9,C43:C46)</f>
        <v>0.91559033056332106</v>
      </c>
      <c r="D42" s="66">
        <f t="shared" si="24"/>
        <v>1.9565933008055356</v>
      </c>
      <c r="E42" s="66">
        <f t="shared" si="24"/>
        <v>0.76685265334266917</v>
      </c>
      <c r="F42" s="66">
        <f t="shared" si="24"/>
        <v>0.63352671083346601</v>
      </c>
      <c r="G42" s="66">
        <f t="shared" si="24"/>
        <v>0.57802725811231737</v>
      </c>
      <c r="H42" s="66">
        <f t="shared" si="24"/>
        <v>0.88461551955527629</v>
      </c>
      <c r="I42" s="66">
        <f t="shared" si="24"/>
        <v>0.61705926815557122</v>
      </c>
      <c r="J42" s="66">
        <f t="shared" si="24"/>
        <v>0.51880627175016381</v>
      </c>
      <c r="K42" s="66">
        <f t="shared" si="24"/>
        <v>0.45480726118774767</v>
      </c>
      <c r="L42" s="66">
        <f t="shared" si="24"/>
        <v>0.54107732394839148</v>
      </c>
      <c r="M42" s="66">
        <f t="shared" si="24"/>
        <v>0.51628395287200879</v>
      </c>
      <c r="N42" s="66">
        <f t="shared" si="24"/>
        <v>0.53914013153445217</v>
      </c>
      <c r="O42" s="66">
        <f t="shared" si="24"/>
        <v>0.55406806047024337</v>
      </c>
      <c r="P42" s="66">
        <f t="shared" si="24"/>
        <v>0.94854931337268211</v>
      </c>
      <c r="Q42" s="66">
        <f t="shared" si="24"/>
        <v>1.0677875506934826</v>
      </c>
      <c r="R42" s="66">
        <f t="shared" si="24"/>
        <v>1.0994881982147695</v>
      </c>
      <c r="S42" s="66">
        <f t="shared" si="24"/>
        <v>1.0469403539970954</v>
      </c>
      <c r="T42" s="66">
        <f t="shared" si="24"/>
        <v>0.87152651734816811</v>
      </c>
      <c r="U42" s="66">
        <f t="shared" si="24"/>
        <v>0.76809563963682503</v>
      </c>
      <c r="V42" s="66">
        <f t="shared" si="24"/>
        <v>0.57103416796096762</v>
      </c>
      <c r="W42" s="66">
        <f t="shared" si="24"/>
        <v>0.61976584720066363</v>
      </c>
      <c r="X42" s="66">
        <f t="shared" si="24"/>
        <v>0.59582225431568336</v>
      </c>
      <c r="Y42" s="66">
        <f t="shared" si="24"/>
        <v>0.6289074820399313</v>
      </c>
      <c r="Z42" s="66">
        <f t="shared" si="24"/>
        <v>0.72244007168183122</v>
      </c>
      <c r="AA42" s="66">
        <f t="shared" si="24"/>
        <v>1.1983748051606375</v>
      </c>
      <c r="AB42" s="66">
        <f t="shared" ref="AB42" si="25">SUBTOTAL(9,AB43:AB46)</f>
        <v>1.0640502439004813</v>
      </c>
      <c r="AC42" s="67">
        <f t="shared" si="24"/>
        <v>0.78985765802131691</v>
      </c>
      <c r="AD42" s="29">
        <f t="shared" ca="1" si="9"/>
        <v>-0.23337277256497257</v>
      </c>
      <c r="AE42" s="37">
        <f t="shared" ca="1" si="4"/>
        <v>-9.7944818586601645E-3</v>
      </c>
      <c r="AF42" s="37">
        <f t="shared" ca="1" si="5"/>
        <v>-0.25768763030781194</v>
      </c>
      <c r="AG42" s="44">
        <f t="shared" ca="1" si="6"/>
        <v>1.141374609950315E-3</v>
      </c>
    </row>
    <row r="43" spans="1:33" hidden="1" outlineLevel="2" x14ac:dyDescent="0.2">
      <c r="A43" s="17" t="s">
        <v>6</v>
      </c>
      <c r="B43" s="56">
        <v>0.13566689771718199</v>
      </c>
      <c r="C43" s="68">
        <v>0.13959631527917599</v>
      </c>
      <c r="D43" s="68">
        <v>0.14079617872648301</v>
      </c>
      <c r="E43" s="68">
        <v>0.14677162178053799</v>
      </c>
      <c r="F43" s="68">
        <v>0.15508716955309701</v>
      </c>
      <c r="G43" s="68">
        <v>0.16465283388537999</v>
      </c>
      <c r="H43" s="68">
        <v>0.16872667048665199</v>
      </c>
      <c r="I43" s="68">
        <v>0.17855088848668299</v>
      </c>
      <c r="J43" s="68">
        <v>0.17850871326765</v>
      </c>
      <c r="K43" s="68">
        <v>0.17578095298888699</v>
      </c>
      <c r="L43" s="68">
        <v>0.18664801076571899</v>
      </c>
      <c r="M43" s="68">
        <v>0.193816104259531</v>
      </c>
      <c r="N43" s="68">
        <v>0.190840526112732</v>
      </c>
      <c r="O43" s="68">
        <v>0.184878589114647</v>
      </c>
      <c r="P43" s="68">
        <v>0.19059301772314699</v>
      </c>
      <c r="Q43" s="68">
        <v>0.184978350332763</v>
      </c>
      <c r="R43" s="68">
        <v>0.16008159599999999</v>
      </c>
      <c r="S43" s="68">
        <v>0.192966948</v>
      </c>
      <c r="T43" s="68">
        <v>0.155342124</v>
      </c>
      <c r="U43" s="68">
        <v>0.18217564165979999</v>
      </c>
      <c r="V43" s="68">
        <v>0.25404625238416501</v>
      </c>
      <c r="W43" s="68">
        <v>0.25461822657599997</v>
      </c>
      <c r="X43" s="68">
        <v>0.27843944680162802</v>
      </c>
      <c r="Y43" s="68">
        <v>0.25496401486978798</v>
      </c>
      <c r="Z43" s="68">
        <v>0.26539645295546699</v>
      </c>
      <c r="AA43" s="68">
        <v>0.28451600820114797</v>
      </c>
      <c r="AB43" s="68">
        <v>0.23663743629601799</v>
      </c>
      <c r="AC43" s="69">
        <v>0.28611676517086498</v>
      </c>
      <c r="AD43" s="30">
        <f t="shared" ca="1" si="9"/>
        <v>1.1089651933172258</v>
      </c>
      <c r="AE43" s="38">
        <f t="shared" ca="1" si="4"/>
        <v>2.8022383519342053E-2</v>
      </c>
      <c r="AF43" s="38">
        <f t="shared" ca="1" si="5"/>
        <v>0.20909341163141892</v>
      </c>
      <c r="AG43" s="45">
        <f t="shared" ca="1" si="6"/>
        <v>4.1344969936131E-4</v>
      </c>
    </row>
    <row r="44" spans="1:33" hidden="1" outlineLevel="2" x14ac:dyDescent="0.2">
      <c r="A44" s="17" t="s">
        <v>7</v>
      </c>
      <c r="B44" s="56">
        <v>8.7158778478790597E-2</v>
      </c>
      <c r="C44" s="68">
        <v>8.8111673581907302E-2</v>
      </c>
      <c r="D44" s="68">
        <v>8.7549518663292594E-2</v>
      </c>
      <c r="E44" s="68">
        <v>8.8857413474369207E-2</v>
      </c>
      <c r="F44" s="68">
        <v>9.2156853917385803E-2</v>
      </c>
      <c r="G44" s="68">
        <v>9.1902646784495196E-2</v>
      </c>
      <c r="H44" s="68">
        <v>8.8331815616769199E-2</v>
      </c>
      <c r="I44" s="68">
        <v>8.8396573163385297E-2</v>
      </c>
      <c r="J44" s="68">
        <v>9.0689959003452003E-2</v>
      </c>
      <c r="K44" s="68">
        <v>7.8398445672178005E-2</v>
      </c>
      <c r="L44" s="68">
        <v>6.9676222223880993E-2</v>
      </c>
      <c r="M44" s="68">
        <v>7.2814128414856794E-2</v>
      </c>
      <c r="N44" s="68">
        <v>8.0718876574954398E-2</v>
      </c>
      <c r="O44" s="68">
        <v>8.7134831493287698E-2</v>
      </c>
      <c r="P44" s="68">
        <v>9.1077969317375496E-2</v>
      </c>
      <c r="Q44" s="68">
        <v>9.2346023713568398E-2</v>
      </c>
      <c r="R44" s="68">
        <v>9.4981367538652398E-2</v>
      </c>
      <c r="S44" s="68">
        <v>9.8567379894634793E-2</v>
      </c>
      <c r="T44" s="68">
        <v>0.104455462556128</v>
      </c>
      <c r="U44" s="68">
        <v>9.85710418003274E-2</v>
      </c>
      <c r="V44" s="68">
        <v>0.120716817160907</v>
      </c>
      <c r="W44" s="68">
        <v>0.112934923374438</v>
      </c>
      <c r="X44" s="68">
        <v>0.123576752295724</v>
      </c>
      <c r="Y44" s="68">
        <v>0.11175351761817701</v>
      </c>
      <c r="Z44" s="68">
        <v>0.12829802967904799</v>
      </c>
      <c r="AA44" s="68">
        <v>0.14879045913337099</v>
      </c>
      <c r="AB44" s="68">
        <v>0.13801676872409399</v>
      </c>
      <c r="AC44" s="69">
        <v>0.16471500290916999</v>
      </c>
      <c r="AD44" s="30">
        <f t="shared" ca="1" si="9"/>
        <v>0.88982688587417602</v>
      </c>
      <c r="AE44" s="38">
        <f t="shared" ca="1" si="4"/>
        <v>2.3853578902949035E-2</v>
      </c>
      <c r="AF44" s="38">
        <f t="shared" ca="1" si="5"/>
        <v>0.19344195949441323</v>
      </c>
      <c r="AG44" s="45">
        <f t="shared" ca="1" si="6"/>
        <v>2.3801949666397369E-4</v>
      </c>
    </row>
    <row r="45" spans="1:33" hidden="1" outlineLevel="2" x14ac:dyDescent="0.2">
      <c r="A45" s="17" t="s">
        <v>8</v>
      </c>
      <c r="B45" s="56">
        <v>0.799764043545929</v>
      </c>
      <c r="C45" s="68">
        <v>0.67995468338115905</v>
      </c>
      <c r="D45" s="68">
        <v>1.72032825787654</v>
      </c>
      <c r="E45" s="68">
        <v>0.52264128019802303</v>
      </c>
      <c r="F45" s="68">
        <v>0.37706749128165901</v>
      </c>
      <c r="G45" s="68">
        <v>0.31187906518494402</v>
      </c>
      <c r="H45" s="68">
        <v>0.61837565808952799</v>
      </c>
      <c r="I45" s="68">
        <v>0.34028169043230699</v>
      </c>
      <c r="J45" s="68">
        <v>0.239376855488735</v>
      </c>
      <c r="K45" s="68">
        <v>0.188611494287141</v>
      </c>
      <c r="L45" s="68">
        <v>0.27146124212824302</v>
      </c>
      <c r="M45" s="68">
        <v>0.23610818655053101</v>
      </c>
      <c r="N45" s="68">
        <v>0.25218502741612597</v>
      </c>
      <c r="O45" s="68">
        <v>0.26644686427464698</v>
      </c>
      <c r="P45" s="68">
        <v>0.65005614640744303</v>
      </c>
      <c r="Q45" s="68">
        <v>0.77386259585085404</v>
      </c>
      <c r="R45" s="68">
        <v>0.828094635612042</v>
      </c>
      <c r="S45" s="68">
        <v>0.74000631674957396</v>
      </c>
      <c r="T45" s="68">
        <v>0.59770706427750098</v>
      </c>
      <c r="U45" s="68">
        <v>0.47481182747234701</v>
      </c>
      <c r="V45" s="68">
        <v>0.18170269907617001</v>
      </c>
      <c r="W45" s="68">
        <v>0.23741510724065101</v>
      </c>
      <c r="X45" s="68">
        <v>0.17907821747422301</v>
      </c>
      <c r="Y45" s="68">
        <v>0.24837485624002001</v>
      </c>
      <c r="Z45" s="68">
        <v>0.31482441244549503</v>
      </c>
      <c r="AA45" s="68">
        <v>0.75094346853750804</v>
      </c>
      <c r="AB45" s="68">
        <v>0.67539770189222104</v>
      </c>
      <c r="AC45" s="69">
        <v>0.32391452982286301</v>
      </c>
      <c r="AD45" s="30">
        <f t="shared" ca="1" si="9"/>
        <v>-0.59498738104464288</v>
      </c>
      <c r="AE45" s="38">
        <f t="shared" ca="1" si="4"/>
        <v>-3.2921343856592733E-2</v>
      </c>
      <c r="AF45" s="38">
        <f t="shared" ca="1" si="5"/>
        <v>-0.52040919162832333</v>
      </c>
      <c r="AG45" s="45">
        <f t="shared" ca="1" si="6"/>
        <v>4.6806891897455295E-4</v>
      </c>
    </row>
    <row r="46" spans="1:33" ht="15" hidden="1" outlineLevel="2" x14ac:dyDescent="0.25">
      <c r="A46" s="17" t="s">
        <v>9</v>
      </c>
      <c r="B46" s="56">
        <v>7.7124007084946201E-3</v>
      </c>
      <c r="C46" s="68">
        <v>7.9276583210787493E-3</v>
      </c>
      <c r="D46" s="68">
        <v>7.9193455392198592E-3</v>
      </c>
      <c r="E46" s="68">
        <v>8.5823378897389706E-3</v>
      </c>
      <c r="F46" s="68">
        <v>9.2151960813241108E-3</v>
      </c>
      <c r="G46" s="68">
        <v>9.5927122574981701E-3</v>
      </c>
      <c r="H46" s="68">
        <v>9.1813753623270593E-3</v>
      </c>
      <c r="I46" s="68">
        <v>9.8301160731959596E-3</v>
      </c>
      <c r="J46" s="68">
        <v>1.0230743990326901E-2</v>
      </c>
      <c r="K46" s="68">
        <v>1.20163682395417E-2</v>
      </c>
      <c r="L46" s="68">
        <v>1.32918488305485E-2</v>
      </c>
      <c r="M46" s="68">
        <v>1.354553364709E-2</v>
      </c>
      <c r="N46" s="68">
        <v>1.5395701430639799E-2</v>
      </c>
      <c r="O46" s="68">
        <v>1.56077755876617E-2</v>
      </c>
      <c r="P46" s="68">
        <v>1.6822179924716602E-2</v>
      </c>
      <c r="Q46" s="68">
        <v>1.6600580796297199E-2</v>
      </c>
      <c r="R46" s="68">
        <v>1.6330599064075201E-2</v>
      </c>
      <c r="S46" s="68">
        <v>1.5399709352886501E-2</v>
      </c>
      <c r="T46" s="68">
        <v>1.40218665145391E-2</v>
      </c>
      <c r="U46" s="68">
        <v>1.25371287043506E-2</v>
      </c>
      <c r="V46" s="68">
        <v>1.45683993397257E-2</v>
      </c>
      <c r="W46" s="68">
        <v>1.4797590009574599E-2</v>
      </c>
      <c r="X46" s="68">
        <v>1.47278377441083E-2</v>
      </c>
      <c r="Y46" s="68">
        <v>1.3815093311946299E-2</v>
      </c>
      <c r="Z46" s="68">
        <v>1.39211766018211E-2</v>
      </c>
      <c r="AA46" s="68">
        <v>1.41248692886107E-2</v>
      </c>
      <c r="AB46" s="68">
        <v>1.3998336988148201E-2</v>
      </c>
      <c r="AC46" s="69">
        <v>1.51113601184188E-2</v>
      </c>
      <c r="AD46" s="29">
        <f t="shared" ca="1" si="9"/>
        <v>0.95935878977019318</v>
      </c>
      <c r="AE46" s="37">
        <f t="shared" ca="1" si="4"/>
        <v>2.5224641279285587E-2</v>
      </c>
      <c r="AF46" s="37">
        <f t="shared" ca="1" si="5"/>
        <v>7.9511097011948584E-2</v>
      </c>
      <c r="AG46" s="44">
        <f t="shared" ca="1" si="6"/>
        <v>2.1836494950478174E-5</v>
      </c>
    </row>
    <row r="47" spans="1:33" ht="15" hidden="1" outlineLevel="1" x14ac:dyDescent="0.25">
      <c r="A47" s="16" t="s">
        <v>19</v>
      </c>
      <c r="B47" s="55">
        <f>SUBTOTAL(9,B48:B50)</f>
        <v>0.60508198177950245</v>
      </c>
      <c r="C47" s="66">
        <f t="shared" ref="C47:AC47" si="26">SUBTOTAL(9,C48:C50)</f>
        <v>0.45793485755006441</v>
      </c>
      <c r="D47" s="66">
        <f t="shared" si="26"/>
        <v>1.1549551617275406</v>
      </c>
      <c r="E47" s="66">
        <f t="shared" si="26"/>
        <v>0.34785685672565991</v>
      </c>
      <c r="F47" s="66">
        <f t="shared" si="26"/>
        <v>0.25596853117457491</v>
      </c>
      <c r="G47" s="66">
        <f t="shared" si="26"/>
        <v>0.21380275311296679</v>
      </c>
      <c r="H47" s="66">
        <f t="shared" si="26"/>
        <v>0.43574065261579781</v>
      </c>
      <c r="I47" s="66">
        <f t="shared" si="26"/>
        <v>0.21517548690175262</v>
      </c>
      <c r="J47" s="66">
        <f t="shared" si="26"/>
        <v>0.14828824314527331</v>
      </c>
      <c r="K47" s="66">
        <f t="shared" si="26"/>
        <v>0.1222072963258302</v>
      </c>
      <c r="L47" s="66">
        <f t="shared" si="26"/>
        <v>0.1673285816519374</v>
      </c>
      <c r="M47" s="66">
        <f t="shared" si="26"/>
        <v>0.15113751158682551</v>
      </c>
      <c r="N47" s="66">
        <f t="shared" si="26"/>
        <v>0.14558319455393631</v>
      </c>
      <c r="O47" s="66">
        <f t="shared" si="26"/>
        <v>0.13806663927687501</v>
      </c>
      <c r="P47" s="66">
        <f t="shared" si="26"/>
        <v>0.36842803094611404</v>
      </c>
      <c r="Q47" s="66">
        <f t="shared" si="26"/>
        <v>0.44741850193002697</v>
      </c>
      <c r="R47" s="66">
        <f t="shared" si="26"/>
        <v>0.45818613100745897</v>
      </c>
      <c r="S47" s="66">
        <f t="shared" si="26"/>
        <v>0.42408228015965999</v>
      </c>
      <c r="T47" s="66">
        <f t="shared" si="26"/>
        <v>0.32796931714580196</v>
      </c>
      <c r="U47" s="66">
        <f t="shared" si="26"/>
        <v>0.24026768237357499</v>
      </c>
      <c r="V47" s="66">
        <f t="shared" si="26"/>
        <v>0.10261480603293367</v>
      </c>
      <c r="W47" s="66">
        <f t="shared" si="26"/>
        <v>0.14932730671201053</v>
      </c>
      <c r="X47" s="66">
        <f t="shared" si="26"/>
        <v>0.10056604499393096</v>
      </c>
      <c r="Y47" s="66">
        <f t="shared" si="26"/>
        <v>0.1278807104971367</v>
      </c>
      <c r="Z47" s="66">
        <f t="shared" si="26"/>
        <v>0.15215100504803411</v>
      </c>
      <c r="AA47" s="66">
        <f t="shared" si="26"/>
        <v>0.39967060738403293</v>
      </c>
      <c r="AB47" s="66">
        <f t="shared" ref="AB47" si="27">SUBTOTAL(9,AB48:AB50)</f>
        <v>0.36863204570019742</v>
      </c>
      <c r="AC47" s="67">
        <f t="shared" si="26"/>
        <v>0.16312935365572998</v>
      </c>
      <c r="AD47" s="29">
        <f t="shared" ca="1" si="9"/>
        <v>-0.73040123724064909</v>
      </c>
      <c r="AE47" s="37">
        <f t="shared" ca="1" si="4"/>
        <v>-4.738925117179682E-2</v>
      </c>
      <c r="AF47" s="37">
        <f t="shared" ca="1" si="5"/>
        <v>-0.55747375856628456</v>
      </c>
      <c r="AG47" s="44">
        <f t="shared" ca="1" si="6"/>
        <v>2.3572817267694429E-4</v>
      </c>
    </row>
    <row r="48" spans="1:33" hidden="1" outlineLevel="2" x14ac:dyDescent="0.2">
      <c r="A48" s="17" t="s">
        <v>6</v>
      </c>
      <c r="B48" s="56">
        <v>1.27753477007634E-2</v>
      </c>
      <c r="C48" s="68">
        <v>1.1428926251908399E-2</v>
      </c>
      <c r="D48" s="68">
        <v>1.16293238629008E-2</v>
      </c>
      <c r="E48" s="68">
        <v>1.2243041546564901E-2</v>
      </c>
      <c r="F48" s="68">
        <v>1.3320178705648901E-2</v>
      </c>
      <c r="G48" s="68">
        <v>1.41280315749618E-2</v>
      </c>
      <c r="H48" s="68">
        <v>1.4654075303816801E-2</v>
      </c>
      <c r="I48" s="68">
        <v>1.39902582174046E-2</v>
      </c>
      <c r="J48" s="68">
        <v>1.3839960009160299E-2</v>
      </c>
      <c r="K48" s="68">
        <v>1.40466200454962E-2</v>
      </c>
      <c r="L48" s="68">
        <v>1.5004771123053399E-2</v>
      </c>
      <c r="M48" s="68">
        <v>1.5875248245801499E-2</v>
      </c>
      <c r="N48" s="68">
        <v>1.6044333730076299E-2</v>
      </c>
      <c r="O48" s="68">
        <v>1.0212479999999999E-2</v>
      </c>
      <c r="P48" s="68">
        <v>9.0477000000000005E-3</v>
      </c>
      <c r="Q48" s="68">
        <v>9.5262479999999993E-3</v>
      </c>
      <c r="R48" s="68">
        <v>1.3802562000000001E-2</v>
      </c>
      <c r="S48" s="68">
        <v>1.1018106E-2</v>
      </c>
      <c r="T48" s="68">
        <v>9.8041478220000002E-3</v>
      </c>
      <c r="U48" s="68">
        <v>7.2481942800000001E-3</v>
      </c>
      <c r="V48" s="68">
        <v>2.2467913571957099E-2</v>
      </c>
      <c r="W48" s="68">
        <v>2.5040178E-2</v>
      </c>
      <c r="X48" s="68">
        <v>2.62385497367538E-2</v>
      </c>
      <c r="Y48" s="68">
        <v>2.6994160640513201E-2</v>
      </c>
      <c r="Z48" s="68">
        <v>1.20011963104187E-2</v>
      </c>
      <c r="AA48" s="68">
        <v>4.3017260957537102E-3</v>
      </c>
      <c r="AB48" s="68">
        <v>4.3140041446747398E-3</v>
      </c>
      <c r="AC48" s="69">
        <v>4.2058861065494002E-3</v>
      </c>
      <c r="AD48" s="30">
        <f t="shared" ca="1" si="9"/>
        <v>-0.67078108517562507</v>
      </c>
      <c r="AE48" s="38">
        <f t="shared" ca="1" si="4"/>
        <v>-4.0314206448035184E-2</v>
      </c>
      <c r="AF48" s="38">
        <f t="shared" ca="1" si="5"/>
        <v>-2.506210807859377E-2</v>
      </c>
      <c r="AG48" s="45">
        <f t="shared" ca="1" si="6"/>
        <v>6.0776667360344995E-6</v>
      </c>
    </row>
    <row r="49" spans="1:33" hidden="1" outlineLevel="2" x14ac:dyDescent="0.2">
      <c r="A49" s="17" t="s">
        <v>7</v>
      </c>
      <c r="B49" s="56">
        <v>1.7100000000000001E-4</v>
      </c>
      <c r="C49" s="68">
        <v>1.7100000000000001E-4</v>
      </c>
      <c r="D49" s="68">
        <v>1.7100000000000001E-4</v>
      </c>
      <c r="E49" s="68">
        <v>1.7100000000000001E-4</v>
      </c>
      <c r="F49" s="68">
        <v>1.7100000000000001E-4</v>
      </c>
      <c r="G49" s="68">
        <v>1.7100000000000001E-4</v>
      </c>
      <c r="H49" s="68">
        <v>1.7100000000000001E-4</v>
      </c>
      <c r="I49" s="68">
        <v>1.7100000000000001E-4</v>
      </c>
      <c r="J49" s="68">
        <v>1.7100000000000001E-4</v>
      </c>
      <c r="K49" s="68">
        <v>1.7100000000000001E-4</v>
      </c>
      <c r="L49" s="68">
        <v>1.7100000000000001E-4</v>
      </c>
      <c r="M49" s="68">
        <v>1.7100000000000001E-4</v>
      </c>
      <c r="N49" s="68">
        <v>1.7100000000000001E-4</v>
      </c>
      <c r="O49" s="68">
        <v>1.7100000000000001E-4</v>
      </c>
      <c r="P49" s="68">
        <v>1.7100000000000001E-4</v>
      </c>
      <c r="Q49" s="68">
        <v>1.7100000000000001E-4</v>
      </c>
      <c r="R49" s="68">
        <v>1.7100000000000001E-4</v>
      </c>
      <c r="S49" s="68">
        <v>1.7100000000000001E-4</v>
      </c>
      <c r="T49" s="68">
        <v>1.7100000000000001E-4</v>
      </c>
      <c r="U49" s="68">
        <v>1.06206062892979E-4</v>
      </c>
      <c r="V49" s="68">
        <v>1.7684874606156901E-4</v>
      </c>
      <c r="W49" s="68">
        <v>2.2610078605354199E-4</v>
      </c>
      <c r="X49" s="68">
        <v>2.3259398553835301E-4</v>
      </c>
      <c r="Y49" s="68">
        <v>4.6222855941349401E-4</v>
      </c>
      <c r="Z49" s="68">
        <v>1.39806472924125E-5</v>
      </c>
      <c r="AA49" s="68">
        <v>1.66659877771709E-5</v>
      </c>
      <c r="AB49" s="68">
        <v>1.2162519705666101E-5</v>
      </c>
      <c r="AC49" s="69">
        <v>1.6120689701156499E-4</v>
      </c>
      <c r="AD49" s="30">
        <f t="shared" ca="1" si="9"/>
        <v>-5.726960811950299E-2</v>
      </c>
      <c r="AE49" s="38">
        <f t="shared" ca="1" si="4"/>
        <v>-2.1818733542566804E-3</v>
      </c>
      <c r="AF49" s="38">
        <f t="shared" ca="1" si="5"/>
        <v>12.254399656714572</v>
      </c>
      <c r="AG49" s="45">
        <f t="shared" ca="1" si="6"/>
        <v>2.3295014909244548E-7</v>
      </c>
    </row>
    <row r="50" spans="1:33" hidden="1" outlineLevel="2" x14ac:dyDescent="0.2">
      <c r="A50" s="17" t="s">
        <v>8</v>
      </c>
      <c r="B50" s="56">
        <v>0.59213563407873904</v>
      </c>
      <c r="C50" s="68">
        <v>0.44633493129815599</v>
      </c>
      <c r="D50" s="68">
        <v>1.1431548378646399</v>
      </c>
      <c r="E50" s="68">
        <v>0.33544281517909502</v>
      </c>
      <c r="F50" s="68">
        <v>0.24247735246892599</v>
      </c>
      <c r="G50" s="68">
        <v>0.199503721538005</v>
      </c>
      <c r="H50" s="68">
        <v>0.42091557731198098</v>
      </c>
      <c r="I50" s="68">
        <v>0.20101422868434801</v>
      </c>
      <c r="J50" s="68">
        <v>0.13427728313611301</v>
      </c>
      <c r="K50" s="68">
        <v>0.107989676280334</v>
      </c>
      <c r="L50" s="68">
        <v>0.15215281052888399</v>
      </c>
      <c r="M50" s="68">
        <v>0.135091263341024</v>
      </c>
      <c r="N50" s="68">
        <v>0.12936786082386001</v>
      </c>
      <c r="O50" s="68">
        <v>0.12768315927687501</v>
      </c>
      <c r="P50" s="68">
        <v>0.35920933094611401</v>
      </c>
      <c r="Q50" s="68">
        <v>0.43772125393002698</v>
      </c>
      <c r="R50" s="68">
        <v>0.44421256900745898</v>
      </c>
      <c r="S50" s="68">
        <v>0.41289317415965998</v>
      </c>
      <c r="T50" s="68">
        <v>0.31799416932380198</v>
      </c>
      <c r="U50" s="68">
        <v>0.23291328203068201</v>
      </c>
      <c r="V50" s="68">
        <v>7.9970043714915007E-2</v>
      </c>
      <c r="W50" s="68">
        <v>0.124061027925957</v>
      </c>
      <c r="X50" s="68">
        <v>7.4094901271638799E-2</v>
      </c>
      <c r="Y50" s="68">
        <v>0.10042432129721</v>
      </c>
      <c r="Z50" s="68">
        <v>0.14013582809032299</v>
      </c>
      <c r="AA50" s="68">
        <v>0.39535221530050202</v>
      </c>
      <c r="AB50" s="68">
        <v>0.36430587903581702</v>
      </c>
      <c r="AC50" s="69">
        <v>0.158762260652169</v>
      </c>
      <c r="AD50" s="30">
        <f t="shared" ca="1" si="9"/>
        <v>-0.73188193461929418</v>
      </c>
      <c r="AE50" s="38">
        <f t="shared" ca="1" si="4"/>
        <v>-4.7583541505410776E-2</v>
      </c>
      <c r="AF50" s="38">
        <f t="shared" ca="1" si="5"/>
        <v>-0.56420615260902729</v>
      </c>
      <c r="AG50" s="45">
        <f t="shared" ca="1" si="6"/>
        <v>2.2941755579181732E-4</v>
      </c>
    </row>
    <row r="51" spans="1:33" ht="15" hidden="1" outlineLevel="1" x14ac:dyDescent="0.25">
      <c r="A51" s="16" t="s">
        <v>20</v>
      </c>
      <c r="B51" s="55">
        <f>SUBTOTAL(9,B52:B54)</f>
        <v>7.767738395878114E-2</v>
      </c>
      <c r="C51" s="66">
        <f t="shared" ref="C51:AC51" si="28">SUBTOTAL(9,C52:C54)</f>
        <v>7.3739052078493336E-2</v>
      </c>
      <c r="D51" s="66">
        <f t="shared" si="28"/>
        <v>0.14570609792107164</v>
      </c>
      <c r="E51" s="66">
        <f t="shared" si="28"/>
        <v>5.9515283452679077E-2</v>
      </c>
      <c r="F51" s="66">
        <f t="shared" si="28"/>
        <v>5.0652719639066979E-2</v>
      </c>
      <c r="G51" s="66">
        <f t="shared" si="28"/>
        <v>4.3052514264699623E-2</v>
      </c>
      <c r="H51" s="66">
        <f t="shared" si="28"/>
        <v>6.5772591884135728E-2</v>
      </c>
      <c r="I51" s="66">
        <f t="shared" si="28"/>
        <v>4.5096454054261423E-2</v>
      </c>
      <c r="J51" s="66">
        <f t="shared" si="28"/>
        <v>3.489141764434342E-2</v>
      </c>
      <c r="K51" s="66">
        <f t="shared" si="28"/>
        <v>3.332321580922662E-2</v>
      </c>
      <c r="L51" s="66">
        <f t="shared" si="28"/>
        <v>3.5200144604028212E-2</v>
      </c>
      <c r="M51" s="66">
        <f t="shared" si="28"/>
        <v>3.0362862030851572E-2</v>
      </c>
      <c r="N51" s="66">
        <f t="shared" si="28"/>
        <v>3.0269158587639358E-2</v>
      </c>
      <c r="O51" s="66">
        <f t="shared" si="28"/>
        <v>2.8808692937291738E-2</v>
      </c>
      <c r="P51" s="66">
        <f t="shared" si="28"/>
        <v>4.2133703116236661E-2</v>
      </c>
      <c r="Q51" s="66">
        <f t="shared" si="28"/>
        <v>4.4175831336197069E-2</v>
      </c>
      <c r="R51" s="66">
        <f t="shared" si="28"/>
        <v>4.413857422208059E-2</v>
      </c>
      <c r="S51" s="66">
        <f t="shared" si="28"/>
        <v>3.9357899258086207E-2</v>
      </c>
      <c r="T51" s="66">
        <f t="shared" si="28"/>
        <v>3.3623391792158001E-2</v>
      </c>
      <c r="U51" s="66">
        <f t="shared" si="28"/>
        <v>2.1984559527331856E-2</v>
      </c>
      <c r="V51" s="66">
        <f t="shared" si="28"/>
        <v>1.3094921952794131E-2</v>
      </c>
      <c r="W51" s="66">
        <f t="shared" si="28"/>
        <v>1.3497373415965734E-2</v>
      </c>
      <c r="X51" s="66">
        <f t="shared" si="28"/>
        <v>1.126624484322491E-2</v>
      </c>
      <c r="Y51" s="66">
        <f t="shared" si="28"/>
        <v>1.3867100968345057E-2</v>
      </c>
      <c r="Z51" s="66">
        <f t="shared" si="28"/>
        <v>1.7307830223533799E-2</v>
      </c>
      <c r="AA51" s="66">
        <f t="shared" si="28"/>
        <v>2.8365012004493911E-2</v>
      </c>
      <c r="AB51" s="66">
        <f t="shared" ref="AB51" si="29">SUBTOTAL(9,AB52:AB54)</f>
        <v>2.4438886887377269E-2</v>
      </c>
      <c r="AC51" s="67">
        <f t="shared" si="28"/>
        <v>1.4894748759494706E-2</v>
      </c>
      <c r="AD51" s="29">
        <f t="shared" ca="1" si="9"/>
        <v>-0.80824857892487112</v>
      </c>
      <c r="AE51" s="37">
        <f t="shared" ca="1" si="4"/>
        <v>-5.9335482101573134E-2</v>
      </c>
      <c r="AF51" s="37">
        <f t="shared" ca="1" si="5"/>
        <v>-0.39053080329988876</v>
      </c>
      <c r="AG51" s="44">
        <f t="shared" ca="1" si="6"/>
        <v>2.1523483228945784E-5</v>
      </c>
    </row>
    <row r="52" spans="1:33" hidden="1" outlineLevel="2" x14ac:dyDescent="0.2">
      <c r="A52" s="17" t="s">
        <v>6</v>
      </c>
      <c r="B52" s="56">
        <v>1.8031887287395E-2</v>
      </c>
      <c r="C52" s="68">
        <v>1.9246363714285699E-2</v>
      </c>
      <c r="D52" s="68">
        <v>1.8649417673949599E-2</v>
      </c>
      <c r="E52" s="68">
        <v>1.95962976E-2</v>
      </c>
      <c r="F52" s="68">
        <v>2.0419671448739501E-2</v>
      </c>
      <c r="G52" s="68">
        <v>1.95345445613445E-2</v>
      </c>
      <c r="H52" s="68">
        <v>2.08519427193277E-2</v>
      </c>
      <c r="I52" s="68">
        <v>2.0028568870588199E-2</v>
      </c>
      <c r="J52" s="68">
        <v>1.85053272504202E-2</v>
      </c>
      <c r="K52" s="68">
        <v>1.9760972369747901E-2</v>
      </c>
      <c r="L52" s="68">
        <v>1.8278899442016799E-2</v>
      </c>
      <c r="M52" s="68">
        <v>1.6796826514285702E-2</v>
      </c>
      <c r="N52" s="68">
        <v>1.6879163899159701E-2</v>
      </c>
      <c r="O52" s="68">
        <v>1.6313399999999999E-2</v>
      </c>
      <c r="P52" s="68">
        <v>1.6452720000000001E-2</v>
      </c>
      <c r="Q52" s="68">
        <v>1.4458662000000001E-2</v>
      </c>
      <c r="R52" s="68">
        <v>1.3013622000000001E-2</v>
      </c>
      <c r="S52" s="68">
        <v>1.2247686000000001E-2</v>
      </c>
      <c r="T52" s="68">
        <v>1.1226575862E-2</v>
      </c>
      <c r="U52" s="68">
        <v>6.6597049800000002E-3</v>
      </c>
      <c r="V52" s="68">
        <v>6.17164746162778E-3</v>
      </c>
      <c r="W52" s="68">
        <v>5.8657198528605601E-3</v>
      </c>
      <c r="X52" s="68">
        <v>6.2237483999999996E-3</v>
      </c>
      <c r="Y52" s="68">
        <v>7.0362721255082302E-3</v>
      </c>
      <c r="Z52" s="68">
        <v>9.0271373723560498E-3</v>
      </c>
      <c r="AA52" s="68">
        <v>8.1340875132335597E-3</v>
      </c>
      <c r="AB52" s="68">
        <v>8.0408184783558705E-3</v>
      </c>
      <c r="AC52" s="69">
        <v>7.7431054778866601E-3</v>
      </c>
      <c r="AD52" s="30">
        <f t="shared" ca="1" si="9"/>
        <v>-0.57058818334011019</v>
      </c>
      <c r="AE52" s="38">
        <f t="shared" ca="1" si="4"/>
        <v>-3.082380052587852E-2</v>
      </c>
      <c r="AF52" s="38">
        <f t="shared" ca="1" si="5"/>
        <v>-3.7025210962116417E-2</v>
      </c>
      <c r="AG52" s="45">
        <f t="shared" ca="1" si="6"/>
        <v>1.1189084393720618E-5</v>
      </c>
    </row>
    <row r="53" spans="1:33" hidden="1" outlineLevel="2" x14ac:dyDescent="0.2">
      <c r="A53" s="17" t="s">
        <v>7</v>
      </c>
      <c r="B53" s="56">
        <v>2.1515703633100398E-3</v>
      </c>
      <c r="C53" s="68">
        <v>2.1515703633100398E-3</v>
      </c>
      <c r="D53" s="68">
        <v>2.1515703633100398E-3</v>
      </c>
      <c r="E53" s="68">
        <v>2.1842503764227801E-3</v>
      </c>
      <c r="F53" s="68">
        <v>2.1842503764227801E-3</v>
      </c>
      <c r="G53" s="68">
        <v>2.2169303895355199E-3</v>
      </c>
      <c r="H53" s="68">
        <v>2.2169303895355199E-3</v>
      </c>
      <c r="I53" s="68">
        <v>2.2169303895355199E-3</v>
      </c>
      <c r="J53" s="68">
        <v>2.2169303895355199E-3</v>
      </c>
      <c r="K53" s="68">
        <v>2.2169303895355199E-3</v>
      </c>
      <c r="L53" s="68">
        <v>2.2258949256325098E-3</v>
      </c>
      <c r="M53" s="68">
        <v>2.3455736271531702E-3</v>
      </c>
      <c r="N53" s="68">
        <v>2.4922906481478599E-3</v>
      </c>
      <c r="O53" s="68">
        <v>2.75236232856321E-3</v>
      </c>
      <c r="P53" s="68">
        <v>3.5509277077972602E-3</v>
      </c>
      <c r="Q53" s="68">
        <v>3.3803809318659699E-3</v>
      </c>
      <c r="R53" s="68">
        <v>2.2523088015434902E-3</v>
      </c>
      <c r="S53" s="68">
        <v>2.0945522025092099E-3</v>
      </c>
      <c r="T53" s="68">
        <v>2.1720144208894E-3</v>
      </c>
      <c r="U53" s="68">
        <v>9.8670050082485497E-4</v>
      </c>
      <c r="V53" s="68">
        <v>1.3045075289689399E-3</v>
      </c>
      <c r="W53" s="68">
        <v>8.5115160773051399E-4</v>
      </c>
      <c r="X53" s="68">
        <v>7.2674314935873997E-4</v>
      </c>
      <c r="Y53" s="68">
        <v>8.0606325589268701E-4</v>
      </c>
      <c r="Z53" s="68">
        <v>5.2600129460158998E-4</v>
      </c>
      <c r="AA53" s="68">
        <v>8.8729508539385005E-4</v>
      </c>
      <c r="AB53" s="68">
        <v>4.8577466764720002E-4</v>
      </c>
      <c r="AC53" s="69">
        <v>1.4691337285603601E-4</v>
      </c>
      <c r="AD53" s="30">
        <f t="shared" ca="1" si="9"/>
        <v>-0.93171807189702127</v>
      </c>
      <c r="AE53" s="38">
        <f t="shared" ca="1" si="4"/>
        <v>-9.4629916463774943E-2</v>
      </c>
      <c r="AF53" s="38">
        <f t="shared" ca="1" si="5"/>
        <v>-0.69756888812750173</v>
      </c>
      <c r="AG53" s="45">
        <f t="shared" ca="1" si="6"/>
        <v>2.122954584755293E-7</v>
      </c>
    </row>
    <row r="54" spans="1:33" hidden="1" outlineLevel="2" x14ac:dyDescent="0.2">
      <c r="A54" s="17" t="s">
        <v>8</v>
      </c>
      <c r="B54" s="56">
        <v>5.74939263080761E-2</v>
      </c>
      <c r="C54" s="68">
        <v>5.23411180008976E-2</v>
      </c>
      <c r="D54" s="68">
        <v>0.124905109883812</v>
      </c>
      <c r="E54" s="68">
        <v>3.7734735476256297E-2</v>
      </c>
      <c r="F54" s="68">
        <v>2.8048797813904701E-2</v>
      </c>
      <c r="G54" s="68">
        <v>2.13010393138196E-2</v>
      </c>
      <c r="H54" s="68">
        <v>4.2703718775272501E-2</v>
      </c>
      <c r="I54" s="68">
        <v>2.28509547941377E-2</v>
      </c>
      <c r="J54" s="68">
        <v>1.41691600043877E-2</v>
      </c>
      <c r="K54" s="68">
        <v>1.13453130499432E-2</v>
      </c>
      <c r="L54" s="68">
        <v>1.46953502363789E-2</v>
      </c>
      <c r="M54" s="68">
        <v>1.1220461889412701E-2</v>
      </c>
      <c r="N54" s="68">
        <v>1.08977040403318E-2</v>
      </c>
      <c r="O54" s="68">
        <v>9.7429306087285297E-3</v>
      </c>
      <c r="P54" s="68">
        <v>2.21300554084394E-2</v>
      </c>
      <c r="Q54" s="68">
        <v>2.63367884043311E-2</v>
      </c>
      <c r="R54" s="68">
        <v>2.8872643420537102E-2</v>
      </c>
      <c r="S54" s="68">
        <v>2.5015661055576999E-2</v>
      </c>
      <c r="T54" s="68">
        <v>2.02248015092686E-2</v>
      </c>
      <c r="U54" s="68">
        <v>1.4338154046507E-2</v>
      </c>
      <c r="V54" s="68">
        <v>5.6187669621974102E-3</v>
      </c>
      <c r="W54" s="68">
        <v>6.78050195537466E-3</v>
      </c>
      <c r="X54" s="68">
        <v>4.3157532938661704E-3</v>
      </c>
      <c r="Y54" s="68">
        <v>6.0247655869441396E-3</v>
      </c>
      <c r="Z54" s="68">
        <v>7.7546915565761603E-3</v>
      </c>
      <c r="AA54" s="68">
        <v>1.9343629405866501E-2</v>
      </c>
      <c r="AB54" s="68">
        <v>1.5912293741374199E-2</v>
      </c>
      <c r="AC54" s="69">
        <v>7.0047299087520097E-3</v>
      </c>
      <c r="AD54" s="30">
        <f t="shared" ca="1" si="9"/>
        <v>-0.8781657409998791</v>
      </c>
      <c r="AE54" s="38">
        <f t="shared" ca="1" si="4"/>
        <v>-7.5004524643386916E-2</v>
      </c>
      <c r="AF54" s="38">
        <f t="shared" ca="1" si="5"/>
        <v>-0.55979131465259924</v>
      </c>
      <c r="AG54" s="45">
        <f t="shared" ca="1" si="6"/>
        <v>1.0122103376749636E-5</v>
      </c>
    </row>
    <row r="55" spans="1:33" ht="15" hidden="1" outlineLevel="1" x14ac:dyDescent="0.25">
      <c r="A55" s="16" t="s">
        <v>21</v>
      </c>
      <c r="B55" s="55">
        <f>SUBTOTAL(9,B56:B58)</f>
        <v>0.40168038097132297</v>
      </c>
      <c r="C55" s="66">
        <f t="shared" ref="C55:AC55" si="30">SUBTOTAL(9,C56:C58)</f>
        <v>0.32238965244468992</v>
      </c>
      <c r="D55" s="66">
        <f t="shared" si="30"/>
        <v>0.76698929731628884</v>
      </c>
      <c r="E55" s="66">
        <f t="shared" si="30"/>
        <v>0.2722626054128815</v>
      </c>
      <c r="F55" s="66">
        <f t="shared" si="30"/>
        <v>0.2124634653534973</v>
      </c>
      <c r="G55" s="66">
        <f t="shared" si="30"/>
        <v>0.17724620348666179</v>
      </c>
      <c r="H55" s="66">
        <f t="shared" si="30"/>
        <v>0.31483269839315053</v>
      </c>
      <c r="I55" s="66">
        <f t="shared" si="30"/>
        <v>0.18680094281354012</v>
      </c>
      <c r="J55" s="66">
        <f t="shared" si="30"/>
        <v>0.14281246525940761</v>
      </c>
      <c r="K55" s="66">
        <f t="shared" si="30"/>
        <v>0.1329513937332058</v>
      </c>
      <c r="L55" s="66">
        <f t="shared" si="30"/>
        <v>0.1583844043276012</v>
      </c>
      <c r="M55" s="66">
        <f t="shared" si="30"/>
        <v>0.15427538748502989</v>
      </c>
      <c r="N55" s="66">
        <f t="shared" si="30"/>
        <v>0.15246506595491821</v>
      </c>
      <c r="O55" s="66">
        <f t="shared" si="30"/>
        <v>0.1642353849179905</v>
      </c>
      <c r="P55" s="66">
        <f t="shared" si="30"/>
        <v>0.34565254469061868</v>
      </c>
      <c r="Q55" s="66">
        <f t="shared" si="30"/>
        <v>0.38627924440768036</v>
      </c>
      <c r="R55" s="66">
        <f t="shared" si="30"/>
        <v>0.39534635999172796</v>
      </c>
      <c r="S55" s="66">
        <f t="shared" si="30"/>
        <v>0.33903485366195452</v>
      </c>
      <c r="T55" s="66">
        <f t="shared" si="30"/>
        <v>0.26130917139926901</v>
      </c>
      <c r="U55" s="66">
        <f t="shared" si="30"/>
        <v>0.19260867245922769</v>
      </c>
      <c r="V55" s="66">
        <f t="shared" si="30"/>
        <v>9.8574671317238904E-2</v>
      </c>
      <c r="W55" s="66">
        <f t="shared" si="30"/>
        <v>0.11591571235130921</v>
      </c>
      <c r="X55" s="66">
        <f t="shared" si="30"/>
        <v>9.5375356700060254E-2</v>
      </c>
      <c r="Y55" s="66">
        <f t="shared" si="30"/>
        <v>0.13493078924109303</v>
      </c>
      <c r="Z55" s="66">
        <f t="shared" si="30"/>
        <v>0.1439805944244798</v>
      </c>
      <c r="AA55" s="66">
        <f t="shared" si="30"/>
        <v>0.27985902121274264</v>
      </c>
      <c r="AB55" s="66">
        <f t="shared" ref="AB55" si="31">SUBTOTAL(9,AB56:AB58)</f>
        <v>0.25520086896234251</v>
      </c>
      <c r="AC55" s="67">
        <f t="shared" si="30"/>
        <v>0.13404225707515061</v>
      </c>
      <c r="AD55" s="29">
        <f t="shared" ca="1" si="9"/>
        <v>-0.66629623097096136</v>
      </c>
      <c r="AE55" s="37">
        <f t="shared" ca="1" si="4"/>
        <v>-3.9833149825009406E-2</v>
      </c>
      <c r="AF55" s="37">
        <f t="shared" ca="1" si="5"/>
        <v>-0.47475783440639496</v>
      </c>
      <c r="AG55" s="44">
        <f t="shared" ca="1" si="6"/>
        <v>1.9369620251485979E-4</v>
      </c>
    </row>
    <row r="56" spans="1:33" hidden="1" outlineLevel="2" x14ac:dyDescent="0.2">
      <c r="A56" s="17" t="s">
        <v>6</v>
      </c>
      <c r="B56" s="56">
        <v>4.1324541427697002E-2</v>
      </c>
      <c r="C56" s="68">
        <v>5.0556104232979897E-2</v>
      </c>
      <c r="D56" s="68">
        <v>4.55227938763288E-2</v>
      </c>
      <c r="E56" s="68">
        <v>4.6340165884008501E-2</v>
      </c>
      <c r="F56" s="68">
        <v>4.8952289174479302E-2</v>
      </c>
      <c r="G56" s="68">
        <v>4.3384786594943797E-2</v>
      </c>
      <c r="H56" s="68">
        <v>5.2923080571362503E-2</v>
      </c>
      <c r="I56" s="68">
        <v>4.8270344410245102E-2</v>
      </c>
      <c r="J56" s="68">
        <v>4.8642116448371499E-2</v>
      </c>
      <c r="K56" s="68">
        <v>5.0366032214430798E-2</v>
      </c>
      <c r="L56" s="68">
        <v>4.3854472643143197E-2</v>
      </c>
      <c r="M56" s="68">
        <v>5.42414017549789E-2</v>
      </c>
      <c r="N56" s="68">
        <v>4.7750867693077202E-2</v>
      </c>
      <c r="O56" s="68">
        <v>5.4333187006727499E-2</v>
      </c>
      <c r="P56" s="68">
        <v>5.74090997042307E-2</v>
      </c>
      <c r="Q56" s="68">
        <v>5.11119587420494E-2</v>
      </c>
      <c r="R56" s="68">
        <v>4.9500294389516003E-2</v>
      </c>
      <c r="S56" s="68">
        <v>4.6641734455528501E-2</v>
      </c>
      <c r="T56" s="68">
        <v>4.8548425543299002E-2</v>
      </c>
      <c r="U56" s="68">
        <v>4.4947531945062298E-2</v>
      </c>
      <c r="V56" s="68">
        <v>4.7114421095467603E-2</v>
      </c>
      <c r="W56" s="68">
        <v>4.6020956508092202E-2</v>
      </c>
      <c r="X56" s="68">
        <v>4.8163595635516199E-2</v>
      </c>
      <c r="Y56" s="68">
        <v>7.0953803590758396E-2</v>
      </c>
      <c r="Z56" s="68">
        <v>5.4803383324054301E-2</v>
      </c>
      <c r="AA56" s="68">
        <v>3.7356672308411699E-2</v>
      </c>
      <c r="AB56" s="68">
        <v>3.7379312103702801E-2</v>
      </c>
      <c r="AC56" s="69">
        <v>3.8755706833454098E-2</v>
      </c>
      <c r="AD56" s="30">
        <f t="shared" ca="1" si="9"/>
        <v>-6.2162446466282884E-2</v>
      </c>
      <c r="AE56" s="38">
        <f t="shared" ca="1" si="4"/>
        <v>-2.3741597636208756E-3</v>
      </c>
      <c r="AF56" s="38">
        <f t="shared" ca="1" si="5"/>
        <v>3.6822366498685533E-2</v>
      </c>
      <c r="AG56" s="45">
        <f t="shared" ca="1" si="6"/>
        <v>5.6003482806250904E-5</v>
      </c>
    </row>
    <row r="57" spans="1:33" hidden="1" outlineLevel="2" x14ac:dyDescent="0.2">
      <c r="A57" s="17" t="s">
        <v>7</v>
      </c>
      <c r="B57" s="56">
        <v>0</v>
      </c>
      <c r="C57" s="68">
        <v>0</v>
      </c>
      <c r="D57" s="68">
        <v>0</v>
      </c>
      <c r="E57" s="68">
        <v>0</v>
      </c>
      <c r="F57" s="68">
        <v>0</v>
      </c>
      <c r="G57" s="68">
        <v>0</v>
      </c>
      <c r="H57" s="68">
        <v>0</v>
      </c>
      <c r="I57" s="68">
        <v>0</v>
      </c>
      <c r="J57" s="68">
        <v>0</v>
      </c>
      <c r="K57" s="68">
        <v>0</v>
      </c>
      <c r="L57" s="68">
        <v>0</v>
      </c>
      <c r="M57" s="68">
        <v>0</v>
      </c>
      <c r="N57" s="68">
        <v>0</v>
      </c>
      <c r="O57" s="68">
        <v>0</v>
      </c>
      <c r="P57" s="68">
        <v>0</v>
      </c>
      <c r="Q57" s="68">
        <v>0</v>
      </c>
      <c r="R57" s="68">
        <v>0</v>
      </c>
      <c r="S57" s="68">
        <v>0</v>
      </c>
      <c r="T57" s="68">
        <v>0</v>
      </c>
      <c r="U57" s="68">
        <v>5.7443627060376299E-5</v>
      </c>
      <c r="V57" s="68">
        <v>0</v>
      </c>
      <c r="W57" s="68">
        <v>0</v>
      </c>
      <c r="X57" s="68">
        <v>2.16571691206752E-4</v>
      </c>
      <c r="Y57" s="68">
        <v>2.07968693489525E-4</v>
      </c>
      <c r="Z57" s="68">
        <v>0</v>
      </c>
      <c r="AA57" s="68">
        <v>6.0546984166293398E-4</v>
      </c>
      <c r="AB57" s="68">
        <v>9.42141451826968E-5</v>
      </c>
      <c r="AC57" s="69">
        <v>1.69075695851452E-3</v>
      </c>
      <c r="AD57" s="30" t="str">
        <f t="shared" ca="1" si="9"/>
        <v/>
      </c>
      <c r="AE57" s="38" t="str">
        <f t="shared" ca="1" si="4"/>
        <v/>
      </c>
      <c r="AF57" s="38">
        <f t="shared" ca="1" si="5"/>
        <v>16.94589289363994</v>
      </c>
      <c r="AG57" s="45">
        <f t="shared" ca="1" si="6"/>
        <v>2.4432086521508534E-6</v>
      </c>
    </row>
    <row r="58" spans="1:33" hidden="1" outlineLevel="2" x14ac:dyDescent="0.2">
      <c r="A58" s="17" t="s">
        <v>8</v>
      </c>
      <c r="B58" s="56">
        <v>0.36035583954362599</v>
      </c>
      <c r="C58" s="68">
        <v>0.27183354821171002</v>
      </c>
      <c r="D58" s="68">
        <v>0.72146650343995999</v>
      </c>
      <c r="E58" s="68">
        <v>0.225922439528873</v>
      </c>
      <c r="F58" s="68">
        <v>0.163511176179018</v>
      </c>
      <c r="G58" s="68">
        <v>0.13386141689171799</v>
      </c>
      <c r="H58" s="68">
        <v>0.26190961782178801</v>
      </c>
      <c r="I58" s="68">
        <v>0.13853059840329501</v>
      </c>
      <c r="J58" s="68">
        <v>9.41703488110361E-2</v>
      </c>
      <c r="K58" s="68">
        <v>8.2585361518775005E-2</v>
      </c>
      <c r="L58" s="68">
        <v>0.11452993168445801</v>
      </c>
      <c r="M58" s="68">
        <v>0.100033985730051</v>
      </c>
      <c r="N58" s="68">
        <v>0.104714198261841</v>
      </c>
      <c r="O58" s="68">
        <v>0.109902197911263</v>
      </c>
      <c r="P58" s="68">
        <v>0.28824344498638799</v>
      </c>
      <c r="Q58" s="68">
        <v>0.33516728566563098</v>
      </c>
      <c r="R58" s="68">
        <v>0.34584606560221198</v>
      </c>
      <c r="S58" s="68">
        <v>0.29239311920642602</v>
      </c>
      <c r="T58" s="68">
        <v>0.21276074585596999</v>
      </c>
      <c r="U58" s="68">
        <v>0.14760369688710501</v>
      </c>
      <c r="V58" s="68">
        <v>5.1460250221771302E-2</v>
      </c>
      <c r="W58" s="68">
        <v>6.9894755843216999E-2</v>
      </c>
      <c r="X58" s="68">
        <v>4.6995189373337298E-2</v>
      </c>
      <c r="Y58" s="68">
        <v>6.3769016956845101E-2</v>
      </c>
      <c r="Z58" s="68">
        <v>8.9177211100425494E-2</v>
      </c>
      <c r="AA58" s="68">
        <v>0.24189687906266799</v>
      </c>
      <c r="AB58" s="68">
        <v>0.21772734271345701</v>
      </c>
      <c r="AC58" s="69">
        <v>9.3595793283182002E-2</v>
      </c>
      <c r="AD58" s="30">
        <f t="shared" ca="1" si="9"/>
        <v>-0.74026841523723674</v>
      </c>
      <c r="AE58" s="38">
        <f t="shared" ca="1" si="4"/>
        <v>-4.8703865467156104E-2</v>
      </c>
      <c r="AF58" s="38">
        <f t="shared" ca="1" si="5"/>
        <v>-0.57012384335044219</v>
      </c>
      <c r="AG58" s="45">
        <f t="shared" ca="1" si="6"/>
        <v>1.3524951105645808E-4</v>
      </c>
    </row>
    <row r="59" spans="1:33" ht="15" hidden="1" outlineLevel="1" x14ac:dyDescent="0.25">
      <c r="A59" s="16" t="s">
        <v>22</v>
      </c>
      <c r="B59" s="55">
        <f>SUBTOTAL(9,B60:B62)</f>
        <v>0.14223856908812779</v>
      </c>
      <c r="C59" s="66">
        <f t="shared" ref="C59:AC59" si="32">SUBTOTAL(9,C60:C62)</f>
        <v>0.1117602483616172</v>
      </c>
      <c r="D59" s="66">
        <f t="shared" si="32"/>
        <v>0.2010047311988917</v>
      </c>
      <c r="E59" s="66">
        <f t="shared" si="32"/>
        <v>0.108635491586445</v>
      </c>
      <c r="F59" s="66">
        <f t="shared" si="32"/>
        <v>0.1021207945472655</v>
      </c>
      <c r="G59" s="66">
        <f t="shared" si="32"/>
        <v>0.1084243629676306</v>
      </c>
      <c r="H59" s="66">
        <f t="shared" si="32"/>
        <v>0.13503106727423861</v>
      </c>
      <c r="I59" s="66">
        <f t="shared" si="32"/>
        <v>0.11037888643802049</v>
      </c>
      <c r="J59" s="66">
        <f t="shared" si="32"/>
        <v>9.6435495718473999E-2</v>
      </c>
      <c r="K59" s="66">
        <f t="shared" si="32"/>
        <v>9.459652873305191E-2</v>
      </c>
      <c r="L59" s="66">
        <f t="shared" si="32"/>
        <v>0.10530717873796221</v>
      </c>
      <c r="M59" s="66">
        <f t="shared" si="32"/>
        <v>9.9406971505058103E-2</v>
      </c>
      <c r="N59" s="66">
        <f t="shared" si="32"/>
        <v>0.1025055001997324</v>
      </c>
      <c r="O59" s="66">
        <f t="shared" si="32"/>
        <v>0.1074511957026025</v>
      </c>
      <c r="P59" s="66">
        <f t="shared" si="32"/>
        <v>0.1500904768917575</v>
      </c>
      <c r="Q59" s="66">
        <f t="shared" si="32"/>
        <v>0.16420682430292538</v>
      </c>
      <c r="R59" s="66">
        <f t="shared" si="32"/>
        <v>0.16605369332036168</v>
      </c>
      <c r="S59" s="66">
        <f t="shared" si="32"/>
        <v>0.17541600218507492</v>
      </c>
      <c r="T59" s="66">
        <f t="shared" si="32"/>
        <v>0.1482278891509069</v>
      </c>
      <c r="U59" s="66">
        <f t="shared" si="32"/>
        <v>0.10998567478867849</v>
      </c>
      <c r="V59" s="66">
        <f t="shared" si="32"/>
        <v>7.45077576198237E-2</v>
      </c>
      <c r="W59" s="66">
        <f t="shared" si="32"/>
        <v>7.4366705178599307E-2</v>
      </c>
      <c r="X59" s="66">
        <f t="shared" si="32"/>
        <v>7.2929238604291791E-2</v>
      </c>
      <c r="Y59" s="66">
        <f t="shared" si="32"/>
        <v>0.11520964678539369</v>
      </c>
      <c r="Z59" s="66">
        <f t="shared" si="32"/>
        <v>0.11985473855538779</v>
      </c>
      <c r="AA59" s="66">
        <f t="shared" si="32"/>
        <v>0.1634941489996444</v>
      </c>
      <c r="AB59" s="66">
        <f t="shared" ref="AB59" si="33">SUBTOTAL(9,AB60:AB62)</f>
        <v>0.14022564997126921</v>
      </c>
      <c r="AC59" s="67">
        <f t="shared" si="32"/>
        <v>0.1069968433233265</v>
      </c>
      <c r="AD59" s="29">
        <f t="shared" ca="1" si="9"/>
        <v>-0.24776490645772964</v>
      </c>
      <c r="AE59" s="37">
        <f t="shared" ca="1" si="4"/>
        <v>-1.0489280473343299E-2</v>
      </c>
      <c r="AF59" s="37">
        <f t="shared" ca="1" si="5"/>
        <v>-0.23696667945380145</v>
      </c>
      <c r="AG59" s="44">
        <f t="shared" ca="1" si="6"/>
        <v>1.5461454234679439E-4</v>
      </c>
    </row>
    <row r="60" spans="1:33" hidden="1" outlineLevel="2" x14ac:dyDescent="0.2">
      <c r="A60" s="17" t="s">
        <v>6</v>
      </c>
      <c r="B60" s="56">
        <v>1.9611764564210502E-2</v>
      </c>
      <c r="C60" s="68">
        <v>1.7467337027368399E-2</v>
      </c>
      <c r="D60" s="68">
        <v>1.8753993549473699E-2</v>
      </c>
      <c r="E60" s="68">
        <v>2.0508525170526301E-2</v>
      </c>
      <c r="F60" s="68">
        <v>2.1834171284210498E-2</v>
      </c>
      <c r="G60" s="68">
        <v>2.4056578004210499E-2</v>
      </c>
      <c r="H60" s="68">
        <v>2.42125363705263E-2</v>
      </c>
      <c r="I60" s="68">
        <v>2.4368494736842099E-2</v>
      </c>
      <c r="J60" s="68">
        <v>2.3432744538947399E-2</v>
      </c>
      <c r="K60" s="68">
        <v>2.41735467789474E-2</v>
      </c>
      <c r="L60" s="68">
        <v>2.54602033010526E-2</v>
      </c>
      <c r="M60" s="68">
        <v>2.47973802442105E-2</v>
      </c>
      <c r="N60" s="68">
        <v>2.6473932682105301E-2</v>
      </c>
      <c r="O60" s="68">
        <v>2.92896372884211E-2</v>
      </c>
      <c r="P60" s="68">
        <v>3.1904561936842102E-2</v>
      </c>
      <c r="Q60" s="68">
        <v>2.8398438000000002E-2</v>
      </c>
      <c r="R60" s="68">
        <v>2.7796284000000001E-2</v>
      </c>
      <c r="S60" s="68">
        <v>2.8405403999999999E-2</v>
      </c>
      <c r="T60" s="68">
        <v>2.5970726736E-2</v>
      </c>
      <c r="U60" s="68">
        <v>2.5866411453000001E-2</v>
      </c>
      <c r="V60" s="68">
        <v>1.34053395182346E-2</v>
      </c>
      <c r="W60" s="68">
        <v>1.2067704E-2</v>
      </c>
      <c r="X60" s="68">
        <v>1.1334168E-2</v>
      </c>
      <c r="Y60" s="68">
        <v>1.14316123562279E-2</v>
      </c>
      <c r="Z60" s="68">
        <v>2.69730051577508E-2</v>
      </c>
      <c r="AA60" s="68">
        <v>2.70540394807358E-2</v>
      </c>
      <c r="AB60" s="68">
        <v>2.4575763603162801E-2</v>
      </c>
      <c r="AC60" s="69">
        <v>3.5096113090785398E-2</v>
      </c>
      <c r="AD60" s="30">
        <f t="shared" ca="1" si="9"/>
        <v>0.78954387178562579</v>
      </c>
      <c r="AE60" s="38">
        <f t="shared" ca="1" si="4"/>
        <v>2.1788070117761071E-2</v>
      </c>
      <c r="AF60" s="38">
        <f t="shared" ca="1" si="5"/>
        <v>0.42807823421074365</v>
      </c>
      <c r="AG60" s="45">
        <f t="shared" ca="1" si="6"/>
        <v>5.0715229488458332E-5</v>
      </c>
    </row>
    <row r="61" spans="1:33" hidden="1" outlineLevel="2" x14ac:dyDescent="0.2">
      <c r="A61" s="17" t="s">
        <v>7</v>
      </c>
      <c r="B61" s="56">
        <v>3.6868502701964297E-2</v>
      </c>
      <c r="C61" s="68">
        <v>2.8313897330687701E-2</v>
      </c>
      <c r="D61" s="68">
        <v>1.5270262987013001E-2</v>
      </c>
      <c r="E61" s="68">
        <v>3.3684484595821199E-2</v>
      </c>
      <c r="F61" s="68">
        <v>3.7860728977799997E-2</v>
      </c>
      <c r="G61" s="68">
        <v>4.5118871379218002E-2</v>
      </c>
      <c r="H61" s="68">
        <v>3.8965515329624299E-2</v>
      </c>
      <c r="I61" s="68">
        <v>4.16786041683E-2</v>
      </c>
      <c r="J61" s="68">
        <v>3.8249547290100001E-2</v>
      </c>
      <c r="K61" s="68">
        <v>3.9797796928844102E-2</v>
      </c>
      <c r="L61" s="68">
        <v>3.7925901900000003E-2</v>
      </c>
      <c r="M61" s="68">
        <v>3.757265865E-2</v>
      </c>
      <c r="N61" s="68">
        <v>3.7731149999999998E-2</v>
      </c>
      <c r="O61" s="68">
        <v>3.7536394895903297E-2</v>
      </c>
      <c r="P61" s="68">
        <v>3.6701054793804498E-2</v>
      </c>
      <c r="Q61" s="68">
        <v>4.1396732504664399E-2</v>
      </c>
      <c r="R61" s="68">
        <v>3.7798696372533698E-2</v>
      </c>
      <c r="S61" s="68">
        <v>4.7564338907140798E-2</v>
      </c>
      <c r="T61" s="68">
        <v>4.2435706755610002E-2</v>
      </c>
      <c r="U61" s="68">
        <v>2.9071106047990701E-2</v>
      </c>
      <c r="V61" s="68">
        <v>3.5490095733858702E-2</v>
      </c>
      <c r="W61" s="68">
        <v>3.2793276819454702E-2</v>
      </c>
      <c r="X61" s="68">
        <v>3.3712747304464399E-2</v>
      </c>
      <c r="Y61" s="68">
        <v>6.5023638881306398E-2</v>
      </c>
      <c r="Z61" s="68">
        <v>4.2351523078328998E-2</v>
      </c>
      <c r="AA61" s="68">
        <v>3.8566317701487302E-2</v>
      </c>
      <c r="AB61" s="68">
        <v>2.5017609551573401E-2</v>
      </c>
      <c r="AC61" s="69">
        <v>2.32658893381027E-2</v>
      </c>
      <c r="AD61" s="30">
        <f t="shared" ca="1" si="9"/>
        <v>-0.36894943832739024</v>
      </c>
      <c r="AE61" s="38">
        <f t="shared" ca="1" si="4"/>
        <v>-1.6906173694505977E-2</v>
      </c>
      <c r="AF61" s="38">
        <f t="shared" ca="1" si="5"/>
        <v>-7.0019488067377456E-2</v>
      </c>
      <c r="AG61" s="45">
        <f t="shared" ca="1" si="6"/>
        <v>3.3620102430794546E-5</v>
      </c>
    </row>
    <row r="62" spans="1:33" hidden="1" outlineLevel="2" x14ac:dyDescent="0.2">
      <c r="A62" s="17" t="s">
        <v>8</v>
      </c>
      <c r="B62" s="56">
        <v>8.5758301821953001E-2</v>
      </c>
      <c r="C62" s="68">
        <v>6.5979014003561098E-2</v>
      </c>
      <c r="D62" s="68">
        <v>0.16698047466240501</v>
      </c>
      <c r="E62" s="68">
        <v>5.4442481820097498E-2</v>
      </c>
      <c r="F62" s="68">
        <v>4.2425894285254999E-2</v>
      </c>
      <c r="G62" s="68">
        <v>3.92489135842021E-2</v>
      </c>
      <c r="H62" s="68">
        <v>7.1853015574088006E-2</v>
      </c>
      <c r="I62" s="68">
        <v>4.4331787532878399E-2</v>
      </c>
      <c r="J62" s="68">
        <v>3.4753203889426598E-2</v>
      </c>
      <c r="K62" s="68">
        <v>3.0625185025260401E-2</v>
      </c>
      <c r="L62" s="68">
        <v>4.1921073536909603E-2</v>
      </c>
      <c r="M62" s="68">
        <v>3.7036932610847603E-2</v>
      </c>
      <c r="N62" s="68">
        <v>3.8300417517627097E-2</v>
      </c>
      <c r="O62" s="68">
        <v>4.06251635182781E-2</v>
      </c>
      <c r="P62" s="68">
        <v>8.1484860161110895E-2</v>
      </c>
      <c r="Q62" s="68">
        <v>9.4411653798260997E-2</v>
      </c>
      <c r="R62" s="68">
        <v>0.100458712947828</v>
      </c>
      <c r="S62" s="68">
        <v>9.9446259277934101E-2</v>
      </c>
      <c r="T62" s="68">
        <v>7.9821455659296894E-2</v>
      </c>
      <c r="U62" s="68">
        <v>5.5048157287687798E-2</v>
      </c>
      <c r="V62" s="68">
        <v>2.5612322367730402E-2</v>
      </c>
      <c r="W62" s="68">
        <v>2.95057243591446E-2</v>
      </c>
      <c r="X62" s="68">
        <v>2.78823232998274E-2</v>
      </c>
      <c r="Y62" s="68">
        <v>3.8754395547859401E-2</v>
      </c>
      <c r="Z62" s="68">
        <v>5.0530210319308003E-2</v>
      </c>
      <c r="AA62" s="68">
        <v>9.7873791817421299E-2</v>
      </c>
      <c r="AB62" s="68">
        <v>9.0632276816533006E-2</v>
      </c>
      <c r="AC62" s="69">
        <v>4.8634840894438397E-2</v>
      </c>
      <c r="AD62" s="30">
        <f t="shared" ca="1" si="9"/>
        <v>-0.4328847486344638</v>
      </c>
      <c r="AE62" s="38">
        <f t="shared" ca="1" si="4"/>
        <v>-2.0788025241563091E-2</v>
      </c>
      <c r="AF62" s="38">
        <f t="shared" ca="1" si="5"/>
        <v>-0.46338277484863422</v>
      </c>
      <c r="AG62" s="45">
        <f t="shared" ca="1" si="6"/>
        <v>7.0279210427541517E-5</v>
      </c>
    </row>
    <row r="63" spans="1:33" ht="15" hidden="1" outlineLevel="1" x14ac:dyDescent="0.25">
      <c r="A63" s="16" t="s">
        <v>23</v>
      </c>
      <c r="B63" s="55">
        <f>SUBTOTAL(9,B64:B67)</f>
        <v>0.10882745045936335</v>
      </c>
      <c r="C63" s="66">
        <f t="shared" ref="C63:AC63" si="34">SUBTOTAL(9,C64:C67)</f>
        <v>0.1233888681483636</v>
      </c>
      <c r="D63" s="66">
        <f t="shared" si="34"/>
        <v>0.14758098710170534</v>
      </c>
      <c r="E63" s="66">
        <f t="shared" si="34"/>
        <v>0.13422428043741794</v>
      </c>
      <c r="F63" s="66">
        <f t="shared" si="34"/>
        <v>0.11436997189196887</v>
      </c>
      <c r="G63" s="66">
        <f t="shared" si="34"/>
        <v>8.1584994329927607E-2</v>
      </c>
      <c r="H63" s="66">
        <f t="shared" si="34"/>
        <v>9.0582478794242319E-2</v>
      </c>
      <c r="I63" s="66">
        <f t="shared" si="34"/>
        <v>7.1770209221227524E-2</v>
      </c>
      <c r="J63" s="66">
        <f t="shared" si="34"/>
        <v>6.7572449766432327E-2</v>
      </c>
      <c r="K63" s="66">
        <f t="shared" si="34"/>
        <v>5.4584989146513843E-2</v>
      </c>
      <c r="L63" s="66">
        <f t="shared" si="34"/>
        <v>7.4089423507181881E-2</v>
      </c>
      <c r="M63" s="66">
        <f t="shared" si="34"/>
        <v>0.12348553137107546</v>
      </c>
      <c r="N63" s="66">
        <f t="shared" si="34"/>
        <v>0.12355328147330336</v>
      </c>
      <c r="O63" s="66">
        <f t="shared" si="34"/>
        <v>0.16755937432940393</v>
      </c>
      <c r="P63" s="66">
        <f t="shared" si="34"/>
        <v>0.11531323669464431</v>
      </c>
      <c r="Q63" s="66">
        <f t="shared" si="34"/>
        <v>9.497438115317941E-2</v>
      </c>
      <c r="R63" s="66">
        <f t="shared" si="34"/>
        <v>0.10491729545732396</v>
      </c>
      <c r="S63" s="66">
        <f t="shared" si="34"/>
        <v>0.11606888032050443</v>
      </c>
      <c r="T63" s="66">
        <f t="shared" si="34"/>
        <v>0.11802219252441856</v>
      </c>
      <c r="U63" s="66">
        <f t="shared" si="34"/>
        <v>9.6652918067588536E-2</v>
      </c>
      <c r="V63" s="66">
        <f t="shared" si="34"/>
        <v>8.4105519478120158E-2</v>
      </c>
      <c r="W63" s="66">
        <f t="shared" si="34"/>
        <v>5.6142056762853242E-2</v>
      </c>
      <c r="X63" s="66">
        <f t="shared" si="34"/>
        <v>5.1882454281991446E-2</v>
      </c>
      <c r="Y63" s="66">
        <f t="shared" si="34"/>
        <v>6.496164422518845E-2</v>
      </c>
      <c r="Z63" s="66">
        <f t="shared" si="34"/>
        <v>7.0073780686736226E-2</v>
      </c>
      <c r="AA63" s="66">
        <f t="shared" si="34"/>
        <v>6.5402533363336679E-2</v>
      </c>
      <c r="AB63" s="66">
        <f t="shared" ref="AB63" si="35">SUBTOTAL(9,AB64:AB67)</f>
        <v>7.4805314174111071E-2</v>
      </c>
      <c r="AC63" s="67">
        <f t="shared" si="34"/>
        <v>7.2837330331388575E-2</v>
      </c>
      <c r="AD63" s="29">
        <f t="shared" ca="1" si="9"/>
        <v>-0.33070810697172071</v>
      </c>
      <c r="AE63" s="37">
        <f t="shared" ca="1" si="4"/>
        <v>-1.47616296425368E-2</v>
      </c>
      <c r="AF63" s="37">
        <f t="shared" ca="1" si="5"/>
        <v>-2.6308075361356931E-2</v>
      </c>
      <c r="AG63" s="44">
        <f t="shared" ca="1" si="6"/>
        <v>1.0525273592342283E-4</v>
      </c>
    </row>
    <row r="64" spans="1:33" hidden="1" outlineLevel="2" x14ac:dyDescent="0.2">
      <c r="A64" s="17" t="s">
        <v>6</v>
      </c>
      <c r="B64" s="56">
        <v>4.3383107438827798E-3</v>
      </c>
      <c r="C64" s="68">
        <v>4.2720002971258896E-3</v>
      </c>
      <c r="D64" s="68">
        <v>4.1112476989273597E-3</v>
      </c>
      <c r="E64" s="68">
        <v>4.3825177083873703E-3</v>
      </c>
      <c r="F64" s="68">
        <v>4.5513079364958298E-3</v>
      </c>
      <c r="G64" s="68">
        <v>4.7160793496493197E-3</v>
      </c>
      <c r="H64" s="68">
        <v>4.5553267514507898E-3</v>
      </c>
      <c r="I64" s="68">
        <v>4.44279993271182E-3</v>
      </c>
      <c r="J64" s="68">
        <v>4.7843992038836998E-3</v>
      </c>
      <c r="K64" s="68">
        <v>4.6035525309103499E-3</v>
      </c>
      <c r="L64" s="68">
        <v>4.6256560131626503E-3</v>
      </c>
      <c r="M64" s="68">
        <v>4.4106494130721199E-3</v>
      </c>
      <c r="N64" s="68">
        <v>4.8065026861359899E-3</v>
      </c>
      <c r="O64" s="68">
        <v>7.5733342415999997E-3</v>
      </c>
      <c r="P64" s="68">
        <v>6.7117210415999998E-3</v>
      </c>
      <c r="Q64" s="68">
        <v>4.9944562416E-3</v>
      </c>
      <c r="R64" s="68">
        <v>5.2622422415999999E-3</v>
      </c>
      <c r="S64" s="68">
        <v>6.6275782415999998E-3</v>
      </c>
      <c r="T64" s="68">
        <v>7.3016602416000002E-3</v>
      </c>
      <c r="U64" s="68">
        <v>7.8643721016000007E-3</v>
      </c>
      <c r="V64" s="68">
        <v>2.3269829555358199E-2</v>
      </c>
      <c r="W64" s="68">
        <v>3.1831342416000002E-3</v>
      </c>
      <c r="X64" s="68">
        <v>1.7567242416000001E-3</v>
      </c>
      <c r="Y64" s="68">
        <v>1.29522101348167E-3</v>
      </c>
      <c r="Z64" s="68">
        <v>2.5543202203603E-3</v>
      </c>
      <c r="AA64" s="68">
        <v>2.5612581037587801E-3</v>
      </c>
      <c r="AB64" s="68">
        <v>1.9492664424132699E-3</v>
      </c>
      <c r="AC64" s="69">
        <v>1.9722744791016199E-3</v>
      </c>
      <c r="AD64" s="30">
        <f t="shared" ca="1" si="9"/>
        <v>-0.54538192500788041</v>
      </c>
      <c r="AE64" s="38">
        <f t="shared" ca="1" si="4"/>
        <v>-2.8774116235048441E-2</v>
      </c>
      <c r="AF64" s="38">
        <f t="shared" ca="1" si="5"/>
        <v>1.1803433428969834E-2</v>
      </c>
      <c r="AG64" s="45">
        <f t="shared" ca="1" si="6"/>
        <v>2.8500122666897263E-6</v>
      </c>
    </row>
    <row r="65" spans="1:33" hidden="1" outlineLevel="2" x14ac:dyDescent="0.2">
      <c r="A65" s="17" t="s">
        <v>7</v>
      </c>
      <c r="B65" s="56">
        <v>6.8692087869242996E-2</v>
      </c>
      <c r="C65" s="68">
        <v>8.4823891521408901E-2</v>
      </c>
      <c r="D65" s="68">
        <v>8.1067886460481006E-2</v>
      </c>
      <c r="E65" s="68">
        <v>9.8028070970379105E-2</v>
      </c>
      <c r="F65" s="68">
        <v>8.0119843974087807E-2</v>
      </c>
      <c r="G65" s="68">
        <v>5.1266711145414701E-2</v>
      </c>
      <c r="H65" s="68">
        <v>5.38293246746534E-2</v>
      </c>
      <c r="I65" s="68">
        <v>4.5549835606826697E-2</v>
      </c>
      <c r="J65" s="68">
        <v>4.2773671926890099E-2</v>
      </c>
      <c r="K65" s="68">
        <v>2.9045802431421502E-2</v>
      </c>
      <c r="L65" s="68">
        <v>4.1032548613149998E-2</v>
      </c>
      <c r="M65" s="68">
        <v>8.2387001530558196E-2</v>
      </c>
      <c r="N65" s="68">
        <v>7.7571406692701003E-2</v>
      </c>
      <c r="O65" s="68">
        <v>0.115331144497583</v>
      </c>
      <c r="P65" s="68">
        <v>5.0271106352500802E-2</v>
      </c>
      <c r="Q65" s="68">
        <v>2.7769583120864E-2</v>
      </c>
      <c r="R65" s="68">
        <v>3.4257134137765502E-2</v>
      </c>
      <c r="S65" s="68">
        <v>4.2260203784205398E-2</v>
      </c>
      <c r="T65" s="68">
        <v>4.9646551770782803E-2</v>
      </c>
      <c r="U65" s="68">
        <v>3.0536805687498399E-2</v>
      </c>
      <c r="V65" s="68">
        <v>1.5377241275160099E-2</v>
      </c>
      <c r="W65" s="68">
        <v>8.9854947591898795E-3</v>
      </c>
      <c r="X65" s="68">
        <v>1.5055414417487901E-3</v>
      </c>
      <c r="Y65" s="68">
        <v>1.3474870139871999E-2</v>
      </c>
      <c r="Z65" s="68">
        <v>1.43093276912604E-2</v>
      </c>
      <c r="AA65" s="68">
        <v>1.4930440644017799E-3</v>
      </c>
      <c r="AB65" s="68">
        <v>8.5503932892752807E-3</v>
      </c>
      <c r="AC65" s="69">
        <v>1.13379036543934E-2</v>
      </c>
      <c r="AD65" s="30">
        <f t="shared" ca="1" si="9"/>
        <v>-0.83494600315577294</v>
      </c>
      <c r="AE65" s="38">
        <f t="shared" ca="1" si="4"/>
        <v>-6.4544383459809507E-2</v>
      </c>
      <c r="AF65" s="38">
        <f t="shared" ca="1" si="5"/>
        <v>0.32600960807434221</v>
      </c>
      <c r="AG65" s="45">
        <f t="shared" ca="1" si="6"/>
        <v>1.638370563324749E-5</v>
      </c>
    </row>
    <row r="66" spans="1:33" hidden="1" outlineLevel="2" x14ac:dyDescent="0.2">
      <c r="A66" s="17" t="s">
        <v>8</v>
      </c>
      <c r="B66" s="56">
        <v>3.46147942860918E-2</v>
      </c>
      <c r="C66" s="68">
        <v>3.3089589226668097E-2</v>
      </c>
      <c r="D66" s="68">
        <v>6.1199281816233402E-2</v>
      </c>
      <c r="E66" s="68">
        <v>3.05460417477081E-2</v>
      </c>
      <c r="F66" s="68">
        <v>2.83690490344112E-2</v>
      </c>
      <c r="G66" s="68">
        <v>2.4235376152996198E-2</v>
      </c>
      <c r="H66" s="68">
        <v>3.0871376240278799E-2</v>
      </c>
      <c r="I66" s="68">
        <v>2.0387442600348402E-2</v>
      </c>
      <c r="J66" s="68">
        <v>1.85849221864186E-2</v>
      </c>
      <c r="K66" s="68">
        <v>1.93309020551212E-2</v>
      </c>
      <c r="L66" s="68">
        <v>2.6701286431648499E-2</v>
      </c>
      <c r="M66" s="68">
        <v>3.4933046446617697E-2</v>
      </c>
      <c r="N66" s="68">
        <v>3.9238926883736001E-2</v>
      </c>
      <c r="O66" s="68">
        <v>4.26976333223405E-2</v>
      </c>
      <c r="P66" s="68">
        <v>5.6253941916666099E-2</v>
      </c>
      <c r="Q66" s="68">
        <v>6.0155626428798098E-2</v>
      </c>
      <c r="R66" s="68">
        <v>6.3369704941971097E-2</v>
      </c>
      <c r="S66" s="68">
        <v>6.5244259669006502E-2</v>
      </c>
      <c r="T66" s="68">
        <v>5.9272390016112897E-2</v>
      </c>
      <c r="U66" s="68">
        <v>5.6595890651146397E-2</v>
      </c>
      <c r="V66" s="68">
        <v>4.3603210855770499E-2</v>
      </c>
      <c r="W66" s="68">
        <v>4.2095692767652002E-2</v>
      </c>
      <c r="X66" s="68">
        <v>4.6749300439871001E-2</v>
      </c>
      <c r="Y66" s="68">
        <v>4.8410259294927198E-2</v>
      </c>
      <c r="Z66" s="68">
        <v>5.1418425933556403E-2</v>
      </c>
      <c r="AA66" s="68">
        <v>5.95365300159688E-2</v>
      </c>
      <c r="AB66" s="68">
        <v>6.2506373589043901E-2</v>
      </c>
      <c r="AC66" s="69">
        <v>5.7618617739844002E-2</v>
      </c>
      <c r="AD66" s="30">
        <f t="shared" ca="1" si="9"/>
        <v>0.66456623325926056</v>
      </c>
      <c r="AE66" s="38">
        <f t="shared" ca="1" si="4"/>
        <v>1.9051978040970807E-2</v>
      </c>
      <c r="AF66" s="38">
        <f t="shared" ca="1" si="5"/>
        <v>-7.8196119348325488E-2</v>
      </c>
      <c r="AG66" s="45">
        <f t="shared" ca="1" si="6"/>
        <v>8.3261112531893541E-5</v>
      </c>
    </row>
    <row r="67" spans="1:33" ht="15" hidden="1" outlineLevel="2" x14ac:dyDescent="0.25">
      <c r="A67" s="17" t="s">
        <v>9</v>
      </c>
      <c r="B67" s="56">
        <v>1.1822575601457799E-3</v>
      </c>
      <c r="C67" s="68">
        <v>1.20338710316072E-3</v>
      </c>
      <c r="D67" s="68">
        <v>1.2025711260635499E-3</v>
      </c>
      <c r="E67" s="68">
        <v>1.2676500109433701E-3</v>
      </c>
      <c r="F67" s="68">
        <v>1.3297709469740401E-3</v>
      </c>
      <c r="G67" s="68">
        <v>1.36682768186739E-3</v>
      </c>
      <c r="H67" s="68">
        <v>1.3264511278593301E-3</v>
      </c>
      <c r="I67" s="68">
        <v>1.3901310813406E-3</v>
      </c>
      <c r="J67" s="68">
        <v>1.4294564492399299E-3</v>
      </c>
      <c r="K67" s="68">
        <v>1.60473212906079E-3</v>
      </c>
      <c r="L67" s="68">
        <v>1.7299324492207301E-3</v>
      </c>
      <c r="M67" s="68">
        <v>1.75483398082745E-3</v>
      </c>
      <c r="N67" s="68">
        <v>1.93644521073036E-3</v>
      </c>
      <c r="O67" s="68">
        <v>1.9572622678804201E-3</v>
      </c>
      <c r="P67" s="68">
        <v>2.0764673838774201E-3</v>
      </c>
      <c r="Q67" s="68">
        <v>2.0547153619173099E-3</v>
      </c>
      <c r="R67" s="68">
        <v>2.0282141359873702E-3</v>
      </c>
      <c r="S67" s="68">
        <v>1.9368386256925301E-3</v>
      </c>
      <c r="T67" s="68">
        <v>1.8015904959228701E-3</v>
      </c>
      <c r="U67" s="68">
        <v>1.65584962734373E-3</v>
      </c>
      <c r="V67" s="68">
        <v>1.8552377918313601E-3</v>
      </c>
      <c r="W67" s="68">
        <v>1.8777349944113599E-3</v>
      </c>
      <c r="X67" s="68">
        <v>1.8708881587716599E-3</v>
      </c>
      <c r="Y67" s="68">
        <v>1.7812937769075799E-3</v>
      </c>
      <c r="Z67" s="68">
        <v>1.79170684155913E-3</v>
      </c>
      <c r="AA67" s="68">
        <v>1.81170117920732E-3</v>
      </c>
      <c r="AB67" s="68">
        <v>1.79928085337862E-3</v>
      </c>
      <c r="AC67" s="69">
        <v>1.9085344580495401E-3</v>
      </c>
      <c r="AD67" s="29">
        <f t="shared" ca="1" si="9"/>
        <v>0.61431360000286706</v>
      </c>
      <c r="AE67" s="37">
        <f t="shared" ca="1" si="4"/>
        <v>1.7895643811855377E-2</v>
      </c>
      <c r="AF67" s="37">
        <f t="shared" ca="1" si="5"/>
        <v>6.0720706534373337E-2</v>
      </c>
      <c r="AG67" s="44">
        <f t="shared" ca="1" si="6"/>
        <v>2.7579054915920557E-6</v>
      </c>
    </row>
    <row r="68" spans="1:33" ht="15" collapsed="1" x14ac:dyDescent="0.25">
      <c r="A68" s="15" t="s">
        <v>24</v>
      </c>
      <c r="B68" s="54">
        <f>SUBTOTAL(9,B69:B82)</f>
        <v>405.74310242641678</v>
      </c>
      <c r="C68" s="64">
        <f t="shared" ref="C68:AC68" si="36">SUBTOTAL(9,C69:C82)</f>
        <v>406.11917870782679</v>
      </c>
      <c r="D68" s="64">
        <f t="shared" si="36"/>
        <v>413.65376154721628</v>
      </c>
      <c r="E68" s="64">
        <f t="shared" si="36"/>
        <v>419.02846025637564</v>
      </c>
      <c r="F68" s="64">
        <f t="shared" si="36"/>
        <v>433.47043622797582</v>
      </c>
      <c r="G68" s="64">
        <f t="shared" si="36"/>
        <v>448.60732694095566</v>
      </c>
      <c r="H68" s="64">
        <f t="shared" si="36"/>
        <v>451.47999172475824</v>
      </c>
      <c r="I68" s="64">
        <f t="shared" si="36"/>
        <v>464.44460080718028</v>
      </c>
      <c r="J68" s="64">
        <f t="shared" si="36"/>
        <v>471.32160580467229</v>
      </c>
      <c r="K68" s="64">
        <f t="shared" si="36"/>
        <v>479.31964442534098</v>
      </c>
      <c r="L68" s="64">
        <f t="shared" si="36"/>
        <v>477.06054128066671</v>
      </c>
      <c r="M68" s="64">
        <f t="shared" si="36"/>
        <v>480.56141583742851</v>
      </c>
      <c r="N68" s="64">
        <f t="shared" si="36"/>
        <v>497.39322429268947</v>
      </c>
      <c r="O68" s="64">
        <f t="shared" si="36"/>
        <v>514.52897397796289</v>
      </c>
      <c r="P68" s="64">
        <f t="shared" si="36"/>
        <v>532.56483883427222</v>
      </c>
      <c r="Q68" s="64">
        <f t="shared" si="36"/>
        <v>522.13948570098694</v>
      </c>
      <c r="R68" s="64">
        <f t="shared" si="36"/>
        <v>526.58481225519563</v>
      </c>
      <c r="S68" s="64">
        <f t="shared" si="36"/>
        <v>535.82589477567376</v>
      </c>
      <c r="T68" s="64">
        <f t="shared" si="36"/>
        <v>529.33621935487622</v>
      </c>
      <c r="U68" s="64">
        <f t="shared" si="36"/>
        <v>522.6824614461791</v>
      </c>
      <c r="V68" s="64">
        <f t="shared" si="36"/>
        <v>526.36844672647624</v>
      </c>
      <c r="W68" s="64">
        <f t="shared" si="36"/>
        <v>518.29730913120068</v>
      </c>
      <c r="X68" s="64">
        <f t="shared" si="36"/>
        <v>507.60348152195701</v>
      </c>
      <c r="Y68" s="64">
        <f t="shared" si="36"/>
        <v>506.14377231792429</v>
      </c>
      <c r="Z68" s="64">
        <f t="shared" si="36"/>
        <v>507.49608035168467</v>
      </c>
      <c r="AA68" s="64">
        <f t="shared" si="36"/>
        <v>522.76704510172613</v>
      </c>
      <c r="AB68" s="64">
        <f t="shared" ref="AB68" si="37">SUBTOTAL(9,AB69:AB82)</f>
        <v>534.99335244965334</v>
      </c>
      <c r="AC68" s="65">
        <f t="shared" si="36"/>
        <v>549.57941750363534</v>
      </c>
      <c r="AD68" s="28">
        <f t="shared" ca="1" si="9"/>
        <v>0.35450094953445044</v>
      </c>
      <c r="AE68" s="36">
        <f t="shared" ca="1" si="4"/>
        <v>1.1301648853450752E-2</v>
      </c>
      <c r="AF68" s="36">
        <f t="shared" ca="1" si="5"/>
        <v>2.7264011762379248E-2</v>
      </c>
      <c r="AG68" s="43">
        <f t="shared" ca="1" si="6"/>
        <v>0.7941633367983425</v>
      </c>
    </row>
    <row r="69" spans="1:33" ht="15" hidden="1" outlineLevel="1" x14ac:dyDescent="0.25">
      <c r="A69" s="16" t="s">
        <v>25</v>
      </c>
      <c r="B69" s="55">
        <f>SUBTOTAL(9,B70:B75)</f>
        <v>403.20439712784167</v>
      </c>
      <c r="C69" s="66">
        <f t="shared" ref="C69:AC69" si="38">SUBTOTAL(9,C70:C75)</f>
        <v>403.64832071687829</v>
      </c>
      <c r="D69" s="66">
        <f t="shared" si="38"/>
        <v>410.89361879049329</v>
      </c>
      <c r="E69" s="66">
        <f t="shared" si="38"/>
        <v>416.06490726663776</v>
      </c>
      <c r="F69" s="66">
        <f t="shared" si="38"/>
        <v>430.01433060594468</v>
      </c>
      <c r="G69" s="66">
        <f t="shared" si="38"/>
        <v>445.22333036509991</v>
      </c>
      <c r="H69" s="66">
        <f t="shared" si="38"/>
        <v>448.26975974630432</v>
      </c>
      <c r="I69" s="66">
        <f t="shared" si="38"/>
        <v>461.41404739457425</v>
      </c>
      <c r="J69" s="66">
        <f t="shared" si="38"/>
        <v>468.4441153483246</v>
      </c>
      <c r="K69" s="66">
        <f t="shared" si="38"/>
        <v>476.1880308780689</v>
      </c>
      <c r="L69" s="66">
        <f t="shared" si="38"/>
        <v>473.15785665338524</v>
      </c>
      <c r="M69" s="66">
        <f t="shared" si="38"/>
        <v>476.87479994525199</v>
      </c>
      <c r="N69" s="66">
        <f t="shared" si="38"/>
        <v>493.85492384264006</v>
      </c>
      <c r="O69" s="66">
        <f t="shared" si="38"/>
        <v>510.73412929202124</v>
      </c>
      <c r="P69" s="66">
        <f t="shared" si="38"/>
        <v>528.77666353895995</v>
      </c>
      <c r="Q69" s="66">
        <f t="shared" si="38"/>
        <v>518.44782736866875</v>
      </c>
      <c r="R69" s="66">
        <f t="shared" si="38"/>
        <v>523.08760435388933</v>
      </c>
      <c r="S69" s="66">
        <f t="shared" si="38"/>
        <v>532.63298281210609</v>
      </c>
      <c r="T69" s="66">
        <f t="shared" si="38"/>
        <v>526.19445724249613</v>
      </c>
      <c r="U69" s="66">
        <f t="shared" si="38"/>
        <v>519.57223051951769</v>
      </c>
      <c r="V69" s="66">
        <f t="shared" si="38"/>
        <v>523.48575955302886</v>
      </c>
      <c r="W69" s="66">
        <f t="shared" si="38"/>
        <v>515.34783839820659</v>
      </c>
      <c r="X69" s="66">
        <f t="shared" si="38"/>
        <v>504.89672063196417</v>
      </c>
      <c r="Y69" s="66">
        <f t="shared" si="38"/>
        <v>503.20763629109399</v>
      </c>
      <c r="Z69" s="66">
        <f t="shared" si="38"/>
        <v>504.71682258432099</v>
      </c>
      <c r="AA69" s="66">
        <f t="shared" si="38"/>
        <v>519.74497361485396</v>
      </c>
      <c r="AB69" s="66">
        <f t="shared" ref="AB69" si="39">SUBTOTAL(9,AB70:AB75)</f>
        <v>532.1777884580514</v>
      </c>
      <c r="AC69" s="67">
        <f t="shared" si="38"/>
        <v>546.69396131529197</v>
      </c>
      <c r="AD69" s="29">
        <f t="shared" ca="1" si="9"/>
        <v>0.3558730143063269</v>
      </c>
      <c r="AE69" s="37">
        <f t="shared" ca="1" si="4"/>
        <v>1.133957166463051E-2</v>
      </c>
      <c r="AF69" s="37">
        <f t="shared" ca="1" si="5"/>
        <v>2.7276923562143063E-2</v>
      </c>
      <c r="AG69" s="44">
        <f t="shared" ca="1" si="6"/>
        <v>0.78999374193773253</v>
      </c>
    </row>
    <row r="70" spans="1:33" ht="15" hidden="1" outlineLevel="2" x14ac:dyDescent="0.25">
      <c r="A70" s="18" t="s">
        <v>26</v>
      </c>
      <c r="B70" s="57">
        <f>SUBTOTAL(9,B71:B72)</f>
        <v>392.91532939105929</v>
      </c>
      <c r="C70" s="70">
        <f t="shared" ref="C70:AC70" si="40">SUBTOTAL(9,C71:C72)</f>
        <v>392.910714319607</v>
      </c>
      <c r="D70" s="70">
        <f t="shared" si="40"/>
        <v>399.51466906259299</v>
      </c>
      <c r="E70" s="70">
        <f t="shared" si="40"/>
        <v>403.70700952079198</v>
      </c>
      <c r="F70" s="70">
        <f t="shared" si="40"/>
        <v>416.74884105550598</v>
      </c>
      <c r="G70" s="70">
        <f t="shared" si="40"/>
        <v>430.53322104724896</v>
      </c>
      <c r="H70" s="70">
        <f t="shared" si="40"/>
        <v>433.21163851300003</v>
      </c>
      <c r="I70" s="70">
        <f t="shared" si="40"/>
        <v>446.05787753340599</v>
      </c>
      <c r="J70" s="70">
        <f t="shared" si="40"/>
        <v>452.55324390621001</v>
      </c>
      <c r="K70" s="70">
        <f t="shared" si="40"/>
        <v>460.06662696528394</v>
      </c>
      <c r="L70" s="70">
        <f t="shared" si="40"/>
        <v>455.73857605097697</v>
      </c>
      <c r="M70" s="70">
        <f t="shared" si="40"/>
        <v>458.75878385786905</v>
      </c>
      <c r="N70" s="70">
        <f t="shared" si="40"/>
        <v>474.23885004303401</v>
      </c>
      <c r="O70" s="70">
        <f t="shared" si="40"/>
        <v>490.729927154758</v>
      </c>
      <c r="P70" s="70">
        <f t="shared" si="40"/>
        <v>508.53108814560301</v>
      </c>
      <c r="Q70" s="70">
        <f t="shared" si="40"/>
        <v>496.852026209418</v>
      </c>
      <c r="R70" s="70">
        <f t="shared" si="40"/>
        <v>500.86860229176705</v>
      </c>
      <c r="S70" s="70">
        <f t="shared" si="40"/>
        <v>509.69589646360703</v>
      </c>
      <c r="T70" s="70">
        <f t="shared" si="40"/>
        <v>502.9548562553689</v>
      </c>
      <c r="U70" s="70">
        <f t="shared" si="40"/>
        <v>496.70398524989201</v>
      </c>
      <c r="V70" s="70">
        <f t="shared" si="40"/>
        <v>499.88098375233199</v>
      </c>
      <c r="W70" s="70">
        <f t="shared" si="40"/>
        <v>491.37191947310441</v>
      </c>
      <c r="X70" s="70">
        <f t="shared" si="40"/>
        <v>480.75765242089489</v>
      </c>
      <c r="Y70" s="70">
        <f t="shared" si="40"/>
        <v>478.48005957783431</v>
      </c>
      <c r="Z70" s="70">
        <f t="shared" si="40"/>
        <v>479.43610577707898</v>
      </c>
      <c r="AA70" s="70">
        <f t="shared" si="40"/>
        <v>493.31691604079799</v>
      </c>
      <c r="AB70" s="70">
        <f t="shared" ref="AB70" si="41">SUBTOTAL(9,AB71:AB72)</f>
        <v>505.11231037003699</v>
      </c>
      <c r="AC70" s="71">
        <f t="shared" si="40"/>
        <v>516.607116964488</v>
      </c>
      <c r="AD70" s="31">
        <f t="shared" ca="1" si="9"/>
        <v>0.31480519674589025</v>
      </c>
      <c r="AE70" s="39">
        <f t="shared" ca="1" si="4"/>
        <v>1.0188161157692166E-2</v>
      </c>
      <c r="AF70" s="39">
        <f t="shared" ca="1" si="5"/>
        <v>2.2756932188071399E-2</v>
      </c>
      <c r="AG70" s="46">
        <f t="shared" ca="1" si="6"/>
        <v>0.74651709790346277</v>
      </c>
    </row>
    <row r="71" spans="1:33" hidden="1" outlineLevel="3" x14ac:dyDescent="0.2">
      <c r="A71" s="19" t="s">
        <v>27</v>
      </c>
      <c r="B71" s="56">
        <v>314.09185787995199</v>
      </c>
      <c r="C71" s="68">
        <v>267.97732206022499</v>
      </c>
      <c r="D71" s="68">
        <v>251.57285977892599</v>
      </c>
      <c r="E71" s="68">
        <v>236.42651408748301</v>
      </c>
      <c r="F71" s="68">
        <v>228.31201246426599</v>
      </c>
      <c r="G71" s="68">
        <v>216.926846901809</v>
      </c>
      <c r="H71" s="68">
        <v>139.56936740254</v>
      </c>
      <c r="I71" s="68">
        <v>120.678341263934</v>
      </c>
      <c r="J71" s="68">
        <v>116.698385140509</v>
      </c>
      <c r="K71" s="68">
        <v>115.028462205556</v>
      </c>
      <c r="L71" s="68">
        <v>104.070042473811</v>
      </c>
      <c r="M71" s="68">
        <v>100.10400632530499</v>
      </c>
      <c r="N71" s="68">
        <v>103.77592429414101</v>
      </c>
      <c r="O71" s="68">
        <v>107.03086693333999</v>
      </c>
      <c r="P71" s="68">
        <v>117.45120716789501</v>
      </c>
      <c r="Q71" s="68">
        <v>103.793550610387</v>
      </c>
      <c r="R71" s="68">
        <v>100.145892575972</v>
      </c>
      <c r="S71" s="68">
        <v>103.29248101563201</v>
      </c>
      <c r="T71" s="68">
        <v>98.118066868567894</v>
      </c>
      <c r="U71" s="68">
        <v>103.416311143188</v>
      </c>
      <c r="V71" s="68">
        <v>102.005007180852</v>
      </c>
      <c r="W71" s="68">
        <v>94.047089795201401</v>
      </c>
      <c r="X71" s="68">
        <v>94.566608628628899</v>
      </c>
      <c r="Y71" s="68">
        <v>96.807823185398306</v>
      </c>
      <c r="Z71" s="68">
        <v>100.28789555693101</v>
      </c>
      <c r="AA71" s="68">
        <v>107.381694255908</v>
      </c>
      <c r="AB71" s="68">
        <v>115.729715972424</v>
      </c>
      <c r="AC71" s="69">
        <v>119.743260023414</v>
      </c>
      <c r="AD71" s="30">
        <f t="shared" ca="1" si="9"/>
        <v>-0.6187635654370236</v>
      </c>
      <c r="AE71" s="38">
        <f t="shared" ca="1" si="4"/>
        <v>-3.5085836034638107E-2</v>
      </c>
      <c r="AF71" s="38">
        <f t="shared" ca="1" si="5"/>
        <v>3.4680324040079258E-2</v>
      </c>
      <c r="AG71" s="45">
        <f t="shared" ca="1" si="6"/>
        <v>0.17303360335301676</v>
      </c>
    </row>
    <row r="72" spans="1:33" hidden="1" outlineLevel="3" x14ac:dyDescent="0.2">
      <c r="A72" s="19" t="s">
        <v>28</v>
      </c>
      <c r="B72" s="56">
        <v>78.8234715111073</v>
      </c>
      <c r="C72" s="68">
        <v>124.933392259382</v>
      </c>
      <c r="D72" s="68">
        <v>147.941809283667</v>
      </c>
      <c r="E72" s="68">
        <v>167.280495433309</v>
      </c>
      <c r="F72" s="68">
        <v>188.43682859123999</v>
      </c>
      <c r="G72" s="68">
        <v>213.60637414543999</v>
      </c>
      <c r="H72" s="68">
        <v>293.64227111046</v>
      </c>
      <c r="I72" s="68">
        <v>325.379536269472</v>
      </c>
      <c r="J72" s="68">
        <v>335.85485876570101</v>
      </c>
      <c r="K72" s="68">
        <v>345.03816475972798</v>
      </c>
      <c r="L72" s="68">
        <v>351.66853357716599</v>
      </c>
      <c r="M72" s="68">
        <v>358.65477753256403</v>
      </c>
      <c r="N72" s="68">
        <v>370.46292574889299</v>
      </c>
      <c r="O72" s="68">
        <v>383.69906022141799</v>
      </c>
      <c r="P72" s="68">
        <v>391.079880977708</v>
      </c>
      <c r="Q72" s="68">
        <v>393.058475599031</v>
      </c>
      <c r="R72" s="68">
        <v>400.72270971579502</v>
      </c>
      <c r="S72" s="68">
        <v>406.40341544797502</v>
      </c>
      <c r="T72" s="68">
        <v>404.836789386801</v>
      </c>
      <c r="U72" s="68">
        <v>393.287674106704</v>
      </c>
      <c r="V72" s="68">
        <v>397.87597657148001</v>
      </c>
      <c r="W72" s="68">
        <v>397.32482967790298</v>
      </c>
      <c r="X72" s="68">
        <v>386.19104379226599</v>
      </c>
      <c r="Y72" s="68">
        <v>381.67223639243599</v>
      </c>
      <c r="Z72" s="68">
        <v>379.14821022014797</v>
      </c>
      <c r="AA72" s="68">
        <v>385.93522178489002</v>
      </c>
      <c r="AB72" s="68">
        <v>389.38259439761299</v>
      </c>
      <c r="AC72" s="69">
        <v>396.863856941074</v>
      </c>
      <c r="AD72" s="30">
        <f t="shared" ca="1" si="9"/>
        <v>4.0348436745157876</v>
      </c>
      <c r="AE72" s="38">
        <f t="shared" ca="1" si="4"/>
        <v>6.1694288773877615E-2</v>
      </c>
      <c r="AF72" s="38">
        <f t="shared" ca="1" si="5"/>
        <v>1.9213140625956138E-2</v>
      </c>
      <c r="AG72" s="45">
        <f t="shared" ca="1" si="6"/>
        <v>0.573483494550446</v>
      </c>
    </row>
    <row r="73" spans="1:33" ht="15" hidden="1" outlineLevel="2" x14ac:dyDescent="0.25">
      <c r="A73" s="18" t="s">
        <v>29</v>
      </c>
      <c r="B73" s="57">
        <v>6.2403957831744199</v>
      </c>
      <c r="C73" s="70">
        <v>6.5009175867465103</v>
      </c>
      <c r="D73" s="70">
        <v>7.5213396307871703</v>
      </c>
      <c r="E73" s="70">
        <v>8.7341895207660105</v>
      </c>
      <c r="F73" s="70">
        <v>9.9340588033479698</v>
      </c>
      <c r="G73" s="70">
        <v>12.021172569577701</v>
      </c>
      <c r="H73" s="70">
        <v>12.8197141198828</v>
      </c>
      <c r="I73" s="70">
        <v>13.718628127308801</v>
      </c>
      <c r="J73" s="70">
        <v>14.316910023877901</v>
      </c>
      <c r="K73" s="70">
        <v>14.840718359482301</v>
      </c>
      <c r="L73" s="70">
        <v>16.1126741193698</v>
      </c>
      <c r="M73" s="70">
        <v>16.534638920579098</v>
      </c>
      <c r="N73" s="70">
        <v>17.8305299012398</v>
      </c>
      <c r="O73" s="70">
        <v>18.490731184230899</v>
      </c>
      <c r="P73" s="70">
        <v>18.647377622435702</v>
      </c>
      <c r="Q73" s="70">
        <v>20.068965879547498</v>
      </c>
      <c r="R73" s="70">
        <v>20.743666616742399</v>
      </c>
      <c r="S73" s="70">
        <v>21.516144548187899</v>
      </c>
      <c r="T73" s="70">
        <v>21.971790689543901</v>
      </c>
      <c r="U73" s="70">
        <v>21.784193820971598</v>
      </c>
      <c r="V73" s="70">
        <v>22.679518144336001</v>
      </c>
      <c r="W73" s="70">
        <v>23.320471899606101</v>
      </c>
      <c r="X73" s="70">
        <v>23.5731282094264</v>
      </c>
      <c r="Y73" s="70">
        <v>24.292135427626</v>
      </c>
      <c r="Z73" s="70">
        <v>24.746073227406701</v>
      </c>
      <c r="AA73" s="70">
        <v>25.915650280145801</v>
      </c>
      <c r="AB73" s="70">
        <v>26.625846830129898</v>
      </c>
      <c r="AC73" s="71">
        <v>29.7500464715079</v>
      </c>
      <c r="AD73" s="30">
        <f t="shared" ca="1" si="9"/>
        <v>3.7673332758350115</v>
      </c>
      <c r="AE73" s="38">
        <f t="shared" ca="1" si="4"/>
        <v>5.954965723238792E-2</v>
      </c>
      <c r="AF73" s="38">
        <f t="shared" ca="1" si="5"/>
        <v>0.11733709959762284</v>
      </c>
      <c r="AG73" s="45">
        <f t="shared" ca="1" si="6"/>
        <v>4.2989958181179858E-2</v>
      </c>
    </row>
    <row r="74" spans="1:33" ht="15" hidden="1" outlineLevel="2" x14ac:dyDescent="0.25">
      <c r="A74" s="18" t="s">
        <v>30</v>
      </c>
      <c r="B74" s="57">
        <v>1.7172000000000001</v>
      </c>
      <c r="C74" s="70">
        <v>1.7249760000000001</v>
      </c>
      <c r="D74" s="70">
        <v>1.593432</v>
      </c>
      <c r="E74" s="70">
        <v>1.473552</v>
      </c>
      <c r="F74" s="70">
        <v>1.1884319999999999</v>
      </c>
      <c r="G74" s="70">
        <v>0.92210400000000003</v>
      </c>
      <c r="H74" s="70">
        <v>0.68428800000000001</v>
      </c>
      <c r="I74" s="70">
        <v>0.48988799999999999</v>
      </c>
      <c r="J74" s="70">
        <v>0.32918399999999998</v>
      </c>
      <c r="K74" s="70">
        <v>0.12075791459256</v>
      </c>
      <c r="L74" s="70">
        <v>1.450707830496E-2</v>
      </c>
      <c r="M74" s="70">
        <v>1.4462114585472001E-2</v>
      </c>
      <c r="N74" s="70">
        <v>1.7817028160544E-2</v>
      </c>
      <c r="O74" s="70">
        <v>1.7342244266184002E-2</v>
      </c>
      <c r="P74" s="70">
        <v>1.6190716166855999E-2</v>
      </c>
      <c r="Q74" s="70">
        <v>1.397238778584E-2</v>
      </c>
      <c r="R74" s="70">
        <v>1.4751883730160001E-2</v>
      </c>
      <c r="S74" s="70">
        <v>1.8712524193199999E-2</v>
      </c>
      <c r="T74" s="70">
        <v>2.0860531255871999E-2</v>
      </c>
      <c r="U74" s="70">
        <v>2.4585275520000002E-2</v>
      </c>
      <c r="V74" s="70">
        <v>2.2183270416E-2</v>
      </c>
      <c r="W74" s="70">
        <v>3.3662751120000001E-2</v>
      </c>
      <c r="X74" s="70">
        <v>2.2611394295999999E-2</v>
      </c>
      <c r="Y74" s="70">
        <v>1.8341989919999999E-2</v>
      </c>
      <c r="Z74" s="70">
        <v>1.401074496E-2</v>
      </c>
      <c r="AA74" s="70">
        <v>1.338634512E-2</v>
      </c>
      <c r="AB74" s="70">
        <v>8.6621011199999997E-3</v>
      </c>
      <c r="AC74" s="71">
        <v>5.8691239200000002E-3</v>
      </c>
      <c r="AD74" s="30">
        <f t="shared" ca="1" si="9"/>
        <v>-0.99658215471698108</v>
      </c>
      <c r="AE74" s="38">
        <f t="shared" ca="1" si="4"/>
        <v>-0.18967824956796941</v>
      </c>
      <c r="AF74" s="38">
        <f t="shared" ca="1" si="5"/>
        <v>-0.32243645754160855</v>
      </c>
      <c r="AG74" s="45">
        <f t="shared" ca="1" si="6"/>
        <v>8.4811091681018729E-6</v>
      </c>
    </row>
    <row r="75" spans="1:33" ht="15" hidden="1" outlineLevel="2" x14ac:dyDescent="0.25">
      <c r="A75" s="18" t="s">
        <v>31</v>
      </c>
      <c r="B75" s="57">
        <v>2.33147195360799</v>
      </c>
      <c r="C75" s="70">
        <v>2.5117128105247799</v>
      </c>
      <c r="D75" s="70">
        <v>2.2641780971131298</v>
      </c>
      <c r="E75" s="70">
        <v>2.1501562250798099</v>
      </c>
      <c r="F75" s="70">
        <v>2.1429987470907501</v>
      </c>
      <c r="G75" s="70">
        <v>1.74683274827325</v>
      </c>
      <c r="H75" s="70">
        <v>1.55411911342152</v>
      </c>
      <c r="I75" s="70">
        <v>1.1476537338594199</v>
      </c>
      <c r="J75" s="70">
        <v>1.24477741823671</v>
      </c>
      <c r="K75" s="70">
        <v>1.1599276387100901</v>
      </c>
      <c r="L75" s="70">
        <v>1.2920994047335199</v>
      </c>
      <c r="M75" s="70">
        <v>1.5669150522183799</v>
      </c>
      <c r="N75" s="70">
        <v>1.76772687020573</v>
      </c>
      <c r="O75" s="70">
        <v>1.4961287087661701</v>
      </c>
      <c r="P75" s="70">
        <v>1.5820070547544001</v>
      </c>
      <c r="Q75" s="70">
        <v>1.5128628919174401</v>
      </c>
      <c r="R75" s="70">
        <v>1.4605835616496901</v>
      </c>
      <c r="S75" s="70">
        <v>1.40222927611796</v>
      </c>
      <c r="T75" s="70">
        <v>1.24694976632751</v>
      </c>
      <c r="U75" s="70">
        <v>1.05946617313404</v>
      </c>
      <c r="V75" s="70">
        <v>0.90307438594480605</v>
      </c>
      <c r="W75" s="70">
        <v>0.62178427437602801</v>
      </c>
      <c r="X75" s="70">
        <v>0.54332860734687105</v>
      </c>
      <c r="Y75" s="70">
        <v>0.41709929571367299</v>
      </c>
      <c r="Z75" s="70">
        <v>0.52063283487529499</v>
      </c>
      <c r="AA75" s="70">
        <v>0.49902094879023901</v>
      </c>
      <c r="AB75" s="70">
        <v>0.43096915676452802</v>
      </c>
      <c r="AC75" s="71">
        <v>0.33092875537618499</v>
      </c>
      <c r="AD75" s="30">
        <f t="shared" ca="1" si="9"/>
        <v>-0.85806016029312837</v>
      </c>
      <c r="AE75" s="38">
        <f t="shared" ca="1" si="4"/>
        <v>-6.9756903042388241E-2</v>
      </c>
      <c r="AF75" s="38">
        <f t="shared" ca="1" si="5"/>
        <v>-0.23212891182141571</v>
      </c>
      <c r="AG75" s="45">
        <f t="shared" ca="1" si="6"/>
        <v>4.7820474392190105E-4</v>
      </c>
    </row>
    <row r="76" spans="1:33" ht="15" hidden="1" outlineLevel="1" x14ac:dyDescent="0.25">
      <c r="A76" s="16" t="s">
        <v>32</v>
      </c>
      <c r="B76" s="55">
        <f>SUBTOTAL(9,B77)</f>
        <v>0.34347162533790698</v>
      </c>
      <c r="C76" s="66">
        <f t="shared" ref="C76:AC76" si="42">SUBTOTAL(9,C77)</f>
        <v>0.448642596263365</v>
      </c>
      <c r="D76" s="66">
        <f t="shared" si="42"/>
        <v>0.55971201282530403</v>
      </c>
      <c r="E76" s="66">
        <f t="shared" si="42"/>
        <v>0.59730068353849897</v>
      </c>
      <c r="F76" s="66">
        <f t="shared" si="42"/>
        <v>0.62587501782173505</v>
      </c>
      <c r="G76" s="66">
        <f t="shared" si="42"/>
        <v>0.67200780956060302</v>
      </c>
      <c r="H76" s="66">
        <f t="shared" si="42"/>
        <v>0.66114369254608296</v>
      </c>
      <c r="I76" s="66">
        <f t="shared" si="42"/>
        <v>0.69435213077876301</v>
      </c>
      <c r="J76" s="66">
        <f t="shared" si="42"/>
        <v>0.67009679213897799</v>
      </c>
      <c r="K76" s="66">
        <f t="shared" si="42"/>
        <v>0.77176623392327004</v>
      </c>
      <c r="L76" s="66">
        <f t="shared" si="42"/>
        <v>1.0636870399632099</v>
      </c>
      <c r="M76" s="66">
        <f t="shared" si="42"/>
        <v>0.84082629163938105</v>
      </c>
      <c r="N76" s="66">
        <f t="shared" si="42"/>
        <v>0.70226234972659796</v>
      </c>
      <c r="O76" s="66">
        <f t="shared" si="42"/>
        <v>0.73415995251212096</v>
      </c>
      <c r="P76" s="66">
        <f t="shared" si="42"/>
        <v>0.75687134223785402</v>
      </c>
      <c r="Q76" s="66">
        <f t="shared" si="42"/>
        <v>0.66546930862696896</v>
      </c>
      <c r="R76" s="66">
        <f t="shared" si="42"/>
        <v>0.68339442605272105</v>
      </c>
      <c r="S76" s="66">
        <f t="shared" si="42"/>
        <v>0.69584089599850296</v>
      </c>
      <c r="T76" s="66">
        <f t="shared" si="42"/>
        <v>0.67445260454664602</v>
      </c>
      <c r="U76" s="66">
        <f t="shared" si="42"/>
        <v>0.71072096378267502</v>
      </c>
      <c r="V76" s="66">
        <f t="shared" si="42"/>
        <v>0.61970147640195905</v>
      </c>
      <c r="W76" s="66">
        <f t="shared" si="42"/>
        <v>0.66186838747697396</v>
      </c>
      <c r="X76" s="66">
        <f t="shared" si="42"/>
        <v>0.66543663359124305</v>
      </c>
      <c r="Y76" s="66">
        <f t="shared" si="42"/>
        <v>0.64123705959786004</v>
      </c>
      <c r="Z76" s="66">
        <f t="shared" si="42"/>
        <v>0.61990788987634604</v>
      </c>
      <c r="AA76" s="66">
        <f t="shared" si="42"/>
        <v>0.60339020842616098</v>
      </c>
      <c r="AB76" s="66">
        <f t="shared" si="42"/>
        <v>0.56496336743338604</v>
      </c>
      <c r="AC76" s="67">
        <f t="shared" si="42"/>
        <v>0.48608077498033903</v>
      </c>
      <c r="AD76" s="29">
        <f t="shared" ca="1" si="9"/>
        <v>0.41519921624423373</v>
      </c>
      <c r="AE76" s="37">
        <f t="shared" ca="1" si="4"/>
        <v>1.2944932860343927E-2</v>
      </c>
      <c r="AF76" s="37">
        <f t="shared" ca="1" si="5"/>
        <v>-0.13962426061606192</v>
      </c>
      <c r="AG76" s="44">
        <f t="shared" ca="1" si="6"/>
        <v>7.0240536293256803E-4</v>
      </c>
    </row>
    <row r="77" spans="1:33" hidden="1" outlineLevel="2" x14ac:dyDescent="0.2">
      <c r="A77" s="17" t="s">
        <v>29</v>
      </c>
      <c r="B77" s="56">
        <v>0.34347162533790698</v>
      </c>
      <c r="C77" s="68">
        <v>0.448642596263365</v>
      </c>
      <c r="D77" s="68">
        <v>0.55971201282530403</v>
      </c>
      <c r="E77" s="68">
        <v>0.59730068353849897</v>
      </c>
      <c r="F77" s="68">
        <v>0.62587501782173505</v>
      </c>
      <c r="G77" s="68">
        <v>0.67200780956060302</v>
      </c>
      <c r="H77" s="68">
        <v>0.66114369254608296</v>
      </c>
      <c r="I77" s="68">
        <v>0.69435213077876301</v>
      </c>
      <c r="J77" s="68">
        <v>0.67009679213897799</v>
      </c>
      <c r="K77" s="68">
        <v>0.77176623392327004</v>
      </c>
      <c r="L77" s="68">
        <v>1.0636870399632099</v>
      </c>
      <c r="M77" s="68">
        <v>0.84082629163938105</v>
      </c>
      <c r="N77" s="68">
        <v>0.70226234972659796</v>
      </c>
      <c r="O77" s="68">
        <v>0.73415995251212096</v>
      </c>
      <c r="P77" s="68">
        <v>0.75687134223785402</v>
      </c>
      <c r="Q77" s="68">
        <v>0.66546930862696896</v>
      </c>
      <c r="R77" s="68">
        <v>0.68339442605272105</v>
      </c>
      <c r="S77" s="68">
        <v>0.69584089599850296</v>
      </c>
      <c r="T77" s="68">
        <v>0.67445260454664602</v>
      </c>
      <c r="U77" s="68">
        <v>0.71072096378267502</v>
      </c>
      <c r="V77" s="68">
        <v>0.61970147640195905</v>
      </c>
      <c r="W77" s="68">
        <v>0.66186838747697396</v>
      </c>
      <c r="X77" s="68">
        <v>0.66543663359124305</v>
      </c>
      <c r="Y77" s="68">
        <v>0.64123705959786004</v>
      </c>
      <c r="Z77" s="68">
        <v>0.61990788987634604</v>
      </c>
      <c r="AA77" s="68">
        <v>0.60339020842616098</v>
      </c>
      <c r="AB77" s="68">
        <v>0.56496336743338604</v>
      </c>
      <c r="AC77" s="69">
        <v>0.48608077498033903</v>
      </c>
      <c r="AD77" s="30">
        <f t="shared" ca="1" si="9"/>
        <v>0.41519921624423373</v>
      </c>
      <c r="AE77" s="38">
        <f t="shared" ca="1" si="4"/>
        <v>1.2944932860343927E-2</v>
      </c>
      <c r="AF77" s="38">
        <f t="shared" ca="1" si="5"/>
        <v>-0.13962426061606192</v>
      </c>
      <c r="AG77" s="45">
        <f t="shared" ca="1" si="6"/>
        <v>7.0240536293256803E-4</v>
      </c>
    </row>
    <row r="78" spans="1:33" ht="15" hidden="1" outlineLevel="1" x14ac:dyDescent="0.25">
      <c r="A78" s="16" t="s">
        <v>33</v>
      </c>
      <c r="B78" s="55">
        <f>SUBTOTAL(9,B79)</f>
        <v>1.58160658106272</v>
      </c>
      <c r="C78" s="66">
        <f t="shared" ref="C78:AC78" si="43">SUBTOTAL(9,C79)</f>
        <v>1.37170661051836</v>
      </c>
      <c r="D78" s="66">
        <f t="shared" si="43"/>
        <v>1.3604061089847499</v>
      </c>
      <c r="E78" s="66">
        <f t="shared" si="43"/>
        <v>1.5703480497873099</v>
      </c>
      <c r="F78" s="66">
        <f t="shared" si="43"/>
        <v>1.81033451578525</v>
      </c>
      <c r="G78" s="66">
        <f t="shared" si="43"/>
        <v>1.8629058585372</v>
      </c>
      <c r="H78" s="66">
        <f t="shared" si="43"/>
        <v>1.8253280293796299</v>
      </c>
      <c r="I78" s="66">
        <f t="shared" si="43"/>
        <v>1.74370595820649</v>
      </c>
      <c r="J78" s="66">
        <f t="shared" si="43"/>
        <v>1.83138932592224</v>
      </c>
      <c r="K78" s="66">
        <f t="shared" si="43"/>
        <v>1.80379613766694</v>
      </c>
      <c r="L78" s="66">
        <f t="shared" si="43"/>
        <v>1.95797119515985</v>
      </c>
      <c r="M78" s="66">
        <f t="shared" si="43"/>
        <v>2.0074530517737399</v>
      </c>
      <c r="N78" s="66">
        <f t="shared" si="43"/>
        <v>1.8626375495988801</v>
      </c>
      <c r="O78" s="66">
        <f t="shared" si="43"/>
        <v>2.0723905429735199</v>
      </c>
      <c r="P78" s="66">
        <f t="shared" si="43"/>
        <v>2.1343950960416902</v>
      </c>
      <c r="Q78" s="66">
        <f t="shared" si="43"/>
        <v>1.9852405057973399</v>
      </c>
      <c r="R78" s="66">
        <f t="shared" si="43"/>
        <v>2.0195114610312901</v>
      </c>
      <c r="S78" s="66">
        <f t="shared" si="43"/>
        <v>1.6629894571297801</v>
      </c>
      <c r="T78" s="66">
        <f t="shared" si="43"/>
        <v>1.79878464311818</v>
      </c>
      <c r="U78" s="66">
        <f t="shared" si="43"/>
        <v>1.7127862264464999</v>
      </c>
      <c r="V78" s="66">
        <f t="shared" si="43"/>
        <v>1.66708451704133</v>
      </c>
      <c r="W78" s="66">
        <f t="shared" si="43"/>
        <v>1.6049415970176799</v>
      </c>
      <c r="X78" s="66">
        <f t="shared" si="43"/>
        <v>1.3548503958567499</v>
      </c>
      <c r="Y78" s="66">
        <f t="shared" si="43"/>
        <v>1.4150024409781701</v>
      </c>
      <c r="Z78" s="66">
        <f t="shared" si="43"/>
        <v>1.41188571553772</v>
      </c>
      <c r="AA78" s="66">
        <f t="shared" si="43"/>
        <v>1.4150105152649399</v>
      </c>
      <c r="AB78" s="66">
        <f t="shared" si="43"/>
        <v>1.54748979545586</v>
      </c>
      <c r="AC78" s="67">
        <f t="shared" si="43"/>
        <v>1.6524095200850799</v>
      </c>
      <c r="AD78" s="30">
        <f t="shared" ca="1" si="9"/>
        <v>4.4766467129129905E-2</v>
      </c>
      <c r="AE78" s="37">
        <f t="shared" ref="AE78:AE110" ca="1" si="44">IF(OFFSET($AE78,0,-1)="","",(OFFSET($AE78,0,-1)+1)^(1/(OFFSET($AE$11,0,-2)-B$11))-1)</f>
        <v>1.6232933020523532E-3</v>
      </c>
      <c r="AF78" s="37">
        <f t="shared" ref="AF78:AF110" ca="1" si="45">IF(OFFSET($AF78, 0, -4)=0, "", OFFSET($AF78, 0, -3) / OFFSET($AF78, 0, -4) - 1)</f>
        <v>6.7799946039910797E-2</v>
      </c>
      <c r="AG78" s="44">
        <f t="shared" ref="AG78:AG110" ca="1" si="46">IF(OFFSET($AG$13, 0, -4) = 0, "", OFFSET($AG78, 0, -4) / OFFSET($AG$13, 0, -4))</f>
        <v>2.3877951328470817E-3</v>
      </c>
    </row>
    <row r="79" spans="1:33" hidden="1" outlineLevel="2" x14ac:dyDescent="0.2">
      <c r="A79" s="17" t="s">
        <v>8</v>
      </c>
      <c r="B79" s="56">
        <v>1.58160658106272</v>
      </c>
      <c r="C79" s="68">
        <v>1.37170661051836</v>
      </c>
      <c r="D79" s="68">
        <v>1.3604061089847499</v>
      </c>
      <c r="E79" s="68">
        <v>1.5703480497873099</v>
      </c>
      <c r="F79" s="68">
        <v>1.81033451578525</v>
      </c>
      <c r="G79" s="68">
        <v>1.8629058585372</v>
      </c>
      <c r="H79" s="68">
        <v>1.8253280293796299</v>
      </c>
      <c r="I79" s="68">
        <v>1.74370595820649</v>
      </c>
      <c r="J79" s="68">
        <v>1.83138932592224</v>
      </c>
      <c r="K79" s="68">
        <v>1.80379613766694</v>
      </c>
      <c r="L79" s="68">
        <v>1.95797119515985</v>
      </c>
      <c r="M79" s="68">
        <v>2.0074530517737399</v>
      </c>
      <c r="N79" s="68">
        <v>1.8626375495988801</v>
      </c>
      <c r="O79" s="68">
        <v>2.0723905429735199</v>
      </c>
      <c r="P79" s="68">
        <v>2.1343950960416902</v>
      </c>
      <c r="Q79" s="68">
        <v>1.9852405057973399</v>
      </c>
      <c r="R79" s="68">
        <v>2.0195114610312901</v>
      </c>
      <c r="S79" s="68">
        <v>1.6629894571297801</v>
      </c>
      <c r="T79" s="68">
        <v>1.79878464311818</v>
      </c>
      <c r="U79" s="68">
        <v>1.7127862264464999</v>
      </c>
      <c r="V79" s="68">
        <v>1.66708451704133</v>
      </c>
      <c r="W79" s="68">
        <v>1.6049415970176799</v>
      </c>
      <c r="X79" s="68">
        <v>1.3548503958567499</v>
      </c>
      <c r="Y79" s="68">
        <v>1.4150024409781701</v>
      </c>
      <c r="Z79" s="68">
        <v>1.41188571553772</v>
      </c>
      <c r="AA79" s="68">
        <v>1.4150105152649399</v>
      </c>
      <c r="AB79" s="68">
        <v>1.54748979545586</v>
      </c>
      <c r="AC79" s="69">
        <v>1.6524095200850799</v>
      </c>
      <c r="AD79" s="30">
        <f ca="1">IF(B78=0,"", OFFSET($AD79, 0, -1) / B78 - 1)</f>
        <v>4.4766467129129905E-2</v>
      </c>
      <c r="AE79" s="38">
        <f t="shared" ca="1" si="44"/>
        <v>1.6232933020523532E-3</v>
      </c>
      <c r="AF79" s="38">
        <f t="shared" ca="1" si="45"/>
        <v>6.7799946039910797E-2</v>
      </c>
      <c r="AG79" s="45">
        <f t="shared" ca="1" si="46"/>
        <v>2.3877951328470817E-3</v>
      </c>
    </row>
    <row r="80" spans="1:33" ht="15" hidden="1" outlineLevel="1" x14ac:dyDescent="0.25">
      <c r="A80" s="16" t="s">
        <v>34</v>
      </c>
      <c r="B80" s="55">
        <f>SUBTOTAL(9,B81:B82)</f>
        <v>0.61362709217450007</v>
      </c>
      <c r="C80" s="66">
        <f t="shared" ref="C80:AC80" si="47">SUBTOTAL(9,C81:C82)</f>
        <v>0.65050878416678104</v>
      </c>
      <c r="D80" s="66">
        <f t="shared" si="47"/>
        <v>0.84002463491293</v>
      </c>
      <c r="E80" s="66">
        <f t="shared" si="47"/>
        <v>0.79590425641211704</v>
      </c>
      <c r="F80" s="66">
        <f t="shared" si="47"/>
        <v>1.0198960884241901</v>
      </c>
      <c r="G80" s="66">
        <f t="shared" si="47"/>
        <v>0.84908290775793005</v>
      </c>
      <c r="H80" s="66">
        <f t="shared" si="47"/>
        <v>0.72376025652818909</v>
      </c>
      <c r="I80" s="66">
        <f t="shared" si="47"/>
        <v>0.59249532362077206</v>
      </c>
      <c r="J80" s="66">
        <f t="shared" si="47"/>
        <v>0.376004338286485</v>
      </c>
      <c r="K80" s="66">
        <f t="shared" si="47"/>
        <v>0.5560511756818991</v>
      </c>
      <c r="L80" s="66">
        <f t="shared" si="47"/>
        <v>0.88102639215840606</v>
      </c>
      <c r="M80" s="66">
        <f t="shared" si="47"/>
        <v>0.8383365487634461</v>
      </c>
      <c r="N80" s="66">
        <f t="shared" si="47"/>
        <v>0.97340055072391907</v>
      </c>
      <c r="O80" s="66">
        <f t="shared" si="47"/>
        <v>0.98829419045600908</v>
      </c>
      <c r="P80" s="66">
        <f t="shared" si="47"/>
        <v>0.89690885703267809</v>
      </c>
      <c r="Q80" s="66">
        <f t="shared" si="47"/>
        <v>1.04094851789391</v>
      </c>
      <c r="R80" s="66">
        <f t="shared" si="47"/>
        <v>0.79430201422233604</v>
      </c>
      <c r="S80" s="66">
        <f t="shared" si="47"/>
        <v>0.8340816104394061</v>
      </c>
      <c r="T80" s="66">
        <f t="shared" si="47"/>
        <v>0.6685248647152181</v>
      </c>
      <c r="U80" s="66">
        <f t="shared" si="47"/>
        <v>0.68672373643219975</v>
      </c>
      <c r="V80" s="66">
        <f t="shared" si="47"/>
        <v>0.59590118000418502</v>
      </c>
      <c r="W80" s="66">
        <f t="shared" si="47"/>
        <v>0.6826607484994065</v>
      </c>
      <c r="X80" s="66">
        <f t="shared" si="47"/>
        <v>0.6864738605448264</v>
      </c>
      <c r="Y80" s="66">
        <f t="shared" si="47"/>
        <v>0.8798965262542231</v>
      </c>
      <c r="Z80" s="66">
        <f t="shared" si="47"/>
        <v>0.74746416194961274</v>
      </c>
      <c r="AA80" s="66">
        <f t="shared" si="47"/>
        <v>1.003670763181131</v>
      </c>
      <c r="AB80" s="66">
        <f t="shared" ref="AB80" si="48">SUBTOTAL(9,AB81:AB82)</f>
        <v>0.70311082871271591</v>
      </c>
      <c r="AC80" s="67">
        <f t="shared" si="47"/>
        <v>0.74696589327803098</v>
      </c>
      <c r="AD80" s="29">
        <f t="shared" ref="AD80:AD110" ca="1" si="49">IF(B80=0,"", OFFSET($AD80, 0, -1) / B80 - 1)</f>
        <v>0.21729614419568799</v>
      </c>
      <c r="AE80" s="37">
        <f t="shared" ca="1" si="44"/>
        <v>7.3092543996369219E-3</v>
      </c>
      <c r="AF80" s="37">
        <f t="shared" ca="1" si="45"/>
        <v>6.2372904490187953E-2</v>
      </c>
      <c r="AG80" s="44">
        <f t="shared" ca="1" si="46"/>
        <v>1.079394364830469E-3</v>
      </c>
    </row>
    <row r="81" spans="1:33" hidden="1" outlineLevel="2" x14ac:dyDescent="0.2">
      <c r="A81" s="17" t="s">
        <v>8</v>
      </c>
      <c r="B81" s="56">
        <v>0.60237469217450001</v>
      </c>
      <c r="C81" s="68">
        <v>0.63925638416678099</v>
      </c>
      <c r="D81" s="68">
        <v>0.82877223491292995</v>
      </c>
      <c r="E81" s="68">
        <v>0.78465185641211699</v>
      </c>
      <c r="F81" s="68">
        <v>1.0086436884241901</v>
      </c>
      <c r="G81" s="68">
        <v>0.83783050775793</v>
      </c>
      <c r="H81" s="68">
        <v>0.71250785652818904</v>
      </c>
      <c r="I81" s="68">
        <v>0.58124292362077201</v>
      </c>
      <c r="J81" s="68">
        <v>0.364751938286485</v>
      </c>
      <c r="K81" s="68">
        <v>0.54479877568189905</v>
      </c>
      <c r="L81" s="68">
        <v>0.86977399215840601</v>
      </c>
      <c r="M81" s="68">
        <v>0.82708414876344605</v>
      </c>
      <c r="N81" s="68">
        <v>0.96214815072391902</v>
      </c>
      <c r="O81" s="68">
        <v>0.97704179045600903</v>
      </c>
      <c r="P81" s="68">
        <v>0.88565645703267804</v>
      </c>
      <c r="Q81" s="68">
        <v>1.0296961178939099</v>
      </c>
      <c r="R81" s="68">
        <v>0.78304961422233599</v>
      </c>
      <c r="S81" s="68">
        <v>0.82282921043940604</v>
      </c>
      <c r="T81" s="68">
        <v>0.65727246471521805</v>
      </c>
      <c r="U81" s="68">
        <v>0.68406949415236395</v>
      </c>
      <c r="V81" s="68">
        <v>0.58932807360250905</v>
      </c>
      <c r="W81" s="68">
        <v>0.67721979575150903</v>
      </c>
      <c r="X81" s="68">
        <v>0.68349765561179099</v>
      </c>
      <c r="Y81" s="68">
        <v>0.878222063890851</v>
      </c>
      <c r="Z81" s="68">
        <v>0.74539630036773896</v>
      </c>
      <c r="AA81" s="68">
        <v>1.00206446680094</v>
      </c>
      <c r="AB81" s="68">
        <v>0.70283236340286104</v>
      </c>
      <c r="AC81" s="69">
        <v>0.74696589327803098</v>
      </c>
      <c r="AD81" s="30">
        <f t="shared" ca="1" si="49"/>
        <v>0.24003531851840276</v>
      </c>
      <c r="AE81" s="38">
        <f t="shared" ca="1" si="44"/>
        <v>7.9999731707616206E-3</v>
      </c>
      <c r="AF81" s="38">
        <f t="shared" ca="1" si="45"/>
        <v>6.2793821362310709E-2</v>
      </c>
      <c r="AG81" s="45">
        <f t="shared" ca="1" si="46"/>
        <v>1.079394364830469E-3</v>
      </c>
    </row>
    <row r="82" spans="1:33" hidden="1" outlineLevel="2" x14ac:dyDescent="0.2">
      <c r="A82" s="17" t="s">
        <v>7</v>
      </c>
      <c r="B82" s="56">
        <v>1.1252399999999999E-2</v>
      </c>
      <c r="C82" s="68">
        <v>1.1252399999999999E-2</v>
      </c>
      <c r="D82" s="68">
        <v>1.1252399999999999E-2</v>
      </c>
      <c r="E82" s="68">
        <v>1.1252399999999999E-2</v>
      </c>
      <c r="F82" s="68">
        <v>1.1252399999999999E-2</v>
      </c>
      <c r="G82" s="68">
        <v>1.1252399999999999E-2</v>
      </c>
      <c r="H82" s="68">
        <v>1.1252399999999999E-2</v>
      </c>
      <c r="I82" s="68">
        <v>1.1252399999999999E-2</v>
      </c>
      <c r="J82" s="68">
        <v>1.1252399999999999E-2</v>
      </c>
      <c r="K82" s="68">
        <v>1.1252399999999999E-2</v>
      </c>
      <c r="L82" s="68">
        <v>1.1252399999999999E-2</v>
      </c>
      <c r="M82" s="68">
        <v>1.1252399999999999E-2</v>
      </c>
      <c r="N82" s="68">
        <v>1.1252399999999999E-2</v>
      </c>
      <c r="O82" s="68">
        <v>1.1252399999999999E-2</v>
      </c>
      <c r="P82" s="68">
        <v>1.1252399999999999E-2</v>
      </c>
      <c r="Q82" s="68">
        <v>1.1252399999999999E-2</v>
      </c>
      <c r="R82" s="68">
        <v>1.1252399999999999E-2</v>
      </c>
      <c r="S82" s="68">
        <v>1.1252399999999999E-2</v>
      </c>
      <c r="T82" s="68">
        <v>1.1252399999999999E-2</v>
      </c>
      <c r="U82" s="68">
        <v>2.6542422798358002E-3</v>
      </c>
      <c r="V82" s="68">
        <v>6.5731064016760201E-3</v>
      </c>
      <c r="W82" s="68">
        <v>5.4409527478974703E-3</v>
      </c>
      <c r="X82" s="68">
        <v>2.9762049330354198E-3</v>
      </c>
      <c r="Y82" s="68">
        <v>1.6744623633721399E-3</v>
      </c>
      <c r="Z82" s="68">
        <v>2.06786158187375E-3</v>
      </c>
      <c r="AA82" s="68">
        <v>1.60629638019113E-3</v>
      </c>
      <c r="AB82" s="68">
        <v>2.7846530985489102E-4</v>
      </c>
      <c r="AC82" s="69">
        <v>0</v>
      </c>
      <c r="AD82" s="30">
        <f t="shared" ca="1" si="49"/>
        <v>-1</v>
      </c>
      <c r="AE82" s="38">
        <f t="shared" ca="1" si="44"/>
        <v>-1</v>
      </c>
      <c r="AF82" s="38">
        <f t="shared" ca="1" si="45"/>
        <v>-1</v>
      </c>
      <c r="AG82" s="45">
        <f t="shared" ca="1" si="46"/>
        <v>0</v>
      </c>
    </row>
    <row r="83" spans="1:33" ht="15" collapsed="1" x14ac:dyDescent="0.25">
      <c r="A83" s="15" t="s">
        <v>35</v>
      </c>
      <c r="B83" s="54">
        <f>SUBTOTAL(9,B84:B98)</f>
        <v>123.38095659551206</v>
      </c>
      <c r="C83" s="64">
        <f t="shared" ref="C83:AC83" si="50">SUBTOTAL(9,C84:C98)</f>
        <v>116.92864115068878</v>
      </c>
      <c r="D83" s="64">
        <f t="shared" si="50"/>
        <v>115.38581689811721</v>
      </c>
      <c r="E83" s="64">
        <f t="shared" si="50"/>
        <v>110.45923663449818</v>
      </c>
      <c r="F83" s="64">
        <f t="shared" si="50"/>
        <v>123.18888629443182</v>
      </c>
      <c r="G83" s="64">
        <f t="shared" si="50"/>
        <v>115.27859219928946</v>
      </c>
      <c r="H83" s="64">
        <f t="shared" si="50"/>
        <v>107.68486086629437</v>
      </c>
      <c r="I83" s="64">
        <f t="shared" si="50"/>
        <v>109.32281702278007</v>
      </c>
      <c r="J83" s="64">
        <f t="shared" si="50"/>
        <v>109.48825878917096</v>
      </c>
      <c r="K83" s="64">
        <f t="shared" si="50"/>
        <v>109.97680613066852</v>
      </c>
      <c r="L83" s="64">
        <f t="shared" si="50"/>
        <v>110.41896124765309</v>
      </c>
      <c r="M83" s="64">
        <f t="shared" si="50"/>
        <v>110.6757491753865</v>
      </c>
      <c r="N83" s="64">
        <f t="shared" si="50"/>
        <v>110.9451324923927</v>
      </c>
      <c r="O83" s="64">
        <f t="shared" si="50"/>
        <v>111.64840571790691</v>
      </c>
      <c r="P83" s="64">
        <f t="shared" si="50"/>
        <v>113.19881816353114</v>
      </c>
      <c r="Q83" s="64">
        <f t="shared" si="50"/>
        <v>112.46932309605312</v>
      </c>
      <c r="R83" s="64">
        <f t="shared" si="50"/>
        <v>111.4916559386681</v>
      </c>
      <c r="S83" s="64">
        <f t="shared" si="50"/>
        <v>111.26677775298596</v>
      </c>
      <c r="T83" s="64">
        <f t="shared" si="50"/>
        <v>107.65941593567658</v>
      </c>
      <c r="U83" s="64">
        <f t="shared" si="50"/>
        <v>106.80685318847306</v>
      </c>
      <c r="V83" s="64">
        <f t="shared" si="50"/>
        <v>103.11138305565886</v>
      </c>
      <c r="W83" s="64">
        <f t="shared" si="50"/>
        <v>103.58299613133389</v>
      </c>
      <c r="X83" s="64">
        <f t="shared" si="50"/>
        <v>102.98004441337872</v>
      </c>
      <c r="Y83" s="64">
        <f t="shared" si="50"/>
        <v>102.20844450379406</v>
      </c>
      <c r="Z83" s="64">
        <f t="shared" si="50"/>
        <v>104.12928810181589</v>
      </c>
      <c r="AA83" s="64">
        <f t="shared" si="50"/>
        <v>104.19099101695112</v>
      </c>
      <c r="AB83" s="64">
        <f t="shared" ref="AB83" si="51">SUBTOTAL(9,AB84:AB98)</f>
        <v>106.01471100815016</v>
      </c>
      <c r="AC83" s="65">
        <f t="shared" si="50"/>
        <v>105.9499698242907</v>
      </c>
      <c r="AD83" s="28">
        <f t="shared" ca="1" si="49"/>
        <v>-0.14127777294162591</v>
      </c>
      <c r="AE83" s="36">
        <f t="shared" ca="1" si="44"/>
        <v>-5.6252217110500657E-3</v>
      </c>
      <c r="AF83" s="36">
        <f t="shared" ca="1" si="45"/>
        <v>-6.106811332483586E-4</v>
      </c>
      <c r="AG83" s="43">
        <f t="shared" ca="1" si="46"/>
        <v>0.15310176998902225</v>
      </c>
    </row>
    <row r="84" spans="1:33" ht="15" hidden="1" outlineLevel="1" x14ac:dyDescent="0.25">
      <c r="A84" s="16" t="s">
        <v>36</v>
      </c>
      <c r="B84" s="55">
        <f>SUBTOTAL(9,B85:B88)</f>
        <v>20.357498630897407</v>
      </c>
      <c r="C84" s="66">
        <f t="shared" ref="C84:AC84" si="52">SUBTOTAL(9,C85:C88)</f>
        <v>18.766561698706344</v>
      </c>
      <c r="D84" s="66">
        <f t="shared" si="52"/>
        <v>18.002240135784792</v>
      </c>
      <c r="E84" s="66">
        <f t="shared" si="52"/>
        <v>17.247558572196422</v>
      </c>
      <c r="F84" s="66">
        <f t="shared" si="52"/>
        <v>16.757319200471752</v>
      </c>
      <c r="G84" s="66">
        <f t="shared" si="52"/>
        <v>16.488803223631066</v>
      </c>
      <c r="H84" s="66">
        <f t="shared" si="52"/>
        <v>14.853272367424792</v>
      </c>
      <c r="I84" s="66">
        <f t="shared" si="52"/>
        <v>14.880027287734272</v>
      </c>
      <c r="J84" s="66">
        <f t="shared" si="52"/>
        <v>15.092977174384679</v>
      </c>
      <c r="K84" s="66">
        <f t="shared" si="52"/>
        <v>15.544837215270549</v>
      </c>
      <c r="L84" s="66">
        <f t="shared" si="52"/>
        <v>15.176767584350424</v>
      </c>
      <c r="M84" s="66">
        <f t="shared" si="52"/>
        <v>15.354261552647142</v>
      </c>
      <c r="N84" s="66">
        <f t="shared" si="52"/>
        <v>16.379715809837183</v>
      </c>
      <c r="O84" s="66">
        <f t="shared" si="52"/>
        <v>16.370009156841935</v>
      </c>
      <c r="P84" s="66">
        <f t="shared" si="52"/>
        <v>15.922511333653061</v>
      </c>
      <c r="Q84" s="66">
        <f t="shared" si="52"/>
        <v>16.706739393598337</v>
      </c>
      <c r="R84" s="66">
        <f t="shared" si="52"/>
        <v>16.869662440659432</v>
      </c>
      <c r="S84" s="66">
        <f t="shared" si="52"/>
        <v>16.178585701673583</v>
      </c>
      <c r="T84" s="66">
        <f t="shared" si="52"/>
        <v>14.731540377881887</v>
      </c>
      <c r="U84" s="66">
        <f t="shared" si="52"/>
        <v>12.963199033069845</v>
      </c>
      <c r="V84" s="66">
        <f t="shared" si="52"/>
        <v>11.214161267627864</v>
      </c>
      <c r="W84" s="66">
        <f t="shared" si="52"/>
        <v>11.789532098794087</v>
      </c>
      <c r="X84" s="66">
        <f t="shared" si="52"/>
        <v>12.574920260136086</v>
      </c>
      <c r="Y84" s="66">
        <f t="shared" si="52"/>
        <v>12.591826184580874</v>
      </c>
      <c r="Z84" s="66">
        <f t="shared" si="52"/>
        <v>13.593428568606644</v>
      </c>
      <c r="AA84" s="66">
        <f t="shared" si="52"/>
        <v>12.308413546194954</v>
      </c>
      <c r="AB84" s="66">
        <f t="shared" ref="AB84" si="53">SUBTOTAL(9,AB85:AB88)</f>
        <v>12.405682219041489</v>
      </c>
      <c r="AC84" s="67">
        <f t="shared" si="52"/>
        <v>10.690054436666763</v>
      </c>
      <c r="AD84" s="29">
        <f t="shared" ca="1" si="49"/>
        <v>-0.47488369615105708</v>
      </c>
      <c r="AE84" s="37">
        <f t="shared" ca="1" si="44"/>
        <v>-2.3574545183254525E-2</v>
      </c>
      <c r="AF84" s="37">
        <f t="shared" ca="1" si="45"/>
        <v>-0.13829370703542676</v>
      </c>
      <c r="AG84" s="44">
        <f t="shared" ca="1" si="46"/>
        <v>1.5447538666098326E-2</v>
      </c>
    </row>
    <row r="85" spans="1:33" hidden="1" outlineLevel="2" x14ac:dyDescent="0.2">
      <c r="A85" s="17" t="s">
        <v>6</v>
      </c>
      <c r="B85" s="56">
        <v>3.23669646321973E-2</v>
      </c>
      <c r="C85" s="68">
        <v>3.2553107114310802E-2</v>
      </c>
      <c r="D85" s="68">
        <v>3.17724624042982E-2</v>
      </c>
      <c r="E85" s="68">
        <v>3.1766235279085897E-2</v>
      </c>
      <c r="F85" s="68">
        <v>3.1795708091307898E-2</v>
      </c>
      <c r="G85" s="68">
        <v>3.3071298840071803E-2</v>
      </c>
      <c r="H85" s="68">
        <v>3.2624921300632603E-2</v>
      </c>
      <c r="I85" s="68">
        <v>3.4383112850729002E-2</v>
      </c>
      <c r="J85" s="68">
        <v>3.2891704630728602E-2</v>
      </c>
      <c r="K85" s="68">
        <v>3.1989349040948002E-2</v>
      </c>
      <c r="L85" s="68">
        <v>3.3947172586022901E-2</v>
      </c>
      <c r="M85" s="68">
        <v>3.4333471756140301E-2</v>
      </c>
      <c r="N85" s="68">
        <v>3.3037381849784497E-2</v>
      </c>
      <c r="O85" s="68">
        <v>3.3444753500333803E-2</v>
      </c>
      <c r="P85" s="68">
        <v>3.1786189469015402E-2</v>
      </c>
      <c r="Q85" s="68">
        <v>3.3312734353937702E-2</v>
      </c>
      <c r="R85" s="68">
        <v>3.0528414E-2</v>
      </c>
      <c r="S85" s="68">
        <v>2.9296242E-2</v>
      </c>
      <c r="T85" s="68">
        <v>2.8039445999999999E-2</v>
      </c>
      <c r="U85" s="68">
        <v>2.79207E-2</v>
      </c>
      <c r="V85" s="68">
        <v>2.38263288435548E-2</v>
      </c>
      <c r="W85" s="68">
        <v>2.7098265962702199E-2</v>
      </c>
      <c r="X85" s="68">
        <v>2.5311103976015999E-2</v>
      </c>
      <c r="Y85" s="68">
        <v>2.5064236847966801E-2</v>
      </c>
      <c r="Z85" s="68">
        <v>2.6434571335499001E-2</v>
      </c>
      <c r="AA85" s="68">
        <v>2.66825446231592E-2</v>
      </c>
      <c r="AB85" s="68">
        <v>2.0812694024697199E-2</v>
      </c>
      <c r="AC85" s="69">
        <v>2.34839785767956E-2</v>
      </c>
      <c r="AD85" s="30">
        <f t="shared" ca="1" si="49"/>
        <v>-0.27444606426162299</v>
      </c>
      <c r="AE85" s="38">
        <f t="shared" ca="1" si="44"/>
        <v>-1.1811902510633132E-2</v>
      </c>
      <c r="AF85" s="38">
        <f t="shared" ca="1" si="45"/>
        <v>0.12834881197640935</v>
      </c>
      <c r="AG85" s="45">
        <f t="shared" ca="1" si="46"/>
        <v>3.3935249745275289E-5</v>
      </c>
    </row>
    <row r="86" spans="1:33" hidden="1" outlineLevel="2" x14ac:dyDescent="0.2">
      <c r="A86" s="17" t="s">
        <v>7</v>
      </c>
      <c r="B86" s="56">
        <v>7.4375248420210399E-2</v>
      </c>
      <c r="C86" s="68">
        <v>7.2301919441834797E-2</v>
      </c>
      <c r="D86" s="68">
        <v>6.6883327254892197E-2</v>
      </c>
      <c r="E86" s="68">
        <v>7.0549991656535999E-2</v>
      </c>
      <c r="F86" s="68">
        <v>0.13643443810164199</v>
      </c>
      <c r="G86" s="68">
        <v>0.18899011817089401</v>
      </c>
      <c r="H86" s="68">
        <v>0.19589766660295899</v>
      </c>
      <c r="I86" s="68">
        <v>0.17336869470764299</v>
      </c>
      <c r="J86" s="68">
        <v>0.14398251408275001</v>
      </c>
      <c r="K86" s="68">
        <v>9.2673716000000003E-2</v>
      </c>
      <c r="L86" s="68">
        <v>0.11092397375800001</v>
      </c>
      <c r="M86" s="68">
        <v>0.11148350965999999</v>
      </c>
      <c r="N86" s="68">
        <v>0.119026392183</v>
      </c>
      <c r="O86" s="68">
        <v>0.105328141562</v>
      </c>
      <c r="P86" s="68">
        <v>0.10131871317864601</v>
      </c>
      <c r="Q86" s="68">
        <v>0.23240397048</v>
      </c>
      <c r="R86" s="68">
        <v>0.37665271049663201</v>
      </c>
      <c r="S86" s="68">
        <v>0.27785784980518102</v>
      </c>
      <c r="T86" s="68">
        <v>0.330042420928986</v>
      </c>
      <c r="U86" s="68">
        <v>0.15984928767944501</v>
      </c>
      <c r="V86" s="68">
        <v>0.36957252850100802</v>
      </c>
      <c r="W86" s="68">
        <v>0.402076396441785</v>
      </c>
      <c r="X86" s="68">
        <v>0.68376325761637002</v>
      </c>
      <c r="Y86" s="68">
        <v>0.61295175262530799</v>
      </c>
      <c r="Z86" s="68">
        <v>0.30131448085364498</v>
      </c>
      <c r="AA86" s="68">
        <v>0.39576806865799402</v>
      </c>
      <c r="AB86" s="68">
        <v>0.221165118631692</v>
      </c>
      <c r="AC86" s="69">
        <v>0.51425392986856699</v>
      </c>
      <c r="AD86" s="30">
        <f t="shared" ca="1" si="49"/>
        <v>5.9143154583242499</v>
      </c>
      <c r="AE86" s="38">
        <f t="shared" ca="1" si="44"/>
        <v>7.4241242404013974E-2</v>
      </c>
      <c r="AF86" s="38">
        <f t="shared" ca="1" si="45"/>
        <v>1.3252035992391642</v>
      </c>
      <c r="AG86" s="45">
        <f t="shared" ca="1" si="46"/>
        <v>7.4311665229599049E-4</v>
      </c>
    </row>
    <row r="87" spans="1:33" hidden="1" outlineLevel="2" x14ac:dyDescent="0.2">
      <c r="A87" s="17" t="s">
        <v>8</v>
      </c>
      <c r="B87" s="56">
        <v>20.250756417845</v>
      </c>
      <c r="C87" s="68">
        <v>18.661706672150199</v>
      </c>
      <c r="D87" s="68">
        <v>17.903584346125601</v>
      </c>
      <c r="E87" s="68">
        <v>17.145242345260801</v>
      </c>
      <c r="F87" s="68">
        <v>16.589089054278801</v>
      </c>
      <c r="G87" s="68">
        <v>16.2667418066201</v>
      </c>
      <c r="H87" s="68">
        <v>14.624749779521199</v>
      </c>
      <c r="I87" s="68">
        <v>14.6722754801759</v>
      </c>
      <c r="J87" s="68">
        <v>14.916102955671199</v>
      </c>
      <c r="K87" s="68">
        <v>15.420174150229601</v>
      </c>
      <c r="L87" s="68">
        <v>15.031896438006401</v>
      </c>
      <c r="M87" s="68">
        <v>15.208444571231</v>
      </c>
      <c r="N87" s="68">
        <v>16.2276520358044</v>
      </c>
      <c r="O87" s="68">
        <v>16.2312362617796</v>
      </c>
      <c r="P87" s="68">
        <v>15.7894064310054</v>
      </c>
      <c r="Q87" s="68">
        <v>16.441022688764399</v>
      </c>
      <c r="R87" s="68">
        <v>16.462481316162801</v>
      </c>
      <c r="S87" s="68">
        <v>15.871431609868401</v>
      </c>
      <c r="T87" s="68">
        <v>14.373458510952901</v>
      </c>
      <c r="U87" s="68">
        <v>12.7754290453904</v>
      </c>
      <c r="V87" s="68">
        <v>10.820762410283301</v>
      </c>
      <c r="W87" s="68">
        <v>11.3603574363896</v>
      </c>
      <c r="X87" s="68">
        <v>11.8658458985437</v>
      </c>
      <c r="Y87" s="68">
        <v>11.9538101951076</v>
      </c>
      <c r="Z87" s="68">
        <v>13.265679516417499</v>
      </c>
      <c r="AA87" s="68">
        <v>11.885962932913801</v>
      </c>
      <c r="AB87" s="68">
        <v>12.163704406385101</v>
      </c>
      <c r="AC87" s="69">
        <v>10.1523165282214</v>
      </c>
      <c r="AD87" s="30">
        <f t="shared" ca="1" si="49"/>
        <v>-0.49866976231687021</v>
      </c>
      <c r="AE87" s="38">
        <f t="shared" ca="1" si="44"/>
        <v>-2.5249474998392696E-2</v>
      </c>
      <c r="AF87" s="38">
        <f t="shared" ca="1" si="45"/>
        <v>-0.16535981235353447</v>
      </c>
      <c r="AG87" s="45">
        <f t="shared" ca="1" si="46"/>
        <v>1.4670486764057059E-2</v>
      </c>
    </row>
    <row r="88" spans="1:33" hidden="1" outlineLevel="2" x14ac:dyDescent="0.2">
      <c r="A88" s="17" t="s">
        <v>9</v>
      </c>
      <c r="B88" s="56">
        <v>0</v>
      </c>
      <c r="C88" s="68">
        <v>0</v>
      </c>
      <c r="D88" s="68">
        <v>0</v>
      </c>
      <c r="E88" s="68">
        <v>0</v>
      </c>
      <c r="F88" s="68">
        <v>0</v>
      </c>
      <c r="G88" s="68">
        <v>0</v>
      </c>
      <c r="H88" s="68">
        <v>0</v>
      </c>
      <c r="I88" s="68">
        <v>0</v>
      </c>
      <c r="J88" s="68">
        <v>0</v>
      </c>
      <c r="K88" s="68">
        <v>0</v>
      </c>
      <c r="L88" s="68">
        <v>0</v>
      </c>
      <c r="M88" s="68">
        <v>0</v>
      </c>
      <c r="N88" s="68">
        <v>0</v>
      </c>
      <c r="O88" s="68">
        <v>0</v>
      </c>
      <c r="P88" s="68">
        <v>0</v>
      </c>
      <c r="Q88" s="68">
        <v>0</v>
      </c>
      <c r="R88" s="68">
        <v>0</v>
      </c>
      <c r="S88" s="68">
        <v>0</v>
      </c>
      <c r="T88" s="68">
        <v>0</v>
      </c>
      <c r="U88" s="68">
        <v>0</v>
      </c>
      <c r="V88" s="68">
        <v>0</v>
      </c>
      <c r="W88" s="68">
        <v>0</v>
      </c>
      <c r="X88" s="68">
        <v>0</v>
      </c>
      <c r="Y88" s="68">
        <v>0</v>
      </c>
      <c r="Z88" s="68">
        <v>0</v>
      </c>
      <c r="AA88" s="68">
        <v>0</v>
      </c>
      <c r="AB88" s="68">
        <v>0</v>
      </c>
      <c r="AC88" s="69">
        <v>0</v>
      </c>
      <c r="AD88" s="30" t="str">
        <f t="shared" ca="1" si="49"/>
        <v/>
      </c>
      <c r="AE88" s="38" t="str">
        <f t="shared" ca="1" si="44"/>
        <v/>
      </c>
      <c r="AF88" s="38" t="str">
        <f t="shared" ca="1" si="45"/>
        <v/>
      </c>
      <c r="AG88" s="45">
        <f t="shared" ca="1" si="46"/>
        <v>0</v>
      </c>
    </row>
    <row r="89" spans="1:33" ht="15" hidden="1" outlineLevel="1" x14ac:dyDescent="0.25">
      <c r="A89" s="16" t="s">
        <v>37</v>
      </c>
      <c r="B89" s="55">
        <f>SUBTOTAL(9,B90:B93)</f>
        <v>5.4318776928095049</v>
      </c>
      <c r="C89" s="66">
        <f t="shared" ref="C89:AC89" si="54">SUBTOTAL(9,C90:C93)</f>
        <v>4.6377552506028854</v>
      </c>
      <c r="D89" s="66">
        <f t="shared" si="54"/>
        <v>7.4408203944139171</v>
      </c>
      <c r="E89" s="66">
        <f t="shared" si="54"/>
        <v>4.2827673323663618</v>
      </c>
      <c r="F89" s="66">
        <f t="shared" si="54"/>
        <v>17.440604802422069</v>
      </c>
      <c r="G89" s="66">
        <f t="shared" si="54"/>
        <v>9.9121509729153061</v>
      </c>
      <c r="H89" s="66">
        <f t="shared" si="54"/>
        <v>3.2436263657161288</v>
      </c>
      <c r="I89" s="66">
        <f t="shared" si="54"/>
        <v>3.4994166635689758</v>
      </c>
      <c r="J89" s="66">
        <f t="shared" si="54"/>
        <v>1.9166061065707631</v>
      </c>
      <c r="K89" s="66">
        <f t="shared" si="54"/>
        <v>1.2126817004597292</v>
      </c>
      <c r="L89" s="66">
        <f t="shared" si="54"/>
        <v>1.0461967855378389</v>
      </c>
      <c r="M89" s="66">
        <f t="shared" si="54"/>
        <v>1.2606435061647003</v>
      </c>
      <c r="N89" s="66">
        <f t="shared" si="54"/>
        <v>1.2219097644249388</v>
      </c>
      <c r="O89" s="66">
        <f t="shared" si="54"/>
        <v>1.1727261669085205</v>
      </c>
      <c r="P89" s="66">
        <f t="shared" si="54"/>
        <v>2.8282371632303001</v>
      </c>
      <c r="Q89" s="66">
        <f t="shared" si="54"/>
        <v>1.2096305974785997</v>
      </c>
      <c r="R89" s="66">
        <f t="shared" si="54"/>
        <v>1.0249333731963817</v>
      </c>
      <c r="S89" s="66">
        <f t="shared" si="54"/>
        <v>2.1442922344697428</v>
      </c>
      <c r="T89" s="66">
        <f t="shared" si="54"/>
        <v>1.0260511898816527</v>
      </c>
      <c r="U89" s="66">
        <f t="shared" si="54"/>
        <v>0.87781410161603091</v>
      </c>
      <c r="V89" s="66">
        <f t="shared" si="54"/>
        <v>0.62960312425436571</v>
      </c>
      <c r="W89" s="66">
        <f t="shared" si="54"/>
        <v>0.78832116678889586</v>
      </c>
      <c r="X89" s="66">
        <f t="shared" si="54"/>
        <v>1.1986767590898419</v>
      </c>
      <c r="Y89" s="66">
        <f t="shared" si="54"/>
        <v>1.4446491678411726</v>
      </c>
      <c r="Z89" s="66">
        <f t="shared" si="54"/>
        <v>1.578414335063022</v>
      </c>
      <c r="AA89" s="66">
        <f t="shared" si="54"/>
        <v>1.812547896368276</v>
      </c>
      <c r="AB89" s="66">
        <f t="shared" ref="AB89" si="55">SUBTOTAL(9,AB90:AB93)</f>
        <v>2.4336377391250101</v>
      </c>
      <c r="AC89" s="67">
        <f t="shared" si="54"/>
        <v>3.2052961946405536</v>
      </c>
      <c r="AD89" s="29">
        <f t="shared" ca="1" si="49"/>
        <v>-0.40991009446262161</v>
      </c>
      <c r="AE89" s="37">
        <f t="shared" ca="1" si="44"/>
        <v>-1.9346713030391038E-2</v>
      </c>
      <c r="AF89" s="37">
        <f t="shared" ca="1" si="45"/>
        <v>0.31708024703503557</v>
      </c>
      <c r="AG89" s="44">
        <f t="shared" ca="1" si="46"/>
        <v>4.6317759368161441E-3</v>
      </c>
    </row>
    <row r="90" spans="1:33" hidden="1" outlineLevel="2" x14ac:dyDescent="0.2">
      <c r="A90" s="17" t="s">
        <v>6</v>
      </c>
      <c r="B90" s="56">
        <v>3.7970563376129703E-2</v>
      </c>
      <c r="C90" s="68">
        <v>3.7648669341891497E-2</v>
      </c>
      <c r="D90" s="68">
        <v>3.8637385920468698E-2</v>
      </c>
      <c r="E90" s="68">
        <v>4.0441056444158997E-2</v>
      </c>
      <c r="F90" s="68">
        <v>4.3887757085945299E-2</v>
      </c>
      <c r="G90" s="68">
        <v>4.6641466004845901E-2</v>
      </c>
      <c r="H90" s="68">
        <v>4.80045222075247E-2</v>
      </c>
      <c r="I90" s="68">
        <v>4.94577365469401E-2</v>
      </c>
      <c r="J90" s="68">
        <v>5.2482022437642398E-2</v>
      </c>
      <c r="K90" s="68">
        <v>5.5965804527291003E-2</v>
      </c>
      <c r="L90" s="68">
        <v>5.8336614820292003E-2</v>
      </c>
      <c r="M90" s="68">
        <v>6.03664155647953E-2</v>
      </c>
      <c r="N90" s="68">
        <v>5.9882258919062403E-2</v>
      </c>
      <c r="O90" s="68">
        <v>6.2799438276093203E-2</v>
      </c>
      <c r="P90" s="68">
        <v>6.8900959879892698E-2</v>
      </c>
      <c r="Q90" s="68">
        <v>6.7811899102090803E-2</v>
      </c>
      <c r="R90" s="68">
        <v>6.6357558408259798E-2</v>
      </c>
      <c r="S90" s="68">
        <v>5.7887473246659001E-2</v>
      </c>
      <c r="T90" s="68">
        <v>5.61294798901186E-2</v>
      </c>
      <c r="U90" s="68">
        <v>6.4182330188387995E-2</v>
      </c>
      <c r="V90" s="68">
        <v>5.8390388336003303E-2</v>
      </c>
      <c r="W90" s="68">
        <v>4.8273198507648003E-2</v>
      </c>
      <c r="X90" s="68">
        <v>6.7038618606567096E-2</v>
      </c>
      <c r="Y90" s="68">
        <v>6.5228939676029205E-2</v>
      </c>
      <c r="Z90" s="68">
        <v>7.4179687397682104E-2</v>
      </c>
      <c r="AA90" s="68">
        <v>7.5294825504446106E-2</v>
      </c>
      <c r="AB90" s="68">
        <v>6.7642218485830297E-2</v>
      </c>
      <c r="AC90" s="69">
        <v>6.7470834867970994E-2</v>
      </c>
      <c r="AD90" s="30">
        <f t="shared" ca="1" si="49"/>
        <v>0.77692477721799391</v>
      </c>
      <c r="AE90" s="38">
        <f t="shared" ca="1" si="44"/>
        <v>2.1520300225373212E-2</v>
      </c>
      <c r="AF90" s="38">
        <f t="shared" ca="1" si="45"/>
        <v>-2.5336782514784328E-3</v>
      </c>
      <c r="AG90" s="45">
        <f t="shared" ca="1" si="46"/>
        <v>9.7497944152836403E-5</v>
      </c>
    </row>
    <row r="91" spans="1:33" hidden="1" outlineLevel="2" x14ac:dyDescent="0.2">
      <c r="A91" s="17" t="s">
        <v>7</v>
      </c>
      <c r="B91" s="56">
        <v>0.29538660934930799</v>
      </c>
      <c r="C91" s="68">
        <v>0.30060290033507803</v>
      </c>
      <c r="D91" s="68">
        <v>0.27457336900709201</v>
      </c>
      <c r="E91" s="68">
        <v>0.32307321280504298</v>
      </c>
      <c r="F91" s="68">
        <v>0.31404406311202199</v>
      </c>
      <c r="G91" s="68">
        <v>0.28930437965536798</v>
      </c>
      <c r="H91" s="68">
        <v>0.28177770194546797</v>
      </c>
      <c r="I91" s="68">
        <v>0.27919052238985598</v>
      </c>
      <c r="J91" s="68">
        <v>0.26953268044613299</v>
      </c>
      <c r="K91" s="68">
        <v>0.23999822228080001</v>
      </c>
      <c r="L91" s="68">
        <v>0.23698567032391199</v>
      </c>
      <c r="M91" s="68">
        <v>0.29646058480448001</v>
      </c>
      <c r="N91" s="68">
        <v>0.28621227702934399</v>
      </c>
      <c r="O91" s="68">
        <v>0.34548239748017601</v>
      </c>
      <c r="P91" s="68">
        <v>0.27019760691008399</v>
      </c>
      <c r="Q91" s="68">
        <v>0.25181271300109198</v>
      </c>
      <c r="R91" s="68">
        <v>0.264700511867411</v>
      </c>
      <c r="S91" s="68">
        <v>0.27743683113011403</v>
      </c>
      <c r="T91" s="68">
        <v>0.300975787916475</v>
      </c>
      <c r="U91" s="68">
        <v>0.244776934565336</v>
      </c>
      <c r="V91" s="68">
        <v>0.27015718089638302</v>
      </c>
      <c r="W91" s="68">
        <v>0.24527609175641299</v>
      </c>
      <c r="X91" s="68">
        <v>0.26852349514264001</v>
      </c>
      <c r="Y91" s="68">
        <v>0.27752666114727598</v>
      </c>
      <c r="Z91" s="68">
        <v>0.190026063658917</v>
      </c>
      <c r="AA91" s="68">
        <v>0.18827053779873201</v>
      </c>
      <c r="AB91" s="68">
        <v>0.20450559229988199</v>
      </c>
      <c r="AC91" s="69">
        <v>0.18886810479836599</v>
      </c>
      <c r="AD91" s="30">
        <f t="shared" ca="1" si="49"/>
        <v>-0.36060708637262251</v>
      </c>
      <c r="AE91" s="38">
        <f t="shared" ca="1" si="44"/>
        <v>-1.642786725122658E-2</v>
      </c>
      <c r="AF91" s="38">
        <f t="shared" ca="1" si="45"/>
        <v>-7.6464840524192446E-2</v>
      </c>
      <c r="AG91" s="45">
        <f t="shared" ca="1" si="46"/>
        <v>2.729216552591459E-4</v>
      </c>
    </row>
    <row r="92" spans="1:33" hidden="1" outlineLevel="2" x14ac:dyDescent="0.2">
      <c r="A92" s="17" t="s">
        <v>8</v>
      </c>
      <c r="B92" s="56">
        <v>5.0866211321664796</v>
      </c>
      <c r="C92" s="68">
        <v>4.2874895533726498</v>
      </c>
      <c r="D92" s="68">
        <v>7.1155825633149998</v>
      </c>
      <c r="E92" s="68">
        <v>3.9072386787171598</v>
      </c>
      <c r="F92" s="68">
        <v>17.069925369624102</v>
      </c>
      <c r="G92" s="68">
        <v>9.5632237517187093</v>
      </c>
      <c r="H92" s="68">
        <v>2.9047808668279602</v>
      </c>
      <c r="I92" s="68">
        <v>3.1636304967208102</v>
      </c>
      <c r="J92" s="68">
        <v>1.5863041429351601</v>
      </c>
      <c r="K92" s="68">
        <v>0.91078043719163804</v>
      </c>
      <c r="L92" s="68">
        <v>0.74620549153563498</v>
      </c>
      <c r="M92" s="68">
        <v>0.89865049308742495</v>
      </c>
      <c r="N92" s="68">
        <v>0.86827153247717004</v>
      </c>
      <c r="O92" s="68">
        <v>0.75576848401576802</v>
      </c>
      <c r="P92" s="68">
        <v>2.4810914151863201</v>
      </c>
      <c r="Q92" s="68">
        <v>0.88116994593121201</v>
      </c>
      <c r="R92" s="68">
        <v>0.68381934199127103</v>
      </c>
      <c r="S92" s="68">
        <v>1.7993906794733101</v>
      </c>
      <c r="T92" s="68">
        <v>0.65973567959766499</v>
      </c>
      <c r="U92" s="68">
        <v>0.55908780886113096</v>
      </c>
      <c r="V92" s="68">
        <v>0.29155441949108801</v>
      </c>
      <c r="W92" s="68">
        <v>0.48593639993415899</v>
      </c>
      <c r="X92" s="68">
        <v>0.85445056365996896</v>
      </c>
      <c r="Y92" s="68">
        <v>1.09288830719668</v>
      </c>
      <c r="Z92" s="68">
        <v>1.3049981084703</v>
      </c>
      <c r="AA92" s="68">
        <v>1.5391760188243899</v>
      </c>
      <c r="AB92" s="68">
        <v>2.1505830150882899</v>
      </c>
      <c r="AC92" s="69">
        <v>2.9391191019885299</v>
      </c>
      <c r="AD92" s="30">
        <f t="shared" ca="1" si="49"/>
        <v>-0.42218635404113369</v>
      </c>
      <c r="AE92" s="38">
        <f t="shared" ca="1" si="44"/>
        <v>-2.0109999790066446E-2</v>
      </c>
      <c r="AF92" s="38">
        <f t="shared" ca="1" si="45"/>
        <v>0.3666615431108422</v>
      </c>
      <c r="AG92" s="45">
        <f t="shared" ca="1" si="46"/>
        <v>4.2471398290084596E-3</v>
      </c>
    </row>
    <row r="93" spans="1:33" hidden="1" outlineLevel="2" x14ac:dyDescent="0.2">
      <c r="A93" s="17" t="s">
        <v>9</v>
      </c>
      <c r="B93" s="56">
        <v>1.1899387917587901E-2</v>
      </c>
      <c r="C93" s="68">
        <v>1.20141275532663E-2</v>
      </c>
      <c r="D93" s="68">
        <v>1.20270761713568E-2</v>
      </c>
      <c r="E93" s="68">
        <v>1.20143844E-2</v>
      </c>
      <c r="F93" s="68">
        <v>1.27476126E-2</v>
      </c>
      <c r="G93" s="68">
        <v>1.2981375536381901E-2</v>
      </c>
      <c r="H93" s="68">
        <v>9.0632747351758799E-3</v>
      </c>
      <c r="I93" s="68">
        <v>7.1379079113692697E-3</v>
      </c>
      <c r="J93" s="68">
        <v>8.2872607518275094E-3</v>
      </c>
      <c r="K93" s="68">
        <v>5.9372364600000001E-3</v>
      </c>
      <c r="L93" s="68">
        <v>4.6690088579999997E-3</v>
      </c>
      <c r="M93" s="68">
        <v>5.166012708E-3</v>
      </c>
      <c r="N93" s="68">
        <v>7.5436959993623997E-3</v>
      </c>
      <c r="O93" s="68">
        <v>8.6758471364832002E-3</v>
      </c>
      <c r="P93" s="68">
        <v>8.0471812540031992E-3</v>
      </c>
      <c r="Q93" s="68">
        <v>8.8360394442048001E-3</v>
      </c>
      <c r="R93" s="68">
        <v>1.005596092944E-2</v>
      </c>
      <c r="S93" s="68">
        <v>9.5772506196599994E-3</v>
      </c>
      <c r="T93" s="68">
        <v>9.2102424773939998E-3</v>
      </c>
      <c r="U93" s="68">
        <v>9.7670280011760008E-3</v>
      </c>
      <c r="V93" s="68">
        <v>9.5011355308913994E-3</v>
      </c>
      <c r="W93" s="68">
        <v>8.8354765906758E-3</v>
      </c>
      <c r="X93" s="68">
        <v>8.6640816806658298E-3</v>
      </c>
      <c r="Y93" s="68">
        <v>9.00525982118742E-3</v>
      </c>
      <c r="Z93" s="68">
        <v>9.2104755361229404E-3</v>
      </c>
      <c r="AA93" s="68">
        <v>9.8065142407079992E-3</v>
      </c>
      <c r="AB93" s="68">
        <v>1.0906913251008E-2</v>
      </c>
      <c r="AC93" s="69">
        <v>9.8381529856867902E-3</v>
      </c>
      <c r="AD93" s="30">
        <f t="shared" ca="1" si="49"/>
        <v>-0.17322192924347812</v>
      </c>
      <c r="AE93" s="38">
        <f t="shared" ca="1" si="44"/>
        <v>-7.0203883337324191E-3</v>
      </c>
      <c r="AF93" s="38">
        <f t="shared" ca="1" si="45"/>
        <v>-9.7989251470615324E-2</v>
      </c>
      <c r="AG93" s="45">
        <f t="shared" ca="1" si="46"/>
        <v>1.4216508395702274E-5</v>
      </c>
    </row>
    <row r="94" spans="1:33" ht="15" hidden="1" outlineLevel="1" x14ac:dyDescent="0.25">
      <c r="A94" s="16" t="s">
        <v>38</v>
      </c>
      <c r="B94" s="55">
        <f>SUBTOTAL(9,B95:B98)</f>
        <v>97.591580271805157</v>
      </c>
      <c r="C94" s="66">
        <f t="shared" ref="C94:AC94" si="56">SUBTOTAL(9,C95:C98)</f>
        <v>93.524324201379557</v>
      </c>
      <c r="D94" s="66">
        <f t="shared" si="56"/>
        <v>89.942756367918491</v>
      </c>
      <c r="E94" s="66">
        <f t="shared" si="56"/>
        <v>88.928910729935396</v>
      </c>
      <c r="F94" s="66">
        <f t="shared" si="56"/>
        <v>88.990962291538011</v>
      </c>
      <c r="G94" s="66">
        <f t="shared" si="56"/>
        <v>88.877638002743097</v>
      </c>
      <c r="H94" s="66">
        <f t="shared" si="56"/>
        <v>89.587962133153454</v>
      </c>
      <c r="I94" s="66">
        <f t="shared" si="56"/>
        <v>90.943373071476827</v>
      </c>
      <c r="J94" s="66">
        <f t="shared" si="56"/>
        <v>92.478675508215517</v>
      </c>
      <c r="K94" s="66">
        <f t="shared" si="56"/>
        <v>93.219287214938234</v>
      </c>
      <c r="L94" s="66">
        <f t="shared" si="56"/>
        <v>94.195996877764827</v>
      </c>
      <c r="M94" s="66">
        <f t="shared" si="56"/>
        <v>94.060844116574657</v>
      </c>
      <c r="N94" s="66">
        <f t="shared" si="56"/>
        <v>93.343506918130572</v>
      </c>
      <c r="O94" s="66">
        <f t="shared" si="56"/>
        <v>94.105670394156448</v>
      </c>
      <c r="P94" s="66">
        <f t="shared" si="56"/>
        <v>94.448069666647797</v>
      </c>
      <c r="Q94" s="66">
        <f t="shared" si="56"/>
        <v>94.552953104976183</v>
      </c>
      <c r="R94" s="66">
        <f t="shared" si="56"/>
        <v>93.597060124812302</v>
      </c>
      <c r="S94" s="66">
        <f t="shared" si="56"/>
        <v>92.943899816842631</v>
      </c>
      <c r="T94" s="66">
        <f t="shared" si="56"/>
        <v>91.901824367913051</v>
      </c>
      <c r="U94" s="66">
        <f t="shared" si="56"/>
        <v>92.96584005378719</v>
      </c>
      <c r="V94" s="66">
        <f t="shared" si="56"/>
        <v>91.267618663776631</v>
      </c>
      <c r="W94" s="66">
        <f t="shared" si="56"/>
        <v>91.005142865750912</v>
      </c>
      <c r="X94" s="66">
        <f t="shared" si="56"/>
        <v>89.206447394152789</v>
      </c>
      <c r="Y94" s="66">
        <f t="shared" si="56"/>
        <v>88.171969151372011</v>
      </c>
      <c r="Z94" s="66">
        <f t="shared" si="56"/>
        <v>88.957445198146218</v>
      </c>
      <c r="AA94" s="66">
        <f t="shared" si="56"/>
        <v>90.070029574387888</v>
      </c>
      <c r="AB94" s="66">
        <f t="shared" ref="AB94" si="57">SUBTOTAL(9,AB95:AB98)</f>
        <v>91.175391049983659</v>
      </c>
      <c r="AC94" s="67">
        <f t="shared" si="56"/>
        <v>92.054619192983395</v>
      </c>
      <c r="AD94" s="29">
        <f t="shared" ca="1" si="49"/>
        <v>-5.6736053083684124E-2</v>
      </c>
      <c r="AE94" s="37">
        <f t="shared" ca="1" si="44"/>
        <v>-2.1609630177815697E-3</v>
      </c>
      <c r="AF94" s="37">
        <f t="shared" ca="1" si="45"/>
        <v>9.6432615519874698E-3</v>
      </c>
      <c r="AG94" s="44">
        <f t="shared" ca="1" si="46"/>
        <v>0.1330224553861078</v>
      </c>
    </row>
    <row r="95" spans="1:33" hidden="1" outlineLevel="2" x14ac:dyDescent="0.2">
      <c r="A95" s="17" t="s">
        <v>6</v>
      </c>
      <c r="B95" s="56">
        <v>3.1427999999999998E-2</v>
      </c>
      <c r="C95" s="68">
        <v>3.3903000000000003E-2</v>
      </c>
      <c r="D95" s="68">
        <v>3.8556E-2</v>
      </c>
      <c r="E95" s="68">
        <v>3.8942999999999998E-2</v>
      </c>
      <c r="F95" s="68">
        <v>4.0770000000000001E-2</v>
      </c>
      <c r="G95" s="68">
        <v>4.0085999999999997E-2</v>
      </c>
      <c r="H95" s="68">
        <v>4.2021000000000003E-2</v>
      </c>
      <c r="I95" s="68">
        <v>4.4613E-2</v>
      </c>
      <c r="J95" s="68">
        <v>4.6161000000000001E-2</v>
      </c>
      <c r="K95" s="68">
        <v>4.98817737E-2</v>
      </c>
      <c r="L95" s="68">
        <v>6.5316330000000006E-2</v>
      </c>
      <c r="M95" s="68">
        <v>6.5250126000000006E-2</v>
      </c>
      <c r="N95" s="68">
        <v>6.1844400000000001E-2</v>
      </c>
      <c r="O95" s="68">
        <v>6.2606700000000001E-2</v>
      </c>
      <c r="P95" s="68">
        <v>6.5571389999999993E-2</v>
      </c>
      <c r="Q95" s="68">
        <v>5.9128020000000003E-2</v>
      </c>
      <c r="R95" s="68">
        <v>6.3234360000000003E-2</v>
      </c>
      <c r="S95" s="68">
        <v>5.0890770000000002E-2</v>
      </c>
      <c r="T95" s="68">
        <v>4.9198005000000003E-2</v>
      </c>
      <c r="U95" s="68">
        <v>5.90413095E-2</v>
      </c>
      <c r="V95" s="68">
        <v>5.3929675351313697E-2</v>
      </c>
      <c r="W95" s="68">
        <v>5.0557680000000001E-2</v>
      </c>
      <c r="X95" s="68">
        <v>5.6486700000000001E-2</v>
      </c>
      <c r="Y95" s="68">
        <v>5.5425175393629803E-2</v>
      </c>
      <c r="Z95" s="68">
        <v>5.9014237117955802E-2</v>
      </c>
      <c r="AA95" s="68">
        <v>6.10462528741205E-2</v>
      </c>
      <c r="AB95" s="68">
        <v>5.72377940305204E-2</v>
      </c>
      <c r="AC95" s="69">
        <v>6.0778019865028399E-2</v>
      </c>
      <c r="AD95" s="30">
        <f t="shared" ca="1" si="49"/>
        <v>0.93388124809177819</v>
      </c>
      <c r="AE95" s="38">
        <f t="shared" ca="1" si="44"/>
        <v>2.4727782979796498E-2</v>
      </c>
      <c r="AF95" s="38">
        <f t="shared" ca="1" si="45"/>
        <v>6.1851192808378919E-2</v>
      </c>
      <c r="AG95" s="45">
        <f t="shared" ca="1" si="46"/>
        <v>8.7826569778129689E-5</v>
      </c>
    </row>
    <row r="96" spans="1:33" hidden="1" outlineLevel="2" x14ac:dyDescent="0.2">
      <c r="A96" s="17" t="s">
        <v>7</v>
      </c>
      <c r="B96" s="56">
        <v>13.124007708246801</v>
      </c>
      <c r="C96" s="68">
        <v>9.0495679504564208</v>
      </c>
      <c r="D96" s="68">
        <v>5.2386474175691999</v>
      </c>
      <c r="E96" s="68">
        <v>4.23745634752113</v>
      </c>
      <c r="F96" s="68">
        <v>4.3642628345604804</v>
      </c>
      <c r="G96" s="68">
        <v>4.30461931851457</v>
      </c>
      <c r="H96" s="68">
        <v>4.1123355419068304</v>
      </c>
      <c r="I96" s="68">
        <v>4.2812278712142504</v>
      </c>
      <c r="J96" s="68">
        <v>4.4774495025293897</v>
      </c>
      <c r="K96" s="68">
        <v>3.9927803004000002</v>
      </c>
      <c r="L96" s="68">
        <v>3.6956149891019998</v>
      </c>
      <c r="M96" s="68">
        <v>2.4653732173559999</v>
      </c>
      <c r="N96" s="68">
        <v>2.068697063808</v>
      </c>
      <c r="O96" s="68">
        <v>2.8174656746340001</v>
      </c>
      <c r="P96" s="68">
        <v>2.9653327177694799</v>
      </c>
      <c r="Q96" s="68">
        <v>3.0104486459820001</v>
      </c>
      <c r="R96" s="68">
        <v>2.3453056453919401</v>
      </c>
      <c r="S96" s="68">
        <v>1.8805767032401199</v>
      </c>
      <c r="T96" s="68">
        <v>1.24237971426736</v>
      </c>
      <c r="U96" s="68">
        <v>2.9239072257605101</v>
      </c>
      <c r="V96" s="68">
        <v>1.81664847807503</v>
      </c>
      <c r="W96" s="68">
        <v>2.4781440980248801</v>
      </c>
      <c r="X96" s="68">
        <v>1.49974062199138</v>
      </c>
      <c r="Y96" s="68">
        <v>1.1322769931536401</v>
      </c>
      <c r="Z96" s="68">
        <v>1.1816699951787299</v>
      </c>
      <c r="AA96" s="68">
        <v>1.33299598320718</v>
      </c>
      <c r="AB96" s="68">
        <v>1.1704741581572999</v>
      </c>
      <c r="AC96" s="69">
        <v>0.93604444036670897</v>
      </c>
      <c r="AD96" s="30">
        <f t="shared" ca="1" si="49"/>
        <v>-0.92867693610248936</v>
      </c>
      <c r="AE96" s="38">
        <f t="shared" ca="1" si="44"/>
        <v>-9.3167582920212211E-2</v>
      </c>
      <c r="AF96" s="38">
        <f t="shared" ca="1" si="45"/>
        <v>-0.20028611153590792</v>
      </c>
      <c r="AG96" s="45">
        <f t="shared" ca="1" si="46"/>
        <v>1.3526201172703951E-3</v>
      </c>
    </row>
    <row r="97" spans="1:33" hidden="1" outlineLevel="2" x14ac:dyDescent="0.2">
      <c r="A97" s="17" t="s">
        <v>8</v>
      </c>
      <c r="B97" s="56">
        <v>0.124738814010061</v>
      </c>
      <c r="C97" s="68">
        <v>0.12944750137483599</v>
      </c>
      <c r="D97" s="68">
        <v>0.35414720080098999</v>
      </c>
      <c r="E97" s="68">
        <v>0.34110563286596401</v>
      </c>
      <c r="F97" s="68">
        <v>0.27452370742922899</v>
      </c>
      <c r="G97" s="68">
        <v>0.22152693468023199</v>
      </c>
      <c r="H97" s="68">
        <v>0.15727204946173601</v>
      </c>
      <c r="I97" s="68">
        <v>0.14448817392848901</v>
      </c>
      <c r="J97" s="68">
        <v>0.189861973437118</v>
      </c>
      <c r="K97" s="68">
        <v>0.273869372804739</v>
      </c>
      <c r="L97" s="68">
        <v>0.20498072130053099</v>
      </c>
      <c r="M97" s="68">
        <v>0.17577152144486299</v>
      </c>
      <c r="N97" s="68">
        <v>0.19046276895787401</v>
      </c>
      <c r="O97" s="68">
        <v>0.200928763801452</v>
      </c>
      <c r="P97" s="68">
        <v>0.21587382842011599</v>
      </c>
      <c r="Q97" s="68">
        <v>0.22663482677788199</v>
      </c>
      <c r="R97" s="68">
        <v>0.22990361784036001</v>
      </c>
      <c r="S97" s="68">
        <v>0.23958863125841401</v>
      </c>
      <c r="T97" s="68">
        <v>0.12708837832337999</v>
      </c>
      <c r="U97" s="68">
        <v>0.123911832437871</v>
      </c>
      <c r="V97" s="68">
        <v>0.28725516616528901</v>
      </c>
      <c r="W97" s="68">
        <v>0.13023893458942801</v>
      </c>
      <c r="X97" s="68">
        <v>0.11559030478141499</v>
      </c>
      <c r="Y97" s="68">
        <v>0.163119112395438</v>
      </c>
      <c r="Z97" s="68">
        <v>5.77336421362354E-2</v>
      </c>
      <c r="AA97" s="68">
        <v>6.0698848914386198E-2</v>
      </c>
      <c r="AB97" s="68">
        <v>0.26958590156933898</v>
      </c>
      <c r="AC97" s="69">
        <v>0.20903993617545699</v>
      </c>
      <c r="AD97" s="30">
        <f t="shared" ca="1" si="49"/>
        <v>0.67582109734181506</v>
      </c>
      <c r="AE97" s="38">
        <f t="shared" ca="1" si="44"/>
        <v>1.9306345665963454E-2</v>
      </c>
      <c r="AF97" s="38">
        <f t="shared" ca="1" si="45"/>
        <v>-0.22458876759291224</v>
      </c>
      <c r="AG97" s="45">
        <f t="shared" ca="1" si="46"/>
        <v>3.0207072526713637E-4</v>
      </c>
    </row>
    <row r="98" spans="1:33" hidden="1" outlineLevel="2" x14ac:dyDescent="0.2">
      <c r="A98" s="17" t="s">
        <v>9</v>
      </c>
      <c r="B98" s="56">
        <v>84.3114057495483</v>
      </c>
      <c r="C98" s="68">
        <v>84.3114057495483</v>
      </c>
      <c r="D98" s="68">
        <v>84.3114057495483</v>
      </c>
      <c r="E98" s="68">
        <v>84.3114057495483</v>
      </c>
      <c r="F98" s="68">
        <v>84.3114057495483</v>
      </c>
      <c r="G98" s="68">
        <v>84.3114057495483</v>
      </c>
      <c r="H98" s="68">
        <v>85.276333541784894</v>
      </c>
      <c r="I98" s="68">
        <v>86.473044026334094</v>
      </c>
      <c r="J98" s="68">
        <v>87.765203032249005</v>
      </c>
      <c r="K98" s="68">
        <v>88.902755768033501</v>
      </c>
      <c r="L98" s="68">
        <v>90.230084837362298</v>
      </c>
      <c r="M98" s="68">
        <v>91.354449251773801</v>
      </c>
      <c r="N98" s="68">
        <v>91.022502685364699</v>
      </c>
      <c r="O98" s="68">
        <v>91.024669255720994</v>
      </c>
      <c r="P98" s="68">
        <v>91.201291730458195</v>
      </c>
      <c r="Q98" s="68">
        <v>91.256741612216302</v>
      </c>
      <c r="R98" s="68">
        <v>90.958616501579996</v>
      </c>
      <c r="S98" s="68">
        <v>90.772843712344098</v>
      </c>
      <c r="T98" s="68">
        <v>90.483158270322306</v>
      </c>
      <c r="U98" s="68">
        <v>89.858979686088801</v>
      </c>
      <c r="V98" s="68">
        <v>89.109785344184999</v>
      </c>
      <c r="W98" s="68">
        <v>88.346202153136602</v>
      </c>
      <c r="X98" s="68">
        <v>87.534629767379997</v>
      </c>
      <c r="Y98" s="68">
        <v>86.8211478704293</v>
      </c>
      <c r="Z98" s="68">
        <v>87.659027323713303</v>
      </c>
      <c r="AA98" s="68">
        <v>88.615288489392199</v>
      </c>
      <c r="AB98" s="68">
        <v>89.678093196226499</v>
      </c>
      <c r="AC98" s="69">
        <v>90.848756796576197</v>
      </c>
      <c r="AD98" s="30">
        <f t="shared" ca="1" si="49"/>
        <v>7.7538157369211325E-2</v>
      </c>
      <c r="AE98" s="38">
        <f t="shared" ca="1" si="44"/>
        <v>2.7697158262207644E-3</v>
      </c>
      <c r="AF98" s="38">
        <f t="shared" ca="1" si="45"/>
        <v>1.3054064360937589E-2</v>
      </c>
      <c r="AG98" s="45">
        <f t="shared" ca="1" si="46"/>
        <v>0.13127993797379212</v>
      </c>
    </row>
    <row r="99" spans="1:33" ht="15.75" collapsed="1" thickBot="1" x14ac:dyDescent="0.3">
      <c r="A99" s="20" t="s">
        <v>39</v>
      </c>
      <c r="B99" s="58">
        <f>SUBTOTAL(9,B100:B107)</f>
        <v>0</v>
      </c>
      <c r="C99" s="72">
        <f t="shared" ref="C99:AC99" si="58">SUBTOTAL(9,C100:C107)</f>
        <v>0</v>
      </c>
      <c r="D99" s="72">
        <f t="shared" si="58"/>
        <v>0</v>
      </c>
      <c r="E99" s="72">
        <f t="shared" si="58"/>
        <v>0</v>
      </c>
      <c r="F99" s="72">
        <f t="shared" si="58"/>
        <v>0</v>
      </c>
      <c r="G99" s="72">
        <f t="shared" si="58"/>
        <v>0</v>
      </c>
      <c r="H99" s="72">
        <f t="shared" si="58"/>
        <v>0</v>
      </c>
      <c r="I99" s="72">
        <f t="shared" si="58"/>
        <v>0</v>
      </c>
      <c r="J99" s="72">
        <f t="shared" si="58"/>
        <v>0</v>
      </c>
      <c r="K99" s="72">
        <f t="shared" si="58"/>
        <v>0</v>
      </c>
      <c r="L99" s="72">
        <f t="shared" si="58"/>
        <v>0</v>
      </c>
      <c r="M99" s="72">
        <f t="shared" si="58"/>
        <v>0</v>
      </c>
      <c r="N99" s="72">
        <f t="shared" si="58"/>
        <v>0</v>
      </c>
      <c r="O99" s="72">
        <f t="shared" si="58"/>
        <v>0</v>
      </c>
      <c r="P99" s="72">
        <f t="shared" si="58"/>
        <v>0</v>
      </c>
      <c r="Q99" s="72">
        <f t="shared" si="58"/>
        <v>0</v>
      </c>
      <c r="R99" s="72">
        <f t="shared" si="58"/>
        <v>0</v>
      </c>
      <c r="S99" s="72">
        <f t="shared" si="58"/>
        <v>0</v>
      </c>
      <c r="T99" s="72">
        <f t="shared" si="58"/>
        <v>0</v>
      </c>
      <c r="U99" s="72">
        <f t="shared" si="58"/>
        <v>0</v>
      </c>
      <c r="V99" s="72">
        <f t="shared" si="58"/>
        <v>0</v>
      </c>
      <c r="W99" s="72">
        <f t="shared" si="58"/>
        <v>0</v>
      </c>
      <c r="X99" s="72">
        <f t="shared" si="58"/>
        <v>0</v>
      </c>
      <c r="Y99" s="72">
        <f t="shared" si="58"/>
        <v>0</v>
      </c>
      <c r="Z99" s="72">
        <f t="shared" si="58"/>
        <v>0</v>
      </c>
      <c r="AA99" s="72">
        <f t="shared" si="58"/>
        <v>0</v>
      </c>
      <c r="AB99" s="72">
        <f t="shared" ref="AB99" si="59">SUBTOTAL(9,AB100:AB107)</f>
        <v>0</v>
      </c>
      <c r="AC99" s="73">
        <f t="shared" si="58"/>
        <v>0</v>
      </c>
      <c r="AD99" s="32" t="str">
        <f t="shared" ca="1" si="49"/>
        <v/>
      </c>
      <c r="AE99" s="40" t="str">
        <f t="shared" ca="1" si="44"/>
        <v/>
      </c>
      <c r="AF99" s="40" t="str">
        <f t="shared" ca="1" si="45"/>
        <v/>
      </c>
      <c r="AG99" s="47">
        <f t="shared" ca="1" si="46"/>
        <v>0</v>
      </c>
    </row>
    <row r="100" spans="1:33" ht="15.75" hidden="1" outlineLevel="1" thickBot="1" x14ac:dyDescent="0.3">
      <c r="A100" s="21" t="s">
        <v>40</v>
      </c>
      <c r="B100" s="55">
        <v>0</v>
      </c>
      <c r="C100" s="66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7">
        <v>0</v>
      </c>
      <c r="AD100" s="29" t="str">
        <f t="shared" ca="1" si="49"/>
        <v/>
      </c>
      <c r="AE100" s="37" t="str">
        <f t="shared" ca="1" si="44"/>
        <v/>
      </c>
      <c r="AF100" s="37" t="str">
        <f t="shared" ca="1" si="45"/>
        <v/>
      </c>
      <c r="AG100" s="44">
        <f t="shared" ca="1" si="46"/>
        <v>0</v>
      </c>
    </row>
    <row r="101" spans="1:33" ht="15.75" hidden="1" outlineLevel="1" thickBot="1" x14ac:dyDescent="0.3">
      <c r="A101" s="21" t="s">
        <v>41</v>
      </c>
      <c r="B101" s="55">
        <f>SUBTOTAL(9,B102:B105)</f>
        <v>0</v>
      </c>
      <c r="C101" s="66">
        <f t="shared" ref="C101:AC101" si="60">SUBTOTAL(9,C102:C105)</f>
        <v>0</v>
      </c>
      <c r="D101" s="66">
        <f t="shared" si="60"/>
        <v>0</v>
      </c>
      <c r="E101" s="66">
        <f t="shared" si="60"/>
        <v>0</v>
      </c>
      <c r="F101" s="66">
        <f t="shared" si="60"/>
        <v>0</v>
      </c>
      <c r="G101" s="66">
        <f t="shared" si="60"/>
        <v>0</v>
      </c>
      <c r="H101" s="66">
        <f t="shared" si="60"/>
        <v>0</v>
      </c>
      <c r="I101" s="66">
        <f t="shared" si="60"/>
        <v>0</v>
      </c>
      <c r="J101" s="66">
        <f t="shared" si="60"/>
        <v>0</v>
      </c>
      <c r="K101" s="66">
        <f t="shared" si="60"/>
        <v>0</v>
      </c>
      <c r="L101" s="66">
        <f t="shared" si="60"/>
        <v>0</v>
      </c>
      <c r="M101" s="66">
        <f t="shared" si="60"/>
        <v>0</v>
      </c>
      <c r="N101" s="66">
        <f t="shared" si="60"/>
        <v>0</v>
      </c>
      <c r="O101" s="66">
        <f t="shared" si="60"/>
        <v>0</v>
      </c>
      <c r="P101" s="66">
        <f t="shared" si="60"/>
        <v>0</v>
      </c>
      <c r="Q101" s="66">
        <f t="shared" si="60"/>
        <v>0</v>
      </c>
      <c r="R101" s="66">
        <f t="shared" si="60"/>
        <v>0</v>
      </c>
      <c r="S101" s="66">
        <f t="shared" si="60"/>
        <v>0</v>
      </c>
      <c r="T101" s="66">
        <f t="shared" si="60"/>
        <v>0</v>
      </c>
      <c r="U101" s="66">
        <f t="shared" si="60"/>
        <v>0</v>
      </c>
      <c r="V101" s="66">
        <f t="shared" si="60"/>
        <v>0</v>
      </c>
      <c r="W101" s="66">
        <f t="shared" si="60"/>
        <v>0</v>
      </c>
      <c r="X101" s="66">
        <f t="shared" si="60"/>
        <v>0</v>
      </c>
      <c r="Y101" s="66">
        <f t="shared" si="60"/>
        <v>0</v>
      </c>
      <c r="Z101" s="66">
        <f t="shared" si="60"/>
        <v>0</v>
      </c>
      <c r="AA101" s="66">
        <f t="shared" si="60"/>
        <v>0</v>
      </c>
      <c r="AB101" s="66">
        <f t="shared" ref="AB101" si="61">SUBTOTAL(9,AB102:AB105)</f>
        <v>0</v>
      </c>
      <c r="AC101" s="67">
        <f t="shared" si="60"/>
        <v>0</v>
      </c>
      <c r="AD101" s="29" t="str">
        <f t="shared" ca="1" si="49"/>
        <v/>
      </c>
      <c r="AE101" s="37" t="str">
        <f t="shared" ca="1" si="44"/>
        <v/>
      </c>
      <c r="AF101" s="37" t="str">
        <f t="shared" ca="1" si="45"/>
        <v/>
      </c>
      <c r="AG101" s="44">
        <f t="shared" ca="1" si="46"/>
        <v>0</v>
      </c>
    </row>
    <row r="102" spans="1:33" ht="15.75" hidden="1" outlineLevel="2" thickBot="1" x14ac:dyDescent="0.3">
      <c r="A102" s="22" t="s">
        <v>42</v>
      </c>
      <c r="B102" s="57">
        <v>0</v>
      </c>
      <c r="C102" s="70">
        <v>0</v>
      </c>
      <c r="D102" s="70">
        <v>0</v>
      </c>
      <c r="E102" s="70">
        <v>0</v>
      </c>
      <c r="F102" s="70">
        <v>0</v>
      </c>
      <c r="G102" s="70">
        <v>0</v>
      </c>
      <c r="H102" s="70">
        <v>0</v>
      </c>
      <c r="I102" s="70">
        <v>0</v>
      </c>
      <c r="J102" s="70">
        <v>0</v>
      </c>
      <c r="K102" s="70">
        <v>0</v>
      </c>
      <c r="L102" s="70">
        <v>0</v>
      </c>
      <c r="M102" s="70">
        <v>0</v>
      </c>
      <c r="N102" s="70">
        <v>0</v>
      </c>
      <c r="O102" s="70">
        <v>0</v>
      </c>
      <c r="P102" s="70">
        <v>0</v>
      </c>
      <c r="Q102" s="70">
        <v>0</v>
      </c>
      <c r="R102" s="70">
        <v>0</v>
      </c>
      <c r="S102" s="70">
        <v>0</v>
      </c>
      <c r="T102" s="70">
        <v>0</v>
      </c>
      <c r="U102" s="70">
        <v>0</v>
      </c>
      <c r="V102" s="70">
        <v>0</v>
      </c>
      <c r="W102" s="70">
        <v>0</v>
      </c>
      <c r="X102" s="70">
        <v>0</v>
      </c>
      <c r="Y102" s="70">
        <v>0</v>
      </c>
      <c r="Z102" s="70">
        <v>0</v>
      </c>
      <c r="AA102" s="70">
        <v>0</v>
      </c>
      <c r="AB102" s="70">
        <v>0</v>
      </c>
      <c r="AC102" s="71">
        <v>0</v>
      </c>
      <c r="AD102" s="31" t="str">
        <f t="shared" ca="1" si="49"/>
        <v/>
      </c>
      <c r="AE102" s="39" t="str">
        <f t="shared" ca="1" si="44"/>
        <v/>
      </c>
      <c r="AF102" s="39" t="str">
        <f t="shared" ca="1" si="45"/>
        <v/>
      </c>
      <c r="AG102" s="46">
        <f t="shared" ca="1" si="46"/>
        <v>0</v>
      </c>
    </row>
    <row r="103" spans="1:33" ht="15.75" hidden="1" outlineLevel="2" thickBot="1" x14ac:dyDescent="0.3">
      <c r="A103" s="22" t="s">
        <v>43</v>
      </c>
      <c r="B103" s="57">
        <v>0</v>
      </c>
      <c r="C103" s="70">
        <v>0</v>
      </c>
      <c r="D103" s="70">
        <v>0</v>
      </c>
      <c r="E103" s="70">
        <v>0</v>
      </c>
      <c r="F103" s="70">
        <v>0</v>
      </c>
      <c r="G103" s="70">
        <v>0</v>
      </c>
      <c r="H103" s="70">
        <v>0</v>
      </c>
      <c r="I103" s="70">
        <v>0</v>
      </c>
      <c r="J103" s="70">
        <v>0</v>
      </c>
      <c r="K103" s="70">
        <v>0</v>
      </c>
      <c r="L103" s="70">
        <v>0</v>
      </c>
      <c r="M103" s="70">
        <v>0</v>
      </c>
      <c r="N103" s="70">
        <v>0</v>
      </c>
      <c r="O103" s="70">
        <v>0</v>
      </c>
      <c r="P103" s="70">
        <v>0</v>
      </c>
      <c r="Q103" s="70">
        <v>0</v>
      </c>
      <c r="R103" s="70">
        <v>0</v>
      </c>
      <c r="S103" s="70">
        <v>0</v>
      </c>
      <c r="T103" s="70">
        <v>0</v>
      </c>
      <c r="U103" s="70">
        <v>0</v>
      </c>
      <c r="V103" s="70">
        <v>0</v>
      </c>
      <c r="W103" s="70">
        <v>0</v>
      </c>
      <c r="X103" s="70">
        <v>0</v>
      </c>
      <c r="Y103" s="70">
        <v>0</v>
      </c>
      <c r="Z103" s="70">
        <v>0</v>
      </c>
      <c r="AA103" s="70">
        <v>0</v>
      </c>
      <c r="AB103" s="70">
        <v>0</v>
      </c>
      <c r="AC103" s="71">
        <v>0</v>
      </c>
      <c r="AD103" s="31" t="str">
        <f t="shared" ca="1" si="49"/>
        <v/>
      </c>
      <c r="AE103" s="39" t="str">
        <f t="shared" ca="1" si="44"/>
        <v/>
      </c>
      <c r="AF103" s="39" t="str">
        <f t="shared" ca="1" si="45"/>
        <v/>
      </c>
      <c r="AG103" s="46">
        <f t="shared" ca="1" si="46"/>
        <v>0</v>
      </c>
    </row>
    <row r="104" spans="1:33" ht="15.75" hidden="1" outlineLevel="2" thickBot="1" x14ac:dyDescent="0.3">
      <c r="A104" s="22" t="s">
        <v>44</v>
      </c>
      <c r="B104" s="57">
        <v>0</v>
      </c>
      <c r="C104" s="70">
        <v>0</v>
      </c>
      <c r="D104" s="70">
        <v>0</v>
      </c>
      <c r="E104" s="70">
        <v>0</v>
      </c>
      <c r="F104" s="70">
        <v>0</v>
      </c>
      <c r="G104" s="70">
        <v>0</v>
      </c>
      <c r="H104" s="70">
        <v>0</v>
      </c>
      <c r="I104" s="70">
        <v>0</v>
      </c>
      <c r="J104" s="70">
        <v>0</v>
      </c>
      <c r="K104" s="70">
        <v>0</v>
      </c>
      <c r="L104" s="70">
        <v>0</v>
      </c>
      <c r="M104" s="70">
        <v>0</v>
      </c>
      <c r="N104" s="70">
        <v>0</v>
      </c>
      <c r="O104" s="70">
        <v>0</v>
      </c>
      <c r="P104" s="70">
        <v>0</v>
      </c>
      <c r="Q104" s="70">
        <v>0</v>
      </c>
      <c r="R104" s="70">
        <v>0</v>
      </c>
      <c r="S104" s="70">
        <v>0</v>
      </c>
      <c r="T104" s="70">
        <v>0</v>
      </c>
      <c r="U104" s="70">
        <v>0</v>
      </c>
      <c r="V104" s="70">
        <v>0</v>
      </c>
      <c r="W104" s="70">
        <v>0</v>
      </c>
      <c r="X104" s="70">
        <v>0</v>
      </c>
      <c r="Y104" s="70">
        <v>0</v>
      </c>
      <c r="Z104" s="70">
        <v>0</v>
      </c>
      <c r="AA104" s="70">
        <v>0</v>
      </c>
      <c r="AB104" s="70">
        <v>0</v>
      </c>
      <c r="AC104" s="71">
        <v>0</v>
      </c>
      <c r="AD104" s="31" t="str">
        <f t="shared" ca="1" si="49"/>
        <v/>
      </c>
      <c r="AE104" s="39" t="str">
        <f t="shared" ca="1" si="44"/>
        <v/>
      </c>
      <c r="AF104" s="39" t="str">
        <f t="shared" ca="1" si="45"/>
        <v/>
      </c>
      <c r="AG104" s="46">
        <f t="shared" ca="1" si="46"/>
        <v>0</v>
      </c>
    </row>
    <row r="105" spans="1:33" ht="15.75" hidden="1" outlineLevel="2" thickBot="1" x14ac:dyDescent="0.3">
      <c r="A105" s="22" t="s">
        <v>48</v>
      </c>
      <c r="B105" s="57">
        <v>0</v>
      </c>
      <c r="C105" s="70">
        <v>0</v>
      </c>
      <c r="D105" s="70">
        <v>0</v>
      </c>
      <c r="E105" s="70">
        <v>0</v>
      </c>
      <c r="F105" s="70">
        <v>0</v>
      </c>
      <c r="G105" s="70">
        <v>0</v>
      </c>
      <c r="H105" s="70">
        <v>0</v>
      </c>
      <c r="I105" s="70">
        <v>0</v>
      </c>
      <c r="J105" s="70">
        <v>0</v>
      </c>
      <c r="K105" s="70">
        <v>0</v>
      </c>
      <c r="L105" s="70">
        <v>0</v>
      </c>
      <c r="M105" s="70">
        <v>0</v>
      </c>
      <c r="N105" s="70">
        <v>0</v>
      </c>
      <c r="O105" s="70">
        <v>0</v>
      </c>
      <c r="P105" s="70">
        <v>0</v>
      </c>
      <c r="Q105" s="70">
        <v>0</v>
      </c>
      <c r="R105" s="70">
        <v>0</v>
      </c>
      <c r="S105" s="70">
        <v>0</v>
      </c>
      <c r="T105" s="70">
        <v>0</v>
      </c>
      <c r="U105" s="70">
        <v>0</v>
      </c>
      <c r="V105" s="70">
        <v>0</v>
      </c>
      <c r="W105" s="70">
        <v>0</v>
      </c>
      <c r="X105" s="70">
        <v>0</v>
      </c>
      <c r="Y105" s="70">
        <v>0</v>
      </c>
      <c r="Z105" s="70">
        <v>0</v>
      </c>
      <c r="AA105" s="70">
        <v>0</v>
      </c>
      <c r="AB105" s="70">
        <v>0</v>
      </c>
      <c r="AC105" s="71">
        <v>0</v>
      </c>
      <c r="AD105" s="31" t="str">
        <f t="shared" ca="1" si="49"/>
        <v/>
      </c>
      <c r="AE105" s="39" t="str">
        <f t="shared" ca="1" si="44"/>
        <v/>
      </c>
      <c r="AF105" s="39" t="str">
        <f t="shared" ca="1" si="45"/>
        <v/>
      </c>
      <c r="AG105" s="46">
        <f t="shared" ca="1" si="46"/>
        <v>0</v>
      </c>
    </row>
    <row r="106" spans="1:33" ht="15.75" hidden="1" outlineLevel="1" thickBot="1" x14ac:dyDescent="0.3">
      <c r="A106" s="21" t="s">
        <v>45</v>
      </c>
      <c r="B106" s="55">
        <v>0</v>
      </c>
      <c r="C106" s="66">
        <v>0</v>
      </c>
      <c r="D106" s="66">
        <v>0</v>
      </c>
      <c r="E106" s="66">
        <v>0</v>
      </c>
      <c r="F106" s="66">
        <v>0</v>
      </c>
      <c r="G106" s="66">
        <v>0</v>
      </c>
      <c r="H106" s="66">
        <v>0</v>
      </c>
      <c r="I106" s="66">
        <v>0</v>
      </c>
      <c r="J106" s="66">
        <v>0</v>
      </c>
      <c r="K106" s="66">
        <v>0</v>
      </c>
      <c r="L106" s="66">
        <v>0</v>
      </c>
      <c r="M106" s="66">
        <v>0</v>
      </c>
      <c r="N106" s="66">
        <v>0</v>
      </c>
      <c r="O106" s="66">
        <v>0</v>
      </c>
      <c r="P106" s="66">
        <v>0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0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7">
        <v>0</v>
      </c>
      <c r="AD106" s="29" t="str">
        <f t="shared" ca="1" si="49"/>
        <v/>
      </c>
      <c r="AE106" s="37" t="str">
        <f t="shared" ca="1" si="44"/>
        <v/>
      </c>
      <c r="AF106" s="37" t="str">
        <f t="shared" ca="1" si="45"/>
        <v/>
      </c>
      <c r="AG106" s="44">
        <f t="shared" ca="1" si="46"/>
        <v>0</v>
      </c>
    </row>
    <row r="107" spans="1:33" ht="15.75" hidden="1" outlineLevel="1" thickBot="1" x14ac:dyDescent="0.3">
      <c r="A107" s="21" t="s">
        <v>46</v>
      </c>
      <c r="B107" s="55">
        <v>0</v>
      </c>
      <c r="C107" s="66">
        <v>0</v>
      </c>
      <c r="D107" s="66">
        <v>0</v>
      </c>
      <c r="E107" s="66">
        <v>0</v>
      </c>
      <c r="F107" s="66">
        <v>0</v>
      </c>
      <c r="G107" s="66">
        <v>0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M107" s="66">
        <v>0</v>
      </c>
      <c r="N107" s="66">
        <v>0</v>
      </c>
      <c r="O107" s="66">
        <v>0</v>
      </c>
      <c r="P107" s="66">
        <v>0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0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7">
        <v>0</v>
      </c>
      <c r="AD107" s="29" t="str">
        <f t="shared" ca="1" si="49"/>
        <v/>
      </c>
      <c r="AE107" s="37" t="str">
        <f t="shared" ca="1" si="44"/>
        <v/>
      </c>
      <c r="AF107" s="37" t="str">
        <f t="shared" ca="1" si="45"/>
        <v/>
      </c>
      <c r="AG107" s="44">
        <f t="shared" ca="1" si="46"/>
        <v>0</v>
      </c>
    </row>
    <row r="108" spans="1:33" ht="15" collapsed="1" x14ac:dyDescent="0.25">
      <c r="A108" s="23" t="s">
        <v>47</v>
      </c>
      <c r="B108" s="59">
        <f>SUBTOTAL(9,B109:B110)</f>
        <v>5.5551863196021198</v>
      </c>
      <c r="C108" s="74">
        <f t="shared" ref="C108:AC108" si="62">SUBTOTAL(9,C109:C110)</f>
        <v>6.4049332660624501</v>
      </c>
      <c r="D108" s="74">
        <f t="shared" si="62"/>
        <v>4.8849762182047902</v>
      </c>
      <c r="E108" s="74">
        <f t="shared" si="62"/>
        <v>5.0217603139357099</v>
      </c>
      <c r="F108" s="74">
        <f t="shared" si="62"/>
        <v>7.1727860603951097</v>
      </c>
      <c r="G108" s="74">
        <f t="shared" si="62"/>
        <v>6.1978669717739701</v>
      </c>
      <c r="H108" s="74">
        <f t="shared" si="62"/>
        <v>6.0088496677786907</v>
      </c>
      <c r="I108" s="74">
        <f t="shared" si="62"/>
        <v>5.9803234024708196</v>
      </c>
      <c r="J108" s="74">
        <f t="shared" si="62"/>
        <v>6.0369780890490103</v>
      </c>
      <c r="K108" s="74">
        <f t="shared" si="62"/>
        <v>5.5914115282383197</v>
      </c>
      <c r="L108" s="74">
        <f t="shared" si="62"/>
        <v>5.0551586350274302</v>
      </c>
      <c r="M108" s="74">
        <f t="shared" si="62"/>
        <v>5.4685084805844202</v>
      </c>
      <c r="N108" s="74">
        <f t="shared" si="62"/>
        <v>5.6085238551908603</v>
      </c>
      <c r="O108" s="74">
        <f t="shared" si="62"/>
        <v>5.6824951374539197</v>
      </c>
      <c r="P108" s="74">
        <f t="shared" si="62"/>
        <v>5.6350073228367599</v>
      </c>
      <c r="Q108" s="74">
        <f t="shared" si="62"/>
        <v>6.2571841123716601</v>
      </c>
      <c r="R108" s="74">
        <f t="shared" si="62"/>
        <v>6.0826792514822206</v>
      </c>
      <c r="S108" s="74">
        <f t="shared" si="62"/>
        <v>6.2980778523150098</v>
      </c>
      <c r="T108" s="74">
        <f t="shared" si="62"/>
        <v>6.6365410101946498</v>
      </c>
      <c r="U108" s="74">
        <f t="shared" si="62"/>
        <v>6.3720483149838003</v>
      </c>
      <c r="V108" s="74">
        <f t="shared" si="62"/>
        <v>6.8665675649359699</v>
      </c>
      <c r="W108" s="74">
        <f t="shared" si="62"/>
        <v>7.3420844529266898</v>
      </c>
      <c r="X108" s="74">
        <f t="shared" si="62"/>
        <v>6.9088779334253996</v>
      </c>
      <c r="Y108" s="74">
        <f t="shared" si="62"/>
        <v>6.7841207087105708</v>
      </c>
      <c r="Z108" s="74">
        <f t="shared" si="62"/>
        <v>6.7421155585420003</v>
      </c>
      <c r="AA108" s="74">
        <f t="shared" si="62"/>
        <v>7.2167391999807702</v>
      </c>
      <c r="AB108" s="74">
        <f t="shared" ref="AB108" si="63">SUBTOTAL(9,AB109:AB110)</f>
        <v>8.0324299304467903</v>
      </c>
      <c r="AC108" s="75">
        <f t="shared" si="62"/>
        <v>8.4870820467455204</v>
      </c>
      <c r="AD108" s="33">
        <f t="shared" ca="1" si="49"/>
        <v>0.52777630820371702</v>
      </c>
      <c r="AE108" s="41">
        <f t="shared" ca="1" si="44"/>
        <v>1.582063003441303E-2</v>
      </c>
      <c r="AF108" s="41">
        <f t="shared" ca="1" si="45"/>
        <v>5.6602064410842701E-2</v>
      </c>
      <c r="AG108" s="48">
        <f t="shared" ca="1" si="46"/>
        <v>1.2264159070113183E-2</v>
      </c>
    </row>
    <row r="109" spans="1:33" ht="15" hidden="1" outlineLevel="1" x14ac:dyDescent="0.25">
      <c r="A109" s="21" t="s">
        <v>33</v>
      </c>
      <c r="B109" s="50">
        <v>2.21756930531614</v>
      </c>
      <c r="C109" s="51">
        <v>2.1527429424073898</v>
      </c>
      <c r="D109" s="51">
        <v>2.1149261701041602</v>
      </c>
      <c r="E109" s="51">
        <v>2.1540567688769001</v>
      </c>
      <c r="F109" s="51">
        <v>2.1471614325987201</v>
      </c>
      <c r="G109" s="51">
        <v>2.68069586229822</v>
      </c>
      <c r="H109" s="51">
        <v>2.7169403313073102</v>
      </c>
      <c r="I109" s="51">
        <v>2.7262901902086898</v>
      </c>
      <c r="J109" s="51">
        <v>2.9564910771594302</v>
      </c>
      <c r="K109" s="51">
        <v>3.0698085656660301</v>
      </c>
      <c r="L109" s="51">
        <v>2.9989653469632098</v>
      </c>
      <c r="M109" s="51">
        <v>3.2424435101320599</v>
      </c>
      <c r="N109" s="51">
        <v>3.23255556254612</v>
      </c>
      <c r="O109" s="51">
        <v>3.3379670272381801</v>
      </c>
      <c r="P109" s="51">
        <v>3.71647584988379</v>
      </c>
      <c r="Q109" s="51">
        <v>3.69397683352036</v>
      </c>
      <c r="R109" s="51">
        <v>3.63341542862306</v>
      </c>
      <c r="S109" s="51">
        <v>3.8122699536395199</v>
      </c>
      <c r="T109" s="51">
        <v>3.83279142429816</v>
      </c>
      <c r="U109" s="51">
        <v>3.83624916407837</v>
      </c>
      <c r="V109" s="51">
        <v>3.8534000357509801</v>
      </c>
      <c r="W109" s="51">
        <v>4.0220929375057901</v>
      </c>
      <c r="X109" s="51">
        <v>4.16410962590877</v>
      </c>
      <c r="Y109" s="51">
        <v>4.1693007438010303</v>
      </c>
      <c r="Z109" s="51">
        <v>4.2932277723523198</v>
      </c>
      <c r="AA109" s="51">
        <v>4.6006594940632404</v>
      </c>
      <c r="AB109" s="51">
        <v>5.5357079005589602</v>
      </c>
      <c r="AC109" s="49">
        <v>6.1311615574910503</v>
      </c>
      <c r="AD109" s="29">
        <f t="shared" ca="1" si="49"/>
        <v>1.7648116984632338</v>
      </c>
      <c r="AE109" s="39">
        <f t="shared" ca="1" si="44"/>
        <v>3.8383990407044211E-2</v>
      </c>
      <c r="AF109" s="37">
        <f t="shared" ca="1" si="45"/>
        <v>0.1075659459690721</v>
      </c>
      <c r="AG109" s="44">
        <f t="shared" ca="1" si="46"/>
        <v>8.8597636044377634E-3</v>
      </c>
    </row>
    <row r="110" spans="1:33" ht="15" hidden="1" outlineLevel="1" x14ac:dyDescent="0.25">
      <c r="A110" s="21" t="s">
        <v>34</v>
      </c>
      <c r="B110" s="50">
        <v>3.3376170142859798</v>
      </c>
      <c r="C110" s="51">
        <v>4.2521903236550598</v>
      </c>
      <c r="D110" s="51">
        <v>2.77005004810063</v>
      </c>
      <c r="E110" s="51">
        <v>2.8677035450588102</v>
      </c>
      <c r="F110" s="51">
        <v>5.0256246277963896</v>
      </c>
      <c r="G110" s="51">
        <v>3.5171711094757501</v>
      </c>
      <c r="H110" s="51">
        <v>3.2919093364713801</v>
      </c>
      <c r="I110" s="51">
        <v>3.2540332122621298</v>
      </c>
      <c r="J110" s="51">
        <v>3.0804870118895802</v>
      </c>
      <c r="K110" s="51">
        <v>2.52160296257229</v>
      </c>
      <c r="L110" s="51">
        <v>2.05619328806422</v>
      </c>
      <c r="M110" s="51">
        <v>2.2260649704523598</v>
      </c>
      <c r="N110" s="51">
        <v>2.3759682926447399</v>
      </c>
      <c r="O110" s="51">
        <v>2.34452811021574</v>
      </c>
      <c r="P110" s="51">
        <v>1.9185314729529701</v>
      </c>
      <c r="Q110" s="51">
        <v>2.5632072788513001</v>
      </c>
      <c r="R110" s="51">
        <v>2.4492638228591601</v>
      </c>
      <c r="S110" s="51">
        <v>2.4858078986754899</v>
      </c>
      <c r="T110" s="51">
        <v>2.8037495858964898</v>
      </c>
      <c r="U110" s="51">
        <v>2.5357991509054298</v>
      </c>
      <c r="V110" s="51">
        <v>3.0131675291849902</v>
      </c>
      <c r="W110" s="51">
        <v>3.3199915154209001</v>
      </c>
      <c r="X110" s="51">
        <v>2.74476830751663</v>
      </c>
      <c r="Y110" s="51">
        <v>2.6148199649095401</v>
      </c>
      <c r="Z110" s="51">
        <v>2.4488877861896801</v>
      </c>
      <c r="AA110" s="51">
        <v>2.6160797059175298</v>
      </c>
      <c r="AB110" s="51">
        <v>2.4967220298878301</v>
      </c>
      <c r="AC110" s="49">
        <v>2.3559204892544701</v>
      </c>
      <c r="AD110" s="29">
        <f t="shared" ca="1" si="49"/>
        <v>-0.29413096854119591</v>
      </c>
      <c r="AE110" s="39">
        <f t="shared" ca="1" si="44"/>
        <v>-1.2818086402627937E-2</v>
      </c>
      <c r="AF110" s="37">
        <f t="shared" ca="1" si="45"/>
        <v>-5.6394560126377336E-2</v>
      </c>
      <c r="AG110" s="44">
        <f t="shared" ca="1" si="46"/>
        <v>3.4043954656754177E-3</v>
      </c>
    </row>
    <row r="111" spans="1:33" x14ac:dyDescent="0.2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111"/>
  <sheetViews>
    <sheetView workbookViewId="0">
      <pane xSplit="1" ySplit="12" topLeftCell="U13" activePane="bottomRight" state="frozen"/>
      <selection pane="topRight" activeCell="B1" sqref="B1"/>
      <selection pane="bottomLeft" activeCell="A13" sqref="A13"/>
      <selection pane="bottomRight" activeCell="AF11" sqref="AF11"/>
    </sheetView>
  </sheetViews>
  <sheetFormatPr defaultRowHeight="14.25" outlineLevelRow="3" x14ac:dyDescent="0.2"/>
  <cols>
    <col min="1" max="1" width="50.625" customWidth="1"/>
    <col min="2" max="29" width="10.625" customWidth="1"/>
    <col min="30" max="32" width="14.625" customWidth="1"/>
    <col min="33" max="33" width="20.625" customWidth="1"/>
  </cols>
  <sheetData>
    <row r="1" spans="1:33" ht="15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1"/>
      <c r="AE1" s="1"/>
      <c r="AF1" s="1"/>
      <c r="AG1" s="1"/>
    </row>
    <row r="2" spans="1:33" ht="15" x14ac:dyDescent="0.2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1"/>
      <c r="AE2" s="1"/>
      <c r="AF2" s="1"/>
      <c r="AG2" s="1"/>
    </row>
    <row r="3" spans="1:33" ht="15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1"/>
      <c r="AE3" s="1"/>
      <c r="AF3" s="1"/>
      <c r="AG3" s="1"/>
    </row>
    <row r="4" spans="1:33" ht="15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1"/>
      <c r="AE4" s="1"/>
      <c r="AF4" s="1"/>
      <c r="AG4" s="1"/>
    </row>
    <row r="5" spans="1:33" ht="15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1"/>
      <c r="AE5" s="1"/>
      <c r="AF5" s="1"/>
      <c r="AG5" s="1"/>
    </row>
    <row r="6" spans="1:33" ht="15" x14ac:dyDescent="0.2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1"/>
      <c r="AE6" s="1"/>
      <c r="AF6" s="1"/>
      <c r="AG6" s="1"/>
    </row>
    <row r="7" spans="1:33" ht="21" x14ac:dyDescent="0.35">
      <c r="A7" s="4" t="s">
        <v>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1"/>
      <c r="AE7" s="1"/>
      <c r="AF7" s="1"/>
      <c r="AG7" s="1"/>
    </row>
    <row r="8" spans="1:33" ht="18" x14ac:dyDescent="0.35">
      <c r="A8" s="5" t="s">
        <v>55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1"/>
      <c r="AE8" s="1"/>
      <c r="AF8" s="1"/>
      <c r="AG8" s="1"/>
    </row>
    <row r="9" spans="1:33" ht="15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1"/>
      <c r="AE9" s="1"/>
      <c r="AF9" s="1"/>
      <c r="AG9" s="1"/>
    </row>
    <row r="10" spans="1:33" ht="15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6"/>
      <c r="AE10" s="6"/>
      <c r="AF10" s="6"/>
      <c r="AG10" s="6"/>
    </row>
    <row r="11" spans="1:33" ht="31.5" x14ac:dyDescent="0.25">
      <c r="A11" s="9"/>
      <c r="B11" s="10">
        <v>1990</v>
      </c>
      <c r="C11" s="10">
        <v>1991</v>
      </c>
      <c r="D11" s="10">
        <v>1992</v>
      </c>
      <c r="E11" s="10">
        <v>1993</v>
      </c>
      <c r="F11" s="10">
        <v>1994</v>
      </c>
      <c r="G11" s="10">
        <v>1995</v>
      </c>
      <c r="H11" s="10">
        <v>1996</v>
      </c>
      <c r="I11" s="10">
        <v>1997</v>
      </c>
      <c r="J11" s="10">
        <v>1998</v>
      </c>
      <c r="K11" s="10">
        <v>1999</v>
      </c>
      <c r="L11" s="10">
        <v>2000</v>
      </c>
      <c r="M11" s="10">
        <v>2001</v>
      </c>
      <c r="N11" s="10">
        <v>2002</v>
      </c>
      <c r="O11" s="10">
        <v>2003</v>
      </c>
      <c r="P11" s="10">
        <v>2004</v>
      </c>
      <c r="Q11" s="10">
        <v>2005</v>
      </c>
      <c r="R11" s="10">
        <v>2006</v>
      </c>
      <c r="S11" s="10">
        <v>2007</v>
      </c>
      <c r="T11" s="10">
        <v>2008</v>
      </c>
      <c r="U11" s="10">
        <v>2009</v>
      </c>
      <c r="V11" s="10">
        <v>2010</v>
      </c>
      <c r="W11" s="10">
        <v>2011</v>
      </c>
      <c r="X11" s="10">
        <v>2012</v>
      </c>
      <c r="Y11" s="10">
        <v>2013</v>
      </c>
      <c r="Z11" s="10">
        <v>2014</v>
      </c>
      <c r="AA11" s="10">
        <v>2015</v>
      </c>
      <c r="AB11" s="10">
        <v>2016</v>
      </c>
      <c r="AC11" s="10">
        <v>2017</v>
      </c>
      <c r="AD11" s="78" t="str">
        <f ca="1">"∆"&amp; $B$11&amp;"/"&amp; (OFFSET(AD11,0,-1))</f>
        <v>∆1990/2017</v>
      </c>
      <c r="AE11" s="10" t="str">
        <f ca="1">"∆"&amp; $B$11&amp;"/"&amp; (OFFSET(AE11,0,-2))&amp;" p.a."</f>
        <v>∆1990/2017 p.a.</v>
      </c>
      <c r="AF11" s="10" t="str">
        <f ca="1">"∆"&amp; (OFFSET(AF11,0,-4))&amp;"/"&amp; (OFFSET(AF11,0,-3))</f>
        <v>∆2016/2017</v>
      </c>
      <c r="AG11" s="24" t="str">
        <f ca="1">"Share of " &amp; OFFSET(AG11, 0, -4) &amp; " energy sector emissions"</f>
        <v>Share of 2017 energy sector emissions</v>
      </c>
    </row>
    <row r="12" spans="1:33" ht="15.75" thickBot="1" x14ac:dyDescent="0.3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11"/>
      <c r="AE12" s="1"/>
      <c r="AF12" s="1"/>
      <c r="AG12" s="12"/>
    </row>
    <row r="13" spans="1:33" ht="15.75" x14ac:dyDescent="0.25">
      <c r="A13" s="13" t="s">
        <v>2</v>
      </c>
      <c r="B13" s="52">
        <f>SUBTOTAL(9,B14:B107)</f>
        <v>99.265098975042946</v>
      </c>
      <c r="C13" s="60">
        <f t="shared" ref="C13:AC13" si="0">SUBTOTAL(9,C14:C107)</f>
        <v>100.23425791918285</v>
      </c>
      <c r="D13" s="60">
        <f t="shared" si="0"/>
        <v>109.81737087526164</v>
      </c>
      <c r="E13" s="60">
        <f t="shared" si="0"/>
        <v>111.10315132206055</v>
      </c>
      <c r="F13" s="60">
        <f t="shared" si="0"/>
        <v>115.15437251831185</v>
      </c>
      <c r="G13" s="60">
        <f t="shared" si="0"/>
        <v>117.8745217791173</v>
      </c>
      <c r="H13" s="60">
        <f t="shared" si="0"/>
        <v>123.11504698823543</v>
      </c>
      <c r="I13" s="60">
        <f t="shared" si="0"/>
        <v>131.11164321833789</v>
      </c>
      <c r="J13" s="60">
        <f t="shared" si="0"/>
        <v>126.0996027794418</v>
      </c>
      <c r="K13" s="60">
        <f t="shared" si="0"/>
        <v>133.88081643624329</v>
      </c>
      <c r="L13" s="60">
        <f t="shared" si="0"/>
        <v>140.68333051496944</v>
      </c>
      <c r="M13" s="60">
        <f t="shared" si="0"/>
        <v>147.88461435611353</v>
      </c>
      <c r="N13" s="60">
        <f t="shared" si="0"/>
        <v>151.15316581592475</v>
      </c>
      <c r="O13" s="60">
        <f t="shared" si="0"/>
        <v>159.85433825178364</v>
      </c>
      <c r="P13" s="60">
        <f t="shared" si="0"/>
        <v>154.27152065715273</v>
      </c>
      <c r="Q13" s="60">
        <f t="shared" si="0"/>
        <v>163.40878006119681</v>
      </c>
      <c r="R13" s="60">
        <f t="shared" si="0"/>
        <v>162.74811836904226</v>
      </c>
      <c r="S13" s="60">
        <f t="shared" si="0"/>
        <v>158.74709145755483</v>
      </c>
      <c r="T13" s="60">
        <f t="shared" si="0"/>
        <v>161.62631483102783</v>
      </c>
      <c r="U13" s="60">
        <f t="shared" si="0"/>
        <v>151.45400007690978</v>
      </c>
      <c r="V13" s="60">
        <f t="shared" si="0"/>
        <v>150.60717957466974</v>
      </c>
      <c r="W13" s="60">
        <f t="shared" si="0"/>
        <v>150.3971529322672</v>
      </c>
      <c r="X13" s="60">
        <f t="shared" si="0"/>
        <v>158.08043595595035</v>
      </c>
      <c r="Y13" s="60">
        <f t="shared" si="0"/>
        <v>158.28741264936338</v>
      </c>
      <c r="Z13" s="60">
        <f t="shared" si="0"/>
        <v>157.64423395149348</v>
      </c>
      <c r="AA13" s="60">
        <f t="shared" si="0"/>
        <v>159.53602946763573</v>
      </c>
      <c r="AB13" s="60">
        <f t="shared" ref="AB13" si="1">SUBTOTAL(9,AB14:AB107)</f>
        <v>153.19417044474946</v>
      </c>
      <c r="AC13" s="61">
        <f t="shared" si="0"/>
        <v>164.10270960612451</v>
      </c>
      <c r="AD13" s="26">
        <f ca="1">IF(B13=0,"", OFFSET($Y13, 0, -1) / B13 - 1)</f>
        <v>0.59250771508014766</v>
      </c>
      <c r="AE13" s="34">
        <f ca="1">IF(OFFSET($AE13,0,-1)="","",(OFFSET($AE13,0,-1)+1)^(1/(OFFSET($AE$11,0,-2)-B$11))-1)</f>
        <v>1.7383058965633413E-2</v>
      </c>
      <c r="AF13" s="34">
        <f ca="1">IF(OFFSET($AF13, 0, -4)=0, "", OFFSET($AF13, 0, -3) / OFFSET($AF13, 0, -4) - 1)</f>
        <v>7.1207273290528228E-2</v>
      </c>
      <c r="AG13" s="25"/>
    </row>
    <row r="14" spans="1:33" ht="15" x14ac:dyDescent="0.25">
      <c r="A14" s="14" t="s">
        <v>3</v>
      </c>
      <c r="B14" s="53">
        <f>SUBTOTAL(9,B15:B98)</f>
        <v>99.265098975042946</v>
      </c>
      <c r="C14" s="62">
        <f t="shared" ref="C14:AC14" si="2">SUBTOTAL(9,C15:C98)</f>
        <v>100.23425791918285</v>
      </c>
      <c r="D14" s="62">
        <f t="shared" si="2"/>
        <v>109.81737087526164</v>
      </c>
      <c r="E14" s="62">
        <f t="shared" si="2"/>
        <v>111.10315132206055</v>
      </c>
      <c r="F14" s="62">
        <f t="shared" si="2"/>
        <v>115.15437251831185</v>
      </c>
      <c r="G14" s="62">
        <f t="shared" si="2"/>
        <v>117.8745217791173</v>
      </c>
      <c r="H14" s="62">
        <f t="shared" si="2"/>
        <v>123.11504698823543</v>
      </c>
      <c r="I14" s="62">
        <f t="shared" si="2"/>
        <v>131.11164321833789</v>
      </c>
      <c r="J14" s="62">
        <f t="shared" si="2"/>
        <v>126.0996027794418</v>
      </c>
      <c r="K14" s="62">
        <f t="shared" si="2"/>
        <v>133.88081643624329</v>
      </c>
      <c r="L14" s="62">
        <f t="shared" si="2"/>
        <v>140.68333051496944</v>
      </c>
      <c r="M14" s="62">
        <f t="shared" si="2"/>
        <v>147.88461435611353</v>
      </c>
      <c r="N14" s="62">
        <f t="shared" si="2"/>
        <v>151.15316581592475</v>
      </c>
      <c r="O14" s="62">
        <f t="shared" si="2"/>
        <v>159.85433825178364</v>
      </c>
      <c r="P14" s="62">
        <f t="shared" si="2"/>
        <v>154.27152065715273</v>
      </c>
      <c r="Q14" s="62">
        <f t="shared" si="2"/>
        <v>163.40878006119681</v>
      </c>
      <c r="R14" s="62">
        <f t="shared" si="2"/>
        <v>162.74811836904226</v>
      </c>
      <c r="S14" s="62">
        <f t="shared" si="2"/>
        <v>158.74709145755483</v>
      </c>
      <c r="T14" s="62">
        <f t="shared" si="2"/>
        <v>161.62631483102783</v>
      </c>
      <c r="U14" s="62">
        <f t="shared" si="2"/>
        <v>151.45400007690978</v>
      </c>
      <c r="V14" s="62">
        <f t="shared" si="2"/>
        <v>150.60717957466974</v>
      </c>
      <c r="W14" s="62">
        <f t="shared" si="2"/>
        <v>150.3971529322672</v>
      </c>
      <c r="X14" s="62">
        <f t="shared" si="2"/>
        <v>158.08043595595035</v>
      </c>
      <c r="Y14" s="62">
        <f t="shared" si="2"/>
        <v>158.28741264936338</v>
      </c>
      <c r="Z14" s="62">
        <f t="shared" si="2"/>
        <v>157.64423395149348</v>
      </c>
      <c r="AA14" s="62">
        <f t="shared" si="2"/>
        <v>159.53602946763573</v>
      </c>
      <c r="AB14" s="62">
        <f t="shared" ref="AB14" si="3">SUBTOTAL(9,AB15:AB98)</f>
        <v>153.19417044474946</v>
      </c>
      <c r="AC14" s="63">
        <f t="shared" si="2"/>
        <v>164.10270960612451</v>
      </c>
      <c r="AD14" s="27">
        <f ca="1">IF(B14=0,"", OFFSET($AD14, 0, -1) / B14 - 1)</f>
        <v>0.65317630567600515</v>
      </c>
      <c r="AE14" s="35">
        <f t="shared" ref="AE14:AE77" ca="1" si="4">IF(OFFSET($AE14,0,-1)="","",(OFFSET($AE14,0,-1)+1)^(1/(OFFSET($AE$11,0,-2)-B$11))-1)</f>
        <v>1.8792866154451859E-2</v>
      </c>
      <c r="AF14" s="35">
        <f t="shared" ref="AF14:AF77" ca="1" si="5">IF(OFFSET($AF14, 0, -4)=0, "", OFFSET($AF14, 0, -3) / OFFSET($AF14, 0, -4) - 1)</f>
        <v>7.1207273290528228E-2</v>
      </c>
      <c r="AG14" s="42">
        <f t="shared" ref="AG14:AG77" ca="1" si="6">IF(OFFSET($AG$13, 0, -4) = 0, "", OFFSET($AG14, 0, -4) / OFFSET($AG$13, 0, -4))</f>
        <v>1</v>
      </c>
    </row>
    <row r="15" spans="1:33" ht="15" collapsed="1" x14ac:dyDescent="0.25">
      <c r="A15" s="15" t="s">
        <v>4</v>
      </c>
      <c r="B15" s="54">
        <f>SUBTOTAL(9,B16:B27)</f>
        <v>22.431485365132936</v>
      </c>
      <c r="C15" s="64">
        <f t="shared" ref="C15:AC15" si="7">SUBTOTAL(9,C16:C27)</f>
        <v>22.681811544739226</v>
      </c>
      <c r="D15" s="64">
        <f t="shared" si="7"/>
        <v>28.277406834402449</v>
      </c>
      <c r="E15" s="64">
        <f t="shared" si="7"/>
        <v>24.811900698420231</v>
      </c>
      <c r="F15" s="64">
        <f t="shared" si="7"/>
        <v>20.951594083077509</v>
      </c>
      <c r="G15" s="64">
        <f t="shared" si="7"/>
        <v>18.13535985120194</v>
      </c>
      <c r="H15" s="64">
        <f t="shared" si="7"/>
        <v>20.973205834648144</v>
      </c>
      <c r="I15" s="64">
        <f t="shared" si="7"/>
        <v>27.182407679826316</v>
      </c>
      <c r="J15" s="64">
        <f t="shared" si="7"/>
        <v>21.044504898449841</v>
      </c>
      <c r="K15" s="64">
        <f t="shared" si="7"/>
        <v>25.775702534797745</v>
      </c>
      <c r="L15" s="64">
        <f t="shared" si="7"/>
        <v>24.516165531919192</v>
      </c>
      <c r="M15" s="64">
        <f t="shared" si="7"/>
        <v>30.201597032928596</v>
      </c>
      <c r="N15" s="64">
        <f t="shared" si="7"/>
        <v>27.299784490901249</v>
      </c>
      <c r="O15" s="64">
        <f t="shared" si="7"/>
        <v>32.455687100756045</v>
      </c>
      <c r="P15" s="64">
        <f t="shared" si="7"/>
        <v>31.272822028609578</v>
      </c>
      <c r="Q15" s="64">
        <f t="shared" si="7"/>
        <v>39.313114606798116</v>
      </c>
      <c r="R15" s="64">
        <f t="shared" si="7"/>
        <v>38.836823206207157</v>
      </c>
      <c r="S15" s="64">
        <f t="shared" si="7"/>
        <v>32.095510641165347</v>
      </c>
      <c r="T15" s="64">
        <f t="shared" si="7"/>
        <v>36.50900873168397</v>
      </c>
      <c r="U15" s="64">
        <f t="shared" si="7"/>
        <v>28.18994030719325</v>
      </c>
      <c r="V15" s="64">
        <f t="shared" si="7"/>
        <v>25.647805180868591</v>
      </c>
      <c r="W15" s="64">
        <f t="shared" si="7"/>
        <v>23.993931973867873</v>
      </c>
      <c r="X15" s="64">
        <f t="shared" si="7"/>
        <v>29.379514761113125</v>
      </c>
      <c r="Y15" s="64">
        <f t="shared" si="7"/>
        <v>24.341462803659198</v>
      </c>
      <c r="Z15" s="64">
        <f t="shared" si="7"/>
        <v>20.609889260959633</v>
      </c>
      <c r="AA15" s="64">
        <f t="shared" si="7"/>
        <v>19.942011116268247</v>
      </c>
      <c r="AB15" s="64">
        <f t="shared" ref="AB15" si="8">SUBTOTAL(9,AB16:AB27)</f>
        <v>15.529205864641934</v>
      </c>
      <c r="AC15" s="65">
        <f t="shared" si="7"/>
        <v>17.912548699410006</v>
      </c>
      <c r="AD15" s="28">
        <f t="shared" ref="AD15:AD78" ca="1" si="9">IF(B15=0,"", OFFSET($AD15, 0, -1) / B15 - 1)</f>
        <v>-0.20145507941917551</v>
      </c>
      <c r="AE15" s="36">
        <f t="shared" ca="1" si="4"/>
        <v>-8.2973871745370964E-3</v>
      </c>
      <c r="AF15" s="36">
        <f t="shared" ca="1" si="5"/>
        <v>0.15347486893677198</v>
      </c>
      <c r="AG15" s="43">
        <f t="shared" ca="1" si="6"/>
        <v>0.10915449685385017</v>
      </c>
    </row>
    <row r="16" spans="1:33" ht="15" hidden="1" outlineLevel="1" collapsed="1" x14ac:dyDescent="0.25">
      <c r="A16" s="16" t="s">
        <v>5</v>
      </c>
      <c r="B16" s="55">
        <f>SUBTOTAL(9,B17:B20)</f>
        <v>13.126228911499998</v>
      </c>
      <c r="C16" s="66">
        <f t="shared" ref="C16:AC16" si="10">SUBTOTAL(9,C17:C20)</f>
        <v>14.6398027616</v>
      </c>
      <c r="D16" s="66">
        <f t="shared" si="10"/>
        <v>18.794027213370001</v>
      </c>
      <c r="E16" s="66">
        <f t="shared" si="10"/>
        <v>15.534520086000001</v>
      </c>
      <c r="F16" s="66">
        <f t="shared" si="10"/>
        <v>12.482951255</v>
      </c>
      <c r="G16" s="66">
        <f t="shared" si="10"/>
        <v>11.535927736269228</v>
      </c>
      <c r="H16" s="66">
        <f t="shared" si="10"/>
        <v>15.2036022395</v>
      </c>
      <c r="I16" s="66">
        <f t="shared" si="10"/>
        <v>22.560145270000003</v>
      </c>
      <c r="J16" s="66">
        <f t="shared" si="10"/>
        <v>16.7217287476</v>
      </c>
      <c r="K16" s="66">
        <f t="shared" si="10"/>
        <v>21.729676105740005</v>
      </c>
      <c r="L16" s="66">
        <f t="shared" si="10"/>
        <v>20.44703747278</v>
      </c>
      <c r="M16" s="66">
        <f t="shared" si="10"/>
        <v>26.029980176999999</v>
      </c>
      <c r="N16" s="66">
        <f t="shared" si="10"/>
        <v>23.027798442719238</v>
      </c>
      <c r="O16" s="66">
        <f t="shared" si="10"/>
        <v>28.264354110292061</v>
      </c>
      <c r="P16" s="66">
        <f t="shared" si="10"/>
        <v>26.946696173377319</v>
      </c>
      <c r="Q16" s="66">
        <f t="shared" si="10"/>
        <v>34.759383748302078</v>
      </c>
      <c r="R16" s="66">
        <f t="shared" si="10"/>
        <v>34.127374794890031</v>
      </c>
      <c r="S16" s="66">
        <f t="shared" si="10"/>
        <v>27.611614966321856</v>
      </c>
      <c r="T16" s="66">
        <f t="shared" si="10"/>
        <v>32.282281082807245</v>
      </c>
      <c r="U16" s="66">
        <f t="shared" si="10"/>
        <v>23.731989008777116</v>
      </c>
      <c r="V16" s="66">
        <f t="shared" si="10"/>
        <v>20.840805454831425</v>
      </c>
      <c r="W16" s="66">
        <f t="shared" si="10"/>
        <v>19.0130291576552</v>
      </c>
      <c r="X16" s="66">
        <f t="shared" si="10"/>
        <v>24.492135359004386</v>
      </c>
      <c r="Y16" s="66">
        <f t="shared" si="10"/>
        <v>19.721384035532214</v>
      </c>
      <c r="Z16" s="66">
        <f t="shared" si="10"/>
        <v>16.111432283683374</v>
      </c>
      <c r="AA16" s="66">
        <f t="shared" si="10"/>
        <v>15.297359697577944</v>
      </c>
      <c r="AB16" s="66">
        <f t="shared" ref="AB16" si="11">SUBTOTAL(9,AB17:AB20)</f>
        <v>11.398939232567974</v>
      </c>
      <c r="AC16" s="67">
        <f t="shared" si="10"/>
        <v>13.540524737263329</v>
      </c>
      <c r="AD16" s="29">
        <f t="shared" ca="1" si="9"/>
        <v>3.1562441014598042E-2</v>
      </c>
      <c r="AE16" s="37">
        <f t="shared" ca="1" si="4"/>
        <v>1.1515731400695284E-3</v>
      </c>
      <c r="AF16" s="37">
        <f t="shared" ca="1" si="5"/>
        <v>0.18787585941125284</v>
      </c>
      <c r="AG16" s="44">
        <f t="shared" ca="1" si="6"/>
        <v>8.2512499456974114E-2</v>
      </c>
    </row>
    <row r="17" spans="1:33" hidden="1" outlineLevel="2" x14ac:dyDescent="0.2">
      <c r="A17" s="17" t="s">
        <v>6</v>
      </c>
      <c r="B17" s="56">
        <v>11.206207128599999</v>
      </c>
      <c r="C17" s="68">
        <v>13.682325690000001</v>
      </c>
      <c r="D17" s="68">
        <v>14.789684447999999</v>
      </c>
      <c r="E17" s="68">
        <v>13.658960106</v>
      </c>
      <c r="F17" s="68">
        <v>10.92084444</v>
      </c>
      <c r="G17" s="68">
        <v>9.2084099427692294</v>
      </c>
      <c r="H17" s="68">
        <v>12.733656606</v>
      </c>
      <c r="I17" s="68">
        <v>17.861626332</v>
      </c>
      <c r="J17" s="68">
        <v>13.699256075999999</v>
      </c>
      <c r="K17" s="68">
        <v>17.356112928000002</v>
      </c>
      <c r="L17" s="68">
        <v>16.912888542000001</v>
      </c>
      <c r="M17" s="68">
        <v>20.640847787999999</v>
      </c>
      <c r="N17" s="68">
        <v>17.620813188989999</v>
      </c>
      <c r="O17" s="68">
        <v>16.423020866736</v>
      </c>
      <c r="P17" s="68">
        <v>11.448788402898</v>
      </c>
      <c r="Q17" s="68">
        <v>15.21079215678</v>
      </c>
      <c r="R17" s="68">
        <v>15.585126644340001</v>
      </c>
      <c r="S17" s="68">
        <v>18.122947132289799</v>
      </c>
      <c r="T17" s="68">
        <v>16.320880454630501</v>
      </c>
      <c r="U17" s="68">
        <v>13.6616400371741</v>
      </c>
      <c r="V17" s="68">
        <v>15.7629105117491</v>
      </c>
      <c r="W17" s="68">
        <v>12.9682724980446</v>
      </c>
      <c r="X17" s="68">
        <v>13.818977593959501</v>
      </c>
      <c r="Y17" s="68">
        <v>13.299032620367999</v>
      </c>
      <c r="Z17" s="68">
        <v>11.2472221153978</v>
      </c>
      <c r="AA17" s="68">
        <v>10.8735795741721</v>
      </c>
      <c r="AB17" s="68">
        <v>9.5484860694920393</v>
      </c>
      <c r="AC17" s="69">
        <v>11.3785929752919</v>
      </c>
      <c r="AD17" s="30">
        <f t="shared" ca="1" si="9"/>
        <v>1.5383068036637138E-2</v>
      </c>
      <c r="AE17" s="38">
        <f t="shared" ca="1" si="4"/>
        <v>5.6556536167695626E-4</v>
      </c>
      <c r="AF17" s="38">
        <f t="shared" ca="1" si="5"/>
        <v>0.19166461494321663</v>
      </c>
      <c r="AG17" s="45">
        <f t="shared" ca="1" si="6"/>
        <v>6.933823946358067E-2</v>
      </c>
    </row>
    <row r="18" spans="1:33" hidden="1" outlineLevel="2" x14ac:dyDescent="0.2">
      <c r="A18" s="17" t="s">
        <v>7</v>
      </c>
      <c r="B18" s="56">
        <v>1.8792472309999999</v>
      </c>
      <c r="C18" s="68">
        <v>0.87500515700000003</v>
      </c>
      <c r="D18" s="68">
        <v>3.494525125</v>
      </c>
      <c r="E18" s="68">
        <v>1.705733664</v>
      </c>
      <c r="F18" s="68">
        <v>1.487466927</v>
      </c>
      <c r="G18" s="68">
        <v>2.1808414319999998</v>
      </c>
      <c r="H18" s="68">
        <v>2.3895532209999999</v>
      </c>
      <c r="I18" s="68">
        <v>4.6572880750000003</v>
      </c>
      <c r="J18" s="68">
        <v>2.9809640340999999</v>
      </c>
      <c r="K18" s="68">
        <v>4.3358442889999997</v>
      </c>
      <c r="L18" s="68">
        <v>3.4969384099999998</v>
      </c>
      <c r="M18" s="68">
        <v>5.3541137399999998</v>
      </c>
      <c r="N18" s="68">
        <v>5.3673129829999997</v>
      </c>
      <c r="O18" s="68">
        <v>11.742904019999999</v>
      </c>
      <c r="P18" s="68">
        <v>15.372069509999999</v>
      </c>
      <c r="Q18" s="68">
        <v>19.47332553</v>
      </c>
      <c r="R18" s="68">
        <v>18.405884629999999</v>
      </c>
      <c r="S18" s="68">
        <v>9.4102874321179204</v>
      </c>
      <c r="T18" s="68">
        <v>15.556870222462701</v>
      </c>
      <c r="U18" s="68">
        <v>9.9712952819605292</v>
      </c>
      <c r="V18" s="68">
        <v>4.9942529239205102</v>
      </c>
      <c r="W18" s="68">
        <v>5.9588258558040001</v>
      </c>
      <c r="X18" s="68">
        <v>10.585742587373799</v>
      </c>
      <c r="Y18" s="68">
        <v>6.3406658957411297</v>
      </c>
      <c r="Z18" s="68">
        <v>4.7714955075804397</v>
      </c>
      <c r="AA18" s="68">
        <v>4.3300361031587702</v>
      </c>
      <c r="AB18" s="68">
        <v>1.7489053020250001</v>
      </c>
      <c r="AC18" s="69">
        <v>2.0508622107447598</v>
      </c>
      <c r="AD18" s="30">
        <f t="shared" ca="1" si="9"/>
        <v>9.1321129500049336E-2</v>
      </c>
      <c r="AE18" s="38">
        <f t="shared" ca="1" si="4"/>
        <v>3.2418734577652764E-3</v>
      </c>
      <c r="AF18" s="38">
        <f t="shared" ca="1" si="5"/>
        <v>0.17265480776468212</v>
      </c>
      <c r="AG18" s="45">
        <f t="shared" ca="1" si="6"/>
        <v>1.249743051572513E-2</v>
      </c>
    </row>
    <row r="19" spans="1:33" hidden="1" outlineLevel="2" x14ac:dyDescent="0.2">
      <c r="A19" s="17" t="s">
        <v>8</v>
      </c>
      <c r="B19" s="56">
        <v>2.7857279400000001E-2</v>
      </c>
      <c r="C19" s="68">
        <v>5.8790187600000002E-2</v>
      </c>
      <c r="D19" s="68">
        <v>0.48398301437000002</v>
      </c>
      <c r="E19" s="68">
        <v>0.14399169000000001</v>
      </c>
      <c r="F19" s="68">
        <v>4.8805262000000002E-2</v>
      </c>
      <c r="G19" s="68">
        <v>0.11674973700000001</v>
      </c>
      <c r="H19" s="68">
        <v>4.5401829999999997E-2</v>
      </c>
      <c r="I19" s="68">
        <v>2.069955E-4</v>
      </c>
      <c r="J19" s="68">
        <v>7.3812720000000004E-3</v>
      </c>
      <c r="K19" s="68">
        <v>1.1674474E-4</v>
      </c>
      <c r="L19" s="68">
        <v>3.6947779999999997E-5</v>
      </c>
      <c r="M19" s="68">
        <v>0</v>
      </c>
      <c r="N19" s="68">
        <v>1.1405130000000001E-5</v>
      </c>
      <c r="O19" s="68">
        <v>4.5654961094800002E-2</v>
      </c>
      <c r="P19" s="68">
        <v>6.3255535224000001E-2</v>
      </c>
      <c r="Q19" s="68">
        <v>9.7782871783999997E-3</v>
      </c>
      <c r="R19" s="68">
        <v>6.0564496355080003E-2</v>
      </c>
      <c r="S19" s="68">
        <v>3.44656411429625E-3</v>
      </c>
      <c r="T19" s="68">
        <v>0.33232070188052998</v>
      </c>
      <c r="U19" s="68">
        <v>2.313201302772E-2</v>
      </c>
      <c r="V19" s="68">
        <v>5.2896681013200001E-3</v>
      </c>
      <c r="W19" s="68">
        <v>4.0596837331127204E-3</v>
      </c>
      <c r="X19" s="68">
        <v>8.4087067844212798E-3</v>
      </c>
      <c r="Y19" s="68">
        <v>8.3069876624124808E-3</v>
      </c>
      <c r="Z19" s="68">
        <v>7.8279712949095494E-3</v>
      </c>
      <c r="AA19" s="68">
        <v>2.6962009365128501E-3</v>
      </c>
      <c r="AB19" s="68">
        <v>7.82082815155535E-3</v>
      </c>
      <c r="AC19" s="69">
        <v>1.2607009939908599E-2</v>
      </c>
      <c r="AD19" s="30">
        <f t="shared" ca="1" si="9"/>
        <v>-0.54744288704988908</v>
      </c>
      <c r="AE19" s="38">
        <f t="shared" ca="1" si="4"/>
        <v>-2.8937545382234031E-2</v>
      </c>
      <c r="AF19" s="38">
        <f t="shared" ca="1" si="5"/>
        <v>0.61197889732449995</v>
      </c>
      <c r="AG19" s="45">
        <f t="shared" ca="1" si="6"/>
        <v>7.6823898704461672E-5</v>
      </c>
    </row>
    <row r="20" spans="1:33" hidden="1" outlineLevel="2" x14ac:dyDescent="0.2">
      <c r="A20" s="17" t="s">
        <v>9</v>
      </c>
      <c r="B20" s="56">
        <v>1.29172725E-2</v>
      </c>
      <c r="C20" s="68">
        <v>2.3681727E-2</v>
      </c>
      <c r="D20" s="68">
        <v>2.5834625999999999E-2</v>
      </c>
      <c r="E20" s="68">
        <v>2.5834625999999999E-2</v>
      </c>
      <c r="F20" s="68">
        <v>2.5834625999999999E-2</v>
      </c>
      <c r="G20" s="68">
        <v>2.9926624499999999E-2</v>
      </c>
      <c r="H20" s="68">
        <v>3.4990582499999999E-2</v>
      </c>
      <c r="I20" s="68">
        <v>4.1023867499999998E-2</v>
      </c>
      <c r="J20" s="68">
        <v>3.41273655E-2</v>
      </c>
      <c r="K20" s="68">
        <v>3.7602143999999997E-2</v>
      </c>
      <c r="L20" s="68">
        <v>3.7173573000000001E-2</v>
      </c>
      <c r="M20" s="68">
        <v>3.5018648999999999E-2</v>
      </c>
      <c r="N20" s="68">
        <v>3.9660865599240001E-2</v>
      </c>
      <c r="O20" s="68">
        <v>5.2774262461259998E-2</v>
      </c>
      <c r="P20" s="68">
        <v>6.2582725255319993E-2</v>
      </c>
      <c r="Q20" s="68">
        <v>6.548777434368E-2</v>
      </c>
      <c r="R20" s="68">
        <v>7.5799024194959999E-2</v>
      </c>
      <c r="S20" s="68">
        <v>7.4933837799840003E-2</v>
      </c>
      <c r="T20" s="68">
        <v>7.2209703833505001E-2</v>
      </c>
      <c r="U20" s="68">
        <v>7.5921676614764996E-2</v>
      </c>
      <c r="V20" s="68">
        <v>7.8352351060495498E-2</v>
      </c>
      <c r="W20" s="68">
        <v>8.1871120073488499E-2</v>
      </c>
      <c r="X20" s="68">
        <v>7.9006470886665001E-2</v>
      </c>
      <c r="Y20" s="68">
        <v>7.3378531760674506E-2</v>
      </c>
      <c r="Z20" s="68">
        <v>8.4886689410227395E-2</v>
      </c>
      <c r="AA20" s="68">
        <v>9.10478193105623E-2</v>
      </c>
      <c r="AB20" s="68">
        <v>9.3727032899380502E-2</v>
      </c>
      <c r="AC20" s="69">
        <v>9.8462541286761407E-2</v>
      </c>
      <c r="AD20" s="30">
        <f t="shared" ca="1" si="9"/>
        <v>6.622548900068602</v>
      </c>
      <c r="AE20" s="38">
        <f t="shared" ca="1" si="4"/>
        <v>7.8128132224088986E-2</v>
      </c>
      <c r="AF20" s="38">
        <f t="shared" ca="1" si="5"/>
        <v>5.0524467070931944E-2</v>
      </c>
      <c r="AG20" s="45">
        <f t="shared" ca="1" si="6"/>
        <v>6.0000557896386299E-4</v>
      </c>
    </row>
    <row r="21" spans="1:33" ht="15" hidden="1" outlineLevel="1" collapsed="1" x14ac:dyDescent="0.25">
      <c r="A21" s="16" t="s">
        <v>10</v>
      </c>
      <c r="B21" s="55">
        <f>SUBTOTAL(9,B22:B23)</f>
        <v>2.5997154736306398</v>
      </c>
      <c r="C21" s="66">
        <f t="shared" ref="C21:AC21" si="12">SUBTOTAL(9,C22:C23)</f>
        <v>2.55797967676178</v>
      </c>
      <c r="D21" s="66">
        <f t="shared" si="12"/>
        <v>2.5689311482061998</v>
      </c>
      <c r="E21" s="66">
        <f t="shared" si="12"/>
        <v>2.7584145325743301</v>
      </c>
      <c r="F21" s="66">
        <f t="shared" si="12"/>
        <v>2.9999166335490299</v>
      </c>
      <c r="G21" s="66">
        <f t="shared" si="12"/>
        <v>2.6818856812341902</v>
      </c>
      <c r="H21" s="66">
        <f t="shared" si="12"/>
        <v>2.7464180853364599</v>
      </c>
      <c r="I21" s="66">
        <f t="shared" si="12"/>
        <v>2.9588821158460301</v>
      </c>
      <c r="J21" s="66">
        <f t="shared" si="12"/>
        <v>3.0045785043562403</v>
      </c>
      <c r="K21" s="66">
        <f t="shared" si="12"/>
        <v>2.7821552218884</v>
      </c>
      <c r="L21" s="66">
        <f t="shared" si="12"/>
        <v>2.87413204580688</v>
      </c>
      <c r="M21" s="66">
        <f t="shared" si="12"/>
        <v>2.8492100839732197</v>
      </c>
      <c r="N21" s="66">
        <f t="shared" si="12"/>
        <v>3.0023033949025097</v>
      </c>
      <c r="O21" s="66">
        <f t="shared" si="12"/>
        <v>2.9714741459595002</v>
      </c>
      <c r="P21" s="66">
        <f t="shared" si="12"/>
        <v>2.88187776604271</v>
      </c>
      <c r="Q21" s="66">
        <f t="shared" si="12"/>
        <v>3.032334231272829</v>
      </c>
      <c r="R21" s="66">
        <f t="shared" si="12"/>
        <v>3.2250953217095009</v>
      </c>
      <c r="S21" s="66">
        <f t="shared" si="12"/>
        <v>3.1099182038205431</v>
      </c>
      <c r="T21" s="66">
        <f t="shared" si="12"/>
        <v>3.245714123878598</v>
      </c>
      <c r="U21" s="66">
        <f t="shared" si="12"/>
        <v>3.1442502163138899</v>
      </c>
      <c r="V21" s="66">
        <f t="shared" si="12"/>
        <v>3.1707248245647359</v>
      </c>
      <c r="W21" s="66">
        <f t="shared" si="12"/>
        <v>3.3252527840738</v>
      </c>
      <c r="X21" s="66">
        <f t="shared" si="12"/>
        <v>3.3010631596385402</v>
      </c>
      <c r="Y21" s="66">
        <f t="shared" si="12"/>
        <v>3.2549743713138199</v>
      </c>
      <c r="Z21" s="66">
        <f t="shared" si="12"/>
        <v>3.11959236366032</v>
      </c>
      <c r="AA21" s="66">
        <f t="shared" si="12"/>
        <v>3.3166289030708898</v>
      </c>
      <c r="AB21" s="66">
        <f t="shared" ref="AB21" si="13">SUBTOTAL(9,AB22:AB23)</f>
        <v>2.9732238532405804</v>
      </c>
      <c r="AC21" s="67">
        <f t="shared" si="12"/>
        <v>3.0932897999924598</v>
      </c>
      <c r="AD21" s="29">
        <f t="shared" ca="1" si="9"/>
        <v>0.18985705603872005</v>
      </c>
      <c r="AE21" s="37">
        <f t="shared" ca="1" si="4"/>
        <v>6.4590360709311234E-3</v>
      </c>
      <c r="AF21" s="37">
        <f t="shared" ca="1" si="5"/>
        <v>4.0382410702449079E-2</v>
      </c>
      <c r="AG21" s="44">
        <f t="shared" ca="1" si="6"/>
        <v>1.8849718005369331E-2</v>
      </c>
    </row>
    <row r="22" spans="1:33" hidden="1" outlineLevel="2" x14ac:dyDescent="0.2">
      <c r="A22" s="17" t="s">
        <v>6</v>
      </c>
      <c r="B22" s="56">
        <v>0</v>
      </c>
      <c r="C22" s="68">
        <v>0</v>
      </c>
      <c r="D22" s="68">
        <v>0</v>
      </c>
      <c r="E22" s="68">
        <v>3.5927954999999998E-2</v>
      </c>
      <c r="F22" s="68">
        <v>0.31024539000000001</v>
      </c>
      <c r="G22" s="68">
        <v>0.21739347000000001</v>
      </c>
      <c r="H22" s="68">
        <v>0.21254656499999999</v>
      </c>
      <c r="I22" s="68">
        <v>7.91262675E-2</v>
      </c>
      <c r="J22" s="68">
        <v>2.15285175E-2</v>
      </c>
      <c r="K22" s="68">
        <v>1.38125925E-2</v>
      </c>
      <c r="L22" s="68">
        <v>0.23026058999999999</v>
      </c>
      <c r="M22" s="68">
        <v>4.88276775E-2</v>
      </c>
      <c r="N22" s="68">
        <v>0.1088162775</v>
      </c>
      <c r="O22" s="68">
        <v>1.6638142500000001E-2</v>
      </c>
      <c r="P22" s="68">
        <v>1.8203062499999999E-2</v>
      </c>
      <c r="Q22" s="68">
        <v>0.24443945956179899</v>
      </c>
      <c r="R22" s="68">
        <v>0.26035231829225097</v>
      </c>
      <c r="S22" s="68">
        <v>0.34718956546756302</v>
      </c>
      <c r="T22" s="68">
        <v>0.51986608465661799</v>
      </c>
      <c r="U22" s="68">
        <v>0.55953497249999995</v>
      </c>
      <c r="V22" s="68">
        <v>0.39664656641252599</v>
      </c>
      <c r="W22" s="68">
        <v>0.54483124500000002</v>
      </c>
      <c r="X22" s="68">
        <v>0.58250886749999997</v>
      </c>
      <c r="Y22" s="68">
        <v>0.45813032999999997</v>
      </c>
      <c r="Z22" s="68">
        <v>0.47220374250000002</v>
      </c>
      <c r="AA22" s="68">
        <v>0.45972785249999998</v>
      </c>
      <c r="AB22" s="68">
        <v>0.66935614599000004</v>
      </c>
      <c r="AC22" s="69">
        <v>0.72405645747750003</v>
      </c>
      <c r="AD22" s="30" t="str">
        <f t="shared" ca="1" si="9"/>
        <v/>
      </c>
      <c r="AE22" s="38" t="str">
        <f t="shared" ca="1" si="4"/>
        <v/>
      </c>
      <c r="AF22" s="38">
        <f t="shared" ca="1" si="5"/>
        <v>8.1720787678129625E-2</v>
      </c>
      <c r="AG22" s="45">
        <f t="shared" ca="1" si="6"/>
        <v>4.4122151256086109E-3</v>
      </c>
    </row>
    <row r="23" spans="1:33" hidden="1" outlineLevel="2" x14ac:dyDescent="0.2">
      <c r="A23" s="17" t="s">
        <v>11</v>
      </c>
      <c r="B23" s="56">
        <v>2.5997154736306398</v>
      </c>
      <c r="C23" s="68">
        <v>2.55797967676178</v>
      </c>
      <c r="D23" s="68">
        <v>2.5689311482061998</v>
      </c>
      <c r="E23" s="68">
        <v>2.7224865775743301</v>
      </c>
      <c r="F23" s="68">
        <v>2.68967124354903</v>
      </c>
      <c r="G23" s="68">
        <v>2.46449221123419</v>
      </c>
      <c r="H23" s="68">
        <v>2.5338715203364601</v>
      </c>
      <c r="I23" s="68">
        <v>2.8797558483460302</v>
      </c>
      <c r="J23" s="68">
        <v>2.9830499868562401</v>
      </c>
      <c r="K23" s="68">
        <v>2.7683426293884001</v>
      </c>
      <c r="L23" s="68">
        <v>2.6438714558068801</v>
      </c>
      <c r="M23" s="68">
        <v>2.8003824064732199</v>
      </c>
      <c r="N23" s="68">
        <v>2.8934871174025099</v>
      </c>
      <c r="O23" s="68">
        <v>2.9548360034595</v>
      </c>
      <c r="P23" s="68">
        <v>2.8636747035427099</v>
      </c>
      <c r="Q23" s="68">
        <v>2.7878947717110298</v>
      </c>
      <c r="R23" s="68">
        <v>2.9647430034172499</v>
      </c>
      <c r="S23" s="68">
        <v>2.7627286383529799</v>
      </c>
      <c r="T23" s="68">
        <v>2.7258480392219799</v>
      </c>
      <c r="U23" s="68">
        <v>2.5847152438138901</v>
      </c>
      <c r="V23" s="68">
        <v>2.7740782581522101</v>
      </c>
      <c r="W23" s="68">
        <v>2.7804215390737999</v>
      </c>
      <c r="X23" s="68">
        <v>2.7185542921385402</v>
      </c>
      <c r="Y23" s="68">
        <v>2.79684404131382</v>
      </c>
      <c r="Z23" s="68">
        <v>2.6473886211603199</v>
      </c>
      <c r="AA23" s="68">
        <v>2.8569010505708898</v>
      </c>
      <c r="AB23" s="68">
        <v>2.3038677072505802</v>
      </c>
      <c r="AC23" s="69">
        <v>2.3692333425149599</v>
      </c>
      <c r="AD23" s="30">
        <f t="shared" ca="1" si="9"/>
        <v>-8.8656675491414205E-2</v>
      </c>
      <c r="AE23" s="38">
        <f t="shared" ca="1" si="4"/>
        <v>-3.4324507068252963E-3</v>
      </c>
      <c r="AF23" s="38">
        <f t="shared" ca="1" si="5"/>
        <v>2.83721305084772E-2</v>
      </c>
      <c r="AG23" s="45">
        <f t="shared" ca="1" si="6"/>
        <v>1.443750287976072E-2</v>
      </c>
    </row>
    <row r="24" spans="1:33" ht="15" hidden="1" outlineLevel="1" x14ac:dyDescent="0.25">
      <c r="A24" s="16" t="s">
        <v>12</v>
      </c>
      <c r="B24" s="55">
        <v>5.7452412803195498</v>
      </c>
      <c r="C24" s="66">
        <v>4.5711501070021097</v>
      </c>
      <c r="D24" s="66">
        <v>5.6826525820047999</v>
      </c>
      <c r="E24" s="66">
        <v>5.2436244328781401</v>
      </c>
      <c r="F24" s="66">
        <v>4.0925665432931204</v>
      </c>
      <c r="G24" s="66">
        <v>2.6077439116629</v>
      </c>
      <c r="H24" s="66">
        <v>1.5949218446573199</v>
      </c>
      <c r="I24" s="66">
        <v>0.12845490143544899</v>
      </c>
      <c r="J24" s="66">
        <v>0</v>
      </c>
      <c r="K24" s="66">
        <v>0</v>
      </c>
      <c r="L24" s="66">
        <v>0</v>
      </c>
      <c r="M24" s="66">
        <v>0</v>
      </c>
      <c r="N24" s="66">
        <v>0</v>
      </c>
      <c r="O24" s="66">
        <v>0</v>
      </c>
      <c r="P24" s="66">
        <v>0</v>
      </c>
      <c r="Q24" s="66">
        <v>0</v>
      </c>
      <c r="R24" s="66">
        <v>0</v>
      </c>
      <c r="S24" s="66">
        <v>0</v>
      </c>
      <c r="T24" s="66">
        <v>0</v>
      </c>
      <c r="U24" s="66">
        <v>0</v>
      </c>
      <c r="V24" s="66">
        <v>0</v>
      </c>
      <c r="W24" s="66">
        <v>0</v>
      </c>
      <c r="X24" s="66">
        <v>0</v>
      </c>
      <c r="Y24" s="66">
        <v>0</v>
      </c>
      <c r="Z24" s="66">
        <v>0</v>
      </c>
      <c r="AA24" s="66">
        <v>0</v>
      </c>
      <c r="AB24" s="66">
        <v>0</v>
      </c>
      <c r="AC24" s="67">
        <v>0</v>
      </c>
      <c r="AD24" s="29">
        <f t="shared" ca="1" si="9"/>
        <v>-1</v>
      </c>
      <c r="AE24" s="37">
        <f t="shared" ca="1" si="4"/>
        <v>-1</v>
      </c>
      <c r="AF24" s="37" t="str">
        <f t="shared" ca="1" si="5"/>
        <v/>
      </c>
      <c r="AG24" s="44">
        <f t="shared" ca="1" si="6"/>
        <v>0</v>
      </c>
    </row>
    <row r="25" spans="1:33" ht="15" hidden="1" outlineLevel="1" collapsed="1" x14ac:dyDescent="0.25">
      <c r="A25" s="16" t="s">
        <v>13</v>
      </c>
      <c r="B25" s="55">
        <f>SUBTOTAL(9,B26:B27)</f>
        <v>0.96029969968274498</v>
      </c>
      <c r="C25" s="66">
        <f t="shared" ref="C25:AC25" si="14">SUBTOTAL(9,C26:C27)</f>
        <v>0.91287899937533901</v>
      </c>
      <c r="D25" s="66">
        <f t="shared" si="14"/>
        <v>1.2317958908214499</v>
      </c>
      <c r="E25" s="66">
        <f t="shared" si="14"/>
        <v>1.2753416469677601</v>
      </c>
      <c r="F25" s="66">
        <f t="shared" si="14"/>
        <v>1.37615965123536</v>
      </c>
      <c r="G25" s="66">
        <f t="shared" si="14"/>
        <v>1.30980252203562</v>
      </c>
      <c r="H25" s="66">
        <f t="shared" si="14"/>
        <v>1.4282636651543601</v>
      </c>
      <c r="I25" s="66">
        <f t="shared" si="14"/>
        <v>1.5349253925448301</v>
      </c>
      <c r="J25" s="66">
        <f t="shared" si="14"/>
        <v>1.3181976464936001</v>
      </c>
      <c r="K25" s="66">
        <f t="shared" si="14"/>
        <v>1.2638712071693401</v>
      </c>
      <c r="L25" s="66">
        <f t="shared" si="14"/>
        <v>1.1949960133323101</v>
      </c>
      <c r="M25" s="66">
        <f t="shared" si="14"/>
        <v>1.32240677195538</v>
      </c>
      <c r="N25" s="66">
        <f t="shared" si="14"/>
        <v>1.2696826532795</v>
      </c>
      <c r="O25" s="66">
        <f t="shared" si="14"/>
        <v>1.21985884450448</v>
      </c>
      <c r="P25" s="66">
        <f t="shared" si="14"/>
        <v>1.4442480891895499</v>
      </c>
      <c r="Q25" s="66">
        <f t="shared" si="14"/>
        <v>1.52139662722321</v>
      </c>
      <c r="R25" s="66">
        <f t="shared" si="14"/>
        <v>1.48435308960763</v>
      </c>
      <c r="S25" s="66">
        <f t="shared" si="14"/>
        <v>1.37397747102295</v>
      </c>
      <c r="T25" s="66">
        <f t="shared" si="14"/>
        <v>0.981013524998123</v>
      </c>
      <c r="U25" s="66">
        <f t="shared" si="14"/>
        <v>1.3137010821022477</v>
      </c>
      <c r="V25" s="66">
        <f t="shared" si="14"/>
        <v>1.63627490147243</v>
      </c>
      <c r="W25" s="66">
        <f t="shared" si="14"/>
        <v>1.6556500321388723</v>
      </c>
      <c r="X25" s="66">
        <f t="shared" si="14"/>
        <v>1.5863162424702013</v>
      </c>
      <c r="Y25" s="66">
        <f t="shared" si="14"/>
        <v>1.3651043968131653</v>
      </c>
      <c r="Z25" s="66">
        <f t="shared" si="14"/>
        <v>1.3788646136159379</v>
      </c>
      <c r="AA25" s="66">
        <f t="shared" si="14"/>
        <v>1.3280225156194108</v>
      </c>
      <c r="AB25" s="66">
        <f t="shared" ref="AB25" si="15">SUBTOTAL(9,AB26:AB27)</f>
        <v>1.1570427788333799</v>
      </c>
      <c r="AC25" s="67">
        <f t="shared" si="14"/>
        <v>1.2787341621542201</v>
      </c>
      <c r="AD25" s="29">
        <f t="shared" ca="1" si="9"/>
        <v>0.33159904410745589</v>
      </c>
      <c r="AE25" s="37">
        <f t="shared" ca="1" si="4"/>
        <v>1.0663135809318769E-2</v>
      </c>
      <c r="AF25" s="37">
        <f t="shared" ca="1" si="5"/>
        <v>0.10517448926438044</v>
      </c>
      <c r="AG25" s="44">
        <f t="shared" ca="1" si="6"/>
        <v>7.7922793915067455E-3</v>
      </c>
    </row>
    <row r="26" spans="1:33" hidden="1" outlineLevel="2" x14ac:dyDescent="0.2">
      <c r="A26" s="17" t="s">
        <v>11</v>
      </c>
      <c r="B26" s="56">
        <v>0</v>
      </c>
      <c r="C26" s="68">
        <v>0</v>
      </c>
      <c r="D26" s="68">
        <v>0</v>
      </c>
      <c r="E26" s="68">
        <v>0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8">
        <v>0</v>
      </c>
      <c r="Q26" s="68">
        <v>0</v>
      </c>
      <c r="R26" s="68">
        <v>0</v>
      </c>
      <c r="S26" s="68">
        <v>0</v>
      </c>
      <c r="T26" s="68">
        <v>0</v>
      </c>
      <c r="U26" s="68">
        <v>3.6119682298897601E-2</v>
      </c>
      <c r="V26" s="68">
        <v>1.984E-2</v>
      </c>
      <c r="W26" s="68">
        <v>3.8023224041824201E-3</v>
      </c>
      <c r="X26" s="68">
        <v>7.8933106688412399E-3</v>
      </c>
      <c r="Y26" s="68">
        <v>2.2495668710125202E-2</v>
      </c>
      <c r="Z26" s="68">
        <v>2.6799751440437801E-2</v>
      </c>
      <c r="AA26" s="68">
        <v>2.6000316441907598E-3</v>
      </c>
      <c r="AB26" s="68">
        <v>5.6800000000000002E-3</v>
      </c>
      <c r="AC26" s="69">
        <v>1.32E-3</v>
      </c>
      <c r="AD26" s="30" t="str">
        <f t="shared" ca="1" si="9"/>
        <v/>
      </c>
      <c r="AE26" s="38" t="str">
        <f t="shared" ca="1" si="4"/>
        <v/>
      </c>
      <c r="AF26" s="38">
        <f t="shared" ca="1" si="5"/>
        <v>-0.76760563380281688</v>
      </c>
      <c r="AG26" s="45">
        <f t="shared" ca="1" si="6"/>
        <v>8.0437428679162774E-6</v>
      </c>
    </row>
    <row r="27" spans="1:33" hidden="1" outlineLevel="2" x14ac:dyDescent="0.2">
      <c r="A27" s="17" t="s">
        <v>6</v>
      </c>
      <c r="B27" s="56">
        <v>0.96029969968274498</v>
      </c>
      <c r="C27" s="68">
        <v>0.91287899937533901</v>
      </c>
      <c r="D27" s="68">
        <v>1.2317958908214499</v>
      </c>
      <c r="E27" s="68">
        <v>1.2753416469677601</v>
      </c>
      <c r="F27" s="68">
        <v>1.37615965123536</v>
      </c>
      <c r="G27" s="68">
        <v>1.30980252203562</v>
      </c>
      <c r="H27" s="68">
        <v>1.4282636651543601</v>
      </c>
      <c r="I27" s="68">
        <v>1.5349253925448301</v>
      </c>
      <c r="J27" s="68">
        <v>1.3181976464936001</v>
      </c>
      <c r="K27" s="68">
        <v>1.2638712071693401</v>
      </c>
      <c r="L27" s="68">
        <v>1.1949960133323101</v>
      </c>
      <c r="M27" s="68">
        <v>1.32240677195538</v>
      </c>
      <c r="N27" s="68">
        <v>1.2696826532795</v>
      </c>
      <c r="O27" s="68">
        <v>1.21985884450448</v>
      </c>
      <c r="P27" s="68">
        <v>1.4442480891895499</v>
      </c>
      <c r="Q27" s="68">
        <v>1.52139662722321</v>
      </c>
      <c r="R27" s="68">
        <v>1.48435308960763</v>
      </c>
      <c r="S27" s="68">
        <v>1.37397747102295</v>
      </c>
      <c r="T27" s="68">
        <v>0.981013524998123</v>
      </c>
      <c r="U27" s="68">
        <v>1.2775813998033501</v>
      </c>
      <c r="V27" s="68">
        <v>1.61643490147243</v>
      </c>
      <c r="W27" s="68">
        <v>1.65184770973469</v>
      </c>
      <c r="X27" s="68">
        <v>1.5784229318013601</v>
      </c>
      <c r="Y27" s="68">
        <v>1.3426087281030401</v>
      </c>
      <c r="Z27" s="68">
        <v>1.3520648621755</v>
      </c>
      <c r="AA27" s="68">
        <v>1.32542248397522</v>
      </c>
      <c r="AB27" s="68">
        <v>1.15136277883338</v>
      </c>
      <c r="AC27" s="69">
        <v>1.2774141621542201</v>
      </c>
      <c r="AD27" s="30">
        <f t="shared" ca="1" si="9"/>
        <v>0.33022447323084703</v>
      </c>
      <c r="AE27" s="38">
        <f t="shared" ca="1" si="4"/>
        <v>1.0624476662143945E-2</v>
      </c>
      <c r="AF27" s="38">
        <f t="shared" ca="1" si="5"/>
        <v>0.10948016180318243</v>
      </c>
      <c r="AG27" s="45">
        <f t="shared" ca="1" si="6"/>
        <v>7.7842356486388297E-3</v>
      </c>
    </row>
    <row r="28" spans="1:33" ht="15" collapsed="1" x14ac:dyDescent="0.25">
      <c r="A28" s="15" t="s">
        <v>14</v>
      </c>
      <c r="B28" s="54">
        <f>SUBTOTAL(9,B29:B67)</f>
        <v>20.543594818725108</v>
      </c>
      <c r="C28" s="64">
        <f t="shared" ref="C28:AC28" si="16">SUBTOTAL(9,C29:C67)</f>
        <v>22.379339812688329</v>
      </c>
      <c r="D28" s="64">
        <f t="shared" si="16"/>
        <v>21.708836952242176</v>
      </c>
      <c r="E28" s="64">
        <f t="shared" si="16"/>
        <v>23.61958785124634</v>
      </c>
      <c r="F28" s="64">
        <f t="shared" si="16"/>
        <v>24.956602849395324</v>
      </c>
      <c r="G28" s="64">
        <f t="shared" si="16"/>
        <v>25.656503168437062</v>
      </c>
      <c r="H28" s="64">
        <f t="shared" si="16"/>
        <v>26.766704837094448</v>
      </c>
      <c r="I28" s="64">
        <f t="shared" si="16"/>
        <v>27.043622691798621</v>
      </c>
      <c r="J28" s="64">
        <f t="shared" si="16"/>
        <v>26.176060064814738</v>
      </c>
      <c r="K28" s="64">
        <f t="shared" si="16"/>
        <v>26.323658881106013</v>
      </c>
      <c r="L28" s="64">
        <f t="shared" si="16"/>
        <v>28.136683510323454</v>
      </c>
      <c r="M28" s="64">
        <f t="shared" si="16"/>
        <v>29.655899252457566</v>
      </c>
      <c r="N28" s="64">
        <f t="shared" si="16"/>
        <v>30.848311344412565</v>
      </c>
      <c r="O28" s="64">
        <f t="shared" si="16"/>
        <v>28.766433910600604</v>
      </c>
      <c r="P28" s="64">
        <f t="shared" si="16"/>
        <v>27.087539380180335</v>
      </c>
      <c r="Q28" s="64">
        <f t="shared" si="16"/>
        <v>23.727999065133876</v>
      </c>
      <c r="R28" s="64">
        <f t="shared" si="16"/>
        <v>23.826448602705682</v>
      </c>
      <c r="S28" s="64">
        <f t="shared" si="16"/>
        <v>24.796089844119972</v>
      </c>
      <c r="T28" s="64">
        <f t="shared" si="16"/>
        <v>25.161122543052546</v>
      </c>
      <c r="U28" s="64">
        <f t="shared" si="16"/>
        <v>24.725050248205577</v>
      </c>
      <c r="V28" s="64">
        <f t="shared" si="16"/>
        <v>26.092887232130625</v>
      </c>
      <c r="W28" s="64">
        <f t="shared" si="16"/>
        <v>25.042698608305788</v>
      </c>
      <c r="X28" s="64">
        <f t="shared" si="16"/>
        <v>26.813861249759007</v>
      </c>
      <c r="Y28" s="64">
        <f t="shared" si="16"/>
        <v>29.424848933080273</v>
      </c>
      <c r="Z28" s="64">
        <f t="shared" si="16"/>
        <v>31.390947002890943</v>
      </c>
      <c r="AA28" s="64">
        <f t="shared" si="16"/>
        <v>29.999982763458906</v>
      </c>
      <c r="AB28" s="64">
        <f t="shared" ref="AB28" si="17">SUBTOTAL(9,AB29:AB67)</f>
        <v>29.77112739431869</v>
      </c>
      <c r="AC28" s="65">
        <f t="shared" si="16"/>
        <v>31.932300093800283</v>
      </c>
      <c r="AD28" s="28">
        <f t="shared" ca="1" si="9"/>
        <v>0.55436769346203119</v>
      </c>
      <c r="AE28" s="36">
        <f t="shared" ca="1" si="4"/>
        <v>1.6470042853989009E-2</v>
      </c>
      <c r="AF28" s="36">
        <f t="shared" ca="1" si="5"/>
        <v>7.2592907579778654E-2</v>
      </c>
      <c r="AG28" s="43">
        <f t="shared" ca="1" si="6"/>
        <v>0.19458728116338508</v>
      </c>
    </row>
    <row r="29" spans="1:33" ht="15" hidden="1" outlineLevel="1" collapsed="1" x14ac:dyDescent="0.25">
      <c r="A29" s="16" t="s">
        <v>15</v>
      </c>
      <c r="B29" s="55">
        <f>SUBTOTAL(9,B30:B32)</f>
        <v>2.5980338750901026</v>
      </c>
      <c r="C29" s="66">
        <f t="shared" ref="C29:AC29" si="18">SUBTOTAL(9,C30:C32)</f>
        <v>2.4700108381600034</v>
      </c>
      <c r="D29" s="66">
        <f t="shared" si="18"/>
        <v>2.9134504885263821</v>
      </c>
      <c r="E29" s="66">
        <f t="shared" si="18"/>
        <v>3.1914065859168339</v>
      </c>
      <c r="F29" s="66">
        <f t="shared" si="18"/>
        <v>3.2881307153894435</v>
      </c>
      <c r="G29" s="66">
        <f t="shared" si="18"/>
        <v>3.6187560609973262</v>
      </c>
      <c r="H29" s="66">
        <f t="shared" si="18"/>
        <v>3.5247230567023475</v>
      </c>
      <c r="I29" s="66">
        <f t="shared" si="18"/>
        <v>3.2960516983552242</v>
      </c>
      <c r="J29" s="66">
        <f t="shared" si="18"/>
        <v>3.0108028720124738</v>
      </c>
      <c r="K29" s="66">
        <f t="shared" si="18"/>
        <v>3.0375501054716696</v>
      </c>
      <c r="L29" s="66">
        <f t="shared" si="18"/>
        <v>3.1355741048480121</v>
      </c>
      <c r="M29" s="66">
        <f t="shared" si="18"/>
        <v>3.2789106614656709</v>
      </c>
      <c r="N29" s="66">
        <f t="shared" si="18"/>
        <v>3.5881712165968365</v>
      </c>
      <c r="O29" s="66">
        <f t="shared" si="18"/>
        <v>3.9447680334886921</v>
      </c>
      <c r="P29" s="66">
        <f t="shared" si="18"/>
        <v>4.1213411249544123</v>
      </c>
      <c r="Q29" s="66">
        <f t="shared" si="18"/>
        <v>4.2810196001390119</v>
      </c>
      <c r="R29" s="66">
        <f t="shared" si="18"/>
        <v>4.2834871634918921</v>
      </c>
      <c r="S29" s="66">
        <f t="shared" si="18"/>
        <v>4.0997162777884917</v>
      </c>
      <c r="T29" s="66">
        <f t="shared" si="18"/>
        <v>4.6208483796629816</v>
      </c>
      <c r="U29" s="66">
        <f t="shared" si="18"/>
        <v>5.0475072930075751</v>
      </c>
      <c r="V29" s="66">
        <f t="shared" si="18"/>
        <v>4.3531207240911867</v>
      </c>
      <c r="W29" s="66">
        <f t="shared" si="18"/>
        <v>4.4312245257565896</v>
      </c>
      <c r="X29" s="66">
        <f t="shared" si="18"/>
        <v>4.6210294188654801</v>
      </c>
      <c r="Y29" s="66">
        <f t="shared" si="18"/>
        <v>4.7381325069476947</v>
      </c>
      <c r="Z29" s="66">
        <f t="shared" si="18"/>
        <v>4.1738333117218094</v>
      </c>
      <c r="AA29" s="66">
        <f t="shared" si="18"/>
        <v>4.004372763295339</v>
      </c>
      <c r="AB29" s="66">
        <f t="shared" ref="AB29" si="19">SUBTOTAL(9,AB30:AB32)</f>
        <v>4.3825751939380684</v>
      </c>
      <c r="AC29" s="67">
        <f t="shared" si="18"/>
        <v>5.0340558265973314</v>
      </c>
      <c r="AD29" s="29">
        <f t="shared" ca="1" si="9"/>
        <v>0.93764056537667151</v>
      </c>
      <c r="AE29" s="37">
        <f t="shared" ca="1" si="4"/>
        <v>2.4801491513038787E-2</v>
      </c>
      <c r="AF29" s="37">
        <f t="shared" ca="1" si="5"/>
        <v>0.1486524711681807</v>
      </c>
      <c r="AG29" s="44">
        <f t="shared" ca="1" si="6"/>
        <v>3.067625049385202E-2</v>
      </c>
    </row>
    <row r="30" spans="1:33" hidden="1" outlineLevel="2" x14ac:dyDescent="0.2">
      <c r="A30" s="17" t="s">
        <v>6</v>
      </c>
      <c r="B30" s="56">
        <v>4.5468289481910798E-2</v>
      </c>
      <c r="C30" s="68">
        <v>4.4243859205871303E-2</v>
      </c>
      <c r="D30" s="68">
        <v>4.6235926076450197E-2</v>
      </c>
      <c r="E30" s="68">
        <v>4.7647971547581901E-2</v>
      </c>
      <c r="F30" s="68">
        <v>4.0559460216331403E-2</v>
      </c>
      <c r="G30" s="68">
        <v>4.4050509687994101E-2</v>
      </c>
      <c r="H30" s="68">
        <v>4.22975071299957E-2</v>
      </c>
      <c r="I30" s="68">
        <v>5.2694253722302201E-2</v>
      </c>
      <c r="J30" s="68">
        <v>4.7427229779741502E-2</v>
      </c>
      <c r="K30" s="68">
        <v>4.6512375515917401E-2</v>
      </c>
      <c r="L30" s="68">
        <v>4.5088640136279799E-2</v>
      </c>
      <c r="M30" s="68">
        <v>4.9636766867128798E-2</v>
      </c>
      <c r="N30" s="68">
        <v>5.4238191146964702E-2</v>
      </c>
      <c r="O30" s="68">
        <v>6.1379999999999997E-2</v>
      </c>
      <c r="P30" s="68">
        <v>7.7222250000000006E-2</v>
      </c>
      <c r="Q30" s="68">
        <v>5.8425749999999999E-2</v>
      </c>
      <c r="R30" s="68">
        <v>6.5576250000000003E-2</v>
      </c>
      <c r="S30" s="68">
        <v>7.84305E-2</v>
      </c>
      <c r="T30" s="68">
        <v>4.9641749999999998E-2</v>
      </c>
      <c r="U30" s="68">
        <v>1.4435163900000001E-2</v>
      </c>
      <c r="V30" s="68">
        <v>8.9913304818810599E-3</v>
      </c>
      <c r="W30" s="68">
        <v>9.5872500000000003E-3</v>
      </c>
      <c r="X30" s="68">
        <v>1.285875E-2</v>
      </c>
      <c r="Y30" s="68">
        <v>6.13017238779371E-2</v>
      </c>
      <c r="Z30" s="68">
        <v>0.11312777698906799</v>
      </c>
      <c r="AA30" s="68">
        <v>0.115691216863859</v>
      </c>
      <c r="AB30" s="68">
        <v>0.137065875522938</v>
      </c>
      <c r="AC30" s="69">
        <v>0.14696127667812101</v>
      </c>
      <c r="AD30" s="30">
        <f t="shared" ca="1" si="9"/>
        <v>2.2321707799583796</v>
      </c>
      <c r="AE30" s="38">
        <f t="shared" ca="1" si="4"/>
        <v>4.4407926555709354E-2</v>
      </c>
      <c r="AF30" s="38">
        <f t="shared" ca="1" si="5"/>
        <v>7.2194491279683914E-2</v>
      </c>
      <c r="AG30" s="45">
        <f t="shared" ca="1" si="6"/>
        <v>8.9554448571174748E-4</v>
      </c>
    </row>
    <row r="31" spans="1:33" hidden="1" outlineLevel="2" x14ac:dyDescent="0.2">
      <c r="A31" s="17" t="s">
        <v>7</v>
      </c>
      <c r="B31" s="56">
        <v>7.8799868860311997E-2</v>
      </c>
      <c r="C31" s="68">
        <v>7.8799868860311997E-2</v>
      </c>
      <c r="D31" s="68">
        <v>7.8799868860311997E-2</v>
      </c>
      <c r="E31" s="68">
        <v>7.8799868860311997E-2</v>
      </c>
      <c r="F31" s="68">
        <v>7.8799868860311997E-2</v>
      </c>
      <c r="G31" s="68">
        <v>7.8799868860311997E-2</v>
      </c>
      <c r="H31" s="68">
        <v>7.8799868860311997E-2</v>
      </c>
      <c r="I31" s="68">
        <v>7.8799868860311997E-2</v>
      </c>
      <c r="J31" s="68">
        <v>7.8799868860311997E-2</v>
      </c>
      <c r="K31" s="68">
        <v>7.8799868860311997E-2</v>
      </c>
      <c r="L31" s="68">
        <v>7.8799868860311997E-2</v>
      </c>
      <c r="M31" s="68">
        <v>7.8799868860311997E-2</v>
      </c>
      <c r="N31" s="68">
        <v>7.8799868860311997E-2</v>
      </c>
      <c r="O31" s="68">
        <v>7.8799868860311997E-2</v>
      </c>
      <c r="P31" s="68">
        <v>7.8799868860311997E-2</v>
      </c>
      <c r="Q31" s="68">
        <v>7.8799868860311997E-2</v>
      </c>
      <c r="R31" s="68">
        <v>7.8799868860311997E-2</v>
      </c>
      <c r="S31" s="68">
        <v>7.8799868860311997E-2</v>
      </c>
      <c r="T31" s="68">
        <v>7.8799868860311997E-2</v>
      </c>
      <c r="U31" s="68">
        <v>5.1435920915894898E-2</v>
      </c>
      <c r="V31" s="68">
        <v>3.4714819627875898E-2</v>
      </c>
      <c r="W31" s="68">
        <v>7.6961564858997102E-3</v>
      </c>
      <c r="X31" s="68">
        <v>1.33237653753799E-2</v>
      </c>
      <c r="Y31" s="68">
        <v>5.5217442087773998E-5</v>
      </c>
      <c r="Z31" s="68">
        <v>5.5106804571634303E-5</v>
      </c>
      <c r="AA31" s="68">
        <v>0</v>
      </c>
      <c r="AB31" s="68">
        <v>0</v>
      </c>
      <c r="AC31" s="69">
        <v>0</v>
      </c>
      <c r="AD31" s="30">
        <f t="shared" ca="1" si="9"/>
        <v>-1</v>
      </c>
      <c r="AE31" s="38">
        <f t="shared" ca="1" si="4"/>
        <v>-1</v>
      </c>
      <c r="AF31" s="38" t="str">
        <f t="shared" ca="1" si="5"/>
        <v/>
      </c>
      <c r="AG31" s="45">
        <f t="shared" ca="1" si="6"/>
        <v>0</v>
      </c>
    </row>
    <row r="32" spans="1:33" hidden="1" outlineLevel="2" x14ac:dyDescent="0.2">
      <c r="A32" s="17" t="s">
        <v>8</v>
      </c>
      <c r="B32" s="56">
        <v>2.4737657167478799</v>
      </c>
      <c r="C32" s="68">
        <v>2.3469671100938201</v>
      </c>
      <c r="D32" s="68">
        <v>2.7884146935896199</v>
      </c>
      <c r="E32" s="68">
        <v>3.0649587455089402</v>
      </c>
      <c r="F32" s="68">
        <v>3.1687713863128</v>
      </c>
      <c r="G32" s="68">
        <v>3.49590568244902</v>
      </c>
      <c r="H32" s="68">
        <v>3.40362568071204</v>
      </c>
      <c r="I32" s="68">
        <v>3.1645575757726099</v>
      </c>
      <c r="J32" s="68">
        <v>2.8845757733724202</v>
      </c>
      <c r="K32" s="68">
        <v>2.91223786109544</v>
      </c>
      <c r="L32" s="68">
        <v>3.0116855958514201</v>
      </c>
      <c r="M32" s="68">
        <v>3.1504740257382302</v>
      </c>
      <c r="N32" s="68">
        <v>3.45513315658956</v>
      </c>
      <c r="O32" s="68">
        <v>3.8045881646283801</v>
      </c>
      <c r="P32" s="68">
        <v>3.9653190060940999</v>
      </c>
      <c r="Q32" s="68">
        <v>4.1437939812786997</v>
      </c>
      <c r="R32" s="68">
        <v>4.13911104463158</v>
      </c>
      <c r="S32" s="68">
        <v>3.9424859089281798</v>
      </c>
      <c r="T32" s="68">
        <v>4.4924067608026697</v>
      </c>
      <c r="U32" s="68">
        <v>4.9816362081916798</v>
      </c>
      <c r="V32" s="68">
        <v>4.3094145739814298</v>
      </c>
      <c r="W32" s="68">
        <v>4.4139411192706897</v>
      </c>
      <c r="X32" s="68">
        <v>4.5948469034901001</v>
      </c>
      <c r="Y32" s="68">
        <v>4.6767755656276702</v>
      </c>
      <c r="Z32" s="68">
        <v>4.0606504279281701</v>
      </c>
      <c r="AA32" s="68">
        <v>3.8886815464314801</v>
      </c>
      <c r="AB32" s="68">
        <v>4.24550931841513</v>
      </c>
      <c r="AC32" s="69">
        <v>4.88709454991921</v>
      </c>
      <c r="AD32" s="30">
        <f t="shared" ca="1" si="9"/>
        <v>0.97556887333049347</v>
      </c>
      <c r="AE32" s="38">
        <f t="shared" ca="1" si="4"/>
        <v>2.5537539064785175E-2</v>
      </c>
      <c r="AF32" s="38">
        <f t="shared" ca="1" si="5"/>
        <v>0.15112090997449212</v>
      </c>
      <c r="AG32" s="45">
        <f t="shared" ca="1" si="6"/>
        <v>2.978070600814027E-2</v>
      </c>
    </row>
    <row r="33" spans="1:33" ht="15" hidden="1" outlineLevel="1" collapsed="1" x14ac:dyDescent="0.25">
      <c r="A33" s="16" t="s">
        <v>16</v>
      </c>
      <c r="B33" s="55">
        <f>SUBTOTAL(9,B34:B36)</f>
        <v>2.1247586146073267</v>
      </c>
      <c r="C33" s="66">
        <f t="shared" ref="C33:AC33" si="20">SUBTOTAL(9,C34:C36)</f>
        <v>3.5783988931880839</v>
      </c>
      <c r="D33" s="66">
        <f t="shared" si="20"/>
        <v>2.8555799015703673</v>
      </c>
      <c r="E33" s="66">
        <f t="shared" si="20"/>
        <v>3.2018007396851504</v>
      </c>
      <c r="F33" s="66">
        <f t="shared" si="20"/>
        <v>4.3483998225091156</v>
      </c>
      <c r="G33" s="66">
        <f t="shared" si="20"/>
        <v>5.3921271031494129</v>
      </c>
      <c r="H33" s="66">
        <f t="shared" si="20"/>
        <v>6.6656263066733112</v>
      </c>
      <c r="I33" s="66">
        <f t="shared" si="20"/>
        <v>7.2703119483492538</v>
      </c>
      <c r="J33" s="66">
        <f t="shared" si="20"/>
        <v>6.8232813807572912</v>
      </c>
      <c r="K33" s="66">
        <f t="shared" si="20"/>
        <v>7.5131514138910847</v>
      </c>
      <c r="L33" s="66">
        <f t="shared" si="20"/>
        <v>8.4365327934386301</v>
      </c>
      <c r="M33" s="66">
        <f t="shared" si="20"/>
        <v>7.8298848360239148</v>
      </c>
      <c r="N33" s="66">
        <f t="shared" si="20"/>
        <v>8.6636649655985352</v>
      </c>
      <c r="O33" s="66">
        <f t="shared" si="20"/>
        <v>4.6124378901076462</v>
      </c>
      <c r="P33" s="66">
        <f t="shared" si="20"/>
        <v>4.40635334686504</v>
      </c>
      <c r="Q33" s="66">
        <f t="shared" si="20"/>
        <v>1.9050165495541593</v>
      </c>
      <c r="R33" s="66">
        <f t="shared" si="20"/>
        <v>2.1513422773766182</v>
      </c>
      <c r="S33" s="66">
        <f t="shared" si="20"/>
        <v>2.120020259481612</v>
      </c>
      <c r="T33" s="66">
        <f t="shared" si="20"/>
        <v>2.5985751334610896</v>
      </c>
      <c r="U33" s="66">
        <f t="shared" si="20"/>
        <v>3.8907062116420006</v>
      </c>
      <c r="V33" s="66">
        <f t="shared" si="20"/>
        <v>3.7985295275993338</v>
      </c>
      <c r="W33" s="66">
        <f t="shared" si="20"/>
        <v>3.6576529388212182</v>
      </c>
      <c r="X33" s="66">
        <f t="shared" si="20"/>
        <v>4.4683020243897502</v>
      </c>
      <c r="Y33" s="66">
        <f t="shared" si="20"/>
        <v>5.7634529672736399</v>
      </c>
      <c r="Z33" s="66">
        <f t="shared" si="20"/>
        <v>8.5274586741819061</v>
      </c>
      <c r="AA33" s="66">
        <f t="shared" si="20"/>
        <v>7.1724905014777569</v>
      </c>
      <c r="AB33" s="66">
        <f t="shared" ref="AB33" si="21">SUBTOTAL(9,AB34:AB36)</f>
        <v>8.1139352996903256</v>
      </c>
      <c r="AC33" s="67">
        <f t="shared" si="20"/>
        <v>7.1367614829372288</v>
      </c>
      <c r="AD33" s="29">
        <f t="shared" ca="1" si="9"/>
        <v>2.3588575350975396</v>
      </c>
      <c r="AE33" s="37">
        <f t="shared" ca="1" si="4"/>
        <v>4.589618091594172E-2</v>
      </c>
      <c r="AF33" s="37">
        <f t="shared" ca="1" si="5"/>
        <v>-0.12043155148037621</v>
      </c>
      <c r="AG33" s="44">
        <f t="shared" ca="1" si="6"/>
        <v>4.3489601726057522E-2</v>
      </c>
    </row>
    <row r="34" spans="1:33" hidden="1" outlineLevel="2" x14ac:dyDescent="0.2">
      <c r="A34" s="17" t="s">
        <v>6</v>
      </c>
      <c r="B34" s="56">
        <v>2.09077292547342</v>
      </c>
      <c r="C34" s="68">
        <v>3.5501190025605398</v>
      </c>
      <c r="D34" s="68">
        <v>2.7958143355891298</v>
      </c>
      <c r="E34" s="68">
        <v>3.17879164646427</v>
      </c>
      <c r="F34" s="68">
        <v>4.3285977706680399</v>
      </c>
      <c r="G34" s="68">
        <v>5.3746737716119002</v>
      </c>
      <c r="H34" s="68">
        <v>6.6396581415524203</v>
      </c>
      <c r="I34" s="68">
        <v>7.2507132471478402</v>
      </c>
      <c r="J34" s="68">
        <v>6.8070192282109101</v>
      </c>
      <c r="K34" s="68">
        <v>7.5009816215420004</v>
      </c>
      <c r="L34" s="68">
        <v>8.4171325142312003</v>
      </c>
      <c r="M34" s="68">
        <v>7.81183638335584</v>
      </c>
      <c r="N34" s="68">
        <v>8.6466504354524591</v>
      </c>
      <c r="O34" s="68">
        <v>4.5974829342084602</v>
      </c>
      <c r="P34" s="68">
        <v>4.3790212262820498</v>
      </c>
      <c r="Q34" s="68">
        <v>1.8748018771484301</v>
      </c>
      <c r="R34" s="68">
        <v>2.1205741178652402</v>
      </c>
      <c r="S34" s="68">
        <v>2.0882808054238899</v>
      </c>
      <c r="T34" s="68">
        <v>2.5736108402870501</v>
      </c>
      <c r="U34" s="68">
        <v>3.8729466672664601</v>
      </c>
      <c r="V34" s="68">
        <v>3.7873376196881701</v>
      </c>
      <c r="W34" s="68">
        <v>3.64579489281877</v>
      </c>
      <c r="X34" s="68">
        <v>4.4556698520444398</v>
      </c>
      <c r="Y34" s="68">
        <v>5.7436847254091896</v>
      </c>
      <c r="Z34" s="68">
        <v>8.5044904936450507</v>
      </c>
      <c r="AA34" s="68">
        <v>7.1417848258055203</v>
      </c>
      <c r="AB34" s="68">
        <v>8.0823869443362</v>
      </c>
      <c r="AC34" s="69">
        <v>7.1153505719974799</v>
      </c>
      <c r="AD34" s="30">
        <f t="shared" ca="1" si="9"/>
        <v>2.4032153780575332</v>
      </c>
      <c r="AE34" s="38">
        <f t="shared" ca="1" si="4"/>
        <v>4.6404524244093803E-2</v>
      </c>
      <c r="AF34" s="38">
        <f t="shared" ca="1" si="5"/>
        <v>-0.11964737385115898</v>
      </c>
      <c r="AG34" s="45">
        <f t="shared" ca="1" si="6"/>
        <v>4.3359129103203588E-2</v>
      </c>
    </row>
    <row r="35" spans="1:33" hidden="1" outlineLevel="2" x14ac:dyDescent="0.2">
      <c r="A35" s="17" t="s">
        <v>7</v>
      </c>
      <c r="B35" s="56">
        <v>0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68">
        <v>0</v>
      </c>
      <c r="Q35" s="68">
        <v>0</v>
      </c>
      <c r="R35" s="68">
        <v>0</v>
      </c>
      <c r="S35" s="68">
        <v>0</v>
      </c>
      <c r="T35" s="68">
        <v>0</v>
      </c>
      <c r="U35" s="68">
        <v>0</v>
      </c>
      <c r="V35" s="68">
        <v>0</v>
      </c>
      <c r="W35" s="68">
        <v>0</v>
      </c>
      <c r="X35" s="68">
        <v>0</v>
      </c>
      <c r="Y35" s="68">
        <v>1.3671330681152101E-3</v>
      </c>
      <c r="Z35" s="68">
        <v>9.1808078089102496E-4</v>
      </c>
      <c r="AA35" s="68">
        <v>7.6553658141290495E-4</v>
      </c>
      <c r="AB35" s="68">
        <v>5.5185164037649002E-4</v>
      </c>
      <c r="AC35" s="69">
        <v>4.42527092763022E-4</v>
      </c>
      <c r="AD35" s="30" t="str">
        <f t="shared" ca="1" si="9"/>
        <v/>
      </c>
      <c r="AE35" s="38" t="str">
        <f t="shared" ca="1" si="4"/>
        <v/>
      </c>
      <c r="AF35" s="38">
        <f t="shared" ca="1" si="5"/>
        <v>-0.19810496085303553</v>
      </c>
      <c r="AG35" s="45">
        <f t="shared" ca="1" si="6"/>
        <v>2.6966470805093055E-6</v>
      </c>
    </row>
    <row r="36" spans="1:33" hidden="1" outlineLevel="2" x14ac:dyDescent="0.2">
      <c r="A36" s="17" t="s">
        <v>8</v>
      </c>
      <c r="B36" s="56">
        <v>3.3985689133906802E-2</v>
      </c>
      <c r="C36" s="68">
        <v>2.8279890627544001E-2</v>
      </c>
      <c r="D36" s="68">
        <v>5.9765565981237299E-2</v>
      </c>
      <c r="E36" s="68">
        <v>2.3009093220880301E-2</v>
      </c>
      <c r="F36" s="68">
        <v>1.9802051841076002E-2</v>
      </c>
      <c r="G36" s="68">
        <v>1.7453331537512998E-2</v>
      </c>
      <c r="H36" s="68">
        <v>2.5968165120890601E-2</v>
      </c>
      <c r="I36" s="68">
        <v>1.9598701201413899E-2</v>
      </c>
      <c r="J36" s="68">
        <v>1.62621525463813E-2</v>
      </c>
      <c r="K36" s="68">
        <v>1.2169792349084401E-2</v>
      </c>
      <c r="L36" s="68">
        <v>1.9400279207430399E-2</v>
      </c>
      <c r="M36" s="68">
        <v>1.8048452668074699E-2</v>
      </c>
      <c r="N36" s="68">
        <v>1.7014530146075801E-2</v>
      </c>
      <c r="O36" s="68">
        <v>1.4954955899185799E-2</v>
      </c>
      <c r="P36" s="68">
        <v>2.7332120582990199E-2</v>
      </c>
      <c r="Q36" s="68">
        <v>3.0214672405729202E-2</v>
      </c>
      <c r="R36" s="68">
        <v>3.07681595113782E-2</v>
      </c>
      <c r="S36" s="68">
        <v>3.1739454057722098E-2</v>
      </c>
      <c r="T36" s="68">
        <v>2.49642931740395E-2</v>
      </c>
      <c r="U36" s="68">
        <v>1.7759544375540399E-2</v>
      </c>
      <c r="V36" s="68">
        <v>1.11919079111639E-2</v>
      </c>
      <c r="W36" s="68">
        <v>1.1858046002448301E-2</v>
      </c>
      <c r="X36" s="68">
        <v>1.2632172345310701E-2</v>
      </c>
      <c r="Y36" s="68">
        <v>1.8401108796335601E-2</v>
      </c>
      <c r="Z36" s="68">
        <v>2.2050099755963799E-2</v>
      </c>
      <c r="AA36" s="68">
        <v>2.99401390908242E-2</v>
      </c>
      <c r="AB36" s="68">
        <v>3.0996503713749901E-2</v>
      </c>
      <c r="AC36" s="69">
        <v>2.09683838469857E-2</v>
      </c>
      <c r="AD36" s="30">
        <f t="shared" ca="1" si="9"/>
        <v>-0.38302313763983709</v>
      </c>
      <c r="AE36" s="38">
        <f t="shared" ca="1" si="4"/>
        <v>-1.772705878604719E-2</v>
      </c>
      <c r="AF36" s="38">
        <f t="shared" ca="1" si="5"/>
        <v>-0.32352422580859574</v>
      </c>
      <c r="AG36" s="45">
        <f t="shared" ca="1" si="6"/>
        <v>1.2777597577342585E-4</v>
      </c>
    </row>
    <row r="37" spans="1:33" ht="15" hidden="1" outlineLevel="1" collapsed="1" x14ac:dyDescent="0.25">
      <c r="A37" s="16" t="s">
        <v>17</v>
      </c>
      <c r="B37" s="55">
        <f>SUBTOTAL(9,B38:B41)</f>
        <v>3.8329304603385062</v>
      </c>
      <c r="C37" s="66">
        <f t="shared" ref="C37:AC37" si="22">SUBTOTAL(9,C38:C41)</f>
        <v>3.8272491839594087</v>
      </c>
      <c r="D37" s="66">
        <f t="shared" si="22"/>
        <v>3.7720389760509008</v>
      </c>
      <c r="E37" s="66">
        <f t="shared" si="22"/>
        <v>3.8897590270643221</v>
      </c>
      <c r="F37" s="66">
        <f t="shared" si="22"/>
        <v>4.1469545430594881</v>
      </c>
      <c r="G37" s="66">
        <f t="shared" si="22"/>
        <v>4.326662105349822</v>
      </c>
      <c r="H37" s="66">
        <f t="shared" si="22"/>
        <v>4.2166921491109655</v>
      </c>
      <c r="I37" s="66">
        <f t="shared" si="22"/>
        <v>4.3519886277100639</v>
      </c>
      <c r="J37" s="66">
        <f t="shared" si="22"/>
        <v>4.4757056023176798</v>
      </c>
      <c r="K37" s="66">
        <f t="shared" si="22"/>
        <v>5.0013341212970044</v>
      </c>
      <c r="L37" s="66">
        <f t="shared" si="22"/>
        <v>5.4140646264180754</v>
      </c>
      <c r="M37" s="66">
        <f t="shared" si="22"/>
        <v>5.3060925271269097</v>
      </c>
      <c r="N37" s="66">
        <f t="shared" si="22"/>
        <v>5.2635968985738675</v>
      </c>
      <c r="O37" s="66">
        <f t="shared" si="22"/>
        <v>5.0418704617737911</v>
      </c>
      <c r="P37" s="66">
        <f t="shared" si="22"/>
        <v>5.7248189589270062</v>
      </c>
      <c r="Q37" s="66">
        <f t="shared" si="22"/>
        <v>5.6205997490176554</v>
      </c>
      <c r="R37" s="66">
        <f t="shared" si="22"/>
        <v>5.578691031332415</v>
      </c>
      <c r="S37" s="66">
        <f t="shared" si="22"/>
        <v>5.3419145139440634</v>
      </c>
      <c r="T37" s="66">
        <f t="shared" si="22"/>
        <v>4.937149986668163</v>
      </c>
      <c r="U37" s="66">
        <f t="shared" si="22"/>
        <v>4.5053080824815517</v>
      </c>
      <c r="V37" s="66">
        <f t="shared" si="22"/>
        <v>4.8871621683398621</v>
      </c>
      <c r="W37" s="66">
        <f t="shared" si="22"/>
        <v>4.9595769461091646</v>
      </c>
      <c r="X37" s="66">
        <f t="shared" si="22"/>
        <v>5.0878648565089408</v>
      </c>
      <c r="Y37" s="66">
        <f t="shared" si="22"/>
        <v>4.8183669689329802</v>
      </c>
      <c r="Z37" s="66">
        <f t="shared" si="22"/>
        <v>4.7953930232269997</v>
      </c>
      <c r="AA37" s="66">
        <f t="shared" si="22"/>
        <v>4.779725908409679</v>
      </c>
      <c r="AB37" s="66">
        <f t="shared" ref="AB37" si="23">SUBTOTAL(9,AB38:AB41)</f>
        <v>4.667519445335671</v>
      </c>
      <c r="AC37" s="67">
        <f t="shared" si="22"/>
        <v>5.1619269667347165</v>
      </c>
      <c r="AD37" s="29">
        <f t="shared" ca="1" si="9"/>
        <v>0.34673118131103253</v>
      </c>
      <c r="AE37" s="37">
        <f t="shared" ca="1" si="4"/>
        <v>1.1086198090905386E-2</v>
      </c>
      <c r="AF37" s="37">
        <f t="shared" ca="1" si="5"/>
        <v>0.1059251122977356</v>
      </c>
      <c r="AG37" s="44">
        <f t="shared" ca="1" si="6"/>
        <v>3.1455464563164455E-2</v>
      </c>
    </row>
    <row r="38" spans="1:33" hidden="1" outlineLevel="2" x14ac:dyDescent="0.2">
      <c r="A38" s="17" t="s">
        <v>6</v>
      </c>
      <c r="B38" s="56">
        <v>1.47711994665861</v>
      </c>
      <c r="C38" s="68">
        <v>1.4801089828746601</v>
      </c>
      <c r="D38" s="68">
        <v>1.4370831026708599</v>
      </c>
      <c r="E38" s="68">
        <v>1.52239071489635</v>
      </c>
      <c r="F38" s="68">
        <v>1.6973581988266999</v>
      </c>
      <c r="G38" s="68">
        <v>1.8492126645511</v>
      </c>
      <c r="H38" s="68">
        <v>1.8374436539975501</v>
      </c>
      <c r="I38" s="68">
        <v>1.84146332026128</v>
      </c>
      <c r="J38" s="68">
        <v>1.9633986736946401</v>
      </c>
      <c r="K38" s="68">
        <v>2.0989515581182001</v>
      </c>
      <c r="L38" s="68">
        <v>2.1844368189403198</v>
      </c>
      <c r="M38" s="68">
        <v>2.1188703789230598</v>
      </c>
      <c r="N38" s="68">
        <v>1.8161792606392799</v>
      </c>
      <c r="O38" s="68">
        <v>1.5833178531462899</v>
      </c>
      <c r="P38" s="68">
        <v>1.9105504289616999</v>
      </c>
      <c r="Q38" s="68">
        <v>1.7565673167937701</v>
      </c>
      <c r="R38" s="68">
        <v>1.5908850000000001</v>
      </c>
      <c r="S38" s="68">
        <v>1.46573775</v>
      </c>
      <c r="T38" s="68">
        <v>1.3505467499999999</v>
      </c>
      <c r="U38" s="68">
        <v>1.322046045</v>
      </c>
      <c r="V38" s="68">
        <v>1.3281893190248799</v>
      </c>
      <c r="W38" s="68">
        <v>1.3093321499999999</v>
      </c>
      <c r="X38" s="68">
        <v>1.4752110324593699</v>
      </c>
      <c r="Y38" s="68">
        <v>1.3833056510869399</v>
      </c>
      <c r="Z38" s="68">
        <v>1.4006109755627301</v>
      </c>
      <c r="AA38" s="68">
        <v>1.3964242824026201</v>
      </c>
      <c r="AB38" s="68">
        <v>1.26513904323424</v>
      </c>
      <c r="AC38" s="69">
        <v>1.57955079278516</v>
      </c>
      <c r="AD38" s="30">
        <f t="shared" ca="1" si="9"/>
        <v>6.9344975239322038E-2</v>
      </c>
      <c r="AE38" s="38">
        <f t="shared" ca="1" si="4"/>
        <v>2.4862815491120127E-3</v>
      </c>
      <c r="AF38" s="38">
        <f t="shared" ca="1" si="5"/>
        <v>0.2485195214173046</v>
      </c>
      <c r="AG38" s="45">
        <f t="shared" ca="1" si="6"/>
        <v>9.6253791090735851E-3</v>
      </c>
    </row>
    <row r="39" spans="1:33" hidden="1" outlineLevel="2" x14ac:dyDescent="0.2">
      <c r="A39" s="17" t="s">
        <v>7</v>
      </c>
      <c r="B39" s="56">
        <v>0.43326186552158003</v>
      </c>
      <c r="C39" s="68">
        <v>0.38373766656853098</v>
      </c>
      <c r="D39" s="68">
        <v>0.33421346761548298</v>
      </c>
      <c r="E39" s="68">
        <v>0.28468926866243399</v>
      </c>
      <c r="F39" s="68">
        <v>0.235165069709386</v>
      </c>
      <c r="G39" s="68">
        <v>0.18862605058759499</v>
      </c>
      <c r="H39" s="68">
        <v>0.187259037634387</v>
      </c>
      <c r="I39" s="68">
        <v>0.189335071101708</v>
      </c>
      <c r="J39" s="68">
        <v>3.1275259451921597E-2</v>
      </c>
      <c r="K39" s="68">
        <v>9.8615299853715199E-2</v>
      </c>
      <c r="L39" s="68">
        <v>9.6617537830286301E-2</v>
      </c>
      <c r="M39" s="68">
        <v>0.101741665565362</v>
      </c>
      <c r="N39" s="68">
        <v>0.103976173009917</v>
      </c>
      <c r="O39" s="68">
        <v>0.110168240148527</v>
      </c>
      <c r="P39" s="68">
        <v>0.16243993232089601</v>
      </c>
      <c r="Q39" s="68">
        <v>0.23223425422869501</v>
      </c>
      <c r="R39" s="68">
        <v>0.372227171747118</v>
      </c>
      <c r="S39" s="68">
        <v>0.41891883781620598</v>
      </c>
      <c r="T39" s="68">
        <v>0.40939912481410101</v>
      </c>
      <c r="U39" s="68">
        <v>0.28634254287067001</v>
      </c>
      <c r="V39" s="68">
        <v>0.243020261106969</v>
      </c>
      <c r="W39" s="68">
        <v>0.29119259586830798</v>
      </c>
      <c r="X39" s="68">
        <v>0.27149795133423299</v>
      </c>
      <c r="Y39" s="68">
        <v>0.267578181781293</v>
      </c>
      <c r="Z39" s="68">
        <v>0.19750529822240501</v>
      </c>
      <c r="AA39" s="68">
        <v>0.15311791963316199</v>
      </c>
      <c r="AB39" s="68">
        <v>0.20624700261039899</v>
      </c>
      <c r="AC39" s="69">
        <v>0.20649767830788701</v>
      </c>
      <c r="AD39" s="30">
        <f t="shared" ca="1" si="9"/>
        <v>-0.52338829068352033</v>
      </c>
      <c r="AE39" s="38">
        <f t="shared" ca="1" si="4"/>
        <v>-2.7073182440512045E-2</v>
      </c>
      <c r="AF39" s="38">
        <f t="shared" ca="1" si="5"/>
        <v>1.2154149845344797E-3</v>
      </c>
      <c r="AG39" s="45">
        <f t="shared" ca="1" si="6"/>
        <v>1.2583441114623758E-3</v>
      </c>
    </row>
    <row r="40" spans="1:33" hidden="1" outlineLevel="2" x14ac:dyDescent="0.2">
      <c r="A40" s="17" t="s">
        <v>8</v>
      </c>
      <c r="B40" s="56">
        <v>5.5129665873126198E-2</v>
      </c>
      <c r="C40" s="68">
        <v>5.2797102954147801E-2</v>
      </c>
      <c r="D40" s="68">
        <v>9.1804741152927902E-2</v>
      </c>
      <c r="E40" s="68">
        <v>4.0727335056268202E-2</v>
      </c>
      <c r="F40" s="68">
        <v>4.5511242574451598E-2</v>
      </c>
      <c r="G40" s="68">
        <v>4.4163490120837298E-2</v>
      </c>
      <c r="H40" s="68">
        <v>5.5046298672838299E-2</v>
      </c>
      <c r="I40" s="68">
        <v>5.2373174778735099E-2</v>
      </c>
      <c r="J40" s="68">
        <v>4.3341509477738398E-2</v>
      </c>
      <c r="K40" s="68">
        <v>3.53875762304088E-2</v>
      </c>
      <c r="L40" s="68">
        <v>5.9197394631489299E-2</v>
      </c>
      <c r="M40" s="68">
        <v>5.4803295795657701E-2</v>
      </c>
      <c r="N40" s="68">
        <v>5.41513919302802E-2</v>
      </c>
      <c r="O40" s="68">
        <v>4.72601516778344E-2</v>
      </c>
      <c r="P40" s="68">
        <v>6.4738664816410399E-2</v>
      </c>
      <c r="Q40" s="68">
        <v>6.4834191520919807E-2</v>
      </c>
      <c r="R40" s="68">
        <v>8.2825533070286297E-2</v>
      </c>
      <c r="S40" s="68">
        <v>9.7413167131936595E-2</v>
      </c>
      <c r="T40" s="68">
        <v>8.4419850067971994E-2</v>
      </c>
      <c r="U40" s="68">
        <v>7.7419194606411904E-2</v>
      </c>
      <c r="V40" s="68">
        <v>8.0424153623313094E-2</v>
      </c>
      <c r="W40" s="68">
        <v>7.6207893700686993E-2</v>
      </c>
      <c r="X40" s="68">
        <v>7.4183095445067807E-2</v>
      </c>
      <c r="Y40" s="68">
        <v>8.6542370646857394E-2</v>
      </c>
      <c r="Z40" s="68">
        <v>9.3792674066705203E-2</v>
      </c>
      <c r="AA40" s="68">
        <v>9.6271663930736995E-2</v>
      </c>
      <c r="AB40" s="68">
        <v>0.10074859203751201</v>
      </c>
      <c r="AC40" s="69">
        <v>8.7684595863380302E-2</v>
      </c>
      <c r="AD40" s="30">
        <f t="shared" ca="1" si="9"/>
        <v>0.59051564116450606</v>
      </c>
      <c r="AE40" s="38">
        <f t="shared" ca="1" si="4"/>
        <v>1.7335895430871329E-2</v>
      </c>
      <c r="AF40" s="38">
        <f t="shared" ca="1" si="5"/>
        <v>-0.12966926792651901</v>
      </c>
      <c r="AG40" s="45">
        <f t="shared" ca="1" si="6"/>
        <v>5.3432753227438366E-4</v>
      </c>
    </row>
    <row r="41" spans="1:33" ht="15" hidden="1" outlineLevel="2" x14ac:dyDescent="0.25">
      <c r="A41" s="17" t="s">
        <v>9</v>
      </c>
      <c r="B41" s="56">
        <v>1.8674189822851901</v>
      </c>
      <c r="C41" s="68">
        <v>1.91060543156207</v>
      </c>
      <c r="D41" s="68">
        <v>1.9089376646116301</v>
      </c>
      <c r="E41" s="68">
        <v>2.04195170844927</v>
      </c>
      <c r="F41" s="68">
        <v>2.1689200319489501</v>
      </c>
      <c r="G41" s="68">
        <v>2.2446599000902898</v>
      </c>
      <c r="H41" s="68">
        <v>2.13694315880619</v>
      </c>
      <c r="I41" s="68">
        <v>2.2688170615683401</v>
      </c>
      <c r="J41" s="68">
        <v>2.4376901596933802</v>
      </c>
      <c r="K41" s="68">
        <v>2.7683796870946802</v>
      </c>
      <c r="L41" s="68">
        <v>3.0738128750159799</v>
      </c>
      <c r="M41" s="68">
        <v>3.0306771868428299</v>
      </c>
      <c r="N41" s="68">
        <v>3.2892900729943899</v>
      </c>
      <c r="O41" s="68">
        <v>3.3011242168011399</v>
      </c>
      <c r="P41" s="68">
        <v>3.5870899328279999</v>
      </c>
      <c r="Q41" s="68">
        <v>3.5669639864742702</v>
      </c>
      <c r="R41" s="68">
        <v>3.5327533265150102</v>
      </c>
      <c r="S41" s="68">
        <v>3.3598447589959202</v>
      </c>
      <c r="T41" s="68">
        <v>3.0927842617860901</v>
      </c>
      <c r="U41" s="68">
        <v>2.8195003000044698</v>
      </c>
      <c r="V41" s="68">
        <v>3.2355284345847002</v>
      </c>
      <c r="W41" s="68">
        <v>3.28284430654017</v>
      </c>
      <c r="X41" s="68">
        <v>3.2669727772702699</v>
      </c>
      <c r="Y41" s="68">
        <v>3.08094076541789</v>
      </c>
      <c r="Z41" s="68">
        <v>3.1034840753751598</v>
      </c>
      <c r="AA41" s="68">
        <v>3.1339120424431601</v>
      </c>
      <c r="AB41" s="68">
        <v>3.0953848074535202</v>
      </c>
      <c r="AC41" s="69">
        <v>3.2881938997782898</v>
      </c>
      <c r="AD41" s="29">
        <f t="shared" ca="1" si="9"/>
        <v>0.76082278854982777</v>
      </c>
      <c r="AE41" s="37">
        <f t="shared" ca="1" si="4"/>
        <v>2.1175953704826167E-2</v>
      </c>
      <c r="AF41" s="37">
        <f t="shared" ca="1" si="5"/>
        <v>6.2289215822374011E-2</v>
      </c>
      <c r="AG41" s="44">
        <f t="shared" ca="1" si="6"/>
        <v>2.0037413810354114E-2</v>
      </c>
    </row>
    <row r="42" spans="1:33" ht="15" hidden="1" outlineLevel="1" collapsed="1" x14ac:dyDescent="0.25">
      <c r="A42" s="16" t="s">
        <v>18</v>
      </c>
      <c r="B42" s="55">
        <f>SUBTOTAL(9,B43:B46)</f>
        <v>5.8662906106362325</v>
      </c>
      <c r="C42" s="66">
        <f t="shared" ref="C42:AC42" si="24">SUBTOTAL(9,C43:C46)</f>
        <v>5.9662326503741969</v>
      </c>
      <c r="D42" s="66">
        <f t="shared" si="24"/>
        <v>6.2612581191404475</v>
      </c>
      <c r="E42" s="66">
        <f t="shared" si="24"/>
        <v>6.0337887266014469</v>
      </c>
      <c r="F42" s="66">
        <f t="shared" si="24"/>
        <v>6.337958954095452</v>
      </c>
      <c r="G42" s="66">
        <f t="shared" si="24"/>
        <v>6.4443127195856906</v>
      </c>
      <c r="H42" s="66">
        <f t="shared" si="24"/>
        <v>6.4259343432852809</v>
      </c>
      <c r="I42" s="66">
        <f t="shared" si="24"/>
        <v>6.5367224620157653</v>
      </c>
      <c r="J42" s="66">
        <f t="shared" si="24"/>
        <v>6.5666922737877842</v>
      </c>
      <c r="K42" s="66">
        <f t="shared" si="24"/>
        <v>5.9367941467659522</v>
      </c>
      <c r="L42" s="66">
        <f t="shared" si="24"/>
        <v>5.8740797054955838</v>
      </c>
      <c r="M42" s="66">
        <f t="shared" si="24"/>
        <v>6.0638604610551283</v>
      </c>
      <c r="N42" s="66">
        <f t="shared" si="24"/>
        <v>6.3703582037288005</v>
      </c>
      <c r="O42" s="66">
        <f t="shared" si="24"/>
        <v>6.5058398618425279</v>
      </c>
      <c r="P42" s="66">
        <f t="shared" si="24"/>
        <v>6.7988651631232075</v>
      </c>
      <c r="Q42" s="66">
        <f t="shared" si="24"/>
        <v>6.7958575794667926</v>
      </c>
      <c r="R42" s="66">
        <f t="shared" si="24"/>
        <v>6.5875117957614746</v>
      </c>
      <c r="S42" s="66">
        <f t="shared" si="24"/>
        <v>7.2639339934697258</v>
      </c>
      <c r="T42" s="66">
        <f t="shared" si="24"/>
        <v>7.011545269543034</v>
      </c>
      <c r="U42" s="66">
        <f t="shared" si="24"/>
        <v>6.958565715966607</v>
      </c>
      <c r="V42" s="66">
        <f t="shared" si="24"/>
        <v>8.8920325426310924</v>
      </c>
      <c r="W42" s="66">
        <f t="shared" si="24"/>
        <v>8.5427432088127784</v>
      </c>
      <c r="X42" s="66">
        <f t="shared" si="24"/>
        <v>9.3631249894077797</v>
      </c>
      <c r="Y42" s="66">
        <f t="shared" si="24"/>
        <v>8.618488625745842</v>
      </c>
      <c r="Z42" s="66">
        <f t="shared" si="24"/>
        <v>9.5008900503720994</v>
      </c>
      <c r="AA42" s="66">
        <f t="shared" si="24"/>
        <v>10.647562118926505</v>
      </c>
      <c r="AB42" s="66">
        <f t="shared" ref="AB42" si="25">SUBTOTAL(9,AB43:AB46)</f>
        <v>9.5414240504331858</v>
      </c>
      <c r="AC42" s="67">
        <f t="shared" si="24"/>
        <v>11.303138875969704</v>
      </c>
      <c r="AD42" s="29">
        <f t="shared" ca="1" si="9"/>
        <v>0.92679490775241624</v>
      </c>
      <c r="AE42" s="37">
        <f t="shared" ca="1" si="4"/>
        <v>2.4588465907374291E-2</v>
      </c>
      <c r="AF42" s="37">
        <f t="shared" ca="1" si="5"/>
        <v>0.18463856298856518</v>
      </c>
      <c r="AG42" s="44">
        <f t="shared" ca="1" si="6"/>
        <v>6.8878441453521608E-2</v>
      </c>
    </row>
    <row r="43" spans="1:33" hidden="1" outlineLevel="2" x14ac:dyDescent="0.2">
      <c r="A43" s="17" t="s">
        <v>6</v>
      </c>
      <c r="B43" s="56">
        <v>1.88426246829419</v>
      </c>
      <c r="C43" s="68">
        <v>1.9388377122107801</v>
      </c>
      <c r="D43" s="68">
        <v>1.95550248231227</v>
      </c>
      <c r="E43" s="68">
        <v>2.0384947469519199</v>
      </c>
      <c r="F43" s="68">
        <v>2.15398846601523</v>
      </c>
      <c r="G43" s="68">
        <v>2.2868449150747301</v>
      </c>
      <c r="H43" s="68">
        <v>2.3434259789812701</v>
      </c>
      <c r="I43" s="68">
        <v>2.4798734512039302</v>
      </c>
      <c r="J43" s="68">
        <v>2.4792876842729101</v>
      </c>
      <c r="K43" s="68">
        <v>2.4414021248456499</v>
      </c>
      <c r="L43" s="68">
        <v>2.5923334828572102</v>
      </c>
      <c r="M43" s="68">
        <v>2.6918903369379299</v>
      </c>
      <c r="N43" s="68">
        <v>2.65056286267684</v>
      </c>
      <c r="O43" s="68">
        <v>2.5677581821478799</v>
      </c>
      <c r="P43" s="68">
        <v>2.64712524615482</v>
      </c>
      <c r="Q43" s="68">
        <v>2.56914375462171</v>
      </c>
      <c r="R43" s="68">
        <v>2.2233554999999998</v>
      </c>
      <c r="S43" s="68">
        <v>2.6800964999999999</v>
      </c>
      <c r="T43" s="68">
        <v>2.1575294999999999</v>
      </c>
      <c r="U43" s="68">
        <v>2.5302172452749998</v>
      </c>
      <c r="V43" s="68">
        <v>3.5284201720023001</v>
      </c>
      <c r="W43" s="68">
        <v>3.5363642579999999</v>
      </c>
      <c r="X43" s="68">
        <v>3.8672145389115</v>
      </c>
      <c r="Y43" s="68">
        <v>3.5411668731914898</v>
      </c>
      <c r="Z43" s="68">
        <v>3.6860618466037098</v>
      </c>
      <c r="AA43" s="68">
        <v>3.9516112250159501</v>
      </c>
      <c r="AB43" s="68">
        <v>3.2866310596669099</v>
      </c>
      <c r="AC43" s="69">
        <v>3.97384396070645</v>
      </c>
      <c r="AD43" s="30">
        <f t="shared" ca="1" si="9"/>
        <v>1.1089651933172262</v>
      </c>
      <c r="AE43" s="38">
        <f t="shared" ca="1" si="4"/>
        <v>2.8022383519342053E-2</v>
      </c>
      <c r="AF43" s="38">
        <f t="shared" ca="1" si="5"/>
        <v>0.20909341163141892</v>
      </c>
      <c r="AG43" s="45">
        <f t="shared" ca="1" si="6"/>
        <v>2.4215590164503545E-2</v>
      </c>
    </row>
    <row r="44" spans="1:33" hidden="1" outlineLevel="2" x14ac:dyDescent="0.2">
      <c r="A44" s="17" t="s">
        <v>7</v>
      </c>
      <c r="B44" s="56">
        <v>3.6800373135489401</v>
      </c>
      <c r="C44" s="68">
        <v>3.7202706623471999</v>
      </c>
      <c r="D44" s="68">
        <v>3.6965352324501302</v>
      </c>
      <c r="E44" s="68">
        <v>3.7517574578067001</v>
      </c>
      <c r="F44" s="68">
        <v>3.8910671654007301</v>
      </c>
      <c r="G44" s="68">
        <v>3.8803339753453501</v>
      </c>
      <c r="H44" s="68">
        <v>3.7295655482635901</v>
      </c>
      <c r="I44" s="68">
        <v>3.73229975578738</v>
      </c>
      <c r="J44" s="68">
        <v>3.82913160236797</v>
      </c>
      <c r="K44" s="68">
        <v>3.31015659504751</v>
      </c>
      <c r="L44" s="68">
        <v>2.9418849383416399</v>
      </c>
      <c r="M44" s="68">
        <v>3.0743743108495099</v>
      </c>
      <c r="N44" s="68">
        <v>3.4081303442758499</v>
      </c>
      <c r="O44" s="68">
        <v>3.6790262186054798</v>
      </c>
      <c r="P44" s="68">
        <v>3.8455142600669601</v>
      </c>
      <c r="Q44" s="68">
        <v>3.8990543345728899</v>
      </c>
      <c r="R44" s="68">
        <v>4.0103244071875501</v>
      </c>
      <c r="S44" s="68">
        <v>4.1617338177734702</v>
      </c>
      <c r="T44" s="68">
        <v>4.4103417523698401</v>
      </c>
      <c r="U44" s="68">
        <v>4.1618884315693796</v>
      </c>
      <c r="V44" s="68">
        <v>5.0969322801271701</v>
      </c>
      <c r="W44" s="68">
        <v>4.7683634313651497</v>
      </c>
      <c r="X44" s="68">
        <v>5.2176850969305599</v>
      </c>
      <c r="Y44" s="68">
        <v>4.7184818549896903</v>
      </c>
      <c r="Z44" s="68">
        <v>5.4170279197820301</v>
      </c>
      <c r="AA44" s="68">
        <v>6.2822638300756601</v>
      </c>
      <c r="AB44" s="68">
        <v>5.8273746794617596</v>
      </c>
      <c r="AC44" s="69">
        <v>6.9546334561649701</v>
      </c>
      <c r="AD44" s="30">
        <f t="shared" ca="1" si="9"/>
        <v>0.88982688587417824</v>
      </c>
      <c r="AE44" s="38">
        <f t="shared" ca="1" si="4"/>
        <v>2.3853578902949035E-2</v>
      </c>
      <c r="AF44" s="38">
        <f t="shared" ca="1" si="5"/>
        <v>0.19344195949441323</v>
      </c>
      <c r="AG44" s="45">
        <f t="shared" ca="1" si="6"/>
        <v>4.2379760046968869E-2</v>
      </c>
    </row>
    <row r="45" spans="1:33" hidden="1" outlineLevel="2" x14ac:dyDescent="0.2">
      <c r="A45" s="17" t="s">
        <v>8</v>
      </c>
      <c r="B45" s="56">
        <v>0.30114115752860698</v>
      </c>
      <c r="C45" s="68">
        <v>0.30625088972999698</v>
      </c>
      <c r="D45" s="68">
        <v>0.60834793410677701</v>
      </c>
      <c r="E45" s="68">
        <v>0.24259101004141601</v>
      </c>
      <c r="F45" s="68">
        <v>0.29188808921290599</v>
      </c>
      <c r="G45" s="68">
        <v>0.27607700493385101</v>
      </c>
      <c r="H45" s="68">
        <v>0.35193130858524901</v>
      </c>
      <c r="I45" s="68">
        <v>0.32346627613503598</v>
      </c>
      <c r="J45" s="68">
        <v>0.25714587128356198</v>
      </c>
      <c r="K45" s="68">
        <v>0.18391158969386001</v>
      </c>
      <c r="L45" s="68">
        <v>0.338396928069639</v>
      </c>
      <c r="M45" s="68">
        <v>0.29610350871334801</v>
      </c>
      <c r="N45" s="68">
        <v>0.30996886017781999</v>
      </c>
      <c r="O45" s="68">
        <v>0.257335960388833</v>
      </c>
      <c r="P45" s="68">
        <v>0.304372365892773</v>
      </c>
      <c r="Q45" s="68">
        <v>0.325830612726838</v>
      </c>
      <c r="R45" s="68">
        <v>0.35203275477872997</v>
      </c>
      <c r="S45" s="68">
        <v>0.42040709754720901</v>
      </c>
      <c r="T45" s="68">
        <v>0.44212923526905001</v>
      </c>
      <c r="U45" s="68">
        <v>0.26507883002768001</v>
      </c>
      <c r="V45" s="68">
        <v>0.26507509735402601</v>
      </c>
      <c r="W45" s="68">
        <v>0.236385276480473</v>
      </c>
      <c r="X45" s="68">
        <v>0.27660279517018299</v>
      </c>
      <c r="Y45" s="68">
        <v>0.35731789575910899</v>
      </c>
      <c r="Z45" s="68">
        <v>0.39626659503870099</v>
      </c>
      <c r="AA45" s="68">
        <v>0.41213093416750601</v>
      </c>
      <c r="AB45" s="68">
        <v>0.42587612163632999</v>
      </c>
      <c r="AC45" s="69">
        <v>0.37299664823778</v>
      </c>
      <c r="AD45" s="30">
        <f t="shared" ca="1" si="9"/>
        <v>0.23861066118917029</v>
      </c>
      <c r="AE45" s="38">
        <f t="shared" ca="1" si="4"/>
        <v>7.9570577406369303E-3</v>
      </c>
      <c r="AF45" s="38">
        <f t="shared" ca="1" si="5"/>
        <v>-0.12416632610293554</v>
      </c>
      <c r="AG45" s="45">
        <f t="shared" ca="1" si="6"/>
        <v>2.2729463098631209E-3</v>
      </c>
    </row>
    <row r="46" spans="1:33" ht="15" hidden="1" outlineLevel="2" x14ac:dyDescent="0.25">
      <c r="A46" s="17" t="s">
        <v>9</v>
      </c>
      <c r="B46" s="56">
        <v>8.4967126449516999E-4</v>
      </c>
      <c r="C46" s="68">
        <v>8.7338608622054099E-4</v>
      </c>
      <c r="D46" s="68">
        <v>8.7247027126998496E-4</v>
      </c>
      <c r="E46" s="68">
        <v>9.4551180141192099E-4</v>
      </c>
      <c r="F46" s="68">
        <v>1.0152334665865499E-3</v>
      </c>
      <c r="G46" s="68">
        <v>1.05682423175827E-3</v>
      </c>
      <c r="H46" s="68">
        <v>1.01150745517163E-3</v>
      </c>
      <c r="I46" s="68">
        <v>1.08297888941989E-3</v>
      </c>
      <c r="J46" s="68">
        <v>1.1271158633410999E-3</v>
      </c>
      <c r="K46" s="68">
        <v>1.32383717893256E-3</v>
      </c>
      <c r="L46" s="68">
        <v>1.4643562270943301E-3</v>
      </c>
      <c r="M46" s="68">
        <v>1.49230455434043E-3</v>
      </c>
      <c r="N46" s="68">
        <v>1.6961365982908301E-3</v>
      </c>
      <c r="O46" s="68">
        <v>1.7195007003356099E-3</v>
      </c>
      <c r="P46" s="68">
        <v>1.85329100865521E-3</v>
      </c>
      <c r="Q46" s="68">
        <v>1.82887754535478E-3</v>
      </c>
      <c r="R46" s="68">
        <v>1.79913379519472E-3</v>
      </c>
      <c r="S46" s="68">
        <v>1.69657814904682E-3</v>
      </c>
      <c r="T46" s="68">
        <v>1.54478190414414E-3</v>
      </c>
      <c r="U46" s="68">
        <v>1.3812090945471E-3</v>
      </c>
      <c r="V46" s="68">
        <v>1.6049931475969001E-3</v>
      </c>
      <c r="W46" s="68">
        <v>1.6302429671565201E-3</v>
      </c>
      <c r="X46" s="68">
        <v>1.6225583955373601E-3</v>
      </c>
      <c r="Y46" s="68">
        <v>1.5220018055534001E-3</v>
      </c>
      <c r="Z46" s="68">
        <v>1.5336889476582499E-3</v>
      </c>
      <c r="AA46" s="68">
        <v>1.5561296673893201E-3</v>
      </c>
      <c r="AB46" s="68">
        <v>1.5421896681858201E-3</v>
      </c>
      <c r="AC46" s="69">
        <v>1.6648108605037701E-3</v>
      </c>
      <c r="AD46" s="29">
        <f t="shared" ca="1" si="9"/>
        <v>0.95935878977019806</v>
      </c>
      <c r="AE46" s="37">
        <f t="shared" ca="1" si="4"/>
        <v>2.5224641279285587E-2</v>
      </c>
      <c r="AF46" s="37">
        <f t="shared" ca="1" si="5"/>
        <v>7.9511097011950138E-2</v>
      </c>
      <c r="AG46" s="44">
        <f t="shared" ca="1" si="6"/>
        <v>1.0144932186065728E-5</v>
      </c>
    </row>
    <row r="47" spans="1:33" ht="15" hidden="1" outlineLevel="1" collapsed="1" x14ac:dyDescent="0.25">
      <c r="A47" s="16" t="s">
        <v>19</v>
      </c>
      <c r="B47" s="55">
        <f>SUBTOTAL(9,B48:B50)</f>
        <v>0.21932512756557332</v>
      </c>
      <c r="C47" s="66">
        <f t="shared" ref="C47:AC47" si="26">SUBTOTAL(9,C48:C50)</f>
        <v>0.1931361480153852</v>
      </c>
      <c r="D47" s="66">
        <f t="shared" si="26"/>
        <v>0.22837479035875002</v>
      </c>
      <c r="E47" s="66">
        <f t="shared" si="26"/>
        <v>0.19760999094709911</v>
      </c>
      <c r="F47" s="66">
        <f t="shared" si="26"/>
        <v>0.20875415602447173</v>
      </c>
      <c r="G47" s="66">
        <f t="shared" si="26"/>
        <v>0.21852874535529832</v>
      </c>
      <c r="H47" s="66">
        <f t="shared" si="26"/>
        <v>0.23639300132277652</v>
      </c>
      <c r="I47" s="66">
        <f t="shared" si="26"/>
        <v>0.2177947159713462</v>
      </c>
      <c r="J47" s="66">
        <f t="shared" si="26"/>
        <v>0.21237515962348649</v>
      </c>
      <c r="K47" s="66">
        <f t="shared" si="26"/>
        <v>0.21221888370082748</v>
      </c>
      <c r="L47" s="66">
        <f t="shared" si="26"/>
        <v>0.23077496161683492</v>
      </c>
      <c r="M47" s="66">
        <f t="shared" si="26"/>
        <v>0.24203061418723451</v>
      </c>
      <c r="N47" s="66">
        <f t="shared" si="26"/>
        <v>0.24356007171362198</v>
      </c>
      <c r="O47" s="66">
        <f t="shared" si="26"/>
        <v>0.1621500651438974</v>
      </c>
      <c r="P47" s="66">
        <f t="shared" si="26"/>
        <v>0.15956266035034022</v>
      </c>
      <c r="Q47" s="66">
        <f t="shared" si="26"/>
        <v>0.17040925263087062</v>
      </c>
      <c r="R47" s="66">
        <f t="shared" si="26"/>
        <v>0.2299855942840664</v>
      </c>
      <c r="S47" s="66">
        <f t="shared" si="26"/>
        <v>0.19322898217366152</v>
      </c>
      <c r="T47" s="66">
        <f t="shared" si="26"/>
        <v>0.1685900152208584</v>
      </c>
      <c r="U47" s="66">
        <f t="shared" si="26"/>
        <v>0.12249455450124734</v>
      </c>
      <c r="V47" s="66">
        <f t="shared" si="26"/>
        <v>0.32916552629479962</v>
      </c>
      <c r="W47" s="66">
        <f t="shared" si="26"/>
        <v>0.36920352778347304</v>
      </c>
      <c r="X47" s="66">
        <f t="shared" si="26"/>
        <v>0.38479691092661689</v>
      </c>
      <c r="Y47" s="66">
        <f t="shared" si="26"/>
        <v>0.4090279798948635</v>
      </c>
      <c r="Z47" s="66">
        <f t="shared" si="26"/>
        <v>0.18580452637602407</v>
      </c>
      <c r="AA47" s="66">
        <f t="shared" si="26"/>
        <v>8.9924475707311546E-2</v>
      </c>
      <c r="AB47" s="66">
        <f t="shared" ref="AB47" si="27">SUBTOTAL(9,AB48:AB50)</f>
        <v>9.0047296892380696E-2</v>
      </c>
      <c r="AC47" s="67">
        <f t="shared" si="26"/>
        <v>8.3244412396879769E-2</v>
      </c>
      <c r="AD47" s="29">
        <f t="shared" ca="1" si="9"/>
        <v>-0.62045200510829956</v>
      </c>
      <c r="AE47" s="37">
        <f t="shared" ca="1" si="4"/>
        <v>-3.524445089036532E-2</v>
      </c>
      <c r="AF47" s="37">
        <f t="shared" ca="1" si="5"/>
        <v>-7.5547903493775492E-2</v>
      </c>
      <c r="AG47" s="44">
        <f t="shared" ca="1" si="6"/>
        <v>5.0727018826612349E-4</v>
      </c>
    </row>
    <row r="48" spans="1:33" hidden="1" outlineLevel="2" x14ac:dyDescent="0.2">
      <c r="A48" s="17" t="s">
        <v>6</v>
      </c>
      <c r="B48" s="56">
        <v>0.177435384732824</v>
      </c>
      <c r="C48" s="68">
        <v>0.158735086832061</v>
      </c>
      <c r="D48" s="68">
        <v>0.161518386984733</v>
      </c>
      <c r="E48" s="68">
        <v>0.17004224370229001</v>
      </c>
      <c r="F48" s="68">
        <v>0.18500248202290101</v>
      </c>
      <c r="G48" s="68">
        <v>0.19622266076335901</v>
      </c>
      <c r="H48" s="68">
        <v>0.203528823664122</v>
      </c>
      <c r="I48" s="68">
        <v>0.19430914190839699</v>
      </c>
      <c r="J48" s="68">
        <v>0.19222166679389299</v>
      </c>
      <c r="K48" s="68">
        <v>0.19509194507633601</v>
      </c>
      <c r="L48" s="68">
        <v>0.208399598931298</v>
      </c>
      <c r="M48" s="68">
        <v>0.22048955896946601</v>
      </c>
      <c r="N48" s="68">
        <v>0.22283796847328199</v>
      </c>
      <c r="O48" s="68">
        <v>0.14183999999999999</v>
      </c>
      <c r="P48" s="68">
        <v>0.12566250000000001</v>
      </c>
      <c r="Q48" s="68">
        <v>0.13230900000000001</v>
      </c>
      <c r="R48" s="68">
        <v>0.19170224999999999</v>
      </c>
      <c r="S48" s="68">
        <v>0.15302925000000001</v>
      </c>
      <c r="T48" s="68">
        <v>0.13616871975</v>
      </c>
      <c r="U48" s="68">
        <v>0.100669365</v>
      </c>
      <c r="V48" s="68">
        <v>0.312054355166071</v>
      </c>
      <c r="W48" s="68">
        <v>0.34778025000000001</v>
      </c>
      <c r="X48" s="68">
        <v>0.36442430189935798</v>
      </c>
      <c r="Y48" s="68">
        <v>0.374918897784906</v>
      </c>
      <c r="Z48" s="68">
        <v>0.16668328208914901</v>
      </c>
      <c r="AA48" s="68">
        <v>5.9746195774357101E-2</v>
      </c>
      <c r="AB48" s="68">
        <v>5.9916724231593603E-2</v>
      </c>
      <c r="AC48" s="69">
        <v>5.8415084813186101E-2</v>
      </c>
      <c r="AD48" s="30">
        <f t="shared" ca="1" si="9"/>
        <v>-0.67078108517562329</v>
      </c>
      <c r="AE48" s="38">
        <f t="shared" ca="1" si="4"/>
        <v>-4.0314206448034962E-2</v>
      </c>
      <c r="AF48" s="38">
        <f t="shared" ca="1" si="5"/>
        <v>-2.5062108078593881E-2</v>
      </c>
      <c r="AG48" s="45">
        <f t="shared" ca="1" si="6"/>
        <v>3.5596660745817435E-4</v>
      </c>
    </row>
    <row r="49" spans="1:33" hidden="1" outlineLevel="2" x14ac:dyDescent="0.2">
      <c r="A49" s="17" t="s">
        <v>7</v>
      </c>
      <c r="B49" s="56">
        <v>7.2199999999999999E-3</v>
      </c>
      <c r="C49" s="68">
        <v>7.2199999999999999E-3</v>
      </c>
      <c r="D49" s="68">
        <v>7.2199999999999999E-3</v>
      </c>
      <c r="E49" s="68">
        <v>7.2199999999999999E-3</v>
      </c>
      <c r="F49" s="68">
        <v>7.2199999999999999E-3</v>
      </c>
      <c r="G49" s="68">
        <v>7.2199999999999999E-3</v>
      </c>
      <c r="H49" s="68">
        <v>7.2199999999999999E-3</v>
      </c>
      <c r="I49" s="68">
        <v>7.2199999999999999E-3</v>
      </c>
      <c r="J49" s="68">
        <v>7.2199999999999999E-3</v>
      </c>
      <c r="K49" s="68">
        <v>7.2199999999999999E-3</v>
      </c>
      <c r="L49" s="68">
        <v>7.2199999999999999E-3</v>
      </c>
      <c r="M49" s="68">
        <v>7.2199999999999999E-3</v>
      </c>
      <c r="N49" s="68">
        <v>7.2199999999999999E-3</v>
      </c>
      <c r="O49" s="68">
        <v>7.2199999999999999E-3</v>
      </c>
      <c r="P49" s="68">
        <v>7.2199999999999999E-3</v>
      </c>
      <c r="Q49" s="68">
        <v>7.2199999999999999E-3</v>
      </c>
      <c r="R49" s="68">
        <v>7.2199999999999999E-3</v>
      </c>
      <c r="S49" s="68">
        <v>7.2199999999999999E-3</v>
      </c>
      <c r="T49" s="68">
        <v>7.2199999999999999E-3</v>
      </c>
      <c r="U49" s="68">
        <v>4.4842559888146503E-3</v>
      </c>
      <c r="V49" s="68">
        <v>7.4669470559328996E-3</v>
      </c>
      <c r="W49" s="68">
        <v>9.5464776333717607E-3</v>
      </c>
      <c r="X49" s="68">
        <v>9.8206349449526994E-3</v>
      </c>
      <c r="Y49" s="68">
        <v>1.9516316953014201E-2</v>
      </c>
      <c r="Z49" s="68">
        <v>5.9029399679074997E-4</v>
      </c>
      <c r="AA49" s="68">
        <v>7.03675039480549E-4</v>
      </c>
      <c r="AB49" s="68">
        <v>5.1352860979478896E-4</v>
      </c>
      <c r="AC49" s="69">
        <v>6.8065134293771703E-3</v>
      </c>
      <c r="AD49" s="30">
        <f t="shared" ca="1" si="9"/>
        <v>-5.7269608119505433E-2</v>
      </c>
      <c r="AE49" s="38">
        <f t="shared" ca="1" si="4"/>
        <v>-2.1818733542567914E-3</v>
      </c>
      <c r="AF49" s="38">
        <f t="shared" ca="1" si="5"/>
        <v>12.254399656714588</v>
      </c>
      <c r="AG49" s="45">
        <f t="shared" ca="1" si="6"/>
        <v>4.1477154434037101E-5</v>
      </c>
    </row>
    <row r="50" spans="1:33" hidden="1" outlineLevel="2" x14ac:dyDescent="0.2">
      <c r="A50" s="17" t="s">
        <v>8</v>
      </c>
      <c r="B50" s="56">
        <v>3.4669742832749303E-2</v>
      </c>
      <c r="C50" s="68">
        <v>2.7181061183324199E-2</v>
      </c>
      <c r="D50" s="68">
        <v>5.9636403374017002E-2</v>
      </c>
      <c r="E50" s="68">
        <v>2.0347747244809099E-2</v>
      </c>
      <c r="F50" s="68">
        <v>1.6531674001570702E-2</v>
      </c>
      <c r="G50" s="68">
        <v>1.5086084591939299E-2</v>
      </c>
      <c r="H50" s="68">
        <v>2.56441776586545E-2</v>
      </c>
      <c r="I50" s="68">
        <v>1.6265574062949199E-2</v>
      </c>
      <c r="J50" s="68">
        <v>1.2933492829593499E-2</v>
      </c>
      <c r="K50" s="68">
        <v>9.9069386244914504E-3</v>
      </c>
      <c r="L50" s="68">
        <v>1.51553626855369E-2</v>
      </c>
      <c r="M50" s="68">
        <v>1.43210552177685E-2</v>
      </c>
      <c r="N50" s="68">
        <v>1.3502103240339999E-2</v>
      </c>
      <c r="O50" s="68">
        <v>1.3090065143897401E-2</v>
      </c>
      <c r="P50" s="68">
        <v>2.6680160350340199E-2</v>
      </c>
      <c r="Q50" s="68">
        <v>3.0880252630870599E-2</v>
      </c>
      <c r="R50" s="68">
        <v>3.1063344284066399E-2</v>
      </c>
      <c r="S50" s="68">
        <v>3.29797321736615E-2</v>
      </c>
      <c r="T50" s="68">
        <v>2.5201295470858399E-2</v>
      </c>
      <c r="U50" s="68">
        <v>1.73409335124327E-2</v>
      </c>
      <c r="V50" s="68">
        <v>9.6442240727956808E-3</v>
      </c>
      <c r="W50" s="68">
        <v>1.1876800150101299E-2</v>
      </c>
      <c r="X50" s="68">
        <v>1.05519740823062E-2</v>
      </c>
      <c r="Y50" s="68">
        <v>1.4592765156943299E-2</v>
      </c>
      <c r="Z50" s="68">
        <v>1.8530950290084301E-2</v>
      </c>
      <c r="AA50" s="68">
        <v>2.9474604893473901E-2</v>
      </c>
      <c r="AB50" s="68">
        <v>2.9617044050992299E-2</v>
      </c>
      <c r="AC50" s="69">
        <v>1.8022814154316499E-2</v>
      </c>
      <c r="AD50" s="30">
        <f t="shared" ca="1" si="9"/>
        <v>-0.48015725870074777</v>
      </c>
      <c r="AE50" s="38">
        <f t="shared" ca="1" si="4"/>
        <v>-2.3939494596263655E-2</v>
      </c>
      <c r="AF50" s="38">
        <f t="shared" ca="1" si="5"/>
        <v>-0.39147154174852039</v>
      </c>
      <c r="AG50" s="45">
        <f t="shared" ca="1" si="6"/>
        <v>1.0982642637391202E-4</v>
      </c>
    </row>
    <row r="51" spans="1:33" ht="15" hidden="1" outlineLevel="1" collapsed="1" x14ac:dyDescent="0.25">
      <c r="A51" s="16" t="s">
        <v>20</v>
      </c>
      <c r="B51" s="55">
        <f>SUBTOTAL(9,B52:B54)</f>
        <v>0.36710907324080494</v>
      </c>
      <c r="C51" s="66">
        <f t="shared" ref="C51:AC51" si="28">SUBTOTAL(9,C52:C54)</f>
        <v>0.38726470689612896</v>
      </c>
      <c r="D51" s="66">
        <f t="shared" si="28"/>
        <v>0.41956617425320053</v>
      </c>
      <c r="E51" s="66">
        <f t="shared" si="28"/>
        <v>0.38674151495791032</v>
      </c>
      <c r="F51" s="66">
        <f t="shared" si="28"/>
        <v>0.40659861637786321</v>
      </c>
      <c r="G51" s="66">
        <f t="shared" si="28"/>
        <v>0.3901993720105365</v>
      </c>
      <c r="H51" s="66">
        <f t="shared" si="28"/>
        <v>0.41800281267263012</v>
      </c>
      <c r="I51" s="66">
        <f t="shared" si="28"/>
        <v>0.39988916187549939</v>
      </c>
      <c r="J51" s="66">
        <f t="shared" si="28"/>
        <v>0.367983527104145</v>
      </c>
      <c r="K51" s="66">
        <f t="shared" si="28"/>
        <v>0.38034051241470357</v>
      </c>
      <c r="L51" s="66">
        <f t="shared" si="28"/>
        <v>0.37068163910039814</v>
      </c>
      <c r="M51" s="66">
        <f t="shared" si="28"/>
        <v>0.34880837120126101</v>
      </c>
      <c r="N51" s="66">
        <f t="shared" si="28"/>
        <v>0.35535372537895693</v>
      </c>
      <c r="O51" s="66">
        <f t="shared" si="28"/>
        <v>0.35115899947553364</v>
      </c>
      <c r="P51" s="66">
        <f t="shared" si="28"/>
        <v>0.38445046318483828</v>
      </c>
      <c r="Q51" s="66">
        <f t="shared" si="28"/>
        <v>0.35016499647440003</v>
      </c>
      <c r="R51" s="66">
        <f t="shared" si="28"/>
        <v>0.28381463298473131</v>
      </c>
      <c r="S51" s="66">
        <f t="shared" si="28"/>
        <v>0.26790210829810679</v>
      </c>
      <c r="T51" s="66">
        <f t="shared" si="28"/>
        <v>0.26375474308466301</v>
      </c>
      <c r="U51" s="66">
        <f t="shared" si="28"/>
        <v>0.14106333910975469</v>
      </c>
      <c r="V51" s="66">
        <f t="shared" si="28"/>
        <v>0.1504443537262781</v>
      </c>
      <c r="W51" s="66">
        <f t="shared" si="28"/>
        <v>0.12458043900107926</v>
      </c>
      <c r="X51" s="66">
        <f t="shared" si="28"/>
        <v>0.12404226805912411</v>
      </c>
      <c r="Y51" s="66">
        <f t="shared" si="28"/>
        <v>0.13950652411437842</v>
      </c>
      <c r="Z51" s="66">
        <f t="shared" si="28"/>
        <v>0.15560215618211018</v>
      </c>
      <c r="AA51" s="66">
        <f t="shared" si="28"/>
        <v>0.15927157907077627</v>
      </c>
      <c r="AB51" s="66">
        <f t="shared" ref="AB51" si="29">SUBTOTAL(9,AB52:AB54)</f>
        <v>0.14002100618660943</v>
      </c>
      <c r="AC51" s="67">
        <f t="shared" si="28"/>
        <v>0.12146401251010726</v>
      </c>
      <c r="AD51" s="29">
        <f t="shared" ca="1" si="9"/>
        <v>-0.66913372247154179</v>
      </c>
      <c r="AE51" s="37">
        <f t="shared" ca="1" si="4"/>
        <v>-4.0136777048895178E-2</v>
      </c>
      <c r="AF51" s="37">
        <f t="shared" ca="1" si="5"/>
        <v>-0.13253006946522583</v>
      </c>
      <c r="AG51" s="44">
        <f t="shared" ca="1" si="6"/>
        <v>7.4017066995202177E-4</v>
      </c>
    </row>
    <row r="52" spans="1:33" hidden="1" outlineLevel="2" x14ac:dyDescent="0.2">
      <c r="A52" s="17" t="s">
        <v>6</v>
      </c>
      <c r="B52" s="56">
        <v>0.25044287899159701</v>
      </c>
      <c r="C52" s="68">
        <v>0.26731060714285698</v>
      </c>
      <c r="D52" s="68">
        <v>0.25901968991596602</v>
      </c>
      <c r="E52" s="68">
        <v>0.27217079999999999</v>
      </c>
      <c r="F52" s="68">
        <v>0.28360654789916001</v>
      </c>
      <c r="G52" s="68">
        <v>0.27131311890756299</v>
      </c>
      <c r="H52" s="68">
        <v>0.28961031554621802</v>
      </c>
      <c r="I52" s="68">
        <v>0.278174567647059</v>
      </c>
      <c r="J52" s="68">
        <v>0.25701843403361302</v>
      </c>
      <c r="K52" s="68">
        <v>0.27445794957983199</v>
      </c>
      <c r="L52" s="68">
        <v>0.25387360336134501</v>
      </c>
      <c r="M52" s="68">
        <v>0.233289257142857</v>
      </c>
      <c r="N52" s="68">
        <v>0.23443283193277301</v>
      </c>
      <c r="O52" s="68">
        <v>0.226575</v>
      </c>
      <c r="P52" s="68">
        <v>0.22850999999999999</v>
      </c>
      <c r="Q52" s="68">
        <v>0.20081474999999999</v>
      </c>
      <c r="R52" s="68">
        <v>0.18074475000000001</v>
      </c>
      <c r="S52" s="68">
        <v>0.17010675</v>
      </c>
      <c r="T52" s="68">
        <v>0.15592466475</v>
      </c>
      <c r="U52" s="68">
        <v>9.2495902500000005E-2</v>
      </c>
      <c r="V52" s="68">
        <v>8.5717325855941398E-2</v>
      </c>
      <c r="W52" s="68">
        <v>8.1468331289729995E-2</v>
      </c>
      <c r="X52" s="68">
        <v>8.6440950000000003E-2</v>
      </c>
      <c r="Y52" s="68">
        <v>9.7726001743169894E-2</v>
      </c>
      <c r="Z52" s="68">
        <v>0.12537690794938999</v>
      </c>
      <c r="AA52" s="68">
        <v>0.112973437683799</v>
      </c>
      <c r="AB52" s="68">
        <v>0.11167803442160899</v>
      </c>
      <c r="AC52" s="69">
        <v>0.10754313163731501</v>
      </c>
      <c r="AD52" s="30">
        <f t="shared" ca="1" si="9"/>
        <v>-0.57058818334010863</v>
      </c>
      <c r="AE52" s="38">
        <f t="shared" ca="1" si="4"/>
        <v>-3.0823800525878409E-2</v>
      </c>
      <c r="AF52" s="38">
        <f t="shared" ca="1" si="5"/>
        <v>-3.7025210962111199E-2</v>
      </c>
      <c r="AG52" s="45">
        <f t="shared" ca="1" si="6"/>
        <v>6.5534037734926818E-4</v>
      </c>
    </row>
    <row r="53" spans="1:33" hidden="1" outlineLevel="2" x14ac:dyDescent="0.2">
      <c r="A53" s="17" t="s">
        <v>7</v>
      </c>
      <c r="B53" s="56">
        <v>9.0844082006424104E-2</v>
      </c>
      <c r="C53" s="68">
        <v>9.0844082006424104E-2</v>
      </c>
      <c r="D53" s="68">
        <v>9.0844082006424104E-2</v>
      </c>
      <c r="E53" s="68">
        <v>9.2223904782295293E-2</v>
      </c>
      <c r="F53" s="68">
        <v>9.2223904782295293E-2</v>
      </c>
      <c r="G53" s="68">
        <v>9.3603727558166594E-2</v>
      </c>
      <c r="H53" s="68">
        <v>9.3603727558166594E-2</v>
      </c>
      <c r="I53" s="68">
        <v>9.3603727558166594E-2</v>
      </c>
      <c r="J53" s="68">
        <v>9.3603727558166594E-2</v>
      </c>
      <c r="K53" s="68">
        <v>9.3603727558166594E-2</v>
      </c>
      <c r="L53" s="68">
        <v>9.3982230193372804E-2</v>
      </c>
      <c r="M53" s="68">
        <v>9.9035330924245005E-2</v>
      </c>
      <c r="N53" s="68">
        <v>0.10523004958846501</v>
      </c>
      <c r="O53" s="68">
        <v>0.116210853872669</v>
      </c>
      <c r="P53" s="68">
        <v>0.149928058773662</v>
      </c>
      <c r="Q53" s="68">
        <v>0.14272719490100699</v>
      </c>
      <c r="R53" s="68">
        <v>9.50974827318362E-2</v>
      </c>
      <c r="S53" s="68">
        <v>8.8436648550388797E-2</v>
      </c>
      <c r="T53" s="68">
        <v>9.1707275548663605E-2</v>
      </c>
      <c r="U53" s="68">
        <v>4.1660687812604999E-2</v>
      </c>
      <c r="V53" s="68">
        <v>5.5079206778688397E-2</v>
      </c>
      <c r="W53" s="68">
        <v>3.5937512326399502E-2</v>
      </c>
      <c r="X53" s="68">
        <v>3.06847107507024E-2</v>
      </c>
      <c r="Y53" s="68">
        <v>3.4033781915468998E-2</v>
      </c>
      <c r="Z53" s="68">
        <v>2.2208943549844901E-2</v>
      </c>
      <c r="AA53" s="68">
        <v>3.7463570272184797E-2</v>
      </c>
      <c r="AB53" s="68">
        <v>2.05104859673262E-2</v>
      </c>
      <c r="AC53" s="69">
        <v>6.2030090761437404E-3</v>
      </c>
      <c r="AD53" s="30">
        <f t="shared" ca="1" si="9"/>
        <v>-0.93171807189702138</v>
      </c>
      <c r="AE53" s="38">
        <f t="shared" ca="1" si="4"/>
        <v>-9.4629916463774943E-2</v>
      </c>
      <c r="AF53" s="38">
        <f t="shared" ca="1" si="5"/>
        <v>-0.69756888812750151</v>
      </c>
      <c r="AG53" s="45">
        <f t="shared" ca="1" si="6"/>
        <v>3.7799553042311479E-5</v>
      </c>
    </row>
    <row r="54" spans="1:33" hidden="1" outlineLevel="2" x14ac:dyDescent="0.2">
      <c r="A54" s="17" t="s">
        <v>8</v>
      </c>
      <c r="B54" s="56">
        <v>2.5822112242783801E-2</v>
      </c>
      <c r="C54" s="68">
        <v>2.9110017746847901E-2</v>
      </c>
      <c r="D54" s="68">
        <v>6.9702402330810403E-2</v>
      </c>
      <c r="E54" s="68">
        <v>2.2346810175615E-2</v>
      </c>
      <c r="F54" s="68">
        <v>3.0768163696407901E-2</v>
      </c>
      <c r="G54" s="68">
        <v>2.5282525544806901E-2</v>
      </c>
      <c r="H54" s="68">
        <v>3.4788769568245503E-2</v>
      </c>
      <c r="I54" s="68">
        <v>2.81108666702738E-2</v>
      </c>
      <c r="J54" s="68">
        <v>1.73613655123654E-2</v>
      </c>
      <c r="K54" s="68">
        <v>1.2278835276704999E-2</v>
      </c>
      <c r="L54" s="68">
        <v>2.2825805545680301E-2</v>
      </c>
      <c r="M54" s="68">
        <v>1.6483783134159002E-2</v>
      </c>
      <c r="N54" s="68">
        <v>1.5690843857718899E-2</v>
      </c>
      <c r="O54" s="68">
        <v>8.3731456028646404E-3</v>
      </c>
      <c r="P54" s="68">
        <v>6.0124044111763003E-3</v>
      </c>
      <c r="Q54" s="68">
        <v>6.6230515733930496E-3</v>
      </c>
      <c r="R54" s="68">
        <v>7.9724002528951E-3</v>
      </c>
      <c r="S54" s="68">
        <v>9.3587097477180192E-3</v>
      </c>
      <c r="T54" s="68">
        <v>1.61228027859994E-2</v>
      </c>
      <c r="U54" s="68">
        <v>6.9067487971496803E-3</v>
      </c>
      <c r="V54" s="68">
        <v>9.6478210916483096E-3</v>
      </c>
      <c r="W54" s="68">
        <v>7.1745953849497697E-3</v>
      </c>
      <c r="X54" s="68">
        <v>6.9166073084216901E-3</v>
      </c>
      <c r="Y54" s="68">
        <v>7.7467404557395401E-3</v>
      </c>
      <c r="Z54" s="68">
        <v>8.0163046828752894E-3</v>
      </c>
      <c r="AA54" s="68">
        <v>8.8345711147924805E-3</v>
      </c>
      <c r="AB54" s="68">
        <v>7.8324857976742393E-3</v>
      </c>
      <c r="AC54" s="69">
        <v>7.7178717966485096E-3</v>
      </c>
      <c r="AD54" s="30">
        <f t="shared" ca="1" si="9"/>
        <v>-0.70111384676498223</v>
      </c>
      <c r="AE54" s="38">
        <f t="shared" ca="1" si="4"/>
        <v>-4.374374549509874E-2</v>
      </c>
      <c r="AF54" s="38">
        <f t="shared" ca="1" si="5"/>
        <v>-1.4633157848784495E-2</v>
      </c>
      <c r="AG54" s="45">
        <f t="shared" ca="1" si="6"/>
        <v>4.7030739560442152E-5</v>
      </c>
    </row>
    <row r="55" spans="1:33" ht="15" hidden="1" outlineLevel="1" collapsed="1" x14ac:dyDescent="0.25">
      <c r="A55" s="16" t="s">
        <v>21</v>
      </c>
      <c r="B55" s="55">
        <f>SUBTOTAL(9,B56:B58)</f>
        <v>0.61317630803857881</v>
      </c>
      <c r="C55" s="66">
        <f t="shared" ref="C55:AC55" si="30">SUBTOTAL(9,C56:C58)</f>
        <v>0.73480051139092184</v>
      </c>
      <c r="D55" s="66">
        <f t="shared" si="30"/>
        <v>0.68602564249122344</v>
      </c>
      <c r="E55" s="66">
        <f t="shared" si="30"/>
        <v>0.67038057595091671</v>
      </c>
      <c r="F55" s="66">
        <f t="shared" si="30"/>
        <v>0.70477209193276957</v>
      </c>
      <c r="G55" s="66">
        <f t="shared" si="30"/>
        <v>0.62784221733015588</v>
      </c>
      <c r="H55" s="66">
        <f t="shared" si="30"/>
        <v>0.76588588256538903</v>
      </c>
      <c r="I55" s="66">
        <f t="shared" si="30"/>
        <v>0.70019410821019423</v>
      </c>
      <c r="J55" s="66">
        <f t="shared" si="30"/>
        <v>0.70291861376071951</v>
      </c>
      <c r="K55" s="66">
        <f t="shared" si="30"/>
        <v>0.72177432305220701</v>
      </c>
      <c r="L55" s="66">
        <f t="shared" si="30"/>
        <v>0.64374787593028437</v>
      </c>
      <c r="M55" s="66">
        <f t="shared" si="30"/>
        <v>0.78676828197668491</v>
      </c>
      <c r="N55" s="66">
        <f t="shared" si="30"/>
        <v>0.69740829815471272</v>
      </c>
      <c r="O55" s="66">
        <f t="shared" si="30"/>
        <v>0.79017793289499594</v>
      </c>
      <c r="P55" s="66">
        <f t="shared" si="30"/>
        <v>0.85234663587411974</v>
      </c>
      <c r="Q55" s="66">
        <f t="shared" si="30"/>
        <v>0.76759465085772394</v>
      </c>
      <c r="R55" s="66">
        <f t="shared" si="30"/>
        <v>0.74589553014518406</v>
      </c>
      <c r="S55" s="66">
        <f t="shared" si="30"/>
        <v>0.71153214985822499</v>
      </c>
      <c r="T55" s="66">
        <f t="shared" si="30"/>
        <v>0.71921352679879635</v>
      </c>
      <c r="U55" s="66">
        <f t="shared" si="30"/>
        <v>0.65472958154351146</v>
      </c>
      <c r="V55" s="66">
        <f t="shared" si="30"/>
        <v>0.67494102878863271</v>
      </c>
      <c r="W55" s="66">
        <f t="shared" si="30"/>
        <v>0.65941043893259454</v>
      </c>
      <c r="X55" s="66">
        <f t="shared" si="30"/>
        <v>0.70154424454866537</v>
      </c>
      <c r="Y55" s="66">
        <f t="shared" si="30"/>
        <v>1.0270860035867149</v>
      </c>
      <c r="Z55" s="66">
        <f t="shared" si="30"/>
        <v>0.80212187648873901</v>
      </c>
      <c r="AA55" s="66">
        <f t="shared" si="30"/>
        <v>0.59052391841987018</v>
      </c>
      <c r="AB55" s="66">
        <f t="shared" ref="AB55" si="31">SUBTOTAL(9,AB56:AB58)</f>
        <v>0.57191130049272498</v>
      </c>
      <c r="AC55" s="67">
        <f t="shared" si="30"/>
        <v>0.64458899037143147</v>
      </c>
      <c r="AD55" s="29">
        <f t="shared" ca="1" si="9"/>
        <v>5.122944562769427E-2</v>
      </c>
      <c r="AE55" s="37">
        <f t="shared" ca="1" si="4"/>
        <v>1.8520974546540891E-3</v>
      </c>
      <c r="AF55" s="37">
        <f t="shared" ca="1" si="5"/>
        <v>0.1270786043501706</v>
      </c>
      <c r="AG55" s="44">
        <f t="shared" ca="1" si="6"/>
        <v>3.927960677301179E-3</v>
      </c>
    </row>
    <row r="56" spans="1:33" hidden="1" outlineLevel="2" x14ac:dyDescent="0.2">
      <c r="A56" s="17" t="s">
        <v>6</v>
      </c>
      <c r="B56" s="56">
        <v>0.57395196427356898</v>
      </c>
      <c r="C56" s="68">
        <v>0.70216811434694304</v>
      </c>
      <c r="D56" s="68">
        <v>0.63226102606012202</v>
      </c>
      <c r="E56" s="68">
        <v>0.64361341505567304</v>
      </c>
      <c r="F56" s="68">
        <v>0.67989290520110102</v>
      </c>
      <c r="G56" s="68">
        <v>0.60256648048533101</v>
      </c>
      <c r="H56" s="68">
        <v>0.73504278571336701</v>
      </c>
      <c r="I56" s="68">
        <v>0.67042145014229304</v>
      </c>
      <c r="J56" s="68">
        <v>0.675584950671827</v>
      </c>
      <c r="K56" s="68">
        <v>0.69952822520042801</v>
      </c>
      <c r="L56" s="68">
        <v>0.60908989782143397</v>
      </c>
      <c r="M56" s="68">
        <v>0.75335280215248501</v>
      </c>
      <c r="N56" s="68">
        <v>0.66320649573718304</v>
      </c>
      <c r="O56" s="68">
        <v>0.75462759731565998</v>
      </c>
      <c r="P56" s="68">
        <v>0.79734860700320498</v>
      </c>
      <c r="Q56" s="68">
        <v>0.70988831586179801</v>
      </c>
      <c r="R56" s="68">
        <v>0.68750408874327695</v>
      </c>
      <c r="S56" s="68">
        <v>0.64780186743789603</v>
      </c>
      <c r="T56" s="68">
        <v>0.67428368810137396</v>
      </c>
      <c r="U56" s="68">
        <v>0.62427127701475404</v>
      </c>
      <c r="V56" s="68">
        <v>0.65436695965927205</v>
      </c>
      <c r="W56" s="68">
        <v>0.63917995150128004</v>
      </c>
      <c r="X56" s="68">
        <v>0.66893882827105899</v>
      </c>
      <c r="Y56" s="68">
        <v>0.98546949431608799</v>
      </c>
      <c r="Z56" s="68">
        <v>0.76115810172297704</v>
      </c>
      <c r="AA56" s="68">
        <v>0.51884267095016301</v>
      </c>
      <c r="AB56" s="68">
        <v>0.51915711255142805</v>
      </c>
      <c r="AC56" s="69">
        <v>0.53827370602019498</v>
      </c>
      <c r="AD56" s="30">
        <f t="shared" ca="1" si="9"/>
        <v>-6.216244646628355E-2</v>
      </c>
      <c r="AE56" s="38">
        <f t="shared" ca="1" si="4"/>
        <v>-2.3741597636208756E-3</v>
      </c>
      <c r="AF56" s="38">
        <f t="shared" ca="1" si="5"/>
        <v>3.6822366498683534E-2</v>
      </c>
      <c r="AG56" s="45">
        <f t="shared" ca="1" si="6"/>
        <v>3.2801024877172776E-3</v>
      </c>
    </row>
    <row r="57" spans="1:33" hidden="1" outlineLevel="2" x14ac:dyDescent="0.2">
      <c r="A57" s="17" t="s">
        <v>7</v>
      </c>
      <c r="B57" s="56">
        <v>0</v>
      </c>
      <c r="C57" s="68">
        <v>0</v>
      </c>
      <c r="D57" s="68">
        <v>0</v>
      </c>
      <c r="E57" s="68">
        <v>0</v>
      </c>
      <c r="F57" s="68">
        <v>0</v>
      </c>
      <c r="G57" s="68">
        <v>0</v>
      </c>
      <c r="H57" s="68">
        <v>0</v>
      </c>
      <c r="I57" s="68">
        <v>0</v>
      </c>
      <c r="J57" s="68">
        <v>0</v>
      </c>
      <c r="K57" s="68">
        <v>0</v>
      </c>
      <c r="L57" s="68">
        <v>0</v>
      </c>
      <c r="M57" s="68">
        <v>0</v>
      </c>
      <c r="N57" s="68">
        <v>0</v>
      </c>
      <c r="O57" s="68">
        <v>0</v>
      </c>
      <c r="P57" s="68">
        <v>0</v>
      </c>
      <c r="Q57" s="68">
        <v>0</v>
      </c>
      <c r="R57" s="68">
        <v>0</v>
      </c>
      <c r="S57" s="68">
        <v>0</v>
      </c>
      <c r="T57" s="68">
        <v>0</v>
      </c>
      <c r="U57" s="68">
        <v>2.42539758699366E-3</v>
      </c>
      <c r="V57" s="68">
        <v>0</v>
      </c>
      <c r="W57" s="68">
        <v>0</v>
      </c>
      <c r="X57" s="68">
        <v>9.1441380731739699E-3</v>
      </c>
      <c r="Y57" s="68">
        <v>8.78090039177995E-3</v>
      </c>
      <c r="Z57" s="68">
        <v>0</v>
      </c>
      <c r="AA57" s="68">
        <v>2.5564282203546101E-2</v>
      </c>
      <c r="AB57" s="68">
        <v>3.9779305743805303E-3</v>
      </c>
      <c r="AC57" s="69">
        <v>7.1387516026168399E-2</v>
      </c>
      <c r="AD57" s="30" t="str">
        <f t="shared" ca="1" si="9"/>
        <v/>
      </c>
      <c r="AE57" s="38" t="str">
        <f t="shared" ca="1" si="4"/>
        <v/>
      </c>
      <c r="AF57" s="38">
        <f t="shared" ca="1" si="5"/>
        <v>16.94589289363989</v>
      </c>
      <c r="AG57" s="45">
        <f t="shared" ca="1" si="6"/>
        <v>4.3501729007102352E-4</v>
      </c>
    </row>
    <row r="58" spans="1:33" hidden="1" outlineLevel="2" x14ac:dyDescent="0.2">
      <c r="A58" s="17" t="s">
        <v>8</v>
      </c>
      <c r="B58" s="56">
        <v>3.92243437650098E-2</v>
      </c>
      <c r="C58" s="68">
        <v>3.26323970439788E-2</v>
      </c>
      <c r="D58" s="68">
        <v>5.3764616431101399E-2</v>
      </c>
      <c r="E58" s="68">
        <v>2.67671608952437E-2</v>
      </c>
      <c r="F58" s="68">
        <v>2.4879186731668501E-2</v>
      </c>
      <c r="G58" s="68">
        <v>2.5275736844824901E-2</v>
      </c>
      <c r="H58" s="68">
        <v>3.0843096852021998E-2</v>
      </c>
      <c r="I58" s="68">
        <v>2.9772658067901199E-2</v>
      </c>
      <c r="J58" s="68">
        <v>2.7333663088892499E-2</v>
      </c>
      <c r="K58" s="68">
        <v>2.2246097851779001E-2</v>
      </c>
      <c r="L58" s="68">
        <v>3.46579781088504E-2</v>
      </c>
      <c r="M58" s="68">
        <v>3.3415479824199901E-2</v>
      </c>
      <c r="N58" s="68">
        <v>3.4201802417529702E-2</v>
      </c>
      <c r="O58" s="68">
        <v>3.5550335579335998E-2</v>
      </c>
      <c r="P58" s="68">
        <v>5.4998028870914803E-2</v>
      </c>
      <c r="Q58" s="68">
        <v>5.7706334995925902E-2</v>
      </c>
      <c r="R58" s="68">
        <v>5.83914414019071E-2</v>
      </c>
      <c r="S58" s="68">
        <v>6.3730282420329007E-2</v>
      </c>
      <c r="T58" s="68">
        <v>4.4929838697422397E-2</v>
      </c>
      <c r="U58" s="68">
        <v>2.8032906941763799E-2</v>
      </c>
      <c r="V58" s="68">
        <v>2.05740691293607E-2</v>
      </c>
      <c r="W58" s="68">
        <v>2.02304874313145E-2</v>
      </c>
      <c r="X58" s="68">
        <v>2.34612782044324E-2</v>
      </c>
      <c r="Y58" s="68">
        <v>3.28356088788469E-2</v>
      </c>
      <c r="Z58" s="68">
        <v>4.0963774765761997E-2</v>
      </c>
      <c r="AA58" s="68">
        <v>4.6116965266160999E-2</v>
      </c>
      <c r="AB58" s="68">
        <v>4.8776257366916403E-2</v>
      </c>
      <c r="AC58" s="69">
        <v>3.4927768325067998E-2</v>
      </c>
      <c r="AD58" s="30">
        <f t="shared" ca="1" si="9"/>
        <v>-0.10953849134308724</v>
      </c>
      <c r="AE58" s="38">
        <f t="shared" ca="1" si="4"/>
        <v>-4.2876484022482675E-3</v>
      </c>
      <c r="AF58" s="38">
        <f t="shared" ca="1" si="5"/>
        <v>-0.2839186479125283</v>
      </c>
      <c r="AG58" s="45">
        <f t="shared" ca="1" si="6"/>
        <v>2.1284089951287711E-4</v>
      </c>
    </row>
    <row r="59" spans="1:33" ht="15" hidden="1" outlineLevel="1" collapsed="1" x14ac:dyDescent="0.25">
      <c r="A59" s="16" t="s">
        <v>22</v>
      </c>
      <c r="B59" s="55">
        <f>SUBTOTAL(9,B60:B62)</f>
        <v>1.8806160068676312</v>
      </c>
      <c r="C59" s="66">
        <f t="shared" ref="C59:AC59" si="32">SUBTOTAL(9,C60:C62)</f>
        <v>1.4852149065498175</v>
      </c>
      <c r="D59" s="66">
        <f t="shared" si="32"/>
        <v>0.994718108454821</v>
      </c>
      <c r="E59" s="66">
        <f t="shared" si="32"/>
        <v>1.7469375705918389</v>
      </c>
      <c r="F59" s="66">
        <f t="shared" si="32"/>
        <v>1.9575830592930121</v>
      </c>
      <c r="G59" s="66">
        <f t="shared" si="32"/>
        <v>2.307385747533512</v>
      </c>
      <c r="H59" s="66">
        <f t="shared" si="32"/>
        <v>2.0781073187568664</v>
      </c>
      <c r="I59" s="66">
        <f t="shared" si="32"/>
        <v>2.2045443182309841</v>
      </c>
      <c r="J59" s="66">
        <f t="shared" si="32"/>
        <v>2.0605677382226371</v>
      </c>
      <c r="K59" s="66">
        <f t="shared" si="32"/>
        <v>2.1389812830102803</v>
      </c>
      <c r="L59" s="66">
        <f t="shared" si="32"/>
        <v>2.1097649062949246</v>
      </c>
      <c r="M59" s="66">
        <f t="shared" si="32"/>
        <v>2.0803042673081538</v>
      </c>
      <c r="N59" s="66">
        <f t="shared" si="32"/>
        <v>2.1203030566809602</v>
      </c>
      <c r="O59" s="66">
        <f t="shared" si="32"/>
        <v>2.159012490726429</v>
      </c>
      <c r="P59" s="66">
        <f t="shared" si="32"/>
        <v>2.168781940738858</v>
      </c>
      <c r="Q59" s="66">
        <f t="shared" si="32"/>
        <v>2.3293651072540222</v>
      </c>
      <c r="R59" s="66">
        <f t="shared" si="32"/>
        <v>2.1672505344712651</v>
      </c>
      <c r="S59" s="66">
        <f t="shared" si="32"/>
        <v>2.6131753333361738</v>
      </c>
      <c r="T59" s="66">
        <f t="shared" si="32"/>
        <v>2.3487155423821489</v>
      </c>
      <c r="U59" s="66">
        <f t="shared" si="32"/>
        <v>1.7142214318580999</v>
      </c>
      <c r="V59" s="66">
        <f t="shared" si="32"/>
        <v>1.7910560391061181</v>
      </c>
      <c r="W59" s="66">
        <f t="shared" si="32"/>
        <v>1.6449362890834165</v>
      </c>
      <c r="X59" s="66">
        <f t="shared" si="32"/>
        <v>1.71104603568597</v>
      </c>
      <c r="Y59" s="66">
        <f t="shared" si="32"/>
        <v>3.054987088604046</v>
      </c>
      <c r="Z59" s="66">
        <f t="shared" si="32"/>
        <v>2.3294137831943513</v>
      </c>
      <c r="AA59" s="66">
        <f t="shared" si="32"/>
        <v>2.1713513018157919</v>
      </c>
      <c r="AB59" s="66">
        <f t="shared" ref="AB59" si="33">SUBTOTAL(9,AB60:AB62)</f>
        <v>1.5692712874041153</v>
      </c>
      <c r="AC59" s="67">
        <f t="shared" si="32"/>
        <v>1.6265717094396308</v>
      </c>
      <c r="AD59" s="29">
        <f t="shared" ca="1" si="9"/>
        <v>-0.13508568282960565</v>
      </c>
      <c r="AE59" s="37">
        <f t="shared" ca="1" si="4"/>
        <v>-5.3605743543196915E-3</v>
      </c>
      <c r="AF59" s="37">
        <f t="shared" ca="1" si="5"/>
        <v>3.6514032019474341E-2</v>
      </c>
      <c r="AG59" s="44">
        <f t="shared" ca="1" si="6"/>
        <v>9.9119125658783478E-3</v>
      </c>
    </row>
    <row r="60" spans="1:33" hidden="1" outlineLevel="2" x14ac:dyDescent="0.2">
      <c r="A60" s="17" t="s">
        <v>6</v>
      </c>
      <c r="B60" s="56">
        <v>0.27238561894736801</v>
      </c>
      <c r="C60" s="68">
        <v>0.24260190315789501</v>
      </c>
      <c r="D60" s="68">
        <v>0.26047213263157898</v>
      </c>
      <c r="E60" s="68">
        <v>0.28484062736842097</v>
      </c>
      <c r="F60" s="68">
        <v>0.30325237894736801</v>
      </c>
      <c r="G60" s="68">
        <v>0.334119138947368</v>
      </c>
      <c r="H60" s="68">
        <v>0.33628522736842098</v>
      </c>
      <c r="I60" s="68">
        <v>0.33845131578947402</v>
      </c>
      <c r="J60" s="68">
        <v>0.32545478526315802</v>
      </c>
      <c r="K60" s="68">
        <v>0.335743705263158</v>
      </c>
      <c r="L60" s="68">
        <v>0.35361393473684199</v>
      </c>
      <c r="M60" s="68">
        <v>0.34440805894736798</v>
      </c>
      <c r="N60" s="68">
        <v>0.36769350947368401</v>
      </c>
      <c r="O60" s="68">
        <v>0.40680051789473698</v>
      </c>
      <c r="P60" s="68">
        <v>0.44311891578947399</v>
      </c>
      <c r="Q60" s="68">
        <v>0.39442274999999999</v>
      </c>
      <c r="R60" s="68">
        <v>0.3860595</v>
      </c>
      <c r="S60" s="68">
        <v>0.39451950000000002</v>
      </c>
      <c r="T60" s="68">
        <v>0.36070453800000002</v>
      </c>
      <c r="U60" s="68">
        <v>0.359255714625</v>
      </c>
      <c r="V60" s="68">
        <v>0.186185271086592</v>
      </c>
      <c r="W60" s="68">
        <v>0.16760700000000001</v>
      </c>
      <c r="X60" s="68">
        <v>0.157419</v>
      </c>
      <c r="Y60" s="68">
        <v>0.15877239383649799</v>
      </c>
      <c r="Z60" s="68">
        <v>0.37462507163542702</v>
      </c>
      <c r="AA60" s="68">
        <v>0.37575054834355198</v>
      </c>
      <c r="AB60" s="68">
        <v>0.34133005004392702</v>
      </c>
      <c r="AC60" s="69">
        <v>0.48744601514979802</v>
      </c>
      <c r="AD60" s="30">
        <f t="shared" ca="1" si="9"/>
        <v>0.78954387178562935</v>
      </c>
      <c r="AE60" s="38">
        <f t="shared" ca="1" si="4"/>
        <v>2.1788070117761293E-2</v>
      </c>
      <c r="AF60" s="38">
        <f t="shared" ca="1" si="5"/>
        <v>0.42807823421074942</v>
      </c>
      <c r="AG60" s="45">
        <f t="shared" ca="1" si="6"/>
        <v>2.9703715211025737E-3</v>
      </c>
    </row>
    <row r="61" spans="1:33" hidden="1" outlineLevel="2" x14ac:dyDescent="0.2">
      <c r="A61" s="17" t="s">
        <v>7</v>
      </c>
      <c r="B61" s="56">
        <v>1.55667011408294</v>
      </c>
      <c r="C61" s="68">
        <v>1.1954756650734799</v>
      </c>
      <c r="D61" s="68">
        <v>0.64474443722943697</v>
      </c>
      <c r="E61" s="68">
        <v>1.4222337940457901</v>
      </c>
      <c r="F61" s="68">
        <v>1.5985641123959999</v>
      </c>
      <c r="G61" s="68">
        <v>1.90501901378921</v>
      </c>
      <c r="H61" s="68">
        <v>1.6452106472507999</v>
      </c>
      <c r="I61" s="68">
        <v>1.7597632871060001</v>
      </c>
      <c r="J61" s="68">
        <v>1.614980885582</v>
      </c>
      <c r="K61" s="68">
        <v>1.68035142588453</v>
      </c>
      <c r="L61" s="68">
        <v>1.601315858</v>
      </c>
      <c r="M61" s="68">
        <v>1.586401143</v>
      </c>
      <c r="N61" s="68">
        <v>1.5930930000000001</v>
      </c>
      <c r="O61" s="68">
        <v>1.58487000671592</v>
      </c>
      <c r="P61" s="68">
        <v>1.54960009129397</v>
      </c>
      <c r="Q61" s="68">
        <v>1.7478620390858299</v>
      </c>
      <c r="R61" s="68">
        <v>1.59594495795142</v>
      </c>
      <c r="S61" s="68">
        <v>2.0082720871903899</v>
      </c>
      <c r="T61" s="68">
        <v>1.79172984079242</v>
      </c>
      <c r="U61" s="68">
        <v>1.2274466998040501</v>
      </c>
      <c r="V61" s="68">
        <v>1.4984707087629201</v>
      </c>
      <c r="W61" s="68">
        <v>1.38460502126586</v>
      </c>
      <c r="X61" s="68">
        <v>1.42342710841072</v>
      </c>
      <c r="Y61" s="68">
        <v>2.7454425305440502</v>
      </c>
      <c r="Z61" s="68">
        <v>1.7881754188627801</v>
      </c>
      <c r="AA61" s="68">
        <v>1.62835563628502</v>
      </c>
      <c r="AB61" s="68">
        <v>1.0562990699553201</v>
      </c>
      <c r="AC61" s="69">
        <v>0.98233754983100297</v>
      </c>
      <c r="AD61" s="30">
        <f t="shared" ca="1" si="9"/>
        <v>-0.36894943832739147</v>
      </c>
      <c r="AE61" s="38">
        <f t="shared" ca="1" si="4"/>
        <v>-1.6906173694505977E-2</v>
      </c>
      <c r="AF61" s="38">
        <f t="shared" ca="1" si="5"/>
        <v>-7.0019488067376234E-2</v>
      </c>
      <c r="AG61" s="45">
        <f t="shared" ca="1" si="6"/>
        <v>5.9861141366208187E-3</v>
      </c>
    </row>
    <row r="62" spans="1:33" hidden="1" outlineLevel="2" x14ac:dyDescent="0.2">
      <c r="A62" s="17" t="s">
        <v>8</v>
      </c>
      <c r="B62" s="56">
        <v>5.1560273837323201E-2</v>
      </c>
      <c r="C62" s="68">
        <v>4.7137338318442502E-2</v>
      </c>
      <c r="D62" s="68">
        <v>8.9501538593805094E-2</v>
      </c>
      <c r="E62" s="68">
        <v>3.9863149177627802E-2</v>
      </c>
      <c r="F62" s="68">
        <v>5.5766567949644102E-2</v>
      </c>
      <c r="G62" s="68">
        <v>6.8247594796933694E-2</v>
      </c>
      <c r="H62" s="68">
        <v>9.66114441376454E-2</v>
      </c>
      <c r="I62" s="68">
        <v>0.10632971533551</v>
      </c>
      <c r="J62" s="68">
        <v>0.120132067377479</v>
      </c>
      <c r="K62" s="68">
        <v>0.122886151862592</v>
      </c>
      <c r="L62" s="68">
        <v>0.15483511355808299</v>
      </c>
      <c r="M62" s="68">
        <v>0.14949506536078599</v>
      </c>
      <c r="N62" s="68">
        <v>0.15951654720727601</v>
      </c>
      <c r="O62" s="68">
        <v>0.16734196611577201</v>
      </c>
      <c r="P62" s="68">
        <v>0.17606293365541401</v>
      </c>
      <c r="Q62" s="68">
        <v>0.18708031816819201</v>
      </c>
      <c r="R62" s="68">
        <v>0.18524607651984501</v>
      </c>
      <c r="S62" s="68">
        <v>0.21038374614578401</v>
      </c>
      <c r="T62" s="68">
        <v>0.196281163589729</v>
      </c>
      <c r="U62" s="68">
        <v>0.12751901742905</v>
      </c>
      <c r="V62" s="68">
        <v>0.10640005925660601</v>
      </c>
      <c r="W62" s="68">
        <v>9.27242678175563E-2</v>
      </c>
      <c r="X62" s="68">
        <v>0.13019992727525001</v>
      </c>
      <c r="Y62" s="68">
        <v>0.15077216422349801</v>
      </c>
      <c r="Z62" s="68">
        <v>0.166613292696144</v>
      </c>
      <c r="AA62" s="68">
        <v>0.16724511718721999</v>
      </c>
      <c r="AB62" s="68">
        <v>0.17164216740486801</v>
      </c>
      <c r="AC62" s="69">
        <v>0.15678814445882999</v>
      </c>
      <c r="AD62" s="30">
        <f t="shared" ca="1" si="9"/>
        <v>2.0408710580845471</v>
      </c>
      <c r="AE62" s="38">
        <f t="shared" ca="1" si="4"/>
        <v>4.2050616830833665E-2</v>
      </c>
      <c r="AF62" s="38">
        <f t="shared" ca="1" si="5"/>
        <v>-8.6540639579553269E-2</v>
      </c>
      <c r="AG62" s="45">
        <f t="shared" ca="1" si="6"/>
        <v>9.554269081549551E-4</v>
      </c>
    </row>
    <row r="63" spans="1:33" ht="15" hidden="1" outlineLevel="1" collapsed="1" x14ac:dyDescent="0.25">
      <c r="A63" s="16" t="s">
        <v>23</v>
      </c>
      <c r="B63" s="55">
        <f>SUBTOTAL(9,B64:B67)</f>
        <v>3.0413547423403515</v>
      </c>
      <c r="C63" s="66">
        <f t="shared" ref="C63:AC63" si="34">SUBTOTAL(9,C64:C67)</f>
        <v>3.7370319741543812</v>
      </c>
      <c r="D63" s="66">
        <f t="shared" si="34"/>
        <v>3.577824751396081</v>
      </c>
      <c r="E63" s="66">
        <f t="shared" si="34"/>
        <v>4.3011631195308198</v>
      </c>
      <c r="F63" s="66">
        <f t="shared" si="34"/>
        <v>3.5574508907137079</v>
      </c>
      <c r="G63" s="66">
        <f t="shared" si="34"/>
        <v>2.3306890971253056</v>
      </c>
      <c r="H63" s="66">
        <f t="shared" si="34"/>
        <v>2.4353399660048782</v>
      </c>
      <c r="I63" s="66">
        <f t="shared" si="34"/>
        <v>2.0661256510802866</v>
      </c>
      <c r="J63" s="66">
        <f t="shared" si="34"/>
        <v>1.9557328972285233</v>
      </c>
      <c r="K63" s="66">
        <f t="shared" si="34"/>
        <v>1.3815140915022788</v>
      </c>
      <c r="L63" s="66">
        <f t="shared" si="34"/>
        <v>1.9214628971807144</v>
      </c>
      <c r="M63" s="66">
        <f t="shared" si="34"/>
        <v>3.7192392321126113</v>
      </c>
      <c r="N63" s="66">
        <f t="shared" si="34"/>
        <v>3.5458949079862774</v>
      </c>
      <c r="O63" s="66">
        <f t="shared" si="34"/>
        <v>5.1990181751470921</v>
      </c>
      <c r="P63" s="66">
        <f t="shared" si="34"/>
        <v>2.4710190861625105</v>
      </c>
      <c r="Q63" s="66">
        <f t="shared" si="34"/>
        <v>1.5079715797392443</v>
      </c>
      <c r="R63" s="66">
        <f t="shared" si="34"/>
        <v>1.7984700428580311</v>
      </c>
      <c r="S63" s="66">
        <f t="shared" si="34"/>
        <v>2.1846662257699192</v>
      </c>
      <c r="T63" s="66">
        <f t="shared" si="34"/>
        <v>2.4927299462308183</v>
      </c>
      <c r="U63" s="66">
        <f t="shared" si="34"/>
        <v>1.6904540380952275</v>
      </c>
      <c r="V63" s="66">
        <f t="shared" si="34"/>
        <v>1.2164353215533212</v>
      </c>
      <c r="W63" s="66">
        <f t="shared" si="34"/>
        <v>0.6533702940054793</v>
      </c>
      <c r="X63" s="66">
        <f t="shared" si="34"/>
        <v>0.35211050136666761</v>
      </c>
      <c r="Y63" s="66">
        <f t="shared" si="34"/>
        <v>0.85580026798011477</v>
      </c>
      <c r="Z63" s="66">
        <f t="shared" si="34"/>
        <v>0.92042960114690231</v>
      </c>
      <c r="AA63" s="66">
        <f t="shared" si="34"/>
        <v>0.38476019633587366</v>
      </c>
      <c r="AB63" s="66">
        <f t="shared" ref="AB63" si="35">SUBTOTAL(9,AB64:AB67)</f>
        <v>0.69442251394561438</v>
      </c>
      <c r="AC63" s="67">
        <f t="shared" si="34"/>
        <v>0.82054781684325206</v>
      </c>
      <c r="AD63" s="29">
        <f t="shared" ca="1" si="9"/>
        <v>-0.73020318694825037</v>
      </c>
      <c r="AE63" s="37">
        <f t="shared" ca="1" si="4"/>
        <v>-4.7363341868049136E-2</v>
      </c>
      <c r="AF63" s="37">
        <f t="shared" ca="1" si="5"/>
        <v>0.18162617191227115</v>
      </c>
      <c r="AG63" s="44">
        <f t="shared" ca="1" si="6"/>
        <v>5.0002088253918034E-3</v>
      </c>
    </row>
    <row r="64" spans="1:33" hidden="1" outlineLevel="2" x14ac:dyDescent="0.2">
      <c r="A64" s="17" t="s">
        <v>6</v>
      </c>
      <c r="B64" s="56">
        <v>6.0254315887260802E-2</v>
      </c>
      <c r="C64" s="68">
        <v>5.9333337460081799E-2</v>
      </c>
      <c r="D64" s="68">
        <v>5.7100662485102198E-2</v>
      </c>
      <c r="E64" s="68">
        <v>6.0868301505380203E-2</v>
      </c>
      <c r="F64" s="68">
        <v>6.3212610229108707E-2</v>
      </c>
      <c r="G64" s="68">
        <v>6.5501102078462797E-2</v>
      </c>
      <c r="H64" s="68">
        <v>6.3268427103483196E-2</v>
      </c>
      <c r="I64" s="68">
        <v>6.1705554620997499E-2</v>
      </c>
      <c r="J64" s="68">
        <v>6.6449988942829094E-2</v>
      </c>
      <c r="K64" s="68">
        <v>6.39382295959771E-2</v>
      </c>
      <c r="L64" s="68">
        <v>6.42452224050368E-2</v>
      </c>
      <c r="M64" s="68">
        <v>6.1259019626001603E-2</v>
      </c>
      <c r="N64" s="68">
        <v>6.6756981751888794E-2</v>
      </c>
      <c r="O64" s="68">
        <v>0.1051851978</v>
      </c>
      <c r="P64" s="68">
        <v>9.3218347800000004E-2</v>
      </c>
      <c r="Q64" s="68">
        <v>6.9367447799999996E-2</v>
      </c>
      <c r="R64" s="68">
        <v>7.3086697800000003E-2</v>
      </c>
      <c r="S64" s="68">
        <v>9.2049697799999997E-2</v>
      </c>
      <c r="T64" s="68">
        <v>0.1014119478</v>
      </c>
      <c r="U64" s="68">
        <v>0.1092273903</v>
      </c>
      <c r="V64" s="68">
        <v>0.323192077157753</v>
      </c>
      <c r="W64" s="68">
        <v>4.4210197800000003E-2</v>
      </c>
      <c r="X64" s="68">
        <v>2.4398947800000001E-2</v>
      </c>
      <c r="Y64" s="68">
        <v>1.7989180742800901E-2</v>
      </c>
      <c r="Z64" s="68">
        <v>3.5476669727226399E-2</v>
      </c>
      <c r="AA64" s="68">
        <v>3.5573029218872003E-2</v>
      </c>
      <c r="AB64" s="68">
        <v>2.7073145033517598E-2</v>
      </c>
      <c r="AC64" s="69">
        <v>2.7392701098633499E-2</v>
      </c>
      <c r="AD64" s="30">
        <f t="shared" ca="1" si="9"/>
        <v>-0.54538192500788196</v>
      </c>
      <c r="AE64" s="38">
        <f t="shared" ca="1" si="4"/>
        <v>-2.8774116235048552E-2</v>
      </c>
      <c r="AF64" s="38">
        <f t="shared" ca="1" si="5"/>
        <v>1.1803433428967169E-2</v>
      </c>
      <c r="AG64" s="45">
        <f t="shared" ca="1" si="6"/>
        <v>1.6692412431446634E-4</v>
      </c>
    </row>
    <row r="65" spans="1:33" hidden="1" outlineLevel="2" x14ac:dyDescent="0.2">
      <c r="A65" s="17" t="s">
        <v>7</v>
      </c>
      <c r="B65" s="56">
        <v>2.90033259892359</v>
      </c>
      <c r="C65" s="68">
        <v>3.5814531975706001</v>
      </c>
      <c r="D65" s="68">
        <v>3.42286631722031</v>
      </c>
      <c r="E65" s="68">
        <v>4.1389629965271197</v>
      </c>
      <c r="F65" s="68">
        <v>3.3828378566837101</v>
      </c>
      <c r="G65" s="68">
        <v>2.1645944705841802</v>
      </c>
      <c r="H65" s="68">
        <v>2.2727937084853602</v>
      </c>
      <c r="I65" s="68">
        <v>1.9232152811771299</v>
      </c>
      <c r="J65" s="68">
        <v>1.8059994813575799</v>
      </c>
      <c r="K65" s="68">
        <v>1.22637832488224</v>
      </c>
      <c r="L65" s="68">
        <v>1.7324853858885501</v>
      </c>
      <c r="M65" s="68">
        <v>3.4785622868457899</v>
      </c>
      <c r="N65" s="68">
        <v>3.2752371714696</v>
      </c>
      <c r="O65" s="68">
        <v>4.8695372121201599</v>
      </c>
      <c r="P65" s="68">
        <v>2.12255782377225</v>
      </c>
      <c r="Q65" s="68">
        <v>1.1724935095475899</v>
      </c>
      <c r="R65" s="68">
        <v>1.44641233026121</v>
      </c>
      <c r="S65" s="68">
        <v>1.7843197153331201</v>
      </c>
      <c r="T65" s="68">
        <v>2.0961877414330501</v>
      </c>
      <c r="U65" s="68">
        <v>1.28933179569437</v>
      </c>
      <c r="V65" s="68">
        <v>0.64926129828453705</v>
      </c>
      <c r="W65" s="68">
        <v>0.37938755649912798</v>
      </c>
      <c r="X65" s="68">
        <v>6.3567305318282197E-2</v>
      </c>
      <c r="Y65" s="68">
        <v>0.56893896146126099</v>
      </c>
      <c r="Z65" s="68">
        <v>0.60417161363099603</v>
      </c>
      <c r="AA65" s="68">
        <v>6.3039638274741794E-2</v>
      </c>
      <c r="AB65" s="68">
        <v>0.36101660554717802</v>
      </c>
      <c r="AC65" s="69">
        <v>0.47871148762994598</v>
      </c>
      <c r="AD65" s="30">
        <f t="shared" ca="1" si="9"/>
        <v>-0.83494600315577194</v>
      </c>
      <c r="AE65" s="38">
        <f t="shared" ca="1" si="4"/>
        <v>-6.4544383459809285E-2</v>
      </c>
      <c r="AF65" s="38">
        <f t="shared" ca="1" si="5"/>
        <v>0.32600960807435064</v>
      </c>
      <c r="AG65" s="45">
        <f t="shared" ca="1" si="6"/>
        <v>2.9171455412219465E-3</v>
      </c>
    </row>
    <row r="66" spans="1:33" hidden="1" outlineLevel="2" x14ac:dyDescent="0.2">
      <c r="A66" s="17" t="s">
        <v>8</v>
      </c>
      <c r="B66" s="56">
        <v>7.8648827947511796E-2</v>
      </c>
      <c r="C66" s="68">
        <v>9.4124111710699995E-2</v>
      </c>
      <c r="D66" s="68">
        <v>9.5736534173451904E-2</v>
      </c>
      <c r="E66" s="68">
        <v>9.9203414273446894E-2</v>
      </c>
      <c r="F66" s="68">
        <v>0.10926517274408</v>
      </c>
      <c r="G66" s="68">
        <v>9.84541908842127E-2</v>
      </c>
      <c r="H66" s="68">
        <v>9.7142945102010006E-2</v>
      </c>
      <c r="I66" s="68">
        <v>7.9062914380038707E-2</v>
      </c>
      <c r="J66" s="68">
        <v>8.1137193570208099E-2</v>
      </c>
      <c r="K66" s="68">
        <v>8.9031993633633094E-2</v>
      </c>
      <c r="L66" s="68">
        <v>0.122552952241088</v>
      </c>
      <c r="M66" s="68">
        <v>0.17723584560570499</v>
      </c>
      <c r="N66" s="68">
        <v>0.20169866671282</v>
      </c>
      <c r="O66" s="68">
        <v>0.222091383770362</v>
      </c>
      <c r="P66" s="68">
        <v>0.25302540036667398</v>
      </c>
      <c r="Q66" s="68">
        <v>0.26389550457726701</v>
      </c>
      <c r="R66" s="68">
        <v>0.27675881660901902</v>
      </c>
      <c r="S66" s="68">
        <v>0.306094681242504</v>
      </c>
      <c r="T66" s="68">
        <v>0.29294302582116</v>
      </c>
      <c r="U66" s="68">
        <v>0.28972367712163499</v>
      </c>
      <c r="V66" s="68">
        <v>0.24178880463911101</v>
      </c>
      <c r="W66" s="68">
        <v>0.22757691972906199</v>
      </c>
      <c r="X66" s="68">
        <v>0.26194938258349698</v>
      </c>
      <c r="Y66" s="68">
        <v>0.26668713067865801</v>
      </c>
      <c r="Z66" s="68">
        <v>0.278595175489247</v>
      </c>
      <c r="AA66" s="68">
        <v>0.28395918377681501</v>
      </c>
      <c r="AB66" s="68">
        <v>0.304145786640455</v>
      </c>
      <c r="AC66" s="69">
        <v>0.31224461497613498</v>
      </c>
      <c r="AD66" s="30">
        <f t="shared" ca="1" si="9"/>
        <v>2.9701114832190378</v>
      </c>
      <c r="AE66" s="38">
        <f t="shared" ca="1" si="4"/>
        <v>5.2392823465343241E-2</v>
      </c>
      <c r="AF66" s="38">
        <f t="shared" ca="1" si="5"/>
        <v>2.6628112870273002E-2</v>
      </c>
      <c r="AG66" s="45">
        <f t="shared" ca="1" si="6"/>
        <v>1.9027389354239015E-3</v>
      </c>
    </row>
    <row r="67" spans="1:33" ht="15" hidden="1" outlineLevel="2" x14ac:dyDescent="0.25">
      <c r="A67" s="17" t="s">
        <v>9</v>
      </c>
      <c r="B67" s="56">
        <v>2.11899958198894E-3</v>
      </c>
      <c r="C67" s="68">
        <v>2.12132741299906E-3</v>
      </c>
      <c r="D67" s="68">
        <v>2.1212375172171699E-3</v>
      </c>
      <c r="E67" s="68">
        <v>2.1284072248734199E-3</v>
      </c>
      <c r="F67" s="68">
        <v>2.1352510568090101E-3</v>
      </c>
      <c r="G67" s="68">
        <v>2.1393335784498E-3</v>
      </c>
      <c r="H67" s="68">
        <v>2.13488531402518E-3</v>
      </c>
      <c r="I67" s="68">
        <v>2.1419009021205701E-3</v>
      </c>
      <c r="J67" s="68">
        <v>2.1462333579060902E-3</v>
      </c>
      <c r="K67" s="68">
        <v>2.16554339042873E-3</v>
      </c>
      <c r="L67" s="68">
        <v>2.17933664603957E-3</v>
      </c>
      <c r="M67" s="68">
        <v>2.18208003511489E-3</v>
      </c>
      <c r="N67" s="68">
        <v>2.2020880519686E-3</v>
      </c>
      <c r="O67" s="68">
        <v>2.20438145656988E-3</v>
      </c>
      <c r="P67" s="68">
        <v>2.2175142235864999E-3</v>
      </c>
      <c r="Q67" s="68">
        <v>2.2151178143875001E-3</v>
      </c>
      <c r="R67" s="68">
        <v>2.2121981878019999E-3</v>
      </c>
      <c r="S67" s="68">
        <v>2.20213139429494E-3</v>
      </c>
      <c r="T67" s="68">
        <v>2.1872311766084501E-3</v>
      </c>
      <c r="U67" s="68">
        <v>2.1711749792226098E-3</v>
      </c>
      <c r="V67" s="68">
        <v>2.1931414719203999E-3</v>
      </c>
      <c r="W67" s="68">
        <v>2.1956199772893898E-3</v>
      </c>
      <c r="X67" s="68">
        <v>2.1948656648883998E-3</v>
      </c>
      <c r="Y67" s="68">
        <v>2.1849950973949002E-3</v>
      </c>
      <c r="Z67" s="68">
        <v>2.1861422994327901E-3</v>
      </c>
      <c r="AA67" s="68">
        <v>2.18834506544487E-3</v>
      </c>
      <c r="AB67" s="68">
        <v>2.18697672446375E-3</v>
      </c>
      <c r="AC67" s="69">
        <v>2.1990131385376602E-3</v>
      </c>
      <c r="AD67" s="29">
        <f t="shared" ca="1" si="9"/>
        <v>3.7760062450610699E-2</v>
      </c>
      <c r="AE67" s="37">
        <f t="shared" ca="1" si="4"/>
        <v>1.3737057933820296E-3</v>
      </c>
      <c r="AF67" s="37">
        <f t="shared" ca="1" si="5"/>
        <v>5.5036772633514364E-3</v>
      </c>
      <c r="AG67" s="44">
        <f t="shared" ca="1" si="6"/>
        <v>1.3400224431489767E-5</v>
      </c>
    </row>
    <row r="68" spans="1:33" ht="15" collapsed="1" x14ac:dyDescent="0.25">
      <c r="A68" s="15" t="s">
        <v>24</v>
      </c>
      <c r="B68" s="54">
        <f>SUBTOTAL(9,B69:B82)</f>
        <v>42.96812555369209</v>
      </c>
      <c r="C68" s="64">
        <f t="shared" ref="C68:AC68" si="36">SUBTOTAL(9,C69:C82)</f>
        <v>43.336428230309387</v>
      </c>
      <c r="D68" s="64">
        <f t="shared" si="36"/>
        <v>46.271599054818495</v>
      </c>
      <c r="E68" s="64">
        <f t="shared" si="36"/>
        <v>49.346488235664815</v>
      </c>
      <c r="F68" s="64">
        <f t="shared" si="36"/>
        <v>54.496324497555506</v>
      </c>
      <c r="G68" s="64">
        <f t="shared" si="36"/>
        <v>59.380736828167414</v>
      </c>
      <c r="H68" s="64">
        <f t="shared" si="36"/>
        <v>59.900118671656386</v>
      </c>
      <c r="I68" s="64">
        <f t="shared" si="36"/>
        <v>60.107268598134539</v>
      </c>
      <c r="J68" s="64">
        <f t="shared" si="36"/>
        <v>60.718281415670447</v>
      </c>
      <c r="K68" s="64">
        <f t="shared" si="36"/>
        <v>63.802753188133394</v>
      </c>
      <c r="L68" s="64">
        <f t="shared" si="36"/>
        <v>71.184925706420856</v>
      </c>
      <c r="M68" s="64">
        <f t="shared" si="36"/>
        <v>70.957331763705227</v>
      </c>
      <c r="N68" s="64">
        <f t="shared" si="36"/>
        <v>74.757742172109928</v>
      </c>
      <c r="O68" s="64">
        <f t="shared" si="36"/>
        <v>77.63876770546905</v>
      </c>
      <c r="P68" s="64">
        <f t="shared" si="36"/>
        <v>78.117664236696925</v>
      </c>
      <c r="Q68" s="64">
        <f t="shared" si="36"/>
        <v>81.467824954224099</v>
      </c>
      <c r="R68" s="64">
        <f t="shared" si="36"/>
        <v>81.312785305524727</v>
      </c>
      <c r="S68" s="64">
        <f t="shared" si="36"/>
        <v>83.199062148837484</v>
      </c>
      <c r="T68" s="64">
        <f t="shared" si="36"/>
        <v>82.444068600837497</v>
      </c>
      <c r="U68" s="64">
        <f t="shared" si="36"/>
        <v>81.831558508755634</v>
      </c>
      <c r="V68" s="64">
        <f t="shared" si="36"/>
        <v>82.59215757823894</v>
      </c>
      <c r="W68" s="64">
        <f t="shared" si="36"/>
        <v>84.262139478709145</v>
      </c>
      <c r="X68" s="64">
        <f t="shared" si="36"/>
        <v>83.793158605061834</v>
      </c>
      <c r="Y68" s="64">
        <f t="shared" si="36"/>
        <v>87.21777357627181</v>
      </c>
      <c r="Z68" s="64">
        <f t="shared" si="36"/>
        <v>86.869639581699289</v>
      </c>
      <c r="AA68" s="64">
        <f t="shared" si="36"/>
        <v>92.52164869711892</v>
      </c>
      <c r="AB68" s="64">
        <f t="shared" ref="AB68" si="37">SUBTOTAL(9,AB69:AB82)</f>
        <v>91.793982680836422</v>
      </c>
      <c r="AC68" s="65">
        <f t="shared" si="36"/>
        <v>99.451575853128389</v>
      </c>
      <c r="AD68" s="28">
        <f t="shared" ca="1" si="9"/>
        <v>1.3145430379283298</v>
      </c>
      <c r="AE68" s="36">
        <f t="shared" ca="1" si="4"/>
        <v>3.1570023306929151E-2</v>
      </c>
      <c r="AF68" s="36">
        <f t="shared" ca="1" si="5"/>
        <v>8.3421515753566045E-2</v>
      </c>
      <c r="AG68" s="43">
        <f t="shared" ca="1" si="6"/>
        <v>0.60603250300881528</v>
      </c>
    </row>
    <row r="69" spans="1:33" ht="15" hidden="1" outlineLevel="1" collapsed="1" x14ac:dyDescent="0.25">
      <c r="A69" s="16" t="s">
        <v>25</v>
      </c>
      <c r="B69" s="55">
        <f>SUBTOTAL(9,B70:B75)</f>
        <v>32.809282659304209</v>
      </c>
      <c r="C69" s="66">
        <f t="shared" ref="C69:AC69" si="38">SUBTOTAL(9,C70:C75)</f>
        <v>33.41330443976144</v>
      </c>
      <c r="D69" s="66">
        <f t="shared" si="38"/>
        <v>35.74795254731994</v>
      </c>
      <c r="E69" s="66">
        <f t="shared" si="38"/>
        <v>38.421352001825184</v>
      </c>
      <c r="F69" s="66">
        <f t="shared" si="38"/>
        <v>41.414493425804913</v>
      </c>
      <c r="G69" s="66">
        <f t="shared" si="38"/>
        <v>46.23267502365583</v>
      </c>
      <c r="H69" s="66">
        <f t="shared" si="38"/>
        <v>47.874398168083616</v>
      </c>
      <c r="I69" s="66">
        <f t="shared" si="38"/>
        <v>50.163084541818094</v>
      </c>
      <c r="J69" s="66">
        <f t="shared" si="38"/>
        <v>51.671789093523394</v>
      </c>
      <c r="K69" s="66">
        <f t="shared" si="38"/>
        <v>52.996327136035227</v>
      </c>
      <c r="L69" s="66">
        <f t="shared" si="38"/>
        <v>55.475499940143798</v>
      </c>
      <c r="M69" s="66">
        <f t="shared" si="38"/>
        <v>56.581745473910559</v>
      </c>
      <c r="N69" s="66">
        <f t="shared" si="38"/>
        <v>60.097420934826395</v>
      </c>
      <c r="O69" s="66">
        <f t="shared" si="38"/>
        <v>62.184614207816821</v>
      </c>
      <c r="P69" s="66">
        <f t="shared" si="38"/>
        <v>63.356638645697132</v>
      </c>
      <c r="Q69" s="66">
        <f t="shared" si="38"/>
        <v>65.817854633241936</v>
      </c>
      <c r="R69" s="66">
        <f t="shared" si="38"/>
        <v>67.420951860806952</v>
      </c>
      <c r="S69" s="66">
        <f t="shared" si="38"/>
        <v>69.452620806878272</v>
      </c>
      <c r="T69" s="66">
        <f t="shared" si="38"/>
        <v>70.070414469039733</v>
      </c>
      <c r="U69" s="66">
        <f t="shared" si="38"/>
        <v>69.337989123783331</v>
      </c>
      <c r="V69" s="66">
        <f t="shared" si="38"/>
        <v>71.341777217331369</v>
      </c>
      <c r="W69" s="66">
        <f t="shared" si="38"/>
        <v>72.24352997106817</v>
      </c>
      <c r="X69" s="66">
        <f t="shared" si="38"/>
        <v>72.265780259933123</v>
      </c>
      <c r="Y69" s="66">
        <f t="shared" si="38"/>
        <v>73.651744907709158</v>
      </c>
      <c r="Z69" s="66">
        <f t="shared" si="38"/>
        <v>74.683879817294198</v>
      </c>
      <c r="AA69" s="66">
        <f t="shared" si="38"/>
        <v>77.797633565406073</v>
      </c>
      <c r="AB69" s="66">
        <f t="shared" ref="AB69" si="39">SUBTOTAL(9,AB70:AB75)</f>
        <v>79.826337619116273</v>
      </c>
      <c r="AC69" s="67">
        <f t="shared" si="38"/>
        <v>86.957005560304367</v>
      </c>
      <c r="AD69" s="29">
        <f t="shared" ca="1" si="9"/>
        <v>1.6503781403353752</v>
      </c>
      <c r="AE69" s="37">
        <f t="shared" ca="1" si="4"/>
        <v>3.6759606508065534E-2</v>
      </c>
      <c r="AF69" s="37">
        <f t="shared" ca="1" si="5"/>
        <v>8.9327259070952181E-2</v>
      </c>
      <c r="AG69" s="44">
        <f t="shared" ca="1" si="6"/>
        <v>0.52989378279625332</v>
      </c>
    </row>
    <row r="70" spans="1:33" ht="15" hidden="1" outlineLevel="2" x14ac:dyDescent="0.25">
      <c r="A70" s="18" t="s">
        <v>26</v>
      </c>
      <c r="B70" s="57">
        <f>SUBTOTAL(9,B71:B72)</f>
        <v>18.048252250116999</v>
      </c>
      <c r="C70" s="70">
        <f t="shared" ref="C70:AC70" si="40">SUBTOTAL(9,C71:C72)</f>
        <v>18.04804026049101</v>
      </c>
      <c r="D70" s="70">
        <f t="shared" si="40"/>
        <v>18.351387654023512</v>
      </c>
      <c r="E70" s="70">
        <f t="shared" si="40"/>
        <v>18.543959468987371</v>
      </c>
      <c r="F70" s="70">
        <f t="shared" si="40"/>
        <v>19.14302559783199</v>
      </c>
      <c r="G70" s="70">
        <f t="shared" si="40"/>
        <v>19.77620009776312</v>
      </c>
      <c r="H70" s="70">
        <f t="shared" si="40"/>
        <v>19.899231067636272</v>
      </c>
      <c r="I70" s="70">
        <f t="shared" si="40"/>
        <v>20.489312810348849</v>
      </c>
      <c r="J70" s="70">
        <f t="shared" si="40"/>
        <v>20.787672283711679</v>
      </c>
      <c r="K70" s="70">
        <f t="shared" si="40"/>
        <v>21.13279354154627</v>
      </c>
      <c r="L70" s="70">
        <f t="shared" si="40"/>
        <v>20.9339879750294</v>
      </c>
      <c r="M70" s="70">
        <f t="shared" si="40"/>
        <v>21.072718811596701</v>
      </c>
      <c r="N70" s="70">
        <f t="shared" si="40"/>
        <v>21.78378330427347</v>
      </c>
      <c r="O70" s="70">
        <f t="shared" si="40"/>
        <v>22.541287777437638</v>
      </c>
      <c r="P70" s="70">
        <f t="shared" si="40"/>
        <v>23.35896990861249</v>
      </c>
      <c r="Q70" s="70">
        <f t="shared" si="40"/>
        <v>22.822501514274947</v>
      </c>
      <c r="R70" s="70">
        <f t="shared" si="40"/>
        <v>23.00699973283098</v>
      </c>
      <c r="S70" s="70">
        <f t="shared" si="40"/>
        <v>23.41247444960085</v>
      </c>
      <c r="T70" s="70">
        <f t="shared" si="40"/>
        <v>23.10283014456693</v>
      </c>
      <c r="U70" s="70">
        <f t="shared" si="40"/>
        <v>22.815701370882682</v>
      </c>
      <c r="V70" s="70">
        <f t="shared" si="40"/>
        <v>22.9616342629873</v>
      </c>
      <c r="W70" s="70">
        <f t="shared" si="40"/>
        <v>22.570777182501452</v>
      </c>
      <c r="X70" s="70">
        <f t="shared" si="40"/>
        <v>22.083219291835011</v>
      </c>
      <c r="Y70" s="70">
        <f t="shared" si="40"/>
        <v>21.978599881291011</v>
      </c>
      <c r="Z70" s="70">
        <f t="shared" si="40"/>
        <v>22.02251510087142</v>
      </c>
      <c r="AA70" s="70">
        <f t="shared" si="40"/>
        <v>22.660119048428999</v>
      </c>
      <c r="AB70" s="70">
        <f t="shared" ref="AB70" si="41">SUBTOTAL(9,AB71:AB72)</f>
        <v>23.20193107844986</v>
      </c>
      <c r="AC70" s="71">
        <f t="shared" si="40"/>
        <v>23.729935850634419</v>
      </c>
      <c r="AD70" s="31">
        <f t="shared" ca="1" si="9"/>
        <v>0.31480519674588381</v>
      </c>
      <c r="AE70" s="39">
        <f t="shared" ca="1" si="4"/>
        <v>1.0188161157692166E-2</v>
      </c>
      <c r="AF70" s="39">
        <f t="shared" ca="1" si="5"/>
        <v>2.2756932188070067E-2</v>
      </c>
      <c r="AG70" s="46">
        <f t="shared" ca="1" si="6"/>
        <v>0.14460416837473591</v>
      </c>
    </row>
    <row r="71" spans="1:33" hidden="1" outlineLevel="3" x14ac:dyDescent="0.2">
      <c r="A71" s="19" t="s">
        <v>27</v>
      </c>
      <c r="B71" s="56">
        <v>14.427558959103999</v>
      </c>
      <c r="C71" s="68">
        <v>12.3093245390793</v>
      </c>
      <c r="D71" s="68">
        <v>11.555798649063</v>
      </c>
      <c r="E71" s="68">
        <v>10.8600633410762</v>
      </c>
      <c r="F71" s="68">
        <v>10.487330181474601</v>
      </c>
      <c r="G71" s="68">
        <v>9.9643616826405097</v>
      </c>
      <c r="H71" s="68">
        <v>6.4110075653556704</v>
      </c>
      <c r="I71" s="68">
        <v>5.5432633479398499</v>
      </c>
      <c r="J71" s="68">
        <v>5.3604472379873798</v>
      </c>
      <c r="K71" s="68">
        <v>5.2837406599696699</v>
      </c>
      <c r="L71" s="68">
        <v>4.7803743904792002</v>
      </c>
      <c r="M71" s="68">
        <v>4.5981976834714997</v>
      </c>
      <c r="N71" s="68">
        <v>4.7668643064968697</v>
      </c>
      <c r="O71" s="68">
        <v>4.9163775003520396</v>
      </c>
      <c r="P71" s="68">
        <v>5.3950275173334896</v>
      </c>
      <c r="Q71" s="68">
        <v>4.76767395727415</v>
      </c>
      <c r="R71" s="68">
        <v>4.6001216949856802</v>
      </c>
      <c r="S71" s="68">
        <v>4.7446577251128499</v>
      </c>
      <c r="T71" s="68">
        <v>4.5069751385934298</v>
      </c>
      <c r="U71" s="68">
        <v>4.7503457632500803</v>
      </c>
      <c r="V71" s="68">
        <v>4.6855186414543999</v>
      </c>
      <c r="W71" s="68">
        <v>4.3199780539074499</v>
      </c>
      <c r="X71" s="68">
        <v>4.3438417371313101</v>
      </c>
      <c r="Y71" s="68">
        <v>4.4467901401114096</v>
      </c>
      <c r="Z71" s="68">
        <v>4.6066444886486204</v>
      </c>
      <c r="AA71" s="68">
        <v>4.9324924735798996</v>
      </c>
      <c r="AB71" s="68">
        <v>5.31595219240186</v>
      </c>
      <c r="AC71" s="69">
        <v>5.5003111370159203</v>
      </c>
      <c r="AD71" s="30">
        <f t="shared" ca="1" si="9"/>
        <v>-0.61876356543702471</v>
      </c>
      <c r="AE71" s="38">
        <f t="shared" ca="1" si="4"/>
        <v>-3.5085836034638218E-2</v>
      </c>
      <c r="AF71" s="38">
        <f t="shared" ca="1" si="5"/>
        <v>3.4680324040078148E-2</v>
      </c>
      <c r="AG71" s="45">
        <f t="shared" ca="1" si="6"/>
        <v>3.3517491272494149E-2</v>
      </c>
    </row>
    <row r="72" spans="1:33" hidden="1" outlineLevel="3" x14ac:dyDescent="0.2">
      <c r="A72" s="19" t="s">
        <v>28</v>
      </c>
      <c r="B72" s="56">
        <v>3.6206932910130001</v>
      </c>
      <c r="C72" s="68">
        <v>5.7387157214117099</v>
      </c>
      <c r="D72" s="68">
        <v>6.7955890049605099</v>
      </c>
      <c r="E72" s="68">
        <v>7.6838961279111704</v>
      </c>
      <c r="F72" s="68">
        <v>8.6556954163573891</v>
      </c>
      <c r="G72" s="68">
        <v>9.8118384151226099</v>
      </c>
      <c r="H72" s="68">
        <v>13.488223502280601</v>
      </c>
      <c r="I72" s="68">
        <v>14.946049462409</v>
      </c>
      <c r="J72" s="68">
        <v>15.427225045724301</v>
      </c>
      <c r="K72" s="68">
        <v>15.849052881576601</v>
      </c>
      <c r="L72" s="68">
        <v>16.1536135845502</v>
      </c>
      <c r="M72" s="68">
        <v>16.4745211281252</v>
      </c>
      <c r="N72" s="68">
        <v>17.0169189977766</v>
      </c>
      <c r="O72" s="68">
        <v>17.624910277085601</v>
      </c>
      <c r="P72" s="68">
        <v>17.963942391279001</v>
      </c>
      <c r="Q72" s="68">
        <v>18.054827557000799</v>
      </c>
      <c r="R72" s="68">
        <v>18.406878037845299</v>
      </c>
      <c r="S72" s="68">
        <v>18.667816724487999</v>
      </c>
      <c r="T72" s="68">
        <v>18.595855005973501</v>
      </c>
      <c r="U72" s="68">
        <v>18.065355607632601</v>
      </c>
      <c r="V72" s="68">
        <v>18.276115621532899</v>
      </c>
      <c r="W72" s="68">
        <v>18.250799128594</v>
      </c>
      <c r="X72" s="68">
        <v>17.739377554703701</v>
      </c>
      <c r="Y72" s="68">
        <v>17.5318097411796</v>
      </c>
      <c r="Z72" s="68">
        <v>17.4158706122228</v>
      </c>
      <c r="AA72" s="68">
        <v>17.727626574849101</v>
      </c>
      <c r="AB72" s="68">
        <v>17.885978886048001</v>
      </c>
      <c r="AC72" s="69">
        <v>18.229624713618499</v>
      </c>
      <c r="AD72" s="30">
        <f t="shared" ca="1" si="9"/>
        <v>4.0348436745157725</v>
      </c>
      <c r="AE72" s="38">
        <f t="shared" ca="1" si="4"/>
        <v>6.1694288773877393E-2</v>
      </c>
      <c r="AF72" s="38">
        <f t="shared" ca="1" si="5"/>
        <v>1.9213140625954805E-2</v>
      </c>
      <c r="AG72" s="45">
        <f t="shared" ca="1" si="6"/>
        <v>0.11108667710224175</v>
      </c>
    </row>
    <row r="73" spans="1:33" ht="15" hidden="1" outlineLevel="2" x14ac:dyDescent="0.25">
      <c r="A73" s="18" t="s">
        <v>29</v>
      </c>
      <c r="B73" s="57">
        <v>13.2437239661727</v>
      </c>
      <c r="C73" s="70">
        <v>13.7966182013398</v>
      </c>
      <c r="D73" s="70">
        <v>15.9622160816392</v>
      </c>
      <c r="E73" s="70">
        <v>18.5361953152307</v>
      </c>
      <c r="F73" s="70">
        <v>21.0826263632181</v>
      </c>
      <c r="G73" s="70">
        <v>25.512018274621099</v>
      </c>
      <c r="H73" s="70">
        <v>27.2067287121024</v>
      </c>
      <c r="I73" s="70">
        <v>29.114455304664698</v>
      </c>
      <c r="J73" s="70">
        <v>30.384163279515199</v>
      </c>
      <c r="K73" s="70">
        <v>31.495819214324602</v>
      </c>
      <c r="L73" s="70">
        <v>34.195236297220603</v>
      </c>
      <c r="M73" s="70">
        <v>35.0907540728277</v>
      </c>
      <c r="N73" s="70">
        <v>37.840967846831902</v>
      </c>
      <c r="O73" s="70">
        <v>39.2420846762517</v>
      </c>
      <c r="P73" s="70">
        <v>39.574528684604999</v>
      </c>
      <c r="Q73" s="70">
        <v>42.591504390136897</v>
      </c>
      <c r="R73" s="70">
        <v>44.023392788509803</v>
      </c>
      <c r="S73" s="70">
        <v>45.662789527031897</v>
      </c>
      <c r="T73" s="70">
        <v>46.629787764329897</v>
      </c>
      <c r="U73" s="70">
        <v>46.231658986826901</v>
      </c>
      <c r="V73" s="70">
        <v>48.131767347070401</v>
      </c>
      <c r="W73" s="70">
        <v>49.492035975026099</v>
      </c>
      <c r="X73" s="70">
        <v>50.028237610600797</v>
      </c>
      <c r="Y73" s="70">
        <v>51.554155750792503</v>
      </c>
      <c r="Z73" s="70">
        <v>52.517528448132701</v>
      </c>
      <c r="AA73" s="70">
        <v>54.999671597676198</v>
      </c>
      <c r="AB73" s="70">
        <v>56.506891235103303</v>
      </c>
      <c r="AC73" s="71">
        <v>63.137245959908597</v>
      </c>
      <c r="AD73" s="30">
        <f t="shared" ca="1" si="9"/>
        <v>3.767333275835</v>
      </c>
      <c r="AE73" s="38">
        <f t="shared" ca="1" si="4"/>
        <v>5.954965723238792E-2</v>
      </c>
      <c r="AF73" s="38">
        <f t="shared" ca="1" si="5"/>
        <v>0.11733709959762173</v>
      </c>
      <c r="AG73" s="45">
        <f t="shared" ca="1" si="6"/>
        <v>0.38474225143173529</v>
      </c>
    </row>
    <row r="74" spans="1:33" ht="15" hidden="1" outlineLevel="2" x14ac:dyDescent="0.25">
      <c r="A74" s="18" t="s">
        <v>30</v>
      </c>
      <c r="B74" s="57">
        <v>0.90629999999999999</v>
      </c>
      <c r="C74" s="70">
        <v>0.91040399999999999</v>
      </c>
      <c r="D74" s="70">
        <v>0.840978</v>
      </c>
      <c r="E74" s="70">
        <v>0.77770799999999995</v>
      </c>
      <c r="F74" s="70">
        <v>0.62722800000000001</v>
      </c>
      <c r="G74" s="70">
        <v>0.48666599999999999</v>
      </c>
      <c r="H74" s="70">
        <v>0.36115199999999997</v>
      </c>
      <c r="I74" s="70">
        <v>0.258552</v>
      </c>
      <c r="J74" s="70">
        <v>0.173736</v>
      </c>
      <c r="K74" s="70">
        <v>6.3733343812739998E-2</v>
      </c>
      <c r="L74" s="70">
        <v>7.6565135498400001E-3</v>
      </c>
      <c r="M74" s="70">
        <v>7.6327826978880003E-3</v>
      </c>
      <c r="N74" s="70">
        <v>9.4034315291760002E-3</v>
      </c>
      <c r="O74" s="70">
        <v>9.1528511404859996E-3</v>
      </c>
      <c r="P74" s="70">
        <v>8.5451001991740001E-3</v>
      </c>
      <c r="Q74" s="70">
        <v>7.3743157758599997E-3</v>
      </c>
      <c r="R74" s="70">
        <v>7.7857164131400003E-3</v>
      </c>
      <c r="S74" s="70">
        <v>9.8760544352999996E-3</v>
      </c>
      <c r="T74" s="70">
        <v>1.1009724829487999E-2</v>
      </c>
      <c r="U74" s="70">
        <v>1.2975562079999999E-2</v>
      </c>
      <c r="V74" s="70">
        <v>1.1707837164E-2</v>
      </c>
      <c r="W74" s="70">
        <v>1.776645198E-2</v>
      </c>
      <c r="X74" s="70">
        <v>1.1933791434E-2</v>
      </c>
      <c r="Y74" s="70">
        <v>9.6804946800000003E-3</v>
      </c>
      <c r="Z74" s="70">
        <v>7.3945598400000003E-3</v>
      </c>
      <c r="AA74" s="70">
        <v>7.0650154799999998E-3</v>
      </c>
      <c r="AB74" s="70">
        <v>4.5716644800000003E-3</v>
      </c>
      <c r="AC74" s="71">
        <v>3.0975931800000002E-3</v>
      </c>
      <c r="AD74" s="30">
        <f t="shared" ca="1" si="9"/>
        <v>-0.99658215471698108</v>
      </c>
      <c r="AE74" s="38">
        <f t="shared" ca="1" si="4"/>
        <v>-0.18967824956796941</v>
      </c>
      <c r="AF74" s="38">
        <f t="shared" ca="1" si="5"/>
        <v>-0.32243645754160855</v>
      </c>
      <c r="AG74" s="45">
        <f t="shared" ca="1" si="6"/>
        <v>1.8875941704038714E-5</v>
      </c>
    </row>
    <row r="75" spans="1:33" ht="15" hidden="1" outlineLevel="2" x14ac:dyDescent="0.25">
      <c r="A75" s="18" t="s">
        <v>31</v>
      </c>
      <c r="B75" s="57">
        <v>0.61100644301450902</v>
      </c>
      <c r="C75" s="70">
        <v>0.65824197793063199</v>
      </c>
      <c r="D75" s="70">
        <v>0.59337081165723304</v>
      </c>
      <c r="E75" s="70">
        <v>0.56348921760712301</v>
      </c>
      <c r="F75" s="70">
        <v>0.56161346475481799</v>
      </c>
      <c r="G75" s="70">
        <v>0.45779065127161001</v>
      </c>
      <c r="H75" s="70">
        <v>0.40728638834495101</v>
      </c>
      <c r="I75" s="70">
        <v>0.30076442680453802</v>
      </c>
      <c r="J75" s="70">
        <v>0.32621753029651801</v>
      </c>
      <c r="K75" s="70">
        <v>0.30398103635161</v>
      </c>
      <c r="L75" s="70">
        <v>0.33861915434395701</v>
      </c>
      <c r="M75" s="70">
        <v>0.410639806788265</v>
      </c>
      <c r="N75" s="70">
        <v>0.46326635219184698</v>
      </c>
      <c r="O75" s="70">
        <v>0.392088902986997</v>
      </c>
      <c r="P75" s="70">
        <v>0.414594952280464</v>
      </c>
      <c r="Q75" s="70">
        <v>0.39647441305422598</v>
      </c>
      <c r="R75" s="70">
        <v>0.38277362305302298</v>
      </c>
      <c r="S75" s="70">
        <v>0.36748077581022398</v>
      </c>
      <c r="T75" s="70">
        <v>0.32678683531341701</v>
      </c>
      <c r="U75" s="70">
        <v>0.27765320399374899</v>
      </c>
      <c r="V75" s="70">
        <v>0.23666777010967299</v>
      </c>
      <c r="W75" s="70">
        <v>0.16295036156061399</v>
      </c>
      <c r="X75" s="70">
        <v>0.14238956606331801</v>
      </c>
      <c r="Y75" s="70">
        <v>0.109308780945652</v>
      </c>
      <c r="Z75" s="70">
        <v>0.136441708450077</v>
      </c>
      <c r="AA75" s="70">
        <v>0.13077790382089</v>
      </c>
      <c r="AB75" s="70">
        <v>0.112943641083118</v>
      </c>
      <c r="AC75" s="71">
        <v>8.6726156581344999E-2</v>
      </c>
      <c r="AD75" s="30">
        <f t="shared" ca="1" si="9"/>
        <v>-0.8580601602931287</v>
      </c>
      <c r="AE75" s="38">
        <f t="shared" ca="1" si="4"/>
        <v>-6.9756903042388352E-2</v>
      </c>
      <c r="AF75" s="38">
        <f t="shared" ca="1" si="5"/>
        <v>-0.23212891182141815</v>
      </c>
      <c r="AG75" s="45">
        <f t="shared" ca="1" si="6"/>
        <v>5.2848704807801836E-4</v>
      </c>
    </row>
    <row r="76" spans="1:33" ht="15" hidden="1" outlineLevel="1" collapsed="1" x14ac:dyDescent="0.25">
      <c r="A76" s="16" t="s">
        <v>32</v>
      </c>
      <c r="B76" s="55">
        <f>SUBTOTAL(9,B77)</f>
        <v>0.72893507947888103</v>
      </c>
      <c r="C76" s="66">
        <f t="shared" ref="C76:AC76" si="42">SUBTOTAL(9,C77)</f>
        <v>0.95213491432695396</v>
      </c>
      <c r="D76" s="66">
        <f t="shared" si="42"/>
        <v>1.1878527670304999</v>
      </c>
      <c r="E76" s="66">
        <f t="shared" si="42"/>
        <v>1.26762558857543</v>
      </c>
      <c r="F76" s="66">
        <f t="shared" si="42"/>
        <v>1.3282676710511401</v>
      </c>
      <c r="G76" s="66">
        <f t="shared" si="42"/>
        <v>1.4261733137069901</v>
      </c>
      <c r="H76" s="66">
        <f t="shared" si="42"/>
        <v>1.40311686474514</v>
      </c>
      <c r="I76" s="66">
        <f t="shared" si="42"/>
        <v>1.4735937070132401</v>
      </c>
      <c r="J76" s="66">
        <f t="shared" si="42"/>
        <v>1.42211764350498</v>
      </c>
      <c r="K76" s="66">
        <f t="shared" si="42"/>
        <v>1.6378863334359099</v>
      </c>
      <c r="L76" s="66">
        <f t="shared" si="42"/>
        <v>2.2574173230567198</v>
      </c>
      <c r="M76" s="66">
        <f t="shared" si="42"/>
        <v>1.78444952802464</v>
      </c>
      <c r="N76" s="66">
        <f t="shared" si="42"/>
        <v>1.4903812249683599</v>
      </c>
      <c r="O76" s="66">
        <f t="shared" si="42"/>
        <v>1.5580761374630301</v>
      </c>
      <c r="P76" s="66">
        <f t="shared" si="42"/>
        <v>1.6062755444985199</v>
      </c>
      <c r="Q76" s="66">
        <f t="shared" si="42"/>
        <v>1.4122969339826299</v>
      </c>
      <c r="R76" s="66">
        <f t="shared" si="42"/>
        <v>1.4503386408705099</v>
      </c>
      <c r="S76" s="66">
        <f t="shared" si="42"/>
        <v>1.4767532495015301</v>
      </c>
      <c r="T76" s="66">
        <f t="shared" si="42"/>
        <v>1.4313617971099699</v>
      </c>
      <c r="U76" s="66">
        <f t="shared" si="42"/>
        <v>1.5083325783099399</v>
      </c>
      <c r="V76" s="66">
        <f t="shared" si="42"/>
        <v>1.3151658292292401</v>
      </c>
      <c r="W76" s="66">
        <f t="shared" si="42"/>
        <v>1.4046548536737</v>
      </c>
      <c r="X76" s="66">
        <f t="shared" si="42"/>
        <v>1.4122275891575899</v>
      </c>
      <c r="Y76" s="66">
        <f t="shared" si="42"/>
        <v>1.36086987256348</v>
      </c>
      <c r="Z76" s="66">
        <f t="shared" si="42"/>
        <v>1.3156038916811501</v>
      </c>
      <c r="AA76" s="66">
        <f t="shared" si="42"/>
        <v>1.2805491257194701</v>
      </c>
      <c r="AB76" s="66">
        <f t="shared" si="42"/>
        <v>1.19899749138684</v>
      </c>
      <c r="AC76" s="67">
        <f t="shared" si="42"/>
        <v>1.03158835317144</v>
      </c>
      <c r="AD76" s="29">
        <f t="shared" ca="1" si="9"/>
        <v>0.41519921624423284</v>
      </c>
      <c r="AE76" s="37">
        <f t="shared" ca="1" si="4"/>
        <v>1.2944932860343705E-2</v>
      </c>
      <c r="AF76" s="37">
        <f t="shared" ca="1" si="5"/>
        <v>-0.13962426061606137</v>
      </c>
      <c r="AG76" s="44">
        <f t="shared" ca="1" si="6"/>
        <v>6.2862359533699006E-3</v>
      </c>
    </row>
    <row r="77" spans="1:33" hidden="1" outlineLevel="2" x14ac:dyDescent="0.2">
      <c r="A77" s="17" t="s">
        <v>29</v>
      </c>
      <c r="B77" s="56">
        <v>0.72893507947888103</v>
      </c>
      <c r="C77" s="68">
        <v>0.95213491432695396</v>
      </c>
      <c r="D77" s="68">
        <v>1.1878527670304999</v>
      </c>
      <c r="E77" s="68">
        <v>1.26762558857543</v>
      </c>
      <c r="F77" s="68">
        <v>1.3282676710511401</v>
      </c>
      <c r="G77" s="68">
        <v>1.4261733137069901</v>
      </c>
      <c r="H77" s="68">
        <v>1.40311686474514</v>
      </c>
      <c r="I77" s="68">
        <v>1.4735937070132401</v>
      </c>
      <c r="J77" s="68">
        <v>1.42211764350498</v>
      </c>
      <c r="K77" s="68">
        <v>1.6378863334359099</v>
      </c>
      <c r="L77" s="68">
        <v>2.2574173230567198</v>
      </c>
      <c r="M77" s="68">
        <v>1.78444952802464</v>
      </c>
      <c r="N77" s="68">
        <v>1.4903812249683599</v>
      </c>
      <c r="O77" s="68">
        <v>1.5580761374630301</v>
      </c>
      <c r="P77" s="68">
        <v>1.6062755444985199</v>
      </c>
      <c r="Q77" s="68">
        <v>1.4122969339826299</v>
      </c>
      <c r="R77" s="68">
        <v>1.4503386408705099</v>
      </c>
      <c r="S77" s="68">
        <v>1.4767532495015301</v>
      </c>
      <c r="T77" s="68">
        <v>1.4313617971099699</v>
      </c>
      <c r="U77" s="68">
        <v>1.5083325783099399</v>
      </c>
      <c r="V77" s="68">
        <v>1.3151658292292401</v>
      </c>
      <c r="W77" s="68">
        <v>1.4046548536737</v>
      </c>
      <c r="X77" s="68">
        <v>1.4122275891575899</v>
      </c>
      <c r="Y77" s="68">
        <v>1.36086987256348</v>
      </c>
      <c r="Z77" s="68">
        <v>1.3156038916811501</v>
      </c>
      <c r="AA77" s="68">
        <v>1.2805491257194701</v>
      </c>
      <c r="AB77" s="68">
        <v>1.19899749138684</v>
      </c>
      <c r="AC77" s="69">
        <v>1.03158835317144</v>
      </c>
      <c r="AD77" s="30">
        <f t="shared" ca="1" si="9"/>
        <v>0.41519921624423284</v>
      </c>
      <c r="AE77" s="38">
        <f t="shared" ca="1" si="4"/>
        <v>1.2944932860343705E-2</v>
      </c>
      <c r="AF77" s="38">
        <f t="shared" ca="1" si="5"/>
        <v>-0.13962426061606137</v>
      </c>
      <c r="AG77" s="45">
        <f t="shared" ca="1" si="6"/>
        <v>6.2862359533699006E-3</v>
      </c>
    </row>
    <row r="78" spans="1:33" ht="15" hidden="1" outlineLevel="1" collapsed="1" x14ac:dyDescent="0.25">
      <c r="A78" s="16" t="s">
        <v>33</v>
      </c>
      <c r="B78" s="55">
        <f>SUBTOTAL(9,B79)</f>
        <v>3.8222159042349202</v>
      </c>
      <c r="C78" s="66">
        <f t="shared" ref="C78:AC78" si="43">SUBTOTAL(9,C79)</f>
        <v>3.31495764208604</v>
      </c>
      <c r="D78" s="66">
        <f t="shared" si="43"/>
        <v>3.2876480967131498</v>
      </c>
      <c r="E78" s="66">
        <f t="shared" si="43"/>
        <v>3.7950077869859902</v>
      </c>
      <c r="F78" s="66">
        <f t="shared" si="43"/>
        <v>4.3749750798143499</v>
      </c>
      <c r="G78" s="66">
        <f t="shared" si="43"/>
        <v>4.5020224914649098</v>
      </c>
      <c r="H78" s="66">
        <f t="shared" si="43"/>
        <v>4.4112094043340999</v>
      </c>
      <c r="I78" s="66">
        <f t="shared" si="43"/>
        <v>4.2139560656656698</v>
      </c>
      <c r="J78" s="66">
        <f t="shared" si="43"/>
        <v>4.4258575376454097</v>
      </c>
      <c r="K78" s="66">
        <f t="shared" si="43"/>
        <v>4.3591739993617598</v>
      </c>
      <c r="L78" s="66">
        <f t="shared" si="43"/>
        <v>4.7317637216362902</v>
      </c>
      <c r="M78" s="66">
        <f t="shared" si="43"/>
        <v>4.8513448751198602</v>
      </c>
      <c r="N78" s="66">
        <f t="shared" si="43"/>
        <v>4.5013740781973004</v>
      </c>
      <c r="O78" s="66">
        <f t="shared" si="43"/>
        <v>5.0082771455193402</v>
      </c>
      <c r="P78" s="66">
        <f t="shared" si="43"/>
        <v>5.1581214821007597</v>
      </c>
      <c r="Q78" s="66">
        <f t="shared" si="43"/>
        <v>4.79766455567691</v>
      </c>
      <c r="R78" s="66">
        <f t="shared" si="43"/>
        <v>4.8804860308256304</v>
      </c>
      <c r="S78" s="66">
        <f t="shared" si="43"/>
        <v>4.0188911880636304</v>
      </c>
      <c r="T78" s="66">
        <f t="shared" si="43"/>
        <v>4.3470628875356097</v>
      </c>
      <c r="U78" s="66">
        <f t="shared" si="43"/>
        <v>4.1392333805790402</v>
      </c>
      <c r="V78" s="66">
        <f t="shared" si="43"/>
        <v>4.0287875828498798</v>
      </c>
      <c r="W78" s="66">
        <f t="shared" si="43"/>
        <v>3.8786088594593902</v>
      </c>
      <c r="X78" s="66">
        <f t="shared" si="43"/>
        <v>3.27422178998714</v>
      </c>
      <c r="Y78" s="66">
        <f t="shared" si="43"/>
        <v>3.4195892323638999</v>
      </c>
      <c r="Z78" s="66">
        <f t="shared" si="43"/>
        <v>3.4120571458828102</v>
      </c>
      <c r="AA78" s="66">
        <f t="shared" si="43"/>
        <v>3.4196087452235999</v>
      </c>
      <c r="AB78" s="66">
        <f t="shared" si="43"/>
        <v>3.7397670056850001</v>
      </c>
      <c r="AC78" s="67">
        <f t="shared" si="43"/>
        <v>3.99332300687227</v>
      </c>
      <c r="AD78" s="30">
        <f t="shared" ca="1" si="9"/>
        <v>4.4766467129124576E-2</v>
      </c>
      <c r="AE78" s="37">
        <f t="shared" ref="AE78:AE110" ca="1" si="44">IF(OFFSET($AE78,0,-1)="","",(OFFSET($AE78,0,-1)+1)^(1/(OFFSET($AE$11,0,-2)-B$11))-1)</f>
        <v>1.6232933020521312E-3</v>
      </c>
      <c r="AF78" s="37">
        <f t="shared" ref="AF78:AF110" ca="1" si="45">IF(OFFSET($AF78, 0, -4)=0, "", OFFSET($AF78, 0, -3) / OFFSET($AF78, 0, -4) - 1)</f>
        <v>6.7799946039907688E-2</v>
      </c>
      <c r="AG78" s="44">
        <f t="shared" ref="AG78:AG110" ca="1" si="46">IF(OFFSET($AG$13, 0, -4) = 0, "", OFFSET($AG78, 0, -4) / OFFSET($AG$13, 0, -4))</f>
        <v>2.4334290496829399E-2</v>
      </c>
    </row>
    <row r="79" spans="1:33" hidden="1" outlineLevel="2" x14ac:dyDescent="0.2">
      <c r="A79" s="17" t="s">
        <v>8</v>
      </c>
      <c r="B79" s="56">
        <v>3.8222159042349202</v>
      </c>
      <c r="C79" s="68">
        <v>3.31495764208604</v>
      </c>
      <c r="D79" s="68">
        <v>3.2876480967131498</v>
      </c>
      <c r="E79" s="68">
        <v>3.7950077869859902</v>
      </c>
      <c r="F79" s="68">
        <v>4.3749750798143499</v>
      </c>
      <c r="G79" s="68">
        <v>4.5020224914649098</v>
      </c>
      <c r="H79" s="68">
        <v>4.4112094043340999</v>
      </c>
      <c r="I79" s="68">
        <v>4.2139560656656698</v>
      </c>
      <c r="J79" s="68">
        <v>4.4258575376454097</v>
      </c>
      <c r="K79" s="68">
        <v>4.3591739993617598</v>
      </c>
      <c r="L79" s="68">
        <v>4.7317637216362902</v>
      </c>
      <c r="M79" s="68">
        <v>4.8513448751198602</v>
      </c>
      <c r="N79" s="68">
        <v>4.5013740781973004</v>
      </c>
      <c r="O79" s="68">
        <v>5.0082771455193402</v>
      </c>
      <c r="P79" s="68">
        <v>5.1581214821007597</v>
      </c>
      <c r="Q79" s="68">
        <v>4.79766455567691</v>
      </c>
      <c r="R79" s="68">
        <v>4.8804860308256304</v>
      </c>
      <c r="S79" s="68">
        <v>4.0188911880636304</v>
      </c>
      <c r="T79" s="68">
        <v>4.3470628875356097</v>
      </c>
      <c r="U79" s="68">
        <v>4.1392333805790402</v>
      </c>
      <c r="V79" s="68">
        <v>4.0287875828498798</v>
      </c>
      <c r="W79" s="68">
        <v>3.8786088594593902</v>
      </c>
      <c r="X79" s="68">
        <v>3.27422178998714</v>
      </c>
      <c r="Y79" s="68">
        <v>3.4195892323638999</v>
      </c>
      <c r="Z79" s="68">
        <v>3.4120571458828102</v>
      </c>
      <c r="AA79" s="68">
        <v>3.4196087452235999</v>
      </c>
      <c r="AB79" s="68">
        <v>3.7397670056850001</v>
      </c>
      <c r="AC79" s="69">
        <v>3.99332300687227</v>
      </c>
      <c r="AD79" s="30">
        <f ca="1">IF(B78=0,"", OFFSET($AD79, 0, -1) / B78 - 1)</f>
        <v>4.4766467129124576E-2</v>
      </c>
      <c r="AE79" s="38">
        <f t="shared" ca="1" si="44"/>
        <v>1.6232933020521312E-3</v>
      </c>
      <c r="AF79" s="38">
        <f t="shared" ca="1" si="45"/>
        <v>6.7799946039907688E-2</v>
      </c>
      <c r="AG79" s="45">
        <f t="shared" ca="1" si="46"/>
        <v>2.4334290496829399E-2</v>
      </c>
    </row>
    <row r="80" spans="1:33" ht="15" hidden="1" outlineLevel="1" collapsed="1" x14ac:dyDescent="0.25">
      <c r="A80" s="16" t="s">
        <v>34</v>
      </c>
      <c r="B80" s="55">
        <f>SUBTOTAL(9,B81:B82)</f>
        <v>5.6076919106740801</v>
      </c>
      <c r="C80" s="66">
        <f t="shared" ref="C80:AC80" si="47">SUBTOTAL(9,C81:C82)</f>
        <v>5.6560312341349501</v>
      </c>
      <c r="D80" s="66">
        <f t="shared" si="47"/>
        <v>6.0481456437549097</v>
      </c>
      <c r="E80" s="66">
        <f t="shared" si="47"/>
        <v>5.8625028582782104</v>
      </c>
      <c r="F80" s="66">
        <f t="shared" si="47"/>
        <v>7.3785883208851102</v>
      </c>
      <c r="G80" s="66">
        <f t="shared" si="47"/>
        <v>7.2198659993396905</v>
      </c>
      <c r="H80" s="66">
        <f t="shared" si="47"/>
        <v>6.2113942344935298</v>
      </c>
      <c r="I80" s="66">
        <f t="shared" si="47"/>
        <v>4.2566342836375402</v>
      </c>
      <c r="J80" s="66">
        <f t="shared" si="47"/>
        <v>3.19851714099666</v>
      </c>
      <c r="K80" s="66">
        <f t="shared" si="47"/>
        <v>4.8093657193004997</v>
      </c>
      <c r="L80" s="66">
        <f t="shared" si="47"/>
        <v>8.7202447215840593</v>
      </c>
      <c r="M80" s="66">
        <f t="shared" si="47"/>
        <v>7.7397918866501705</v>
      </c>
      <c r="N80" s="66">
        <f t="shared" si="47"/>
        <v>8.6685659341178898</v>
      </c>
      <c r="O80" s="66">
        <f t="shared" si="47"/>
        <v>8.8878002146698609</v>
      </c>
      <c r="P80" s="66">
        <f t="shared" si="47"/>
        <v>7.9966285644005302</v>
      </c>
      <c r="Q80" s="66">
        <f t="shared" si="47"/>
        <v>9.4400088313226309</v>
      </c>
      <c r="R80" s="66">
        <f t="shared" si="47"/>
        <v>7.5610087730216398</v>
      </c>
      <c r="S80" s="66">
        <f t="shared" si="47"/>
        <v>8.2507969043940594</v>
      </c>
      <c r="T80" s="66">
        <f t="shared" si="47"/>
        <v>6.59522944715218</v>
      </c>
      <c r="U80" s="66">
        <f t="shared" si="47"/>
        <v>6.8460034260833122</v>
      </c>
      <c r="V80" s="66">
        <f t="shared" si="47"/>
        <v>5.9064269488284413</v>
      </c>
      <c r="W80" s="66">
        <f t="shared" si="47"/>
        <v>6.735345794507885</v>
      </c>
      <c r="X80" s="66">
        <f t="shared" si="47"/>
        <v>6.8409289659839807</v>
      </c>
      <c r="Y80" s="66">
        <f t="shared" si="47"/>
        <v>8.7855695636352547</v>
      </c>
      <c r="Z80" s="66">
        <f t="shared" si="47"/>
        <v>7.4580987268411372</v>
      </c>
      <c r="AA80" s="66">
        <f t="shared" si="47"/>
        <v>10.023857260769782</v>
      </c>
      <c r="AB80" s="66">
        <f t="shared" ref="AB80" si="48">SUBTOTAL(9,AB81:AB82)</f>
        <v>7.0288805646483201</v>
      </c>
      <c r="AC80" s="67">
        <f t="shared" si="47"/>
        <v>7.4696589327803098</v>
      </c>
      <c r="AD80" s="29">
        <f t="shared" ref="AD80:AD110" ca="1" si="49">IF(B80=0,"", OFFSET($AD80, 0, -1) / B80 - 1)</f>
        <v>0.33203803842397783</v>
      </c>
      <c r="AE80" s="37">
        <f t="shared" ca="1" si="44"/>
        <v>1.0675474218156067E-2</v>
      </c>
      <c r="AF80" s="37">
        <f t="shared" ca="1" si="45"/>
        <v>6.2709611306938307E-2</v>
      </c>
      <c r="AG80" s="44">
        <f t="shared" ca="1" si="46"/>
        <v>4.5518193762362671E-2</v>
      </c>
    </row>
    <row r="81" spans="1:33" hidden="1" outlineLevel="2" x14ac:dyDescent="0.2">
      <c r="A81" s="17" t="s">
        <v>8</v>
      </c>
      <c r="B81" s="56">
        <v>5.58518711067408</v>
      </c>
      <c r="C81" s="68">
        <v>5.63352643413495</v>
      </c>
      <c r="D81" s="68">
        <v>6.0256408437549096</v>
      </c>
      <c r="E81" s="68">
        <v>5.8399980582782103</v>
      </c>
      <c r="F81" s="68">
        <v>7.3560835208851101</v>
      </c>
      <c r="G81" s="68">
        <v>7.1973611993396904</v>
      </c>
      <c r="H81" s="68">
        <v>6.1888894344935297</v>
      </c>
      <c r="I81" s="68">
        <v>4.23412948363754</v>
      </c>
      <c r="J81" s="68">
        <v>3.1760123409966599</v>
      </c>
      <c r="K81" s="68">
        <v>4.7868609193004996</v>
      </c>
      <c r="L81" s="68">
        <v>8.6977399215840592</v>
      </c>
      <c r="M81" s="68">
        <v>7.7172870866501704</v>
      </c>
      <c r="N81" s="68">
        <v>8.6460611341178897</v>
      </c>
      <c r="O81" s="68">
        <v>8.8652954146698608</v>
      </c>
      <c r="P81" s="68">
        <v>7.9741237644005301</v>
      </c>
      <c r="Q81" s="68">
        <v>9.4175040313226308</v>
      </c>
      <c r="R81" s="68">
        <v>7.5385039730216397</v>
      </c>
      <c r="S81" s="68">
        <v>8.2282921043940593</v>
      </c>
      <c r="T81" s="68">
        <v>6.5727246471521799</v>
      </c>
      <c r="U81" s="68">
        <v>6.8406949415236404</v>
      </c>
      <c r="V81" s="68">
        <v>5.8932807360250896</v>
      </c>
      <c r="W81" s="68">
        <v>6.7244638890120898</v>
      </c>
      <c r="X81" s="68">
        <v>6.8349765561179101</v>
      </c>
      <c r="Y81" s="68">
        <v>8.7822206389085107</v>
      </c>
      <c r="Z81" s="68">
        <v>7.4539630036773898</v>
      </c>
      <c r="AA81" s="68">
        <v>10.0206446680094</v>
      </c>
      <c r="AB81" s="68">
        <v>7.0283236340286104</v>
      </c>
      <c r="AC81" s="69">
        <v>7.4696589327803098</v>
      </c>
      <c r="AD81" s="30">
        <f t="shared" ca="1" si="49"/>
        <v>0.33740531601971546</v>
      </c>
      <c r="AE81" s="38">
        <f t="shared" ca="1" si="44"/>
        <v>1.0826011556560822E-2</v>
      </c>
      <c r="AF81" s="38">
        <f t="shared" ca="1" si="45"/>
        <v>6.2793821362310709E-2</v>
      </c>
      <c r="AG81" s="45">
        <f t="shared" ca="1" si="46"/>
        <v>4.5518193762362671E-2</v>
      </c>
    </row>
    <row r="82" spans="1:33" hidden="1" outlineLevel="2" x14ac:dyDescent="0.2">
      <c r="A82" s="17" t="s">
        <v>7</v>
      </c>
      <c r="B82" s="56">
        <v>2.2504799999999998E-2</v>
      </c>
      <c r="C82" s="68">
        <v>2.2504799999999998E-2</v>
      </c>
      <c r="D82" s="68">
        <v>2.2504799999999998E-2</v>
      </c>
      <c r="E82" s="68">
        <v>2.2504799999999998E-2</v>
      </c>
      <c r="F82" s="68">
        <v>2.2504799999999998E-2</v>
      </c>
      <c r="G82" s="68">
        <v>2.2504799999999998E-2</v>
      </c>
      <c r="H82" s="68">
        <v>2.2504799999999998E-2</v>
      </c>
      <c r="I82" s="68">
        <v>2.2504799999999998E-2</v>
      </c>
      <c r="J82" s="68">
        <v>2.2504799999999998E-2</v>
      </c>
      <c r="K82" s="68">
        <v>2.2504799999999998E-2</v>
      </c>
      <c r="L82" s="68">
        <v>2.2504799999999998E-2</v>
      </c>
      <c r="M82" s="68">
        <v>2.2504799999999998E-2</v>
      </c>
      <c r="N82" s="68">
        <v>2.2504799999999998E-2</v>
      </c>
      <c r="O82" s="68">
        <v>2.2504799999999998E-2</v>
      </c>
      <c r="P82" s="68">
        <v>2.2504799999999998E-2</v>
      </c>
      <c r="Q82" s="68">
        <v>2.2504799999999998E-2</v>
      </c>
      <c r="R82" s="68">
        <v>2.2504799999999998E-2</v>
      </c>
      <c r="S82" s="68">
        <v>2.2504799999999998E-2</v>
      </c>
      <c r="T82" s="68">
        <v>2.2504799999999998E-2</v>
      </c>
      <c r="U82" s="68">
        <v>5.3084845596716003E-3</v>
      </c>
      <c r="V82" s="68">
        <v>1.3146212803352E-2</v>
      </c>
      <c r="W82" s="68">
        <v>1.0881905495794901E-2</v>
      </c>
      <c r="X82" s="68">
        <v>5.9524098660708397E-3</v>
      </c>
      <c r="Y82" s="68">
        <v>3.3489247267442799E-3</v>
      </c>
      <c r="Z82" s="68">
        <v>4.1357231637474999E-3</v>
      </c>
      <c r="AA82" s="68">
        <v>3.21259276038226E-3</v>
      </c>
      <c r="AB82" s="68">
        <v>5.5693061970978302E-4</v>
      </c>
      <c r="AC82" s="69">
        <v>0</v>
      </c>
      <c r="AD82" s="30">
        <f t="shared" ca="1" si="49"/>
        <v>-1</v>
      </c>
      <c r="AE82" s="38">
        <f t="shared" ca="1" si="44"/>
        <v>-1</v>
      </c>
      <c r="AF82" s="38">
        <f t="shared" ca="1" si="45"/>
        <v>-1</v>
      </c>
      <c r="AG82" s="45">
        <f t="shared" ca="1" si="46"/>
        <v>0</v>
      </c>
    </row>
    <row r="83" spans="1:33" ht="15" collapsed="1" x14ac:dyDescent="0.25">
      <c r="A83" s="15" t="s">
        <v>35</v>
      </c>
      <c r="B83" s="54">
        <f>SUBTOTAL(9,B84:B98)</f>
        <v>13.321893237492834</v>
      </c>
      <c r="C83" s="64">
        <f t="shared" ref="C83:AC83" si="50">SUBTOTAL(9,C84:C98)</f>
        <v>11.836678331445938</v>
      </c>
      <c r="D83" s="64">
        <f t="shared" si="50"/>
        <v>13.559528033798514</v>
      </c>
      <c r="E83" s="64">
        <f t="shared" si="50"/>
        <v>13.325174536729165</v>
      </c>
      <c r="F83" s="64">
        <f t="shared" si="50"/>
        <v>14.749851088283521</v>
      </c>
      <c r="G83" s="64">
        <f t="shared" si="50"/>
        <v>14.701921931310871</v>
      </c>
      <c r="H83" s="64">
        <f t="shared" si="50"/>
        <v>15.475017644836432</v>
      </c>
      <c r="I83" s="64">
        <f t="shared" si="50"/>
        <v>16.778344248578389</v>
      </c>
      <c r="J83" s="64">
        <f t="shared" si="50"/>
        <v>18.160756400506784</v>
      </c>
      <c r="K83" s="64">
        <f t="shared" si="50"/>
        <v>17.978701832206145</v>
      </c>
      <c r="L83" s="64">
        <f t="shared" si="50"/>
        <v>16.845555766305949</v>
      </c>
      <c r="M83" s="64">
        <f t="shared" si="50"/>
        <v>17.069786307022124</v>
      </c>
      <c r="N83" s="64">
        <f t="shared" si="50"/>
        <v>18.247327808500934</v>
      </c>
      <c r="O83" s="64">
        <f t="shared" si="50"/>
        <v>20.993449534957943</v>
      </c>
      <c r="P83" s="64">
        <f t="shared" si="50"/>
        <v>17.793495011665911</v>
      </c>
      <c r="Q83" s="64">
        <f t="shared" si="50"/>
        <v>18.899841435040724</v>
      </c>
      <c r="R83" s="64">
        <f t="shared" si="50"/>
        <v>18.772061254604647</v>
      </c>
      <c r="S83" s="64">
        <f t="shared" si="50"/>
        <v>18.656428823432016</v>
      </c>
      <c r="T83" s="64">
        <f t="shared" si="50"/>
        <v>17.512114955453832</v>
      </c>
      <c r="U83" s="64">
        <f t="shared" si="50"/>
        <v>16.707451012755342</v>
      </c>
      <c r="V83" s="64">
        <f t="shared" si="50"/>
        <v>16.274329583431605</v>
      </c>
      <c r="W83" s="64">
        <f t="shared" si="50"/>
        <v>17.098382871384381</v>
      </c>
      <c r="X83" s="64">
        <f t="shared" si="50"/>
        <v>18.093901340016426</v>
      </c>
      <c r="Y83" s="64">
        <f t="shared" si="50"/>
        <v>17.303327336352041</v>
      </c>
      <c r="Z83" s="64">
        <f t="shared" si="50"/>
        <v>18.77375810594366</v>
      </c>
      <c r="AA83" s="64">
        <f t="shared" si="50"/>
        <v>17.072386890789605</v>
      </c>
      <c r="AB83" s="64">
        <f t="shared" ref="AB83" si="51">SUBTOTAL(9,AB84:AB98)</f>
        <v>16.09985450495234</v>
      </c>
      <c r="AC83" s="65">
        <f t="shared" si="50"/>
        <v>14.806284959785897</v>
      </c>
      <c r="AD83" s="28">
        <f t="shared" ca="1" si="49"/>
        <v>0.11142498260798428</v>
      </c>
      <c r="AE83" s="36">
        <f t="shared" ca="1" si="44"/>
        <v>3.9203668389828916E-3</v>
      </c>
      <c r="AF83" s="36">
        <f t="shared" ca="1" si="45"/>
        <v>-8.0346660571903872E-2</v>
      </c>
      <c r="AG83" s="43">
        <f t="shared" ca="1" si="46"/>
        <v>9.0225718973949889E-2</v>
      </c>
    </row>
    <row r="84" spans="1:33" ht="15" hidden="1" outlineLevel="1" collapsed="1" x14ac:dyDescent="0.25">
      <c r="A84" s="16" t="s">
        <v>36</v>
      </c>
      <c r="B84" s="55">
        <f>SUBTOTAL(9,B85:B88)</f>
        <v>10.171026397279418</v>
      </c>
      <c r="C84" s="66">
        <f t="shared" ref="C84:AC84" si="52">SUBTOTAL(9,C85:C88)</f>
        <v>8.8802632573453231</v>
      </c>
      <c r="D84" s="66">
        <f t="shared" si="52"/>
        <v>10.44360795292471</v>
      </c>
      <c r="E84" s="66">
        <f t="shared" si="52"/>
        <v>10.715568058053869</v>
      </c>
      <c r="F84" s="66">
        <f t="shared" si="52"/>
        <v>11.446425021221691</v>
      </c>
      <c r="G84" s="66">
        <f t="shared" si="52"/>
        <v>11.764681436102871</v>
      </c>
      <c r="H84" s="66">
        <f t="shared" si="52"/>
        <v>12.870591358537382</v>
      </c>
      <c r="I84" s="66">
        <f t="shared" si="52"/>
        <v>14.174885944670075</v>
      </c>
      <c r="J84" s="66">
        <f t="shared" si="52"/>
        <v>15.505266999842341</v>
      </c>
      <c r="K84" s="66">
        <f t="shared" si="52"/>
        <v>15.32685504303741</v>
      </c>
      <c r="L84" s="66">
        <f t="shared" si="52"/>
        <v>14.117977021587707</v>
      </c>
      <c r="M84" s="66">
        <f t="shared" si="52"/>
        <v>14.306087846660638</v>
      </c>
      <c r="N84" s="66">
        <f t="shared" si="52"/>
        <v>15.516310928584852</v>
      </c>
      <c r="O84" s="66">
        <f t="shared" si="52"/>
        <v>17.954557887776112</v>
      </c>
      <c r="P84" s="66">
        <f t="shared" si="52"/>
        <v>14.659252749057</v>
      </c>
      <c r="Q84" s="66">
        <f t="shared" si="52"/>
        <v>15.815975061978913</v>
      </c>
      <c r="R84" s="66">
        <f t="shared" si="52"/>
        <v>15.855227329550258</v>
      </c>
      <c r="S84" s="66">
        <f t="shared" si="52"/>
        <v>15.762573753428118</v>
      </c>
      <c r="T84" s="66">
        <f t="shared" si="52"/>
        <v>14.932542105823284</v>
      </c>
      <c r="U84" s="66">
        <f t="shared" si="52"/>
        <v>14.116114378691034</v>
      </c>
      <c r="V84" s="66">
        <f t="shared" si="52"/>
        <v>13.702682473383572</v>
      </c>
      <c r="W84" s="66">
        <f t="shared" si="52"/>
        <v>14.535711860764572</v>
      </c>
      <c r="X84" s="66">
        <f t="shared" si="52"/>
        <v>15.507055070548844</v>
      </c>
      <c r="Y84" s="66">
        <f t="shared" si="52"/>
        <v>14.654203109506575</v>
      </c>
      <c r="Z84" s="66">
        <f t="shared" si="52"/>
        <v>16.325380154914228</v>
      </c>
      <c r="AA84" s="66">
        <f t="shared" si="52"/>
        <v>14.550850886187972</v>
      </c>
      <c r="AB84" s="66">
        <f t="shared" ref="AB84" si="53">SUBTOTAL(9,AB85:AB88)</f>
        <v>13.524185994729194</v>
      </c>
      <c r="AC84" s="67">
        <f t="shared" si="52"/>
        <v>12.128070211996842</v>
      </c>
      <c r="AD84" s="29">
        <f t="shared" ca="1" si="49"/>
        <v>0.19241360097550242</v>
      </c>
      <c r="AE84" s="37">
        <f t="shared" ca="1" si="44"/>
        <v>6.5390456697311805E-3</v>
      </c>
      <c r="AF84" s="37">
        <f t="shared" ca="1" si="45"/>
        <v>-0.10323103980353887</v>
      </c>
      <c r="AG84" s="44">
        <f t="shared" ca="1" si="46"/>
        <v>7.3905362325255644E-2</v>
      </c>
    </row>
    <row r="85" spans="1:33" hidden="1" outlineLevel="2" x14ac:dyDescent="0.2">
      <c r="A85" s="17" t="s">
        <v>6</v>
      </c>
      <c r="B85" s="56">
        <v>0.44954117544718503</v>
      </c>
      <c r="C85" s="68">
        <v>0.45212648769876101</v>
      </c>
      <c r="D85" s="68">
        <v>0.44128420005969798</v>
      </c>
      <c r="E85" s="68">
        <v>0.44119771220952603</v>
      </c>
      <c r="F85" s="68">
        <v>0.44160705682371998</v>
      </c>
      <c r="G85" s="68">
        <v>0.45932359500099701</v>
      </c>
      <c r="H85" s="68">
        <v>0.45312390695323101</v>
      </c>
      <c r="I85" s="68">
        <v>0.477543234037903</v>
      </c>
      <c r="J85" s="68">
        <v>0.45682923098234102</v>
      </c>
      <c r="K85" s="68">
        <v>0.44429651445761098</v>
      </c>
      <c r="L85" s="68">
        <v>0.47148850813920701</v>
      </c>
      <c r="M85" s="68">
        <v>0.47685377439083798</v>
      </c>
      <c r="N85" s="68">
        <v>0.45885252569145202</v>
      </c>
      <c r="O85" s="68">
        <v>0.46451046528241402</v>
      </c>
      <c r="P85" s="68">
        <v>0.441474853736326</v>
      </c>
      <c r="Q85" s="68">
        <v>0.46267686602691299</v>
      </c>
      <c r="R85" s="68">
        <v>0.42400575000000001</v>
      </c>
      <c r="S85" s="68">
        <v>0.40689225000000001</v>
      </c>
      <c r="T85" s="68">
        <v>0.38943675</v>
      </c>
      <c r="U85" s="68">
        <v>0.38778750000000001</v>
      </c>
      <c r="V85" s="68">
        <v>0.33092123393826101</v>
      </c>
      <c r="W85" s="68">
        <v>0.37636480503753</v>
      </c>
      <c r="X85" s="68">
        <v>0.35154311077799999</v>
      </c>
      <c r="Y85" s="68">
        <v>0.34811440066620603</v>
      </c>
      <c r="Z85" s="68">
        <v>0.367146824104153</v>
      </c>
      <c r="AA85" s="68">
        <v>0.37059089754387797</v>
      </c>
      <c r="AB85" s="68">
        <v>0.28906519478746201</v>
      </c>
      <c r="AC85" s="69">
        <v>0.32616636912216102</v>
      </c>
      <c r="AD85" s="30">
        <f t="shared" ca="1" si="49"/>
        <v>-0.27444606426162377</v>
      </c>
      <c r="AE85" s="38">
        <f t="shared" ca="1" si="44"/>
        <v>-1.1811902510633132E-2</v>
      </c>
      <c r="AF85" s="38">
        <f t="shared" ca="1" si="45"/>
        <v>0.12834881197640557</v>
      </c>
      <c r="AG85" s="45">
        <f t="shared" ca="1" si="46"/>
        <v>1.987574549530705E-3</v>
      </c>
    </row>
    <row r="86" spans="1:33" hidden="1" outlineLevel="2" x14ac:dyDescent="0.2">
      <c r="A86" s="17" t="s">
        <v>7</v>
      </c>
      <c r="B86" s="56">
        <v>8.9250298104252404E-2</v>
      </c>
      <c r="C86" s="68">
        <v>8.6762303330201698E-2</v>
      </c>
      <c r="D86" s="68">
        <v>8.0259992705870697E-2</v>
      </c>
      <c r="E86" s="68">
        <v>8.4659989987843201E-2</v>
      </c>
      <c r="F86" s="68">
        <v>0.16372132572197101</v>
      </c>
      <c r="G86" s="68">
        <v>0.22678814180507301</v>
      </c>
      <c r="H86" s="68">
        <v>0.235077199923551</v>
      </c>
      <c r="I86" s="68">
        <v>0.20804243364917199</v>
      </c>
      <c r="J86" s="68">
        <v>0.172779016899301</v>
      </c>
      <c r="K86" s="68">
        <v>0.1112084592</v>
      </c>
      <c r="L86" s="68">
        <v>0.13310876850959999</v>
      </c>
      <c r="M86" s="68">
        <v>0.13378021159199999</v>
      </c>
      <c r="N86" s="68">
        <v>0.1428316706196</v>
      </c>
      <c r="O86" s="68">
        <v>0.12639376987440001</v>
      </c>
      <c r="P86" s="68">
        <v>0.121582455814375</v>
      </c>
      <c r="Q86" s="68">
        <v>0.27888476457599998</v>
      </c>
      <c r="R86" s="68">
        <v>0.45198325259595801</v>
      </c>
      <c r="S86" s="68">
        <v>0.33342941976621798</v>
      </c>
      <c r="T86" s="68">
        <v>0.39605090511478303</v>
      </c>
      <c r="U86" s="68">
        <v>0.191819145215334</v>
      </c>
      <c r="V86" s="68">
        <v>0.44348703420121</v>
      </c>
      <c r="W86" s="68">
        <v>0.48249167573014201</v>
      </c>
      <c r="X86" s="68">
        <v>0.82051590913964401</v>
      </c>
      <c r="Y86" s="68">
        <v>0.73554210315037005</v>
      </c>
      <c r="Z86" s="68">
        <v>0.36157737702437398</v>
      </c>
      <c r="AA86" s="68">
        <v>0.47492168238959298</v>
      </c>
      <c r="AB86" s="68">
        <v>0.265398142358031</v>
      </c>
      <c r="AC86" s="69">
        <v>0.61710471584228099</v>
      </c>
      <c r="AD86" s="30">
        <f t="shared" ca="1" si="49"/>
        <v>5.9143154583242623</v>
      </c>
      <c r="AE86" s="38">
        <f t="shared" ca="1" si="44"/>
        <v>7.4241242404013974E-2</v>
      </c>
      <c r="AF86" s="38">
        <f t="shared" ca="1" si="45"/>
        <v>1.3252035992391615</v>
      </c>
      <c r="AG86" s="45">
        <f t="shared" ca="1" si="46"/>
        <v>3.7604785278892794E-3</v>
      </c>
    </row>
    <row r="87" spans="1:33" hidden="1" outlineLevel="2" x14ac:dyDescent="0.2">
      <c r="A87" s="17" t="s">
        <v>8</v>
      </c>
      <c r="B87" s="56">
        <v>9.6322349237279798</v>
      </c>
      <c r="C87" s="68">
        <v>8.3413744663163598</v>
      </c>
      <c r="D87" s="68">
        <v>9.9220637601591406</v>
      </c>
      <c r="E87" s="68">
        <v>10.1897103558565</v>
      </c>
      <c r="F87" s="68">
        <v>10.841096638675999</v>
      </c>
      <c r="G87" s="68">
        <v>11.0785696992968</v>
      </c>
      <c r="H87" s="68">
        <v>12.1823902516606</v>
      </c>
      <c r="I87" s="68">
        <v>13.489300276983</v>
      </c>
      <c r="J87" s="68">
        <v>14.8756587519607</v>
      </c>
      <c r="K87" s="68">
        <v>14.7713500693798</v>
      </c>
      <c r="L87" s="68">
        <v>13.5133797449389</v>
      </c>
      <c r="M87" s="68">
        <v>13.6954538606778</v>
      </c>
      <c r="N87" s="68">
        <v>14.914626732273801</v>
      </c>
      <c r="O87" s="68">
        <v>17.363653652619298</v>
      </c>
      <c r="P87" s="68">
        <v>14.0961954395063</v>
      </c>
      <c r="Q87" s="68">
        <v>15.074413431376</v>
      </c>
      <c r="R87" s="68">
        <v>14.979238326954301</v>
      </c>
      <c r="S87" s="68">
        <v>15.0222520836619</v>
      </c>
      <c r="T87" s="68">
        <v>14.147054450708501</v>
      </c>
      <c r="U87" s="68">
        <v>13.5365077334757</v>
      </c>
      <c r="V87" s="68">
        <v>12.928274205244101</v>
      </c>
      <c r="W87" s="68">
        <v>13.676855379996899</v>
      </c>
      <c r="X87" s="68">
        <v>14.334996050631201</v>
      </c>
      <c r="Y87" s="68">
        <v>13.57054660569</v>
      </c>
      <c r="Z87" s="68">
        <v>15.596655953785699</v>
      </c>
      <c r="AA87" s="68">
        <v>13.7053383062545</v>
      </c>
      <c r="AB87" s="68">
        <v>12.9697226575837</v>
      </c>
      <c r="AC87" s="69">
        <v>11.184799127032401</v>
      </c>
      <c r="AD87" s="30">
        <f t="shared" ca="1" si="49"/>
        <v>0.16118421276040973</v>
      </c>
      <c r="AE87" s="38">
        <f t="shared" ca="1" si="44"/>
        <v>5.5501735129646068E-3</v>
      </c>
      <c r="AF87" s="38">
        <f t="shared" ca="1" si="45"/>
        <v>-0.13762233608809005</v>
      </c>
      <c r="AG87" s="45">
        <f t="shared" ca="1" si="46"/>
        <v>6.8157309247835668E-2</v>
      </c>
    </row>
    <row r="88" spans="1:33" hidden="1" outlineLevel="2" x14ac:dyDescent="0.2">
      <c r="A88" s="17" t="s">
        <v>9</v>
      </c>
      <c r="B88" s="56">
        <v>0</v>
      </c>
      <c r="C88" s="68">
        <v>0</v>
      </c>
      <c r="D88" s="68">
        <v>0</v>
      </c>
      <c r="E88" s="68">
        <v>0</v>
      </c>
      <c r="F88" s="68">
        <v>0</v>
      </c>
      <c r="G88" s="68">
        <v>0</v>
      </c>
      <c r="H88" s="68">
        <v>0</v>
      </c>
      <c r="I88" s="68">
        <v>0</v>
      </c>
      <c r="J88" s="68">
        <v>0</v>
      </c>
      <c r="K88" s="68">
        <v>0</v>
      </c>
      <c r="L88" s="68">
        <v>0</v>
      </c>
      <c r="M88" s="68">
        <v>0</v>
      </c>
      <c r="N88" s="68">
        <v>0</v>
      </c>
      <c r="O88" s="68">
        <v>0</v>
      </c>
      <c r="P88" s="68">
        <v>0</v>
      </c>
      <c r="Q88" s="68">
        <v>0</v>
      </c>
      <c r="R88" s="68">
        <v>0</v>
      </c>
      <c r="S88" s="68">
        <v>0</v>
      </c>
      <c r="T88" s="68">
        <v>0</v>
      </c>
      <c r="U88" s="68">
        <v>0</v>
      </c>
      <c r="V88" s="68">
        <v>0</v>
      </c>
      <c r="W88" s="68">
        <v>0</v>
      </c>
      <c r="X88" s="68">
        <v>0</v>
      </c>
      <c r="Y88" s="68">
        <v>0</v>
      </c>
      <c r="Z88" s="68">
        <v>0</v>
      </c>
      <c r="AA88" s="68">
        <v>0</v>
      </c>
      <c r="AB88" s="68">
        <v>0</v>
      </c>
      <c r="AC88" s="69">
        <v>0</v>
      </c>
      <c r="AD88" s="30" t="str">
        <f t="shared" ca="1" si="49"/>
        <v/>
      </c>
      <c r="AE88" s="38" t="str">
        <f t="shared" ca="1" si="44"/>
        <v/>
      </c>
      <c r="AF88" s="38" t="str">
        <f t="shared" ca="1" si="45"/>
        <v/>
      </c>
      <c r="AG88" s="45">
        <f t="shared" ca="1" si="46"/>
        <v>0</v>
      </c>
    </row>
    <row r="89" spans="1:33" ht="15" hidden="1" outlineLevel="1" collapsed="1" x14ac:dyDescent="0.25">
      <c r="A89" s="16" t="s">
        <v>37</v>
      </c>
      <c r="B89" s="55">
        <f>SUBTOTAL(9,B90:B93)</f>
        <v>1.2892742668028532</v>
      </c>
      <c r="C89" s="66">
        <f t="shared" ref="C89:AC89" si="54">SUBTOTAL(9,C90:C93)</f>
        <v>1.2639620315642908</v>
      </c>
      <c r="D89" s="66">
        <f t="shared" si="54"/>
        <v>1.5347930133828185</v>
      </c>
      <c r="E89" s="66">
        <f t="shared" si="54"/>
        <v>1.063109679239401</v>
      </c>
      <c r="F89" s="66">
        <f t="shared" si="54"/>
        <v>1.7323097683388429</v>
      </c>
      <c r="G89" s="66">
        <f t="shared" si="54"/>
        <v>1.3861419017883638</v>
      </c>
      <c r="H89" s="66">
        <f t="shared" si="54"/>
        <v>1.0592213182182264</v>
      </c>
      <c r="I89" s="66">
        <f t="shared" si="54"/>
        <v>1.0176882639335487</v>
      </c>
      <c r="J89" s="66">
        <f t="shared" si="54"/>
        <v>1.0056734670790795</v>
      </c>
      <c r="K89" s="66">
        <f t="shared" si="54"/>
        <v>0.95171244388722998</v>
      </c>
      <c r="L89" s="66">
        <f t="shared" si="54"/>
        <v>0.96294068972110791</v>
      </c>
      <c r="M89" s="66">
        <f t="shared" si="54"/>
        <v>1.0189245220265111</v>
      </c>
      <c r="N89" s="66">
        <f t="shared" si="54"/>
        <v>0.98323183868320996</v>
      </c>
      <c r="O89" s="66">
        <f t="shared" si="54"/>
        <v>1.2253313664690169</v>
      </c>
      <c r="P89" s="66">
        <f t="shared" si="54"/>
        <v>1.247319472267133</v>
      </c>
      <c r="Q89" s="66">
        <f t="shared" si="54"/>
        <v>1.2007739965888742</v>
      </c>
      <c r="R89" s="66">
        <f t="shared" si="54"/>
        <v>1.033357524249424</v>
      </c>
      <c r="S89" s="66">
        <f t="shared" si="54"/>
        <v>1.0688553410182962</v>
      </c>
      <c r="T89" s="66">
        <f t="shared" si="54"/>
        <v>1.0408972944192412</v>
      </c>
      <c r="U89" s="66">
        <f t="shared" si="54"/>
        <v>0.92731253802886104</v>
      </c>
      <c r="V89" s="66">
        <f t="shared" si="54"/>
        <v>1.0129641538832141</v>
      </c>
      <c r="W89" s="66">
        <f t="shared" si="54"/>
        <v>0.97447545002161695</v>
      </c>
      <c r="X89" s="66">
        <f t="shared" si="54"/>
        <v>1.0543780298715328</v>
      </c>
      <c r="Y89" s="66">
        <f t="shared" si="54"/>
        <v>1.0496188709519578</v>
      </c>
      <c r="Z89" s="66">
        <f t="shared" si="54"/>
        <v>1.0428253335832331</v>
      </c>
      <c r="AA89" s="66">
        <f t="shared" si="54"/>
        <v>1.078878296479818</v>
      </c>
      <c r="AB89" s="66">
        <f t="shared" ref="AB89" si="55">SUBTOTAL(9,AB90:AB93)</f>
        <v>1.121327085757394</v>
      </c>
      <c r="AC89" s="67">
        <f t="shared" si="54"/>
        <v>1.190842131919847</v>
      </c>
      <c r="AD89" s="29">
        <f t="shared" ca="1" si="49"/>
        <v>-7.6346932082262509E-2</v>
      </c>
      <c r="AE89" s="37">
        <f t="shared" ca="1" si="44"/>
        <v>-2.93711323578838E-3</v>
      </c>
      <c r="AF89" s="37">
        <f t="shared" ca="1" si="45"/>
        <v>6.1993549469554932E-2</v>
      </c>
      <c r="AG89" s="44">
        <f t="shared" ca="1" si="46"/>
        <v>7.2566878071549119E-3</v>
      </c>
    </row>
    <row r="90" spans="1:33" hidden="1" outlineLevel="2" x14ac:dyDescent="0.2">
      <c r="A90" s="17" t="s">
        <v>6</v>
      </c>
      <c r="B90" s="56">
        <v>0.18918387730997299</v>
      </c>
      <c r="C90" s="68">
        <v>0.18856233301758801</v>
      </c>
      <c r="D90" s="68">
        <v>0.19372361152388401</v>
      </c>
      <c r="E90" s="68">
        <v>0.20280129262497501</v>
      </c>
      <c r="F90" s="68">
        <v>0.22650288596342699</v>
      </c>
      <c r="G90" s="68">
        <v>0.24716424480002799</v>
      </c>
      <c r="H90" s="68">
        <v>0.253689513855405</v>
      </c>
      <c r="I90" s="68">
        <v>0.26064639101218101</v>
      </c>
      <c r="J90" s="68">
        <v>0.28671747010137699</v>
      </c>
      <c r="K90" s="68">
        <v>0.31059805468358098</v>
      </c>
      <c r="L90" s="68">
        <v>0.32355319457667497</v>
      </c>
      <c r="M90" s="68">
        <v>0.330020095842254</v>
      </c>
      <c r="N90" s="68">
        <v>0.30866983527993702</v>
      </c>
      <c r="O90" s="68">
        <v>0.32229921783874399</v>
      </c>
      <c r="P90" s="68">
        <v>0.35136351468714599</v>
      </c>
      <c r="Q90" s="68">
        <v>0.34614992585724302</v>
      </c>
      <c r="R90" s="68">
        <v>0.339187656578265</v>
      </c>
      <c r="S90" s="68">
        <v>0.29863937654932499</v>
      </c>
      <c r="T90" s="68">
        <v>0.27731857373290802</v>
      </c>
      <c r="U90" s="68">
        <v>0.31156782709589997</v>
      </c>
      <c r="V90" s="68">
        <v>0.28384044588767499</v>
      </c>
      <c r="W90" s="68">
        <v>0.2354070903264</v>
      </c>
      <c r="X90" s="68">
        <v>0.32524154824675799</v>
      </c>
      <c r="Y90" s="68">
        <v>0.31657819166439499</v>
      </c>
      <c r="Z90" s="68">
        <v>0.35942751586379701</v>
      </c>
      <c r="AA90" s="68">
        <v>0.36476594297064602</v>
      </c>
      <c r="AB90" s="68">
        <v>0.32813112213684698</v>
      </c>
      <c r="AC90" s="69">
        <v>0.32731066864709502</v>
      </c>
      <c r="AD90" s="30">
        <f t="shared" ca="1" si="49"/>
        <v>0.73011925382417653</v>
      </c>
      <c r="AE90" s="38">
        <f t="shared" ca="1" si="44"/>
        <v>2.0510860851907786E-2</v>
      </c>
      <c r="AF90" s="38">
        <f t="shared" ca="1" si="45"/>
        <v>-2.5003830310548203E-3</v>
      </c>
      <c r="AG90" s="45">
        <f t="shared" ca="1" si="46"/>
        <v>1.9945476185780141E-3</v>
      </c>
    </row>
    <row r="91" spans="1:33" hidden="1" outlineLevel="2" x14ac:dyDescent="0.2">
      <c r="A91" s="17" t="s">
        <v>7</v>
      </c>
      <c r="B91" s="56">
        <v>0.35446393121917003</v>
      </c>
      <c r="C91" s="68">
        <v>0.36072348040209301</v>
      </c>
      <c r="D91" s="68">
        <v>0.32948804280851002</v>
      </c>
      <c r="E91" s="68">
        <v>0.38768785536605099</v>
      </c>
      <c r="F91" s="68">
        <v>0.376852875734426</v>
      </c>
      <c r="G91" s="68">
        <v>0.34716525558644101</v>
      </c>
      <c r="H91" s="68">
        <v>0.33813324233456099</v>
      </c>
      <c r="I91" s="68">
        <v>0.33502862686782697</v>
      </c>
      <c r="J91" s="68">
        <v>0.32343921653536001</v>
      </c>
      <c r="K91" s="68">
        <v>0.28799786673695998</v>
      </c>
      <c r="L91" s="68">
        <v>0.28438280438869401</v>
      </c>
      <c r="M91" s="68">
        <v>0.35575270176537599</v>
      </c>
      <c r="N91" s="68">
        <v>0.34345473243521302</v>
      </c>
      <c r="O91" s="68">
        <v>0.41457887697621099</v>
      </c>
      <c r="P91" s="68">
        <v>0.324237128292101</v>
      </c>
      <c r="Q91" s="68">
        <v>0.30217525560130998</v>
      </c>
      <c r="R91" s="68">
        <v>0.31764061424089302</v>
      </c>
      <c r="S91" s="68">
        <v>0.33292419735613599</v>
      </c>
      <c r="T91" s="68">
        <v>0.36117094549977002</v>
      </c>
      <c r="U91" s="68">
        <v>0.293732321478403</v>
      </c>
      <c r="V91" s="68">
        <v>0.32418861707565899</v>
      </c>
      <c r="W91" s="68">
        <v>0.29433131010769598</v>
      </c>
      <c r="X91" s="68">
        <v>0.32222819417116799</v>
      </c>
      <c r="Y91" s="68">
        <v>0.33303199337673201</v>
      </c>
      <c r="Z91" s="68">
        <v>0.22803127639070001</v>
      </c>
      <c r="AA91" s="68">
        <v>0.225924645358479</v>
      </c>
      <c r="AB91" s="68">
        <v>0.24540671075985901</v>
      </c>
      <c r="AC91" s="69">
        <v>0.22664172575804001</v>
      </c>
      <c r="AD91" s="30">
        <f t="shared" ca="1" si="49"/>
        <v>-0.36060708637262096</v>
      </c>
      <c r="AE91" s="38">
        <f t="shared" ca="1" si="44"/>
        <v>-1.6427867251226469E-2</v>
      </c>
      <c r="AF91" s="38">
        <f t="shared" ca="1" si="45"/>
        <v>-7.6464840524191446E-2</v>
      </c>
      <c r="AG91" s="45">
        <f t="shared" ca="1" si="46"/>
        <v>1.3810967917715692E-3</v>
      </c>
    </row>
    <row r="92" spans="1:33" hidden="1" outlineLevel="2" x14ac:dyDescent="0.2">
      <c r="A92" s="17" t="s">
        <v>8</v>
      </c>
      <c r="B92" s="56">
        <v>0.68866130334908704</v>
      </c>
      <c r="C92" s="68">
        <v>0.65716177773003703</v>
      </c>
      <c r="D92" s="68">
        <v>0.95400493057052504</v>
      </c>
      <c r="E92" s="68">
        <v>0.41510486124837498</v>
      </c>
      <c r="F92" s="68">
        <v>1.0679282016409899</v>
      </c>
      <c r="G92" s="68">
        <v>0.72966751851496003</v>
      </c>
      <c r="H92" s="68">
        <v>0.424010544679014</v>
      </c>
      <c r="I92" s="68">
        <v>0.38784241030762401</v>
      </c>
      <c r="J92" s="68">
        <v>0.35584372365167899</v>
      </c>
      <c r="K92" s="68">
        <v>0.32469358196668902</v>
      </c>
      <c r="L92" s="68">
        <v>0.33265305260573902</v>
      </c>
      <c r="M92" s="68">
        <v>0.30842081251888098</v>
      </c>
      <c r="N92" s="68">
        <v>0.29499383267323998</v>
      </c>
      <c r="O92" s="68">
        <v>0.44691996089430203</v>
      </c>
      <c r="P92" s="68">
        <v>0.533195089242126</v>
      </c>
      <c r="Q92" s="68">
        <v>0.51014862630168101</v>
      </c>
      <c r="R92" s="68">
        <v>0.328389014938266</v>
      </c>
      <c r="S92" s="68">
        <v>0.39144322691233502</v>
      </c>
      <c r="T92" s="68">
        <v>0.35831618885861299</v>
      </c>
      <c r="U92" s="68">
        <v>0.27525534051275802</v>
      </c>
      <c r="V92" s="68">
        <v>0.359450931463485</v>
      </c>
      <c r="W92" s="68">
        <v>0.402439555270456</v>
      </c>
      <c r="X92" s="68">
        <v>0.365431300684462</v>
      </c>
      <c r="Y92" s="68">
        <v>0.356898399532806</v>
      </c>
      <c r="Z92" s="68">
        <v>0.41127383929410499</v>
      </c>
      <c r="AA92" s="68">
        <v>0.44124162933879302</v>
      </c>
      <c r="AB92" s="68">
        <v>0.495575306446288</v>
      </c>
      <c r="AC92" s="69">
        <v>0.58979219662578597</v>
      </c>
      <c r="AD92" s="30">
        <f t="shared" ca="1" si="49"/>
        <v>-0.14356710075400247</v>
      </c>
      <c r="AE92" s="38">
        <f t="shared" ca="1" si="44"/>
        <v>-5.7235321643992476E-3</v>
      </c>
      <c r="AF92" s="38">
        <f t="shared" ca="1" si="45"/>
        <v>0.19011619213862008</v>
      </c>
      <c r="AG92" s="45">
        <f t="shared" ca="1" si="46"/>
        <v>3.5940430114858642E-3</v>
      </c>
    </row>
    <row r="93" spans="1:33" hidden="1" outlineLevel="2" x14ac:dyDescent="0.2">
      <c r="A93" s="17" t="s">
        <v>9</v>
      </c>
      <c r="B93" s="56">
        <v>5.6965154924623097E-2</v>
      </c>
      <c r="C93" s="68">
        <v>5.7514440414572897E-2</v>
      </c>
      <c r="D93" s="68">
        <v>5.7576428479899501E-2</v>
      </c>
      <c r="E93" s="68">
        <v>5.7515669999999998E-2</v>
      </c>
      <c r="F93" s="68">
        <v>6.1025805000000002E-2</v>
      </c>
      <c r="G93" s="68">
        <v>6.2144882886934698E-2</v>
      </c>
      <c r="H93" s="68">
        <v>4.3388017349246202E-2</v>
      </c>
      <c r="I93" s="68">
        <v>3.41708357459167E-2</v>
      </c>
      <c r="J93" s="68">
        <v>3.9673056790663602E-2</v>
      </c>
      <c r="K93" s="68">
        <v>2.84229405E-2</v>
      </c>
      <c r="L93" s="68">
        <v>2.2351638149999999E-2</v>
      </c>
      <c r="M93" s="68">
        <v>2.4730911899999999E-2</v>
      </c>
      <c r="N93" s="68">
        <v>3.6113438294819999E-2</v>
      </c>
      <c r="O93" s="68">
        <v>4.1533310759760002E-2</v>
      </c>
      <c r="P93" s="68">
        <v>3.8523740045760001E-2</v>
      </c>
      <c r="Q93" s="68">
        <v>4.2300188828639999E-2</v>
      </c>
      <c r="R93" s="68">
        <v>4.8140238491999998E-2</v>
      </c>
      <c r="S93" s="68">
        <v>4.5848540200499999E-2</v>
      </c>
      <c r="T93" s="68">
        <v>4.4091586327950003E-2</v>
      </c>
      <c r="U93" s="68">
        <v>4.6757048941800002E-2</v>
      </c>
      <c r="V93" s="68">
        <v>4.5484159456395001E-2</v>
      </c>
      <c r="W93" s="68">
        <v>4.2297494317064997E-2</v>
      </c>
      <c r="X93" s="68">
        <v>4.1476986769144901E-2</v>
      </c>
      <c r="Y93" s="68">
        <v>4.3110286378024901E-2</v>
      </c>
      <c r="Z93" s="68">
        <v>4.4092702034631101E-2</v>
      </c>
      <c r="AA93" s="68">
        <v>4.6946078811900001E-2</v>
      </c>
      <c r="AB93" s="68">
        <v>5.2213946414399998E-2</v>
      </c>
      <c r="AC93" s="69">
        <v>4.70975408889261E-2</v>
      </c>
      <c r="AD93" s="30">
        <f t="shared" ca="1" si="49"/>
        <v>-0.17322192924348101</v>
      </c>
      <c r="AE93" s="38">
        <f t="shared" ca="1" si="44"/>
        <v>-7.0203883337326412E-3</v>
      </c>
      <c r="AF93" s="38">
        <f t="shared" ca="1" si="45"/>
        <v>-9.7989251470615768E-2</v>
      </c>
      <c r="AG93" s="45">
        <f t="shared" ca="1" si="46"/>
        <v>2.8700038531946561E-4</v>
      </c>
    </row>
    <row r="94" spans="1:33" ht="15" hidden="1" outlineLevel="1" collapsed="1" x14ac:dyDescent="0.25">
      <c r="A94" s="16" t="s">
        <v>38</v>
      </c>
      <c r="B94" s="55">
        <f>SUBTOTAL(9,B95:B98)</f>
        <v>1.8615925734105629</v>
      </c>
      <c r="C94" s="66">
        <f t="shared" ref="C94:AC94" si="56">SUBTOTAL(9,C95:C98)</f>
        <v>1.6924530425363229</v>
      </c>
      <c r="D94" s="66">
        <f t="shared" si="56"/>
        <v>1.581127067490985</v>
      </c>
      <c r="E94" s="66">
        <f t="shared" si="56"/>
        <v>1.546496799435892</v>
      </c>
      <c r="F94" s="66">
        <f t="shared" si="56"/>
        <v>1.571116298722987</v>
      </c>
      <c r="G94" s="66">
        <f t="shared" si="56"/>
        <v>1.551098593419636</v>
      </c>
      <c r="H94" s="66">
        <f t="shared" si="56"/>
        <v>1.545204968080822</v>
      </c>
      <c r="I94" s="66">
        <f t="shared" si="56"/>
        <v>1.585770039974765</v>
      </c>
      <c r="J94" s="66">
        <f t="shared" si="56"/>
        <v>1.6498159335853619</v>
      </c>
      <c r="K94" s="66">
        <f t="shared" si="56"/>
        <v>1.7001343452815061</v>
      </c>
      <c r="L94" s="66">
        <f t="shared" si="56"/>
        <v>1.7646380549971319</v>
      </c>
      <c r="M94" s="66">
        <f t="shared" si="56"/>
        <v>1.7447739383349772</v>
      </c>
      <c r="N94" s="66">
        <f t="shared" si="56"/>
        <v>1.747785041232873</v>
      </c>
      <c r="O94" s="66">
        <f t="shared" si="56"/>
        <v>1.8135602807128142</v>
      </c>
      <c r="P94" s="66">
        <f t="shared" si="56"/>
        <v>1.8869227903417749</v>
      </c>
      <c r="Q94" s="66">
        <f t="shared" si="56"/>
        <v>1.8830923764729399</v>
      </c>
      <c r="R94" s="66">
        <f t="shared" si="56"/>
        <v>1.8834764008049651</v>
      </c>
      <c r="S94" s="66">
        <f t="shared" si="56"/>
        <v>1.8249997289855981</v>
      </c>
      <c r="T94" s="66">
        <f t="shared" si="56"/>
        <v>1.5386755552113058</v>
      </c>
      <c r="U94" s="66">
        <f t="shared" si="56"/>
        <v>1.664024096035446</v>
      </c>
      <c r="V94" s="66">
        <f t="shared" si="56"/>
        <v>1.5586829561648197</v>
      </c>
      <c r="W94" s="66">
        <f t="shared" si="56"/>
        <v>1.5881955605981961</v>
      </c>
      <c r="X94" s="66">
        <f t="shared" si="56"/>
        <v>1.5324682395960467</v>
      </c>
      <c r="Y94" s="66">
        <f t="shared" si="56"/>
        <v>1.5995053558935088</v>
      </c>
      <c r="Z94" s="66">
        <f t="shared" si="56"/>
        <v>1.4055526174462005</v>
      </c>
      <c r="AA94" s="66">
        <f t="shared" si="56"/>
        <v>1.4426577081218199</v>
      </c>
      <c r="AB94" s="66">
        <f t="shared" ref="AB94" si="57">SUBTOTAL(9,AB95:AB98)</f>
        <v>1.4543414244657509</v>
      </c>
      <c r="AC94" s="67">
        <f t="shared" si="56"/>
        <v>1.4873726158692084</v>
      </c>
      <c r="AD94" s="29">
        <f t="shared" ca="1" si="49"/>
        <v>-0.20102140655608569</v>
      </c>
      <c r="AE94" s="37">
        <f t="shared" ca="1" si="44"/>
        <v>-8.2774452506618745E-3</v>
      </c>
      <c r="AF94" s="37">
        <f t="shared" ca="1" si="45"/>
        <v>2.2712129935782865E-2</v>
      </c>
      <c r="AG94" s="44">
        <f t="shared" ca="1" si="46"/>
        <v>9.0636688415393352E-3</v>
      </c>
    </row>
    <row r="95" spans="1:33" hidden="1" outlineLevel="2" x14ac:dyDescent="0.2">
      <c r="A95" s="17" t="s">
        <v>6</v>
      </c>
      <c r="B95" s="56">
        <v>0.1477116</v>
      </c>
      <c r="C95" s="68">
        <v>0.15934409999999999</v>
      </c>
      <c r="D95" s="68">
        <v>0.18121319999999999</v>
      </c>
      <c r="E95" s="68">
        <v>0.1830321</v>
      </c>
      <c r="F95" s="68">
        <v>0.19161900000000001</v>
      </c>
      <c r="G95" s="68">
        <v>0.18840419999999999</v>
      </c>
      <c r="H95" s="68">
        <v>0.1974987</v>
      </c>
      <c r="I95" s="68">
        <v>0.20968110000000001</v>
      </c>
      <c r="J95" s="68">
        <v>0.2169567</v>
      </c>
      <c r="K95" s="68">
        <v>0.23444433639000001</v>
      </c>
      <c r="L95" s="68">
        <v>0.306986751</v>
      </c>
      <c r="M95" s="68">
        <v>0.30667559220000001</v>
      </c>
      <c r="N95" s="68">
        <v>0.29066868000000001</v>
      </c>
      <c r="O95" s="68">
        <v>0.29425149</v>
      </c>
      <c r="P95" s="68">
        <v>0.30818553300000001</v>
      </c>
      <c r="Q95" s="68">
        <v>0.27790169399999998</v>
      </c>
      <c r="R95" s="68">
        <v>0.29720149200000001</v>
      </c>
      <c r="S95" s="68">
        <v>0.23918661899999999</v>
      </c>
      <c r="T95" s="68">
        <v>0.23123062350000001</v>
      </c>
      <c r="U95" s="68">
        <v>0.27749415464999999</v>
      </c>
      <c r="V95" s="68">
        <v>0.25346947415117399</v>
      </c>
      <c r="W95" s="68">
        <v>0.237621096</v>
      </c>
      <c r="X95" s="68">
        <v>0.26548748999999999</v>
      </c>
      <c r="Y95" s="68">
        <v>0.26049832435005998</v>
      </c>
      <c r="Z95" s="68">
        <v>0.27736691445439199</v>
      </c>
      <c r="AA95" s="68">
        <v>0.28691738850836601</v>
      </c>
      <c r="AB95" s="68">
        <v>0.26901763194344602</v>
      </c>
      <c r="AC95" s="69">
        <v>0.28565669336563299</v>
      </c>
      <c r="AD95" s="30">
        <f t="shared" ca="1" si="49"/>
        <v>0.93388124809177464</v>
      </c>
      <c r="AE95" s="38">
        <f t="shared" ca="1" si="44"/>
        <v>2.4727782979796276E-2</v>
      </c>
      <c r="AF95" s="38">
        <f t="shared" ca="1" si="45"/>
        <v>6.1851192808376476E-2</v>
      </c>
      <c r="AG95" s="45">
        <f t="shared" ca="1" si="46"/>
        <v>1.7407189317669373E-3</v>
      </c>
    </row>
    <row r="96" spans="1:33" hidden="1" outlineLevel="2" x14ac:dyDescent="0.2">
      <c r="A96" s="17" t="s">
        <v>7</v>
      </c>
      <c r="B96" s="56">
        <v>0.65620038541233905</v>
      </c>
      <c r="C96" s="68">
        <v>0.45247839752282099</v>
      </c>
      <c r="D96" s="68">
        <v>0.26193237087846</v>
      </c>
      <c r="E96" s="68">
        <v>0.21187281737605701</v>
      </c>
      <c r="F96" s="68">
        <v>0.218213141728024</v>
      </c>
      <c r="G96" s="68">
        <v>0.21523096592572899</v>
      </c>
      <c r="H96" s="68">
        <v>0.20561677709534101</v>
      </c>
      <c r="I96" s="68">
        <v>0.21406139356071299</v>
      </c>
      <c r="J96" s="68">
        <v>0.22387247512646999</v>
      </c>
      <c r="K96" s="68">
        <v>0.19963901502</v>
      </c>
      <c r="L96" s="68">
        <v>0.18478074945510001</v>
      </c>
      <c r="M96" s="68">
        <v>0.1232686608678</v>
      </c>
      <c r="N96" s="68">
        <v>0.10343485319039999</v>
      </c>
      <c r="O96" s="68">
        <v>0.14087328373169999</v>
      </c>
      <c r="P96" s="68">
        <v>0.148266635888474</v>
      </c>
      <c r="Q96" s="68">
        <v>0.15052243229910001</v>
      </c>
      <c r="R96" s="68">
        <v>0.117265282269597</v>
      </c>
      <c r="S96" s="68">
        <v>9.4028835162006094E-2</v>
      </c>
      <c r="T96" s="68">
        <v>6.2118985713367998E-2</v>
      </c>
      <c r="U96" s="68">
        <v>0.14619536128802499</v>
      </c>
      <c r="V96" s="68">
        <v>9.0832423903751694E-2</v>
      </c>
      <c r="W96" s="68">
        <v>0.123907204901244</v>
      </c>
      <c r="X96" s="68">
        <v>7.4987031099568793E-2</v>
      </c>
      <c r="Y96" s="68">
        <v>5.6613849657681799E-2</v>
      </c>
      <c r="Z96" s="68">
        <v>5.9083499758936502E-2</v>
      </c>
      <c r="AA96" s="68">
        <v>6.6649799160358902E-2</v>
      </c>
      <c r="AB96" s="68">
        <v>5.8523707907864798E-2</v>
      </c>
      <c r="AC96" s="69">
        <v>4.68022220183354E-2</v>
      </c>
      <c r="AD96" s="30">
        <f t="shared" ca="1" si="49"/>
        <v>-0.92867693610248936</v>
      </c>
      <c r="AE96" s="38">
        <f t="shared" ca="1" si="44"/>
        <v>-9.3167582920212211E-2</v>
      </c>
      <c r="AF96" s="38">
        <f t="shared" ca="1" si="45"/>
        <v>-0.20028611153590614</v>
      </c>
      <c r="AG96" s="45">
        <f t="shared" ca="1" si="46"/>
        <v>2.8520078754743904E-4</v>
      </c>
    </row>
    <row r="97" spans="1:33" hidden="1" outlineLevel="2" x14ac:dyDescent="0.2">
      <c r="A97" s="17" t="s">
        <v>8</v>
      </c>
      <c r="B97" s="56">
        <v>0.21456653050274099</v>
      </c>
      <c r="C97" s="68">
        <v>0.23751648751801899</v>
      </c>
      <c r="D97" s="68">
        <v>0.294867439117042</v>
      </c>
      <c r="E97" s="68">
        <v>0.30847782456435202</v>
      </c>
      <c r="F97" s="68">
        <v>0.31817009949948</v>
      </c>
      <c r="G97" s="68">
        <v>0.30434936999842399</v>
      </c>
      <c r="H97" s="68">
        <v>0.28932615556763203</v>
      </c>
      <c r="I97" s="68">
        <v>0.29729710615071098</v>
      </c>
      <c r="J97" s="68">
        <v>0.33133472813640202</v>
      </c>
      <c r="K97" s="68">
        <v>0.37702343619117101</v>
      </c>
      <c r="L97" s="68">
        <v>0.37056970616840901</v>
      </c>
      <c r="M97" s="68">
        <v>0.40128519274943902</v>
      </c>
      <c r="N97" s="68">
        <v>0.44345648118882602</v>
      </c>
      <c r="O97" s="68">
        <v>0.46818881442390398</v>
      </c>
      <c r="P97" s="68">
        <v>0.51845770414871895</v>
      </c>
      <c r="Q97" s="68">
        <v>0.54210083405167697</v>
      </c>
      <c r="R97" s="68">
        <v>0.55942346151956801</v>
      </c>
      <c r="S97" s="68">
        <v>0.58405583770015101</v>
      </c>
      <c r="T97" s="68">
        <v>0.340494363294715</v>
      </c>
      <c r="U97" s="68">
        <v>0.34174478323653301</v>
      </c>
      <c r="V97" s="68">
        <v>0.323283204668044</v>
      </c>
      <c r="W97" s="68">
        <v>0.34320523816558601</v>
      </c>
      <c r="X97" s="68">
        <v>0.31664742082267799</v>
      </c>
      <c r="Y97" s="68">
        <v>0.41418170318147401</v>
      </c>
      <c r="Z97" s="68">
        <v>0.19251192999573899</v>
      </c>
      <c r="AA97" s="68">
        <v>0.20293763555917299</v>
      </c>
      <c r="AB97" s="68">
        <v>0.23001915265217501</v>
      </c>
      <c r="AC97" s="69">
        <v>0.24642613251947801</v>
      </c>
      <c r="AD97" s="30">
        <f t="shared" ca="1" si="49"/>
        <v>0.1484835586523594</v>
      </c>
      <c r="AE97" s="38">
        <f t="shared" ca="1" si="44"/>
        <v>5.140665427828095E-3</v>
      </c>
      <c r="AF97" s="38">
        <f t="shared" ca="1" si="45"/>
        <v>7.1328755358528451E-2</v>
      </c>
      <c r="AG97" s="45">
        <f t="shared" ca="1" si="46"/>
        <v>1.5016579135770777E-3</v>
      </c>
    </row>
    <row r="98" spans="1:33" hidden="1" outlineLevel="2" x14ac:dyDescent="0.2">
      <c r="A98" s="17" t="s">
        <v>9</v>
      </c>
      <c r="B98" s="56">
        <v>0.84311405749548296</v>
      </c>
      <c r="C98" s="68">
        <v>0.84311405749548296</v>
      </c>
      <c r="D98" s="68">
        <v>0.84311405749548296</v>
      </c>
      <c r="E98" s="68">
        <v>0.84311405749548296</v>
      </c>
      <c r="F98" s="68">
        <v>0.84311405749548296</v>
      </c>
      <c r="G98" s="68">
        <v>0.84311405749548296</v>
      </c>
      <c r="H98" s="68">
        <v>0.85276333541784899</v>
      </c>
      <c r="I98" s="68">
        <v>0.864730440263341</v>
      </c>
      <c r="J98" s="68">
        <v>0.87765203032248995</v>
      </c>
      <c r="K98" s="68">
        <v>0.88902755768033503</v>
      </c>
      <c r="L98" s="68">
        <v>0.90230084837362301</v>
      </c>
      <c r="M98" s="68">
        <v>0.91354449251773795</v>
      </c>
      <c r="N98" s="68">
        <v>0.91022502685364703</v>
      </c>
      <c r="O98" s="68">
        <v>0.91024669255721002</v>
      </c>
      <c r="P98" s="68">
        <v>0.912012917304582</v>
      </c>
      <c r="Q98" s="68">
        <v>0.91256741612216297</v>
      </c>
      <c r="R98" s="68">
        <v>0.90958616501580003</v>
      </c>
      <c r="S98" s="68">
        <v>0.90772843712344098</v>
      </c>
      <c r="T98" s="68">
        <v>0.90483158270322295</v>
      </c>
      <c r="U98" s="68">
        <v>0.89858979686088802</v>
      </c>
      <c r="V98" s="68">
        <v>0.89109785344185</v>
      </c>
      <c r="W98" s="68">
        <v>0.88346202153136599</v>
      </c>
      <c r="X98" s="68">
        <v>0.87534629767380001</v>
      </c>
      <c r="Y98" s="68">
        <v>0.86821147870429305</v>
      </c>
      <c r="Z98" s="68">
        <v>0.87659027323713301</v>
      </c>
      <c r="AA98" s="68">
        <v>0.88615288489392197</v>
      </c>
      <c r="AB98" s="68">
        <v>0.89678093196226505</v>
      </c>
      <c r="AC98" s="69">
        <v>0.90848756796576202</v>
      </c>
      <c r="AD98" s="30">
        <f t="shared" ca="1" si="49"/>
        <v>7.7538157369211325E-2</v>
      </c>
      <c r="AE98" s="38">
        <f t="shared" ca="1" si="44"/>
        <v>2.7697158262207644E-3</v>
      </c>
      <c r="AF98" s="38">
        <f t="shared" ca="1" si="45"/>
        <v>1.3054064360937589E-2</v>
      </c>
      <c r="AG98" s="45">
        <f t="shared" ca="1" si="46"/>
        <v>5.536091208647881E-3</v>
      </c>
    </row>
    <row r="99" spans="1:33" ht="15.75" collapsed="1" thickBot="1" x14ac:dyDescent="0.3">
      <c r="A99" s="20" t="s">
        <v>39</v>
      </c>
      <c r="B99" s="58">
        <f>SUBTOTAL(9,B100:B107)</f>
        <v>0</v>
      </c>
      <c r="C99" s="72">
        <f t="shared" ref="C99:AC99" si="58">SUBTOTAL(9,C100:C107)</f>
        <v>0</v>
      </c>
      <c r="D99" s="72">
        <f t="shared" si="58"/>
        <v>0</v>
      </c>
      <c r="E99" s="72">
        <f t="shared" si="58"/>
        <v>0</v>
      </c>
      <c r="F99" s="72">
        <f t="shared" si="58"/>
        <v>0</v>
      </c>
      <c r="G99" s="72">
        <f t="shared" si="58"/>
        <v>0</v>
      </c>
      <c r="H99" s="72">
        <f t="shared" si="58"/>
        <v>0</v>
      </c>
      <c r="I99" s="72">
        <f t="shared" si="58"/>
        <v>0</v>
      </c>
      <c r="J99" s="72">
        <f t="shared" si="58"/>
        <v>0</v>
      </c>
      <c r="K99" s="72">
        <f t="shared" si="58"/>
        <v>0</v>
      </c>
      <c r="L99" s="72">
        <f t="shared" si="58"/>
        <v>0</v>
      </c>
      <c r="M99" s="72">
        <f t="shared" si="58"/>
        <v>0</v>
      </c>
      <c r="N99" s="72">
        <f t="shared" si="58"/>
        <v>0</v>
      </c>
      <c r="O99" s="72">
        <f t="shared" si="58"/>
        <v>0</v>
      </c>
      <c r="P99" s="72">
        <f t="shared" si="58"/>
        <v>0</v>
      </c>
      <c r="Q99" s="72">
        <f t="shared" si="58"/>
        <v>0</v>
      </c>
      <c r="R99" s="72">
        <f t="shared" si="58"/>
        <v>0</v>
      </c>
      <c r="S99" s="72">
        <f t="shared" si="58"/>
        <v>0</v>
      </c>
      <c r="T99" s="72">
        <f t="shared" si="58"/>
        <v>0</v>
      </c>
      <c r="U99" s="72">
        <f t="shared" si="58"/>
        <v>0</v>
      </c>
      <c r="V99" s="72">
        <f t="shared" si="58"/>
        <v>0</v>
      </c>
      <c r="W99" s="72">
        <f t="shared" si="58"/>
        <v>0</v>
      </c>
      <c r="X99" s="72">
        <f t="shared" si="58"/>
        <v>0</v>
      </c>
      <c r="Y99" s="72">
        <f t="shared" si="58"/>
        <v>0</v>
      </c>
      <c r="Z99" s="72">
        <f t="shared" si="58"/>
        <v>0</v>
      </c>
      <c r="AA99" s="72">
        <f t="shared" si="58"/>
        <v>0</v>
      </c>
      <c r="AB99" s="72">
        <f t="shared" ref="AB99" si="59">SUBTOTAL(9,AB100:AB107)</f>
        <v>0</v>
      </c>
      <c r="AC99" s="73">
        <f t="shared" si="58"/>
        <v>0</v>
      </c>
      <c r="AD99" s="32" t="str">
        <f t="shared" ca="1" si="49"/>
        <v/>
      </c>
      <c r="AE99" s="40" t="str">
        <f t="shared" ca="1" si="44"/>
        <v/>
      </c>
      <c r="AF99" s="40" t="str">
        <f t="shared" ca="1" si="45"/>
        <v/>
      </c>
      <c r="AG99" s="47">
        <f t="shared" ca="1" si="46"/>
        <v>0</v>
      </c>
    </row>
    <row r="100" spans="1:33" ht="15.75" hidden="1" outlineLevel="1" thickBot="1" x14ac:dyDescent="0.3">
      <c r="A100" s="21" t="s">
        <v>40</v>
      </c>
      <c r="B100" s="55">
        <v>0</v>
      </c>
      <c r="C100" s="66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7">
        <v>0</v>
      </c>
      <c r="AD100" s="29" t="str">
        <f t="shared" ca="1" si="49"/>
        <v/>
      </c>
      <c r="AE100" s="37" t="str">
        <f t="shared" ca="1" si="44"/>
        <v/>
      </c>
      <c r="AF100" s="37" t="str">
        <f t="shared" ca="1" si="45"/>
        <v/>
      </c>
      <c r="AG100" s="44">
        <f t="shared" ca="1" si="46"/>
        <v>0</v>
      </c>
    </row>
    <row r="101" spans="1:33" ht="15.75" hidden="1" outlineLevel="1" collapsed="1" thickBot="1" x14ac:dyDescent="0.3">
      <c r="A101" s="21" t="s">
        <v>41</v>
      </c>
      <c r="B101" s="55">
        <f>SUBTOTAL(9,B102:B105)</f>
        <v>0</v>
      </c>
      <c r="C101" s="66">
        <f t="shared" ref="C101:AC101" si="60">SUBTOTAL(9,C102:C105)</f>
        <v>0</v>
      </c>
      <c r="D101" s="66">
        <f t="shared" si="60"/>
        <v>0</v>
      </c>
      <c r="E101" s="66">
        <f t="shared" si="60"/>
        <v>0</v>
      </c>
      <c r="F101" s="66">
        <f t="shared" si="60"/>
        <v>0</v>
      </c>
      <c r="G101" s="66">
        <f t="shared" si="60"/>
        <v>0</v>
      </c>
      <c r="H101" s="66">
        <f t="shared" si="60"/>
        <v>0</v>
      </c>
      <c r="I101" s="66">
        <f t="shared" si="60"/>
        <v>0</v>
      </c>
      <c r="J101" s="66">
        <f t="shared" si="60"/>
        <v>0</v>
      </c>
      <c r="K101" s="66">
        <f t="shared" si="60"/>
        <v>0</v>
      </c>
      <c r="L101" s="66">
        <f t="shared" si="60"/>
        <v>0</v>
      </c>
      <c r="M101" s="66">
        <f t="shared" si="60"/>
        <v>0</v>
      </c>
      <c r="N101" s="66">
        <f t="shared" si="60"/>
        <v>0</v>
      </c>
      <c r="O101" s="66">
        <f t="shared" si="60"/>
        <v>0</v>
      </c>
      <c r="P101" s="66">
        <f t="shared" si="60"/>
        <v>0</v>
      </c>
      <c r="Q101" s="66">
        <f t="shared" si="60"/>
        <v>0</v>
      </c>
      <c r="R101" s="66">
        <f t="shared" si="60"/>
        <v>0</v>
      </c>
      <c r="S101" s="66">
        <f t="shared" si="60"/>
        <v>0</v>
      </c>
      <c r="T101" s="66">
        <f t="shared" si="60"/>
        <v>0</v>
      </c>
      <c r="U101" s="66">
        <f t="shared" si="60"/>
        <v>0</v>
      </c>
      <c r="V101" s="66">
        <f t="shared" si="60"/>
        <v>0</v>
      </c>
      <c r="W101" s="66">
        <f t="shared" si="60"/>
        <v>0</v>
      </c>
      <c r="X101" s="66">
        <f t="shared" si="60"/>
        <v>0</v>
      </c>
      <c r="Y101" s="66">
        <f t="shared" si="60"/>
        <v>0</v>
      </c>
      <c r="Z101" s="66">
        <f t="shared" si="60"/>
        <v>0</v>
      </c>
      <c r="AA101" s="66">
        <f t="shared" si="60"/>
        <v>0</v>
      </c>
      <c r="AB101" s="66">
        <f t="shared" ref="AB101" si="61">SUBTOTAL(9,AB102:AB105)</f>
        <v>0</v>
      </c>
      <c r="AC101" s="67">
        <f t="shared" si="60"/>
        <v>0</v>
      </c>
      <c r="AD101" s="29" t="str">
        <f t="shared" ca="1" si="49"/>
        <v/>
      </c>
      <c r="AE101" s="37" t="str">
        <f t="shared" ca="1" si="44"/>
        <v/>
      </c>
      <c r="AF101" s="37" t="str">
        <f t="shared" ca="1" si="45"/>
        <v/>
      </c>
      <c r="AG101" s="44">
        <f t="shared" ca="1" si="46"/>
        <v>0</v>
      </c>
    </row>
    <row r="102" spans="1:33" ht="15.75" hidden="1" outlineLevel="2" thickBot="1" x14ac:dyDescent="0.3">
      <c r="A102" s="22" t="s">
        <v>42</v>
      </c>
      <c r="B102" s="57">
        <v>0</v>
      </c>
      <c r="C102" s="70">
        <v>0</v>
      </c>
      <c r="D102" s="70">
        <v>0</v>
      </c>
      <c r="E102" s="70">
        <v>0</v>
      </c>
      <c r="F102" s="70">
        <v>0</v>
      </c>
      <c r="G102" s="70">
        <v>0</v>
      </c>
      <c r="H102" s="70">
        <v>0</v>
      </c>
      <c r="I102" s="70">
        <v>0</v>
      </c>
      <c r="J102" s="70">
        <v>0</v>
      </c>
      <c r="K102" s="70">
        <v>0</v>
      </c>
      <c r="L102" s="70">
        <v>0</v>
      </c>
      <c r="M102" s="70">
        <v>0</v>
      </c>
      <c r="N102" s="70">
        <v>0</v>
      </c>
      <c r="O102" s="70">
        <v>0</v>
      </c>
      <c r="P102" s="70">
        <v>0</v>
      </c>
      <c r="Q102" s="70">
        <v>0</v>
      </c>
      <c r="R102" s="70">
        <v>0</v>
      </c>
      <c r="S102" s="70">
        <v>0</v>
      </c>
      <c r="T102" s="70">
        <v>0</v>
      </c>
      <c r="U102" s="70">
        <v>0</v>
      </c>
      <c r="V102" s="70">
        <v>0</v>
      </c>
      <c r="W102" s="70">
        <v>0</v>
      </c>
      <c r="X102" s="70">
        <v>0</v>
      </c>
      <c r="Y102" s="70">
        <v>0</v>
      </c>
      <c r="Z102" s="70">
        <v>0</v>
      </c>
      <c r="AA102" s="70">
        <v>0</v>
      </c>
      <c r="AB102" s="70">
        <v>0</v>
      </c>
      <c r="AC102" s="71">
        <v>0</v>
      </c>
      <c r="AD102" s="31" t="str">
        <f t="shared" ca="1" si="49"/>
        <v/>
      </c>
      <c r="AE102" s="39" t="str">
        <f t="shared" ca="1" si="44"/>
        <v/>
      </c>
      <c r="AF102" s="39" t="str">
        <f t="shared" ca="1" si="45"/>
        <v/>
      </c>
      <c r="AG102" s="46">
        <f t="shared" ca="1" si="46"/>
        <v>0</v>
      </c>
    </row>
    <row r="103" spans="1:33" ht="15.75" hidden="1" outlineLevel="2" thickBot="1" x14ac:dyDescent="0.3">
      <c r="A103" s="22" t="s">
        <v>43</v>
      </c>
      <c r="B103" s="57">
        <v>0</v>
      </c>
      <c r="C103" s="70">
        <v>0</v>
      </c>
      <c r="D103" s="70">
        <v>0</v>
      </c>
      <c r="E103" s="70">
        <v>0</v>
      </c>
      <c r="F103" s="70">
        <v>0</v>
      </c>
      <c r="G103" s="70">
        <v>0</v>
      </c>
      <c r="H103" s="70">
        <v>0</v>
      </c>
      <c r="I103" s="70">
        <v>0</v>
      </c>
      <c r="J103" s="70">
        <v>0</v>
      </c>
      <c r="K103" s="70">
        <v>0</v>
      </c>
      <c r="L103" s="70">
        <v>0</v>
      </c>
      <c r="M103" s="70">
        <v>0</v>
      </c>
      <c r="N103" s="70">
        <v>0</v>
      </c>
      <c r="O103" s="70">
        <v>0</v>
      </c>
      <c r="P103" s="70">
        <v>0</v>
      </c>
      <c r="Q103" s="70">
        <v>0</v>
      </c>
      <c r="R103" s="70">
        <v>0</v>
      </c>
      <c r="S103" s="70">
        <v>0</v>
      </c>
      <c r="T103" s="70">
        <v>0</v>
      </c>
      <c r="U103" s="70">
        <v>0</v>
      </c>
      <c r="V103" s="70">
        <v>0</v>
      </c>
      <c r="W103" s="70">
        <v>0</v>
      </c>
      <c r="X103" s="70">
        <v>0</v>
      </c>
      <c r="Y103" s="70">
        <v>0</v>
      </c>
      <c r="Z103" s="70">
        <v>0</v>
      </c>
      <c r="AA103" s="70">
        <v>0</v>
      </c>
      <c r="AB103" s="70">
        <v>0</v>
      </c>
      <c r="AC103" s="71">
        <v>0</v>
      </c>
      <c r="AD103" s="31" t="str">
        <f t="shared" ca="1" si="49"/>
        <v/>
      </c>
      <c r="AE103" s="39" t="str">
        <f t="shared" ca="1" si="44"/>
        <v/>
      </c>
      <c r="AF103" s="39" t="str">
        <f t="shared" ca="1" si="45"/>
        <v/>
      </c>
      <c r="AG103" s="46">
        <f t="shared" ca="1" si="46"/>
        <v>0</v>
      </c>
    </row>
    <row r="104" spans="1:33" ht="15.75" hidden="1" outlineLevel="2" thickBot="1" x14ac:dyDescent="0.3">
      <c r="A104" s="22" t="s">
        <v>44</v>
      </c>
      <c r="B104" s="57">
        <v>0</v>
      </c>
      <c r="C104" s="70">
        <v>0</v>
      </c>
      <c r="D104" s="70">
        <v>0</v>
      </c>
      <c r="E104" s="70">
        <v>0</v>
      </c>
      <c r="F104" s="70">
        <v>0</v>
      </c>
      <c r="G104" s="70">
        <v>0</v>
      </c>
      <c r="H104" s="70">
        <v>0</v>
      </c>
      <c r="I104" s="70">
        <v>0</v>
      </c>
      <c r="J104" s="70">
        <v>0</v>
      </c>
      <c r="K104" s="70">
        <v>0</v>
      </c>
      <c r="L104" s="70">
        <v>0</v>
      </c>
      <c r="M104" s="70">
        <v>0</v>
      </c>
      <c r="N104" s="70">
        <v>0</v>
      </c>
      <c r="O104" s="70">
        <v>0</v>
      </c>
      <c r="P104" s="70">
        <v>0</v>
      </c>
      <c r="Q104" s="70">
        <v>0</v>
      </c>
      <c r="R104" s="70">
        <v>0</v>
      </c>
      <c r="S104" s="70">
        <v>0</v>
      </c>
      <c r="T104" s="70">
        <v>0</v>
      </c>
      <c r="U104" s="70">
        <v>0</v>
      </c>
      <c r="V104" s="70">
        <v>0</v>
      </c>
      <c r="W104" s="70">
        <v>0</v>
      </c>
      <c r="X104" s="70">
        <v>0</v>
      </c>
      <c r="Y104" s="70">
        <v>0</v>
      </c>
      <c r="Z104" s="70">
        <v>0</v>
      </c>
      <c r="AA104" s="70">
        <v>0</v>
      </c>
      <c r="AB104" s="70">
        <v>0</v>
      </c>
      <c r="AC104" s="71">
        <v>0</v>
      </c>
      <c r="AD104" s="31" t="str">
        <f t="shared" ca="1" si="49"/>
        <v/>
      </c>
      <c r="AE104" s="39" t="str">
        <f t="shared" ca="1" si="44"/>
        <v/>
      </c>
      <c r="AF104" s="39" t="str">
        <f t="shared" ca="1" si="45"/>
        <v/>
      </c>
      <c r="AG104" s="46">
        <f t="shared" ca="1" si="46"/>
        <v>0</v>
      </c>
    </row>
    <row r="105" spans="1:33" ht="15.75" hidden="1" outlineLevel="2" thickBot="1" x14ac:dyDescent="0.3">
      <c r="A105" s="22" t="s">
        <v>48</v>
      </c>
      <c r="B105" s="57">
        <v>0</v>
      </c>
      <c r="C105" s="70">
        <v>0</v>
      </c>
      <c r="D105" s="70">
        <v>0</v>
      </c>
      <c r="E105" s="70">
        <v>0</v>
      </c>
      <c r="F105" s="70">
        <v>0</v>
      </c>
      <c r="G105" s="70">
        <v>0</v>
      </c>
      <c r="H105" s="70">
        <v>0</v>
      </c>
      <c r="I105" s="70">
        <v>0</v>
      </c>
      <c r="J105" s="70">
        <v>0</v>
      </c>
      <c r="K105" s="70">
        <v>0</v>
      </c>
      <c r="L105" s="70">
        <v>0</v>
      </c>
      <c r="M105" s="70">
        <v>0</v>
      </c>
      <c r="N105" s="70">
        <v>0</v>
      </c>
      <c r="O105" s="70">
        <v>0</v>
      </c>
      <c r="P105" s="70">
        <v>0</v>
      </c>
      <c r="Q105" s="70">
        <v>0</v>
      </c>
      <c r="R105" s="70">
        <v>0</v>
      </c>
      <c r="S105" s="70">
        <v>0</v>
      </c>
      <c r="T105" s="70">
        <v>0</v>
      </c>
      <c r="U105" s="70">
        <v>0</v>
      </c>
      <c r="V105" s="70">
        <v>0</v>
      </c>
      <c r="W105" s="70">
        <v>0</v>
      </c>
      <c r="X105" s="70">
        <v>0</v>
      </c>
      <c r="Y105" s="70">
        <v>0</v>
      </c>
      <c r="Z105" s="70">
        <v>0</v>
      </c>
      <c r="AA105" s="70">
        <v>0</v>
      </c>
      <c r="AB105" s="70">
        <v>0</v>
      </c>
      <c r="AC105" s="71">
        <v>0</v>
      </c>
      <c r="AD105" s="31" t="str">
        <f t="shared" ca="1" si="49"/>
        <v/>
      </c>
      <c r="AE105" s="39" t="str">
        <f t="shared" ca="1" si="44"/>
        <v/>
      </c>
      <c r="AF105" s="39" t="str">
        <f t="shared" ca="1" si="45"/>
        <v/>
      </c>
      <c r="AG105" s="46">
        <f t="shared" ca="1" si="46"/>
        <v>0</v>
      </c>
    </row>
    <row r="106" spans="1:33" ht="15.75" hidden="1" outlineLevel="1" thickBot="1" x14ac:dyDescent="0.3">
      <c r="A106" s="21" t="s">
        <v>45</v>
      </c>
      <c r="B106" s="55">
        <v>0</v>
      </c>
      <c r="C106" s="66">
        <v>0</v>
      </c>
      <c r="D106" s="66">
        <v>0</v>
      </c>
      <c r="E106" s="66">
        <v>0</v>
      </c>
      <c r="F106" s="66">
        <v>0</v>
      </c>
      <c r="G106" s="66">
        <v>0</v>
      </c>
      <c r="H106" s="66">
        <v>0</v>
      </c>
      <c r="I106" s="66">
        <v>0</v>
      </c>
      <c r="J106" s="66">
        <v>0</v>
      </c>
      <c r="K106" s="66">
        <v>0</v>
      </c>
      <c r="L106" s="66">
        <v>0</v>
      </c>
      <c r="M106" s="66">
        <v>0</v>
      </c>
      <c r="N106" s="66">
        <v>0</v>
      </c>
      <c r="O106" s="66">
        <v>0</v>
      </c>
      <c r="P106" s="66">
        <v>0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0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7">
        <v>0</v>
      </c>
      <c r="AD106" s="29" t="str">
        <f t="shared" ca="1" si="49"/>
        <v/>
      </c>
      <c r="AE106" s="37" t="str">
        <f t="shared" ca="1" si="44"/>
        <v/>
      </c>
      <c r="AF106" s="37" t="str">
        <f t="shared" ca="1" si="45"/>
        <v/>
      </c>
      <c r="AG106" s="44">
        <f t="shared" ca="1" si="46"/>
        <v>0</v>
      </c>
    </row>
    <row r="107" spans="1:33" ht="15.75" hidden="1" outlineLevel="1" thickBot="1" x14ac:dyDescent="0.3">
      <c r="A107" s="21" t="s">
        <v>46</v>
      </c>
      <c r="B107" s="55">
        <v>0</v>
      </c>
      <c r="C107" s="66">
        <v>0</v>
      </c>
      <c r="D107" s="66">
        <v>0</v>
      </c>
      <c r="E107" s="66">
        <v>0</v>
      </c>
      <c r="F107" s="66">
        <v>0</v>
      </c>
      <c r="G107" s="66">
        <v>0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M107" s="66">
        <v>0</v>
      </c>
      <c r="N107" s="66">
        <v>0</v>
      </c>
      <c r="O107" s="66">
        <v>0</v>
      </c>
      <c r="P107" s="66">
        <v>0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0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7">
        <v>0</v>
      </c>
      <c r="AD107" s="29" t="str">
        <f t="shared" ca="1" si="49"/>
        <v/>
      </c>
      <c r="AE107" s="37" t="str">
        <f t="shared" ca="1" si="44"/>
        <v/>
      </c>
      <c r="AF107" s="37" t="str">
        <f t="shared" ca="1" si="45"/>
        <v/>
      </c>
      <c r="AG107" s="44">
        <f t="shared" ca="1" si="46"/>
        <v>0</v>
      </c>
    </row>
    <row r="108" spans="1:33" ht="15" collapsed="1" x14ac:dyDescent="0.25">
      <c r="A108" s="23" t="s">
        <v>47</v>
      </c>
      <c r="B108" s="59">
        <f>SUBTOTAL(9,B109:B110)</f>
        <v>23.85920980301308</v>
      </c>
      <c r="C108" s="74">
        <f t="shared" ref="C108:AC108" si="62">SUBTOTAL(9,C109:C110)</f>
        <v>20.321146229571248</v>
      </c>
      <c r="D108" s="74">
        <f t="shared" si="62"/>
        <v>20.850009848308012</v>
      </c>
      <c r="E108" s="74">
        <f t="shared" si="62"/>
        <v>22.193904261805322</v>
      </c>
      <c r="F108" s="74">
        <f t="shared" si="62"/>
        <v>30.25135425296768</v>
      </c>
      <c r="G108" s="74">
        <f t="shared" si="62"/>
        <v>27.423880965503649</v>
      </c>
      <c r="H108" s="74">
        <f t="shared" si="62"/>
        <v>27.232446527296961</v>
      </c>
      <c r="I108" s="74">
        <f t="shared" si="62"/>
        <v>28.461200063473967</v>
      </c>
      <c r="J108" s="74">
        <f t="shared" si="62"/>
        <v>28.663593947791728</v>
      </c>
      <c r="K108" s="74">
        <f t="shared" si="62"/>
        <v>26.497784216498118</v>
      </c>
      <c r="L108" s="74">
        <f t="shared" si="62"/>
        <v>22.77547557195863</v>
      </c>
      <c r="M108" s="74">
        <f t="shared" si="62"/>
        <v>24.733177240103299</v>
      </c>
      <c r="N108" s="74">
        <f t="shared" si="62"/>
        <v>26.744981661031431</v>
      </c>
      <c r="O108" s="74">
        <f t="shared" si="62"/>
        <v>25.864900871918039</v>
      </c>
      <c r="P108" s="74">
        <f t="shared" si="62"/>
        <v>24.68598132983464</v>
      </c>
      <c r="Q108" s="74">
        <f t="shared" si="62"/>
        <v>30.259480212527038</v>
      </c>
      <c r="R108" s="74">
        <f t="shared" si="62"/>
        <v>29.791849065348142</v>
      </c>
      <c r="S108" s="74">
        <f t="shared" si="62"/>
        <v>30.882566354568301</v>
      </c>
      <c r="T108" s="74">
        <f t="shared" si="62"/>
        <v>33.524744674362928</v>
      </c>
      <c r="U108" s="74">
        <f t="shared" si="62"/>
        <v>31.610378742940259</v>
      </c>
      <c r="V108" s="74">
        <f t="shared" si="62"/>
        <v>32.61369246154694</v>
      </c>
      <c r="W108" s="74">
        <f t="shared" si="62"/>
        <v>31.124403262530969</v>
      </c>
      <c r="X108" s="74">
        <f t="shared" si="62"/>
        <v>31.0106873756623</v>
      </c>
      <c r="Y108" s="74">
        <f t="shared" si="62"/>
        <v>30.7692730747798</v>
      </c>
      <c r="Z108" s="74">
        <f t="shared" si="62"/>
        <v>29.8532139939554</v>
      </c>
      <c r="AA108" s="74">
        <f t="shared" si="62"/>
        <v>33.383683350443803</v>
      </c>
      <c r="AB108" s="74">
        <f t="shared" ref="AB108" si="63">SUBTOTAL(9,AB109:AB110)</f>
        <v>33.842486451022502</v>
      </c>
      <c r="AC108" s="75">
        <f t="shared" si="62"/>
        <v>34.168482398443402</v>
      </c>
      <c r="AD108" s="33">
        <f t="shared" ca="1" si="49"/>
        <v>0.43208776319693576</v>
      </c>
      <c r="AE108" s="41">
        <f t="shared" ca="1" si="44"/>
        <v>1.3390090280017919E-2</v>
      </c>
      <c r="AF108" s="41">
        <f t="shared" ca="1" si="45"/>
        <v>9.6327422009221397E-3</v>
      </c>
      <c r="AG108" s="48">
        <f t="shared" ca="1" si="46"/>
        <v>0.20821400500000151</v>
      </c>
    </row>
    <row r="109" spans="1:33" ht="15" hidden="1" outlineLevel="1" x14ac:dyDescent="0.25">
      <c r="A109" s="21" t="s">
        <v>33</v>
      </c>
      <c r="B109" s="50">
        <v>5.3591258211806796</v>
      </c>
      <c r="C109" s="51">
        <v>5.2024621108178497</v>
      </c>
      <c r="D109" s="51">
        <v>5.1110715777517104</v>
      </c>
      <c r="E109" s="51">
        <v>5.2056371914525199</v>
      </c>
      <c r="F109" s="51">
        <v>5.1889734621135801</v>
      </c>
      <c r="G109" s="51">
        <v>6.4783483338873502</v>
      </c>
      <c r="H109" s="51">
        <v>6.5659391339926598</v>
      </c>
      <c r="I109" s="51">
        <v>6.5885346263376698</v>
      </c>
      <c r="J109" s="51">
        <v>7.1448534364686296</v>
      </c>
      <c r="K109" s="51">
        <v>7.4187040336929204</v>
      </c>
      <c r="L109" s="51">
        <v>7.2474995884944304</v>
      </c>
      <c r="M109" s="51">
        <v>7.8359051494858001</v>
      </c>
      <c r="N109" s="51">
        <v>7.8120092761531303</v>
      </c>
      <c r="O109" s="51">
        <v>8.0667536491589402</v>
      </c>
      <c r="P109" s="51">
        <v>8.9814833038858399</v>
      </c>
      <c r="Q109" s="51">
        <v>8.9271106810075391</v>
      </c>
      <c r="R109" s="51">
        <v>8.7807539525057408</v>
      </c>
      <c r="S109" s="51">
        <v>9.2129857212954995</v>
      </c>
      <c r="T109" s="51">
        <v>9.26257927538723</v>
      </c>
      <c r="U109" s="51">
        <v>9.2709354798560604</v>
      </c>
      <c r="V109" s="51">
        <v>9.3123834197315407</v>
      </c>
      <c r="W109" s="51">
        <v>9.7200579323056697</v>
      </c>
      <c r="X109" s="51">
        <v>10.0632649292795</v>
      </c>
      <c r="Y109" s="51">
        <v>10.075810130852499</v>
      </c>
      <c r="Z109" s="51">
        <v>10.3753004498514</v>
      </c>
      <c r="AA109" s="51">
        <v>11.1182604439862</v>
      </c>
      <c r="AB109" s="51">
        <v>13.3779607596841</v>
      </c>
      <c r="AC109" s="49">
        <v>14.8169737639367</v>
      </c>
      <c r="AD109" s="29">
        <f t="shared" ca="1" si="49"/>
        <v>1.7648116984632285</v>
      </c>
      <c r="AE109" s="39">
        <f t="shared" ca="1" si="44"/>
        <v>3.8383990407044211E-2</v>
      </c>
      <c r="AF109" s="37">
        <f t="shared" ca="1" si="45"/>
        <v>0.10756594596907609</v>
      </c>
      <c r="AG109" s="44">
        <f t="shared" ca="1" si="46"/>
        <v>9.029085381649124E-2</v>
      </c>
    </row>
    <row r="110" spans="1:33" ht="15" hidden="1" outlineLevel="1" x14ac:dyDescent="0.25">
      <c r="A110" s="21" t="s">
        <v>34</v>
      </c>
      <c r="B110" s="50">
        <v>18.5000839818324</v>
      </c>
      <c r="C110" s="51">
        <v>15.1186841187534</v>
      </c>
      <c r="D110" s="51">
        <v>15.7389382705563</v>
      </c>
      <c r="E110" s="51">
        <v>16.988267070352801</v>
      </c>
      <c r="F110" s="51">
        <v>25.0623807908541</v>
      </c>
      <c r="G110" s="51">
        <v>20.945532631616299</v>
      </c>
      <c r="H110" s="51">
        <v>20.6665073933043</v>
      </c>
      <c r="I110" s="51">
        <v>21.872665437136298</v>
      </c>
      <c r="J110" s="51">
        <v>21.518740511323099</v>
      </c>
      <c r="K110" s="51">
        <v>19.0790801828052</v>
      </c>
      <c r="L110" s="51">
        <v>15.5279759834642</v>
      </c>
      <c r="M110" s="51">
        <v>16.897272090617498</v>
      </c>
      <c r="N110" s="51">
        <v>18.932972384878301</v>
      </c>
      <c r="O110" s="51">
        <v>17.798147222759098</v>
      </c>
      <c r="P110" s="51">
        <v>15.7044980259488</v>
      </c>
      <c r="Q110" s="51">
        <v>21.3323695315195</v>
      </c>
      <c r="R110" s="51">
        <v>21.011095112842401</v>
      </c>
      <c r="S110" s="51">
        <v>21.669580633272801</v>
      </c>
      <c r="T110" s="51">
        <v>24.2621653989757</v>
      </c>
      <c r="U110" s="51">
        <v>22.339443263084199</v>
      </c>
      <c r="V110" s="51">
        <v>23.301309041815401</v>
      </c>
      <c r="W110" s="51">
        <v>21.404345330225301</v>
      </c>
      <c r="X110" s="51">
        <v>20.947422446382799</v>
      </c>
      <c r="Y110" s="51">
        <v>20.693462943927301</v>
      </c>
      <c r="Z110" s="51">
        <v>19.477913544103998</v>
      </c>
      <c r="AA110" s="51">
        <v>22.265422906457601</v>
      </c>
      <c r="AB110" s="51">
        <v>20.464525691338402</v>
      </c>
      <c r="AC110" s="49">
        <v>19.3515086345067</v>
      </c>
      <c r="AD110" s="29">
        <f t="shared" ca="1" si="49"/>
        <v>4.6022745275665855E-2</v>
      </c>
      <c r="AE110" s="39">
        <f t="shared" ca="1" si="44"/>
        <v>1.6678749295584439E-3</v>
      </c>
      <c r="AF110" s="37">
        <f t="shared" ca="1" si="45"/>
        <v>-5.43876302641495E-2</v>
      </c>
      <c r="AG110" s="44">
        <f t="shared" ca="1" si="46"/>
        <v>0.11792315118351025</v>
      </c>
    </row>
    <row r="111" spans="1:33" x14ac:dyDescent="0.2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111"/>
  <sheetViews>
    <sheetView workbookViewId="0">
      <pane xSplit="1" ySplit="12" topLeftCell="V13" activePane="bottomRight" state="frozen"/>
      <selection activeCell="D1" sqref="D1"/>
      <selection pane="topRight" activeCell="E1" sqref="E1"/>
      <selection pane="bottomLeft" activeCell="D13" sqref="D13"/>
      <selection pane="bottomRight" activeCell="AF11" sqref="AF11"/>
    </sheetView>
  </sheetViews>
  <sheetFormatPr defaultRowHeight="14.25" outlineLevelRow="3" x14ac:dyDescent="0.2"/>
  <cols>
    <col min="1" max="1" width="52.25" customWidth="1"/>
    <col min="2" max="29" width="10.625" customWidth="1"/>
    <col min="30" max="32" width="14.625" customWidth="1"/>
    <col min="33" max="33" width="20.625" customWidth="1"/>
  </cols>
  <sheetData>
    <row r="1" spans="1:33" ht="15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1"/>
      <c r="AE1" s="1"/>
      <c r="AF1" s="1"/>
      <c r="AG1" s="1"/>
    </row>
    <row r="2" spans="1:33" ht="15" x14ac:dyDescent="0.2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1"/>
      <c r="AE2" s="1"/>
      <c r="AF2" s="1"/>
      <c r="AG2" s="1"/>
    </row>
    <row r="3" spans="1:33" ht="15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1"/>
      <c r="AE3" s="1"/>
      <c r="AF3" s="1"/>
      <c r="AG3" s="1"/>
    </row>
    <row r="4" spans="1:33" ht="15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1"/>
      <c r="AE4" s="1"/>
      <c r="AF4" s="1"/>
      <c r="AG4" s="1"/>
    </row>
    <row r="5" spans="1:33" ht="15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1"/>
      <c r="AE5" s="1"/>
      <c r="AF5" s="1"/>
      <c r="AG5" s="1"/>
    </row>
    <row r="6" spans="1:33" ht="15" x14ac:dyDescent="0.2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1"/>
      <c r="AE6" s="1"/>
      <c r="AF6" s="1"/>
      <c r="AG6" s="1"/>
    </row>
    <row r="7" spans="1:33" ht="21" x14ac:dyDescent="0.35">
      <c r="A7" s="4" t="s">
        <v>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1"/>
      <c r="AE7" s="1"/>
      <c r="AF7" s="1"/>
      <c r="AG7" s="1"/>
    </row>
    <row r="8" spans="1:33" ht="15" x14ac:dyDescent="0.25">
      <c r="A8" s="5" t="s">
        <v>53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1"/>
      <c r="AE8" s="1"/>
      <c r="AF8" s="1"/>
      <c r="AG8" s="1"/>
    </row>
    <row r="9" spans="1:33" ht="15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1"/>
      <c r="AE9" s="1"/>
      <c r="AF9" s="1"/>
      <c r="AG9" s="1"/>
    </row>
    <row r="10" spans="1:33" ht="15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6"/>
      <c r="AE10" s="6"/>
      <c r="AF10" s="6"/>
      <c r="AG10" s="6"/>
    </row>
    <row r="11" spans="1:33" ht="31.5" x14ac:dyDescent="0.25">
      <c r="A11" s="9"/>
      <c r="B11" s="10">
        <v>1990</v>
      </c>
      <c r="C11" s="10">
        <v>1991</v>
      </c>
      <c r="D11" s="10">
        <v>1992</v>
      </c>
      <c r="E11" s="10">
        <v>1993</v>
      </c>
      <c r="F11" s="10">
        <v>1994</v>
      </c>
      <c r="G11" s="10">
        <v>1995</v>
      </c>
      <c r="H11" s="10">
        <v>1996</v>
      </c>
      <c r="I11" s="10">
        <v>1997</v>
      </c>
      <c r="J11" s="10">
        <v>1998</v>
      </c>
      <c r="K11" s="10">
        <v>1999</v>
      </c>
      <c r="L11" s="10">
        <v>2000</v>
      </c>
      <c r="M11" s="10">
        <v>2001</v>
      </c>
      <c r="N11" s="10">
        <v>2002</v>
      </c>
      <c r="O11" s="10">
        <v>2003</v>
      </c>
      <c r="P11" s="10">
        <v>2004</v>
      </c>
      <c r="Q11" s="10">
        <v>2005</v>
      </c>
      <c r="R11" s="10">
        <v>2006</v>
      </c>
      <c r="S11" s="10">
        <v>2007</v>
      </c>
      <c r="T11" s="10">
        <v>2008</v>
      </c>
      <c r="U11" s="10">
        <v>2009</v>
      </c>
      <c r="V11" s="10">
        <v>2010</v>
      </c>
      <c r="W11" s="10">
        <v>2011</v>
      </c>
      <c r="X11" s="10">
        <v>2012</v>
      </c>
      <c r="Y11" s="10">
        <v>2013</v>
      </c>
      <c r="Z11" s="10">
        <v>2014</v>
      </c>
      <c r="AA11" s="10">
        <v>2015</v>
      </c>
      <c r="AB11" s="10">
        <v>2016</v>
      </c>
      <c r="AC11" s="10">
        <v>2017</v>
      </c>
      <c r="AD11" s="78" t="str">
        <f ca="1">"∆"&amp; $B$11&amp;"/"&amp; (OFFSET(AD11,0,-1))</f>
        <v>∆1990/2017</v>
      </c>
      <c r="AE11" s="10" t="str">
        <f ca="1">"∆"&amp; $B$11&amp;"/"&amp; (OFFSET(AE11,0,-2))&amp;" p.a."</f>
        <v>∆1990/2017 p.a.</v>
      </c>
      <c r="AF11" s="10" t="str">
        <f ca="1">"∆"&amp; (OFFSET(AF11,0,-4))&amp;"/"&amp; (OFFSET(AF11,0,-3))</f>
        <v>∆2016/2017</v>
      </c>
      <c r="AG11" s="24" t="str">
        <f ca="1">"Share of " &amp; OFFSET(AG11, 0, -4) &amp; " energy sector emissions"</f>
        <v>Share of 2017 energy sector emissions</v>
      </c>
    </row>
    <row r="12" spans="1:33" ht="15.75" thickBot="1" x14ac:dyDescent="0.3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11"/>
      <c r="AE12" s="1"/>
      <c r="AF12" s="1"/>
      <c r="AG12" s="12"/>
    </row>
    <row r="13" spans="1:33" ht="15.75" x14ac:dyDescent="0.25">
      <c r="A13" s="13" t="s">
        <v>2</v>
      </c>
      <c r="B13" s="52">
        <f>SUBTOTAL(9,B14:B107)</f>
        <v>109.99746057272024</v>
      </c>
      <c r="C13" s="60">
        <f t="shared" ref="C13:AC13" si="0">SUBTOTAL(9,C14:C107)</f>
        <v>109.16346620648818</v>
      </c>
      <c r="D13" s="60">
        <f t="shared" si="0"/>
        <v>111.7052815697475</v>
      </c>
      <c r="E13" s="60">
        <f t="shared" si="0"/>
        <v>111.28822538472301</v>
      </c>
      <c r="F13" s="60">
        <f t="shared" si="0"/>
        <v>117.61396146079943</v>
      </c>
      <c r="G13" s="60">
        <f t="shared" si="0"/>
        <v>118.87814138186938</v>
      </c>
      <c r="H13" s="60">
        <f t="shared" si="0"/>
        <v>117.13696685829062</v>
      </c>
      <c r="I13" s="60">
        <f t="shared" si="0"/>
        <v>121.95331912132622</v>
      </c>
      <c r="J13" s="60">
        <f t="shared" si="0"/>
        <v>123.14385662530142</v>
      </c>
      <c r="K13" s="60">
        <f t="shared" si="0"/>
        <v>124.71566147794687</v>
      </c>
      <c r="L13" s="60">
        <f t="shared" si="0"/>
        <v>124.60319446266618</v>
      </c>
      <c r="M13" s="60">
        <f t="shared" si="0"/>
        <v>125.71539512118487</v>
      </c>
      <c r="N13" s="60">
        <f t="shared" si="0"/>
        <v>130.20098476574057</v>
      </c>
      <c r="O13" s="60">
        <f t="shared" si="0"/>
        <v>133.73699259924703</v>
      </c>
      <c r="P13" s="60">
        <f t="shared" si="0"/>
        <v>137.16652535578334</v>
      </c>
      <c r="Q13" s="60">
        <f t="shared" si="0"/>
        <v>135.74898683608654</v>
      </c>
      <c r="R13" s="60">
        <f t="shared" si="0"/>
        <v>136.43526511797029</v>
      </c>
      <c r="S13" s="60">
        <f t="shared" si="0"/>
        <v>138.00635788049698</v>
      </c>
      <c r="T13" s="60">
        <f t="shared" si="0"/>
        <v>136.52749807468899</v>
      </c>
      <c r="U13" s="60">
        <f t="shared" si="0"/>
        <v>134.119515744262</v>
      </c>
      <c r="V13" s="60">
        <f t="shared" si="0"/>
        <v>134.54836281738508</v>
      </c>
      <c r="W13" s="60">
        <f t="shared" si="0"/>
        <v>133.63832824510985</v>
      </c>
      <c r="X13" s="60">
        <f t="shared" si="0"/>
        <v>132.24581541002226</v>
      </c>
      <c r="Y13" s="60">
        <f t="shared" si="0"/>
        <v>131.4603859339235</v>
      </c>
      <c r="Z13" s="60">
        <f t="shared" si="0"/>
        <v>131.78217438718207</v>
      </c>
      <c r="AA13" s="60">
        <f t="shared" si="0"/>
        <v>135.76346106504491</v>
      </c>
      <c r="AB13" s="60">
        <f t="shared" ref="AB13" si="1">SUBTOTAL(9,AB14:AB107)</f>
        <v>138.13402403997719</v>
      </c>
      <c r="AC13" s="61">
        <f t="shared" si="0"/>
        <v>141.70040867269469</v>
      </c>
      <c r="AD13" s="26">
        <f ca="1">IF(B13=0,"", OFFSET($Y13, 0, -1) / B13 - 1)</f>
        <v>0.20226244061873988</v>
      </c>
      <c r="AE13" s="34">
        <f ca="1">IF(OFFSET($AE13,0,-1)="","",(OFFSET($AE13,0,-1)+1)^(1/(OFFSET($AE$11,0,-2)-B$11))-1)</f>
        <v>6.8457385969711293E-3</v>
      </c>
      <c r="AF13" s="34">
        <f ca="1">IF(OFFSET($AF13, 0, -4)=0, "", OFFSET($AF13, 0, -3) / OFFSET($AF13, 0, -4) - 1)</f>
        <v>2.5818292469966364E-2</v>
      </c>
      <c r="AG13" s="25"/>
    </row>
    <row r="14" spans="1:33" ht="15" x14ac:dyDescent="0.25">
      <c r="A14" s="14" t="s">
        <v>3</v>
      </c>
      <c r="B14" s="53">
        <f>SUBTOTAL(9,B15:B98)</f>
        <v>94.406724908396939</v>
      </c>
      <c r="C14" s="62">
        <f t="shared" ref="C14:AC14" si="2">SUBTOTAL(9,C15:C98)</f>
        <v>93.783767116893841</v>
      </c>
      <c r="D14" s="62">
        <f t="shared" si="2"/>
        <v>96.370739529345812</v>
      </c>
      <c r="E14" s="62">
        <f t="shared" si="2"/>
        <v>96.190350488215842</v>
      </c>
      <c r="F14" s="62">
        <f t="shared" si="2"/>
        <v>101.62338852757046</v>
      </c>
      <c r="G14" s="62">
        <f t="shared" si="2"/>
        <v>103.24303222388031</v>
      </c>
      <c r="H14" s="62">
        <f t="shared" si="2"/>
        <v>102.46961101435377</v>
      </c>
      <c r="I14" s="62">
        <f t="shared" si="2"/>
        <v>105.19005507607494</v>
      </c>
      <c r="J14" s="62">
        <f t="shared" si="2"/>
        <v>106.27040181299986</v>
      </c>
      <c r="K14" s="62">
        <f t="shared" si="2"/>
        <v>108.20268783165513</v>
      </c>
      <c r="L14" s="62">
        <f t="shared" si="2"/>
        <v>108.28742570229433</v>
      </c>
      <c r="M14" s="62">
        <f t="shared" si="2"/>
        <v>109.35257130880197</v>
      </c>
      <c r="N14" s="62">
        <f t="shared" si="2"/>
        <v>113.26854516202977</v>
      </c>
      <c r="O14" s="62">
        <f t="shared" si="2"/>
        <v>116.83110242516007</v>
      </c>
      <c r="P14" s="62">
        <f t="shared" si="2"/>
        <v>120.76548413615019</v>
      </c>
      <c r="Q14" s="62">
        <f t="shared" si="2"/>
        <v>119.07756638682068</v>
      </c>
      <c r="R14" s="62">
        <f t="shared" si="2"/>
        <v>120.0348238008179</v>
      </c>
      <c r="S14" s="62">
        <f t="shared" si="2"/>
        <v>121.66676650309627</v>
      </c>
      <c r="T14" s="62">
        <f t="shared" si="2"/>
        <v>119.69551953084975</v>
      </c>
      <c r="U14" s="62">
        <f t="shared" si="2"/>
        <v>117.34848713192174</v>
      </c>
      <c r="V14" s="62">
        <f t="shared" si="2"/>
        <v>117.91679987003677</v>
      </c>
      <c r="W14" s="62">
        <f t="shared" si="2"/>
        <v>116.55045000236542</v>
      </c>
      <c r="X14" s="62">
        <f t="shared" si="2"/>
        <v>115.04338154286252</v>
      </c>
      <c r="Y14" s="62">
        <f t="shared" si="2"/>
        <v>114.71299339492087</v>
      </c>
      <c r="Z14" s="62">
        <f t="shared" si="2"/>
        <v>114.99394983630701</v>
      </c>
      <c r="AA14" s="62">
        <f t="shared" si="2"/>
        <v>118.20323393312299</v>
      </c>
      <c r="AB14" s="62">
        <f t="shared" ref="AB14" si="3">SUBTOTAL(9,AB15:AB98)</f>
        <v>120.58728657143575</v>
      </c>
      <c r="AC14" s="63">
        <f t="shared" si="2"/>
        <v>124.00325719627445</v>
      </c>
      <c r="AD14" s="27">
        <f ca="1">IF(B14=0,"", OFFSET($AD14, 0, -1) / B14 - 1)</f>
        <v>0.31350025452736641</v>
      </c>
      <c r="AE14" s="35">
        <f t="shared" ref="AE14:AE77" ca="1" si="4">IF(OFFSET($AE14,0,-1)="","",(OFFSET($AE14,0,-1)+1)^(1/(OFFSET($AE$11,0,-2)-B$11))-1)</f>
        <v>1.0151009687751955E-2</v>
      </c>
      <c r="AF14" s="35">
        <f t="shared" ref="AF14:AF77" ca="1" si="5">IF(OFFSET($AF14, 0, -4)=0, "", OFFSET($AF14, 0, -3) / OFFSET($AF14, 0, -4) - 1)</f>
        <v>2.8327784146756407E-2</v>
      </c>
      <c r="AG14" s="42">
        <f t="shared" ref="AG14:AG77" ca="1" si="6">IF(OFFSET($AG$13, 0, -4) = 0, "", OFFSET($AG14, 0, -4) / OFFSET($AG$13, 0, -4))</f>
        <v>0.87510867722832164</v>
      </c>
    </row>
    <row r="15" spans="1:33" ht="15" collapsed="1" x14ac:dyDescent="0.25">
      <c r="A15" s="15" t="s">
        <v>4</v>
      </c>
      <c r="B15" s="54">
        <f>SUBTOTAL(9,B16:B27)</f>
        <v>0.47201450352243485</v>
      </c>
      <c r="C15" s="64">
        <f t="shared" ref="C15:AC15" si="7">SUBTOTAL(9,C16:C27)</f>
        <v>0.49189135179740856</v>
      </c>
      <c r="D15" s="64">
        <f t="shared" si="7"/>
        <v>0.59114895927187505</v>
      </c>
      <c r="E15" s="64">
        <f t="shared" si="7"/>
        <v>0.53047806572829259</v>
      </c>
      <c r="F15" s="64">
        <f t="shared" si="7"/>
        <v>0.4446798605956862</v>
      </c>
      <c r="G15" s="64">
        <f t="shared" si="7"/>
        <v>0.38177379037016407</v>
      </c>
      <c r="H15" s="64">
        <f t="shared" si="7"/>
        <v>0.44544151619273875</v>
      </c>
      <c r="I15" s="64">
        <f t="shared" si="7"/>
        <v>0.56649257145731413</v>
      </c>
      <c r="J15" s="64">
        <f t="shared" si="7"/>
        <v>0.44420143094484471</v>
      </c>
      <c r="K15" s="64">
        <f t="shared" si="7"/>
        <v>0.54116694686554279</v>
      </c>
      <c r="L15" s="64">
        <f t="shared" si="7"/>
        <v>0.5193837215830599</v>
      </c>
      <c r="M15" s="64">
        <f t="shared" si="7"/>
        <v>0.63061221640543597</v>
      </c>
      <c r="N15" s="64">
        <f t="shared" si="7"/>
        <v>0.56447306542210407</v>
      </c>
      <c r="O15" s="64">
        <f t="shared" si="7"/>
        <v>0.62287881075008766</v>
      </c>
      <c r="P15" s="64">
        <f t="shared" si="7"/>
        <v>0.56123791028783321</v>
      </c>
      <c r="Q15" s="64">
        <f t="shared" si="7"/>
        <v>0.70400027304817481</v>
      </c>
      <c r="R15" s="64">
        <f t="shared" si="7"/>
        <v>0.70328359881853364</v>
      </c>
      <c r="S15" s="64">
        <f t="shared" si="7"/>
        <v>0.63687074353360662</v>
      </c>
      <c r="T15" s="64">
        <f t="shared" si="7"/>
        <v>0.67806614535733711</v>
      </c>
      <c r="U15" s="64">
        <f t="shared" si="7"/>
        <v>0.54282860975729619</v>
      </c>
      <c r="V15" s="64">
        <f t="shared" si="7"/>
        <v>0.5320350340301464</v>
      </c>
      <c r="W15" s="64">
        <f t="shared" si="7"/>
        <v>0.48374378174565541</v>
      </c>
      <c r="X15" s="64">
        <f t="shared" si="7"/>
        <v>0.56239838531865316</v>
      </c>
      <c r="Y15" s="64">
        <f t="shared" si="7"/>
        <v>0.48783836983270307</v>
      </c>
      <c r="Z15" s="64">
        <f t="shared" si="7"/>
        <v>0.4204618767787745</v>
      </c>
      <c r="AA15" s="64">
        <f t="shared" si="7"/>
        <v>0.40991614209853083</v>
      </c>
      <c r="AB15" s="64">
        <f t="shared" ref="AB15" si="8">SUBTOTAL(9,AB16:AB27)</f>
        <v>0.33671467696987367</v>
      </c>
      <c r="AC15" s="65">
        <f t="shared" si="7"/>
        <v>0.38645422243729849</v>
      </c>
      <c r="AD15" s="28">
        <f t="shared" ref="AD15:AD78" ca="1" si="9">IF(B15=0,"", OFFSET($AD15, 0, -1) / B15 - 1)</f>
        <v>-0.18126621204780347</v>
      </c>
      <c r="AE15" s="36">
        <f t="shared" ca="1" si="4"/>
        <v>-7.3799039046640313E-3</v>
      </c>
      <c r="AF15" s="36">
        <f t="shared" ca="1" si="5"/>
        <v>0.14772015854798948</v>
      </c>
      <c r="AG15" s="43">
        <f t="shared" ca="1" si="6"/>
        <v>2.7272625820716299E-3</v>
      </c>
    </row>
    <row r="16" spans="1:33" ht="15" hidden="1" outlineLevel="1" x14ac:dyDescent="0.25">
      <c r="A16" s="16" t="s">
        <v>5</v>
      </c>
      <c r="B16" s="55">
        <f>SUBTOTAL(9,B17:B20)</f>
        <v>0.28153727967500003</v>
      </c>
      <c r="C16" s="66">
        <f t="shared" ref="C16:AC16" si="10">SUBTOTAL(9,C17:C20)</f>
        <v>0.32657190065000002</v>
      </c>
      <c r="D16" s="66">
        <f t="shared" si="10"/>
        <v>0.39693807354925004</v>
      </c>
      <c r="E16" s="66">
        <f t="shared" si="10"/>
        <v>0.33934508175</v>
      </c>
      <c r="F16" s="66">
        <f t="shared" si="10"/>
        <v>0.2718635888</v>
      </c>
      <c r="G16" s="66">
        <f t="shared" si="10"/>
        <v>0.24422125007884599</v>
      </c>
      <c r="H16" s="66">
        <f t="shared" si="10"/>
        <v>0.32586566450000004</v>
      </c>
      <c r="I16" s="66">
        <f t="shared" si="10"/>
        <v>0.47178954163750003</v>
      </c>
      <c r="J16" s="66">
        <f t="shared" si="10"/>
        <v>0.35454640127499998</v>
      </c>
      <c r="K16" s="66">
        <f t="shared" si="10"/>
        <v>0.45568862936850002</v>
      </c>
      <c r="L16" s="66">
        <f t="shared" si="10"/>
        <v>0.43452749869450003</v>
      </c>
      <c r="M16" s="66">
        <f t="shared" si="10"/>
        <v>0.54345000300000001</v>
      </c>
      <c r="N16" s="66">
        <f t="shared" si="10"/>
        <v>0.47550258832435999</v>
      </c>
      <c r="O16" s="66">
        <f t="shared" si="10"/>
        <v>0.53476753600084004</v>
      </c>
      <c r="P16" s="66">
        <f t="shared" si="10"/>
        <v>0.47086789431498005</v>
      </c>
      <c r="Q16" s="66">
        <f t="shared" si="10"/>
        <v>0.60942726803512004</v>
      </c>
      <c r="R16" s="66">
        <f t="shared" si="10"/>
        <v>0.60618936338251006</v>
      </c>
      <c r="S16" s="66">
        <f t="shared" si="10"/>
        <v>0.54410969650854313</v>
      </c>
      <c r="T16" s="66">
        <f t="shared" si="10"/>
        <v>0.59120080571398348</v>
      </c>
      <c r="U16" s="66">
        <f t="shared" si="10"/>
        <v>0.45066116115740701</v>
      </c>
      <c r="V16" s="66">
        <f t="shared" si="10"/>
        <v>0.4327881822813574</v>
      </c>
      <c r="W16" s="66">
        <f t="shared" si="10"/>
        <v>0.38232979469370304</v>
      </c>
      <c r="X16" s="66">
        <f t="shared" si="10"/>
        <v>0.46232336300351823</v>
      </c>
      <c r="Y16" s="66">
        <f t="shared" si="10"/>
        <v>0.39402252115942171</v>
      </c>
      <c r="Z16" s="66">
        <f t="shared" si="10"/>
        <v>0.32801128288435333</v>
      </c>
      <c r="AA16" s="66">
        <f t="shared" si="10"/>
        <v>0.31427866941785199</v>
      </c>
      <c r="AB16" s="66">
        <f t="shared" ref="AB16" si="11">SUBTOTAL(9,AB17:AB20)</f>
        <v>0.25061481976361133</v>
      </c>
      <c r="AC16" s="67">
        <f t="shared" si="10"/>
        <v>0.29681622020921017</v>
      </c>
      <c r="AD16" s="29">
        <f t="shared" ca="1" si="9"/>
        <v>5.4269688731267696E-2</v>
      </c>
      <c r="AE16" s="37">
        <f t="shared" ca="1" si="4"/>
        <v>1.9592608872145423E-3</v>
      </c>
      <c r="AF16" s="37">
        <f t="shared" ca="1" si="5"/>
        <v>0.18435222820892094</v>
      </c>
      <c r="AG16" s="44">
        <f t="shared" ca="1" si="6"/>
        <v>2.0946744119475919E-3</v>
      </c>
    </row>
    <row r="17" spans="1:33" hidden="1" outlineLevel="2" x14ac:dyDescent="0.2">
      <c r="A17" s="17" t="s">
        <v>6</v>
      </c>
      <c r="B17" s="56">
        <v>0.25468652565</v>
      </c>
      <c r="C17" s="68">
        <v>0.3109619475</v>
      </c>
      <c r="D17" s="68">
        <v>0.33612919200000002</v>
      </c>
      <c r="E17" s="68">
        <v>0.31043091150000002</v>
      </c>
      <c r="F17" s="68">
        <v>0.24820101</v>
      </c>
      <c r="G17" s="68">
        <v>0.20928204415384599</v>
      </c>
      <c r="H17" s="68">
        <v>0.28940128650000002</v>
      </c>
      <c r="I17" s="68">
        <v>0.40594605299999997</v>
      </c>
      <c r="J17" s="68">
        <v>0.31134672899999999</v>
      </c>
      <c r="K17" s="68">
        <v>0.394457112</v>
      </c>
      <c r="L17" s="68">
        <v>0.38438383050000002</v>
      </c>
      <c r="M17" s="68">
        <v>0.46911017700000002</v>
      </c>
      <c r="N17" s="68">
        <v>0.40047302702249998</v>
      </c>
      <c r="O17" s="68">
        <v>0.37325047424399999</v>
      </c>
      <c r="P17" s="68">
        <v>0.26019973642950001</v>
      </c>
      <c r="Q17" s="68">
        <v>0.34569982174500002</v>
      </c>
      <c r="R17" s="68">
        <v>0.35420742373500003</v>
      </c>
      <c r="S17" s="68">
        <v>0.41188516209749498</v>
      </c>
      <c r="T17" s="68">
        <v>0.370929101241603</v>
      </c>
      <c r="U17" s="68">
        <v>0.31049181902668499</v>
      </c>
      <c r="V17" s="68">
        <v>0.35824796617611598</v>
      </c>
      <c r="W17" s="68">
        <v>0.29473346586464999</v>
      </c>
      <c r="X17" s="68">
        <v>0.31406767258998902</v>
      </c>
      <c r="Y17" s="68">
        <v>0.30225074137199898</v>
      </c>
      <c r="Z17" s="68">
        <v>0.25561868444086</v>
      </c>
      <c r="AA17" s="68">
        <v>0.247126808503911</v>
      </c>
      <c r="AB17" s="68">
        <v>0.21701104703391</v>
      </c>
      <c r="AC17" s="69">
        <v>0.258604385802088</v>
      </c>
      <c r="AD17" s="30">
        <f t="shared" ca="1" si="9"/>
        <v>1.5383068036634473E-2</v>
      </c>
      <c r="AE17" s="38">
        <f t="shared" ca="1" si="4"/>
        <v>5.6556536167673421E-4</v>
      </c>
      <c r="AF17" s="38">
        <f t="shared" ca="1" si="5"/>
        <v>0.19166461494321374</v>
      </c>
      <c r="AG17" s="45">
        <f t="shared" ca="1" si="6"/>
        <v>1.8250080449621201E-3</v>
      </c>
    </row>
    <row r="18" spans="1:33" hidden="1" outlineLevel="2" x14ac:dyDescent="0.2">
      <c r="A18" s="17" t="s">
        <v>7</v>
      </c>
      <c r="B18" s="56">
        <v>2.4726937250000001E-2</v>
      </c>
      <c r="C18" s="68">
        <v>1.151322575E-2</v>
      </c>
      <c r="D18" s="68">
        <v>4.598059375E-2</v>
      </c>
      <c r="E18" s="68">
        <v>2.2443864000000001E-2</v>
      </c>
      <c r="F18" s="68">
        <v>1.957193325E-2</v>
      </c>
      <c r="G18" s="68">
        <v>2.8695281999999999E-2</v>
      </c>
      <c r="H18" s="68">
        <v>3.1441489750000003E-2</v>
      </c>
      <c r="I18" s="68">
        <v>6.1280106250000001E-2</v>
      </c>
      <c r="J18" s="68">
        <v>3.9223210974999999E-2</v>
      </c>
      <c r="K18" s="68">
        <v>5.7050582750000002E-2</v>
      </c>
      <c r="L18" s="68">
        <v>4.6012347500000002E-2</v>
      </c>
      <c r="M18" s="68">
        <v>7.0448864999999999E-2</v>
      </c>
      <c r="N18" s="68">
        <v>7.0622539250000005E-2</v>
      </c>
      <c r="O18" s="68">
        <v>0.15451189500000001</v>
      </c>
      <c r="P18" s="68">
        <v>0.2022640725</v>
      </c>
      <c r="Q18" s="68">
        <v>0.25622796749999999</v>
      </c>
      <c r="R18" s="68">
        <v>0.24218269249999999</v>
      </c>
      <c r="S18" s="68">
        <v>0.12381957147523601</v>
      </c>
      <c r="T18" s="68">
        <v>0.20469566082187801</v>
      </c>
      <c r="U18" s="68">
        <v>0.13120125371000699</v>
      </c>
      <c r="V18" s="68">
        <v>6.5713854262111904E-2</v>
      </c>
      <c r="W18" s="68">
        <v>7.8405603365842097E-2</v>
      </c>
      <c r="X18" s="68">
        <v>0.139286086675971</v>
      </c>
      <c r="Y18" s="68">
        <v>8.3429814417646506E-2</v>
      </c>
      <c r="Z18" s="68">
        <v>6.2782835626058506E-2</v>
      </c>
      <c r="AA18" s="68">
        <v>5.6974159252088999E-2</v>
      </c>
      <c r="AB18" s="68">
        <v>2.3011911868749998E-2</v>
      </c>
      <c r="AC18" s="69">
        <v>2.6985029088746799E-2</v>
      </c>
      <c r="AD18" s="30">
        <f t="shared" ca="1" si="9"/>
        <v>9.132112950004756E-2</v>
      </c>
      <c r="AE18" s="38">
        <f t="shared" ca="1" si="4"/>
        <v>3.2418734577652764E-3</v>
      </c>
      <c r="AF18" s="38">
        <f t="shared" ca="1" si="5"/>
        <v>0.17265480776468056</v>
      </c>
      <c r="AG18" s="45">
        <f t="shared" ca="1" si="6"/>
        <v>1.904372001571139E-4</v>
      </c>
    </row>
    <row r="19" spans="1:33" hidden="1" outlineLevel="2" x14ac:dyDescent="0.2">
      <c r="A19" s="17" t="s">
        <v>8</v>
      </c>
      <c r="B19" s="56">
        <v>6.88564275E-4</v>
      </c>
      <c r="C19" s="68">
        <v>1.4654244E-3</v>
      </c>
      <c r="D19" s="68">
        <v>1.1957773799249999E-2</v>
      </c>
      <c r="E19" s="68">
        <v>3.59979225E-3</v>
      </c>
      <c r="F19" s="68">
        <v>1.2201315499999999E-3</v>
      </c>
      <c r="G19" s="68">
        <v>2.9187434250000002E-3</v>
      </c>
      <c r="H19" s="68">
        <v>1.1350457499999999E-3</v>
      </c>
      <c r="I19" s="68">
        <v>5.1748875000000002E-6</v>
      </c>
      <c r="J19" s="68">
        <v>1.8453179999999999E-4</v>
      </c>
      <c r="K19" s="68">
        <v>2.9186185000000001E-6</v>
      </c>
      <c r="L19" s="68">
        <v>9.236945E-7</v>
      </c>
      <c r="M19" s="68">
        <v>0</v>
      </c>
      <c r="N19" s="68">
        <v>2.5920749999999999E-7</v>
      </c>
      <c r="O19" s="68">
        <v>1.1413598166999999E-3</v>
      </c>
      <c r="P19" s="68">
        <v>1.450449246E-3</v>
      </c>
      <c r="Q19" s="68">
        <v>2.2305941859999999E-4</v>
      </c>
      <c r="R19" s="68">
        <v>1.3771333480699999E-3</v>
      </c>
      <c r="S19" s="68">
        <v>7.8980958052187502E-5</v>
      </c>
      <c r="T19" s="68">
        <v>7.5527432245575E-3</v>
      </c>
      <c r="U19" s="68">
        <v>5.3234657463E-4</v>
      </c>
      <c r="V19" s="68">
        <v>1.2054505863E-4</v>
      </c>
      <c r="W19" s="68">
        <v>9.3934343934380107E-5</v>
      </c>
      <c r="X19" s="68">
        <v>1.91106972373211E-4</v>
      </c>
      <c r="Y19" s="68">
        <v>1.8879517414573799E-4</v>
      </c>
      <c r="Z19" s="68">
        <v>1.7790843852067201E-4</v>
      </c>
      <c r="AA19" s="68">
        <v>6.1277294011655601E-5</v>
      </c>
      <c r="AB19" s="68">
        <v>1.7774609435353101E-4</v>
      </c>
      <c r="AC19" s="69">
        <v>2.8652295317973999E-4</v>
      </c>
      <c r="AD19" s="30">
        <f t="shared" ca="1" si="9"/>
        <v>-0.58388350429632729</v>
      </c>
      <c r="AE19" s="38">
        <f t="shared" ca="1" si="4"/>
        <v>-3.1952095152181115E-2</v>
      </c>
      <c r="AF19" s="38">
        <f t="shared" ca="1" si="5"/>
        <v>0.61197889732449173</v>
      </c>
      <c r="AG19" s="45">
        <f t="shared" ca="1" si="6"/>
        <v>2.0220333580093072E-6</v>
      </c>
    </row>
    <row r="20" spans="1:33" hidden="1" outlineLevel="2" x14ac:dyDescent="0.2">
      <c r="A20" s="17" t="s">
        <v>9</v>
      </c>
      <c r="B20" s="56">
        <v>1.4352525000000001E-3</v>
      </c>
      <c r="C20" s="68">
        <v>2.6313030000000002E-3</v>
      </c>
      <c r="D20" s="68">
        <v>2.8705139999999998E-3</v>
      </c>
      <c r="E20" s="68">
        <v>2.8705139999999998E-3</v>
      </c>
      <c r="F20" s="68">
        <v>2.8705139999999998E-3</v>
      </c>
      <c r="G20" s="68">
        <v>3.3251804999999998E-3</v>
      </c>
      <c r="H20" s="68">
        <v>3.8878425E-3</v>
      </c>
      <c r="I20" s="68">
        <v>4.5582074999999996E-3</v>
      </c>
      <c r="J20" s="68">
        <v>3.7919295E-3</v>
      </c>
      <c r="K20" s="68">
        <v>4.1780159999999997E-3</v>
      </c>
      <c r="L20" s="68">
        <v>4.1303970000000001E-3</v>
      </c>
      <c r="M20" s="68">
        <v>3.8909610000000001E-3</v>
      </c>
      <c r="N20" s="68">
        <v>4.4067628443600002E-3</v>
      </c>
      <c r="O20" s="68">
        <v>5.8638069401399998E-3</v>
      </c>
      <c r="P20" s="68">
        <v>6.9536361394799996E-3</v>
      </c>
      <c r="Q20" s="68">
        <v>7.2764193715199998E-3</v>
      </c>
      <c r="R20" s="68">
        <v>8.4221137994400005E-3</v>
      </c>
      <c r="S20" s="68">
        <v>8.3259819777599994E-3</v>
      </c>
      <c r="T20" s="68">
        <v>8.0233004259450003E-3</v>
      </c>
      <c r="U20" s="68">
        <v>8.4357418460850007E-3</v>
      </c>
      <c r="V20" s="68">
        <v>8.7058167844995E-3</v>
      </c>
      <c r="W20" s="68">
        <v>9.0967911192765E-3</v>
      </c>
      <c r="X20" s="68">
        <v>8.7784967651850006E-3</v>
      </c>
      <c r="Y20" s="68">
        <v>8.1531701956304992E-3</v>
      </c>
      <c r="Z20" s="68">
        <v>9.43185437891415E-3</v>
      </c>
      <c r="AA20" s="68">
        <v>1.01164243678403E-2</v>
      </c>
      <c r="AB20" s="68">
        <v>1.0414114766597799E-2</v>
      </c>
      <c r="AC20" s="69">
        <v>1.0940282365195699E-2</v>
      </c>
      <c r="AD20" s="30">
        <f t="shared" ca="1" si="9"/>
        <v>6.6225489000685931</v>
      </c>
      <c r="AE20" s="38">
        <f t="shared" ca="1" si="4"/>
        <v>7.8128132224088986E-2</v>
      </c>
      <c r="AF20" s="38">
        <f t="shared" ca="1" si="5"/>
        <v>5.0524467070934165E-2</v>
      </c>
      <c r="AG20" s="45">
        <f t="shared" ca="1" si="6"/>
        <v>7.7207133470348727E-5</v>
      </c>
    </row>
    <row r="21" spans="1:33" ht="15" hidden="1" outlineLevel="1" x14ac:dyDescent="0.25">
      <c r="A21" s="16" t="s">
        <v>10</v>
      </c>
      <c r="B21" s="55">
        <f>SUBTOTAL(9,B22:B23)</f>
        <v>5.6366404247388903E-2</v>
      </c>
      <c r="C21" s="66">
        <f t="shared" ref="C21:AC21" si="12">SUBTOTAL(9,C22:C23)</f>
        <v>5.5638869019859601E-2</v>
      </c>
      <c r="D21" s="66">
        <f t="shared" si="12"/>
        <v>5.5921916266099998E-2</v>
      </c>
      <c r="E21" s="66">
        <f t="shared" si="12"/>
        <v>6.0753662381374501E-2</v>
      </c>
      <c r="F21" s="66">
        <f t="shared" si="12"/>
        <v>6.3441747905116599E-2</v>
      </c>
      <c r="G21" s="66">
        <f t="shared" si="12"/>
        <v>5.9201611617347702E-2</v>
      </c>
      <c r="H21" s="66">
        <f t="shared" si="12"/>
        <v>5.9112141496505205E-2</v>
      </c>
      <c r="I21" s="66">
        <f t="shared" si="12"/>
        <v>6.1435423940208601E-2</v>
      </c>
      <c r="J21" s="66">
        <f t="shared" si="12"/>
        <v>6.3291076739972807E-2</v>
      </c>
      <c r="K21" s="66">
        <f t="shared" si="12"/>
        <v>6.0200893353655999E-2</v>
      </c>
      <c r="L21" s="66">
        <f t="shared" si="12"/>
        <v>6.0956302621913504E-2</v>
      </c>
      <c r="M21" s="66">
        <f t="shared" si="12"/>
        <v>6.07140779663283E-2</v>
      </c>
      <c r="N21" s="66">
        <f t="shared" si="12"/>
        <v>6.3576824032154103E-2</v>
      </c>
      <c r="O21" s="66">
        <f t="shared" si="12"/>
        <v>6.3714097859158103E-2</v>
      </c>
      <c r="P21" s="66">
        <f t="shared" si="12"/>
        <v>6.1485054189062097E-2</v>
      </c>
      <c r="Q21" s="66">
        <f t="shared" si="12"/>
        <v>6.4145072468590497E-2</v>
      </c>
      <c r="R21" s="66">
        <f t="shared" si="12"/>
        <v>6.7407173643870916E-2</v>
      </c>
      <c r="S21" s="66">
        <f t="shared" si="12"/>
        <v>6.528149760460436E-2</v>
      </c>
      <c r="T21" s="66">
        <f t="shared" si="12"/>
        <v>6.7245069143391206E-2</v>
      </c>
      <c r="U21" s="66">
        <f t="shared" si="12"/>
        <v>6.57128285463498E-2</v>
      </c>
      <c r="V21" s="66">
        <f t="shared" si="12"/>
        <v>6.6422153719340515E-2</v>
      </c>
      <c r="W21" s="66">
        <f t="shared" si="12"/>
        <v>6.8281974797154005E-2</v>
      </c>
      <c r="X21" s="66">
        <f t="shared" si="12"/>
        <v>6.8309230912386804E-2</v>
      </c>
      <c r="Y21" s="66">
        <f t="shared" si="12"/>
        <v>6.6401282393467403E-2</v>
      </c>
      <c r="Z21" s="66">
        <f t="shared" si="12"/>
        <v>6.4739302864900206E-2</v>
      </c>
      <c r="AA21" s="66">
        <f t="shared" si="12"/>
        <v>6.90640222100697E-2</v>
      </c>
      <c r="AB21" s="66">
        <f t="shared" ref="AB21" si="13">SUBTOTAL(9,AB22:AB23)</f>
        <v>6.2930601629594796E-2</v>
      </c>
      <c r="AC21" s="67">
        <f t="shared" si="12"/>
        <v>6.4056718985003799E-2</v>
      </c>
      <c r="AD21" s="29">
        <f t="shared" ca="1" si="9"/>
        <v>0.13643436795901587</v>
      </c>
      <c r="AE21" s="37">
        <f t="shared" ca="1" si="4"/>
        <v>4.7481112951672788E-3</v>
      </c>
      <c r="AF21" s="37">
        <f t="shared" ca="1" si="5"/>
        <v>1.7894590648239062E-2</v>
      </c>
      <c r="AG21" s="44">
        <f t="shared" ca="1" si="6"/>
        <v>4.5205740466821507E-4</v>
      </c>
    </row>
    <row r="22" spans="1:33" hidden="1" outlineLevel="2" x14ac:dyDescent="0.2">
      <c r="A22" s="17" t="s">
        <v>6</v>
      </c>
      <c r="B22" s="56">
        <v>0</v>
      </c>
      <c r="C22" s="68">
        <v>0</v>
      </c>
      <c r="D22" s="68">
        <v>0</v>
      </c>
      <c r="E22" s="68">
        <v>7.1855910000000005E-4</v>
      </c>
      <c r="F22" s="68">
        <v>6.2049078000000002E-3</v>
      </c>
      <c r="G22" s="68">
        <v>4.3478694E-3</v>
      </c>
      <c r="H22" s="68">
        <v>4.2509313E-3</v>
      </c>
      <c r="I22" s="68">
        <v>1.5825253499999999E-3</v>
      </c>
      <c r="J22" s="68">
        <v>4.3057034999999998E-4</v>
      </c>
      <c r="K22" s="68">
        <v>2.7625185E-4</v>
      </c>
      <c r="L22" s="68">
        <v>4.6052118E-3</v>
      </c>
      <c r="M22" s="68">
        <v>9.7655354999999998E-4</v>
      </c>
      <c r="N22" s="68">
        <v>2.1763255500000002E-3</v>
      </c>
      <c r="O22" s="68">
        <v>3.3276284999999997E-4</v>
      </c>
      <c r="P22" s="68">
        <v>3.6406124999999997E-4</v>
      </c>
      <c r="Q22" s="68">
        <v>4.8887891912359899E-3</v>
      </c>
      <c r="R22" s="68">
        <v>5.20704636584502E-3</v>
      </c>
      <c r="S22" s="68">
        <v>6.9437913093512603E-3</v>
      </c>
      <c r="T22" s="68">
        <v>1.03973216931324E-2</v>
      </c>
      <c r="U22" s="68">
        <v>1.1190699449999999E-2</v>
      </c>
      <c r="V22" s="68">
        <v>7.9329313282505195E-3</v>
      </c>
      <c r="W22" s="68">
        <v>1.08966249E-2</v>
      </c>
      <c r="X22" s="68">
        <v>1.1650177350000001E-2</v>
      </c>
      <c r="Y22" s="68">
        <v>9.1626065999999996E-3</v>
      </c>
      <c r="Z22" s="68">
        <v>9.4440748499999994E-3</v>
      </c>
      <c r="AA22" s="68">
        <v>9.1945570499999997E-3</v>
      </c>
      <c r="AB22" s="68">
        <v>1.33871229198E-2</v>
      </c>
      <c r="AC22" s="69">
        <v>1.448112914955E-2</v>
      </c>
      <c r="AD22" s="30" t="str">
        <f t="shared" ca="1" si="9"/>
        <v/>
      </c>
      <c r="AE22" s="38" t="str">
        <f t="shared" ca="1" si="4"/>
        <v/>
      </c>
      <c r="AF22" s="38">
        <f t="shared" ca="1" si="5"/>
        <v>8.1720787678129847E-2</v>
      </c>
      <c r="AG22" s="45">
        <f t="shared" ca="1" si="6"/>
        <v>1.0219539439013965E-4</v>
      </c>
    </row>
    <row r="23" spans="1:33" hidden="1" outlineLevel="2" x14ac:dyDescent="0.2">
      <c r="A23" s="17" t="s">
        <v>11</v>
      </c>
      <c r="B23" s="56">
        <v>5.6366404247388903E-2</v>
      </c>
      <c r="C23" s="68">
        <v>5.5638869019859601E-2</v>
      </c>
      <c r="D23" s="68">
        <v>5.5921916266099998E-2</v>
      </c>
      <c r="E23" s="68">
        <v>6.0035103281374499E-2</v>
      </c>
      <c r="F23" s="68">
        <v>5.72368401051166E-2</v>
      </c>
      <c r="G23" s="68">
        <v>5.4853742217347699E-2</v>
      </c>
      <c r="H23" s="68">
        <v>5.4861210196505202E-2</v>
      </c>
      <c r="I23" s="68">
        <v>5.9852898590208599E-2</v>
      </c>
      <c r="J23" s="68">
        <v>6.2860506389972801E-2</v>
      </c>
      <c r="K23" s="68">
        <v>5.9924641503656E-2</v>
      </c>
      <c r="L23" s="68">
        <v>5.6351090821913502E-2</v>
      </c>
      <c r="M23" s="68">
        <v>5.9737524416328298E-2</v>
      </c>
      <c r="N23" s="68">
        <v>6.1400498482154099E-2</v>
      </c>
      <c r="O23" s="68">
        <v>6.3381335009158102E-2</v>
      </c>
      <c r="P23" s="68">
        <v>6.1120992939062098E-2</v>
      </c>
      <c r="Q23" s="68">
        <v>5.92562832773545E-2</v>
      </c>
      <c r="R23" s="68">
        <v>6.2200127278025902E-2</v>
      </c>
      <c r="S23" s="68">
        <v>5.8337706295253103E-2</v>
      </c>
      <c r="T23" s="68">
        <v>5.68477474502588E-2</v>
      </c>
      <c r="U23" s="68">
        <v>5.4522129096349799E-2</v>
      </c>
      <c r="V23" s="68">
        <v>5.8489222391090001E-2</v>
      </c>
      <c r="W23" s="68">
        <v>5.7385349897153999E-2</v>
      </c>
      <c r="X23" s="68">
        <v>5.6659053562386798E-2</v>
      </c>
      <c r="Y23" s="68">
        <v>5.7238675793467399E-2</v>
      </c>
      <c r="Z23" s="68">
        <v>5.5295228014900201E-2</v>
      </c>
      <c r="AA23" s="68">
        <v>5.9869465160069697E-2</v>
      </c>
      <c r="AB23" s="68">
        <v>4.9543478709794801E-2</v>
      </c>
      <c r="AC23" s="69">
        <v>4.95755898354538E-2</v>
      </c>
      <c r="AD23" s="30">
        <f t="shared" ca="1" si="9"/>
        <v>-0.12047627487697476</v>
      </c>
      <c r="AE23" s="38">
        <f t="shared" ca="1" si="4"/>
        <v>-4.7433346678213972E-3</v>
      </c>
      <c r="AF23" s="38">
        <f t="shared" ca="1" si="5"/>
        <v>6.4814031019277962E-4</v>
      </c>
      <c r="AG23" s="45">
        <f t="shared" ca="1" si="6"/>
        <v>3.4986201027807542E-4</v>
      </c>
    </row>
    <row r="24" spans="1:33" ht="15" hidden="1" outlineLevel="1" x14ac:dyDescent="0.25">
      <c r="A24" s="16" t="s">
        <v>12</v>
      </c>
      <c r="B24" s="55">
        <v>0.114904825606391</v>
      </c>
      <c r="C24" s="66">
        <v>9.1423002140042106E-2</v>
      </c>
      <c r="D24" s="66">
        <v>0.113653051640096</v>
      </c>
      <c r="E24" s="66">
        <v>0.104872488657563</v>
      </c>
      <c r="F24" s="66">
        <v>8.1851330865862298E-2</v>
      </c>
      <c r="G24" s="66">
        <v>5.2154878233257998E-2</v>
      </c>
      <c r="H24" s="66">
        <v>3.1898436893146302E-2</v>
      </c>
      <c r="I24" s="66">
        <v>2.5690980287089902E-3</v>
      </c>
      <c r="J24" s="66">
        <v>0</v>
      </c>
      <c r="K24" s="66">
        <v>0</v>
      </c>
      <c r="L24" s="66">
        <v>0</v>
      </c>
      <c r="M24" s="66">
        <v>0</v>
      </c>
      <c r="N24" s="66">
        <v>0</v>
      </c>
      <c r="O24" s="66">
        <v>0</v>
      </c>
      <c r="P24" s="66">
        <v>0</v>
      </c>
      <c r="Q24" s="66">
        <v>0</v>
      </c>
      <c r="R24" s="66">
        <v>0</v>
      </c>
      <c r="S24" s="66">
        <v>0</v>
      </c>
      <c r="T24" s="66">
        <v>0</v>
      </c>
      <c r="U24" s="66">
        <v>0</v>
      </c>
      <c r="V24" s="66">
        <v>0</v>
      </c>
      <c r="W24" s="66">
        <v>0</v>
      </c>
      <c r="X24" s="66">
        <v>0</v>
      </c>
      <c r="Y24" s="66">
        <v>0</v>
      </c>
      <c r="Z24" s="66">
        <v>0</v>
      </c>
      <c r="AA24" s="66">
        <v>0</v>
      </c>
      <c r="AB24" s="66">
        <v>0</v>
      </c>
      <c r="AC24" s="67">
        <v>0</v>
      </c>
      <c r="AD24" s="29">
        <f t="shared" ca="1" si="9"/>
        <v>-1</v>
      </c>
      <c r="AE24" s="37">
        <f t="shared" ca="1" si="4"/>
        <v>-1</v>
      </c>
      <c r="AF24" s="37" t="str">
        <f t="shared" ca="1" si="5"/>
        <v/>
      </c>
      <c r="AG24" s="44">
        <f t="shared" ca="1" si="6"/>
        <v>0</v>
      </c>
    </row>
    <row r="25" spans="1:33" ht="15" hidden="1" outlineLevel="1" x14ac:dyDescent="0.25">
      <c r="A25" s="16" t="s">
        <v>13</v>
      </c>
      <c r="B25" s="55">
        <f>SUBTOTAL(9,B26:B27)</f>
        <v>1.9205993993654899E-2</v>
      </c>
      <c r="C25" s="66">
        <f t="shared" ref="C25:AC25" si="14">SUBTOTAL(9,C26:C27)</f>
        <v>1.8257579987506801E-2</v>
      </c>
      <c r="D25" s="66">
        <f t="shared" si="14"/>
        <v>2.4635917816429001E-2</v>
      </c>
      <c r="E25" s="66">
        <f t="shared" si="14"/>
        <v>2.5506832939355101E-2</v>
      </c>
      <c r="F25" s="66">
        <f t="shared" si="14"/>
        <v>2.75231930247073E-2</v>
      </c>
      <c r="G25" s="66">
        <f t="shared" si="14"/>
        <v>2.6196050440712399E-2</v>
      </c>
      <c r="H25" s="66">
        <f t="shared" si="14"/>
        <v>2.85652733030872E-2</v>
      </c>
      <c r="I25" s="66">
        <f t="shared" si="14"/>
        <v>3.06985078508966E-2</v>
      </c>
      <c r="J25" s="66">
        <f t="shared" si="14"/>
        <v>2.6363952929871901E-2</v>
      </c>
      <c r="K25" s="66">
        <f t="shared" si="14"/>
        <v>2.5277424143386702E-2</v>
      </c>
      <c r="L25" s="66">
        <f t="shared" si="14"/>
        <v>2.38999202666463E-2</v>
      </c>
      <c r="M25" s="66">
        <f t="shared" si="14"/>
        <v>2.6448135439107599E-2</v>
      </c>
      <c r="N25" s="66">
        <f t="shared" si="14"/>
        <v>2.53936530655899E-2</v>
      </c>
      <c r="O25" s="66">
        <f t="shared" si="14"/>
        <v>2.4397176890089599E-2</v>
      </c>
      <c r="P25" s="66">
        <f t="shared" si="14"/>
        <v>2.8884961783791099E-2</v>
      </c>
      <c r="Q25" s="66">
        <f t="shared" si="14"/>
        <v>3.0427932544464201E-2</v>
      </c>
      <c r="R25" s="66">
        <f t="shared" si="14"/>
        <v>2.9687061792152601E-2</v>
      </c>
      <c r="S25" s="66">
        <f t="shared" si="14"/>
        <v>2.7479549420459101E-2</v>
      </c>
      <c r="T25" s="66">
        <f t="shared" si="14"/>
        <v>1.9620270499962501E-2</v>
      </c>
      <c r="U25" s="66">
        <f t="shared" si="14"/>
        <v>2.6454620053539338E-2</v>
      </c>
      <c r="V25" s="66">
        <f t="shared" si="14"/>
        <v>3.2824698029448506E-2</v>
      </c>
      <c r="W25" s="66">
        <f t="shared" si="14"/>
        <v>3.3132012254798365E-2</v>
      </c>
      <c r="X25" s="66">
        <f t="shared" si="14"/>
        <v>3.1765791402748128E-2</v>
      </c>
      <c r="Y25" s="66">
        <f t="shared" si="14"/>
        <v>2.741456627981393E-2</v>
      </c>
      <c r="Z25" s="66">
        <f t="shared" si="14"/>
        <v>2.7711291029520944E-2</v>
      </c>
      <c r="AA25" s="66">
        <f t="shared" si="14"/>
        <v>2.6573450470609168E-2</v>
      </c>
      <c r="AB25" s="66">
        <f t="shared" ref="AB25" si="15">SUBTOTAL(9,AB26:AB27)</f>
        <v>2.3169255576667599E-2</v>
      </c>
      <c r="AC25" s="67">
        <f t="shared" si="14"/>
        <v>2.5581283243084497E-2</v>
      </c>
      <c r="AD25" s="29">
        <f t="shared" ca="1" si="9"/>
        <v>0.33194268682661288</v>
      </c>
      <c r="AE25" s="37">
        <f t="shared" ca="1" si="4"/>
        <v>1.0672794591572998E-2</v>
      </c>
      <c r="AF25" s="37">
        <f t="shared" ca="1" si="5"/>
        <v>0.1041046682935256</v>
      </c>
      <c r="AG25" s="44">
        <f t="shared" ca="1" si="6"/>
        <v>1.8053076545582289E-4</v>
      </c>
    </row>
    <row r="26" spans="1:33" hidden="1" outlineLevel="2" x14ac:dyDescent="0.2">
      <c r="A26" s="17" t="s">
        <v>11</v>
      </c>
      <c r="B26" s="56">
        <v>0</v>
      </c>
      <c r="C26" s="68">
        <v>0</v>
      </c>
      <c r="D26" s="68">
        <v>0</v>
      </c>
      <c r="E26" s="68">
        <v>0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8">
        <v>0</v>
      </c>
      <c r="Q26" s="68">
        <v>0</v>
      </c>
      <c r="R26" s="68">
        <v>0</v>
      </c>
      <c r="S26" s="68">
        <v>0</v>
      </c>
      <c r="T26" s="68">
        <v>0</v>
      </c>
      <c r="U26" s="68">
        <v>9.0299205747244003E-4</v>
      </c>
      <c r="V26" s="68">
        <v>4.9600000000000002E-4</v>
      </c>
      <c r="W26" s="68">
        <v>9.5058060104560499E-5</v>
      </c>
      <c r="X26" s="68">
        <v>1.97332766721031E-4</v>
      </c>
      <c r="Y26" s="68">
        <v>5.6239171775313002E-4</v>
      </c>
      <c r="Z26" s="68">
        <v>6.6999378601094505E-4</v>
      </c>
      <c r="AA26" s="68">
        <v>6.5000791104768995E-5</v>
      </c>
      <c r="AB26" s="68">
        <v>1.4200000000000001E-4</v>
      </c>
      <c r="AC26" s="69">
        <v>3.3000000000000003E-5</v>
      </c>
      <c r="AD26" s="30" t="str">
        <f t="shared" ca="1" si="9"/>
        <v/>
      </c>
      <c r="AE26" s="38" t="str">
        <f t="shared" ca="1" si="4"/>
        <v/>
      </c>
      <c r="AF26" s="38">
        <f t="shared" ca="1" si="5"/>
        <v>-0.76760563380281688</v>
      </c>
      <c r="AG26" s="45">
        <f t="shared" ca="1" si="6"/>
        <v>2.3288570801672656E-7</v>
      </c>
    </row>
    <row r="27" spans="1:33" hidden="1" outlineLevel="2" x14ac:dyDescent="0.2">
      <c r="A27" s="17" t="s">
        <v>6</v>
      </c>
      <c r="B27" s="56">
        <v>1.9205993993654899E-2</v>
      </c>
      <c r="C27" s="68">
        <v>1.8257579987506801E-2</v>
      </c>
      <c r="D27" s="68">
        <v>2.4635917816429001E-2</v>
      </c>
      <c r="E27" s="68">
        <v>2.5506832939355101E-2</v>
      </c>
      <c r="F27" s="68">
        <v>2.75231930247073E-2</v>
      </c>
      <c r="G27" s="68">
        <v>2.6196050440712399E-2</v>
      </c>
      <c r="H27" s="68">
        <v>2.85652733030872E-2</v>
      </c>
      <c r="I27" s="68">
        <v>3.06985078508966E-2</v>
      </c>
      <c r="J27" s="68">
        <v>2.6363952929871901E-2</v>
      </c>
      <c r="K27" s="68">
        <v>2.5277424143386702E-2</v>
      </c>
      <c r="L27" s="68">
        <v>2.38999202666463E-2</v>
      </c>
      <c r="M27" s="68">
        <v>2.6448135439107599E-2</v>
      </c>
      <c r="N27" s="68">
        <v>2.53936530655899E-2</v>
      </c>
      <c r="O27" s="68">
        <v>2.4397176890089599E-2</v>
      </c>
      <c r="P27" s="68">
        <v>2.8884961783791099E-2</v>
      </c>
      <c r="Q27" s="68">
        <v>3.0427932544464201E-2</v>
      </c>
      <c r="R27" s="68">
        <v>2.9687061792152601E-2</v>
      </c>
      <c r="S27" s="68">
        <v>2.7479549420459101E-2</v>
      </c>
      <c r="T27" s="68">
        <v>1.9620270499962501E-2</v>
      </c>
      <c r="U27" s="68">
        <v>2.5551627996066899E-2</v>
      </c>
      <c r="V27" s="68">
        <v>3.2328698029448502E-2</v>
      </c>
      <c r="W27" s="68">
        <v>3.3036954194693803E-2</v>
      </c>
      <c r="X27" s="68">
        <v>3.15684586360271E-2</v>
      </c>
      <c r="Y27" s="68">
        <v>2.68521745620608E-2</v>
      </c>
      <c r="Z27" s="68">
        <v>2.7041297243509999E-2</v>
      </c>
      <c r="AA27" s="68">
        <v>2.6508449679504401E-2</v>
      </c>
      <c r="AB27" s="68">
        <v>2.3027255576667599E-2</v>
      </c>
      <c r="AC27" s="69">
        <v>2.5548283243084498E-2</v>
      </c>
      <c r="AD27" s="30">
        <f t="shared" ca="1" si="9"/>
        <v>0.33022447323085213</v>
      </c>
      <c r="AE27" s="38">
        <f t="shared" ca="1" si="4"/>
        <v>1.0624476662143945E-2</v>
      </c>
      <c r="AF27" s="38">
        <f t="shared" ca="1" si="5"/>
        <v>0.10948016180318665</v>
      </c>
      <c r="AG27" s="45">
        <f t="shared" ca="1" si="6"/>
        <v>1.8029787974780618E-4</v>
      </c>
    </row>
    <row r="28" spans="1:33" ht="15" collapsed="1" x14ac:dyDescent="0.25">
      <c r="A28" s="15" t="s">
        <v>14</v>
      </c>
      <c r="B28" s="54">
        <f>SUBTOTAL(9,B29:B67)</f>
        <v>3.1681351300042051</v>
      </c>
      <c r="C28" s="64">
        <f t="shared" ref="C28:AC28" si="16">SUBTOTAL(9,C29:C67)</f>
        <v>3.0740150761667295</v>
      </c>
      <c r="D28" s="64">
        <f t="shared" si="16"/>
        <v>3.6939676462747801</v>
      </c>
      <c r="E28" s="64">
        <f t="shared" si="16"/>
        <v>3.1589674899684064</v>
      </c>
      <c r="F28" s="64">
        <f t="shared" si="16"/>
        <v>3.1739848913443027</v>
      </c>
      <c r="G28" s="64">
        <f t="shared" si="16"/>
        <v>3.2051647536899868</v>
      </c>
      <c r="H28" s="64">
        <f t="shared" si="16"/>
        <v>3.2979150608602481</v>
      </c>
      <c r="I28" s="64">
        <f t="shared" si="16"/>
        <v>3.197387884467807</v>
      </c>
      <c r="J28" s="64">
        <f t="shared" si="16"/>
        <v>3.1636296036314073</v>
      </c>
      <c r="K28" s="64">
        <f t="shared" si="16"/>
        <v>3.3592354002643838</v>
      </c>
      <c r="L28" s="64">
        <f t="shared" si="16"/>
        <v>3.6862902222080955</v>
      </c>
      <c r="M28" s="64">
        <f t="shared" si="16"/>
        <v>3.749284087103415</v>
      </c>
      <c r="N28" s="64">
        <f t="shared" si="16"/>
        <v>4.0135286353223103</v>
      </c>
      <c r="O28" s="64">
        <f t="shared" si="16"/>
        <v>4.0926920441436092</v>
      </c>
      <c r="P28" s="64">
        <f t="shared" si="16"/>
        <v>4.436225217014413</v>
      </c>
      <c r="Q28" s="64">
        <f t="shared" si="16"/>
        <v>4.4234537605015483</v>
      </c>
      <c r="R28" s="64">
        <f t="shared" si="16"/>
        <v>4.4246054589373314</v>
      </c>
      <c r="S28" s="64">
        <f t="shared" si="16"/>
        <v>4.2677174456401294</v>
      </c>
      <c r="T28" s="64">
        <f t="shared" si="16"/>
        <v>4.0843160080337455</v>
      </c>
      <c r="U28" s="64">
        <f t="shared" si="16"/>
        <v>3.7890981364689744</v>
      </c>
      <c r="V28" s="64">
        <f t="shared" si="16"/>
        <v>3.888341235149626</v>
      </c>
      <c r="W28" s="64">
        <f t="shared" si="16"/>
        <v>3.9246618643243445</v>
      </c>
      <c r="X28" s="64">
        <f t="shared" si="16"/>
        <v>3.9430958535566889</v>
      </c>
      <c r="Y28" s="64">
        <f t="shared" si="16"/>
        <v>3.9469867857993299</v>
      </c>
      <c r="Z28" s="64">
        <f t="shared" si="16"/>
        <v>3.9428765238043346</v>
      </c>
      <c r="AA28" s="64">
        <f t="shared" si="16"/>
        <v>4.152230243834901</v>
      </c>
      <c r="AB28" s="64">
        <f t="shared" ref="AB28" si="17">SUBTOTAL(9,AB29:AB67)</f>
        <v>4.1392352719052328</v>
      </c>
      <c r="AC28" s="65">
        <f t="shared" si="16"/>
        <v>4.2667974164280658</v>
      </c>
      <c r="AD28" s="28">
        <f t="shared" ca="1" si="9"/>
        <v>0.3467851721408115</v>
      </c>
      <c r="AE28" s="36">
        <f t="shared" ca="1" si="4"/>
        <v>1.1087699348168556E-2</v>
      </c>
      <c r="AF28" s="36">
        <f t="shared" ca="1" si="5"/>
        <v>3.0817804773904056E-2</v>
      </c>
      <c r="AG28" s="43">
        <f t="shared" ca="1" si="6"/>
        <v>3.0111398099660291E-2</v>
      </c>
    </row>
    <row r="29" spans="1:33" ht="15" hidden="1" outlineLevel="1" x14ac:dyDescent="0.25">
      <c r="A29" s="16" t="s">
        <v>15</v>
      </c>
      <c r="B29" s="55">
        <f>SUBTOTAL(9,B30:B32)</f>
        <v>0.60700918434445794</v>
      </c>
      <c r="C29" s="66">
        <f t="shared" ref="C29:AC29" si="18">SUBTOTAL(9,C30:C32)</f>
        <v>0.53403103589978018</v>
      </c>
      <c r="D29" s="66">
        <f t="shared" si="18"/>
        <v>0.55472873935285572</v>
      </c>
      <c r="E29" s="66">
        <f t="shared" si="18"/>
        <v>0.57672116989399946</v>
      </c>
      <c r="F29" s="66">
        <f t="shared" si="18"/>
        <v>0.57621764472568049</v>
      </c>
      <c r="G29" s="66">
        <f t="shared" si="18"/>
        <v>0.61857629448157159</v>
      </c>
      <c r="H29" s="66">
        <f t="shared" si="18"/>
        <v>0.58710928451515565</v>
      </c>
      <c r="I29" s="66">
        <f t="shared" si="18"/>
        <v>0.56721259536755986</v>
      </c>
      <c r="J29" s="66">
        <f t="shared" si="18"/>
        <v>0.49211122360239462</v>
      </c>
      <c r="K29" s="66">
        <f t="shared" si="18"/>
        <v>0.49402058379859409</v>
      </c>
      <c r="L29" s="66">
        <f t="shared" si="18"/>
        <v>0.50851754416262041</v>
      </c>
      <c r="M29" s="66">
        <f t="shared" si="18"/>
        <v>0.53382447343284034</v>
      </c>
      <c r="N29" s="66">
        <f t="shared" si="18"/>
        <v>0.57896737396394804</v>
      </c>
      <c r="O29" s="66">
        <f t="shared" si="18"/>
        <v>0.63461887881613177</v>
      </c>
      <c r="P29" s="66">
        <f t="shared" si="18"/>
        <v>0.6613324027997628</v>
      </c>
      <c r="Q29" s="66">
        <f t="shared" si="18"/>
        <v>0.68683258165074479</v>
      </c>
      <c r="R29" s="66">
        <f t="shared" si="18"/>
        <v>0.6813179685223647</v>
      </c>
      <c r="S29" s="66">
        <f t="shared" si="18"/>
        <v>0.64790616905897169</v>
      </c>
      <c r="T29" s="66">
        <f t="shared" si="18"/>
        <v>0.74620471372611386</v>
      </c>
      <c r="U29" s="66">
        <f t="shared" si="18"/>
        <v>0.80605589607108552</v>
      </c>
      <c r="V29" s="66">
        <f t="shared" si="18"/>
        <v>0.68586381632136484</v>
      </c>
      <c r="W29" s="66">
        <f t="shared" si="18"/>
        <v>0.70052854533725095</v>
      </c>
      <c r="X29" s="66">
        <f t="shared" si="18"/>
        <v>0.72820568951706754</v>
      </c>
      <c r="Y29" s="66">
        <f t="shared" si="18"/>
        <v>0.74502034074328927</v>
      </c>
      <c r="Z29" s="66">
        <f t="shared" si="18"/>
        <v>0.64685776217064672</v>
      </c>
      <c r="AA29" s="66">
        <f t="shared" si="18"/>
        <v>0.62033931959591826</v>
      </c>
      <c r="AB29" s="66">
        <f t="shared" ref="AB29" si="19">SUBTOTAL(9,AB30:AB32)</f>
        <v>0.70526668962778882</v>
      </c>
      <c r="AC29" s="67">
        <f t="shared" si="18"/>
        <v>0.8070991762883144</v>
      </c>
      <c r="AD29" s="29">
        <f t="shared" ca="1" si="9"/>
        <v>0.32963256093059701</v>
      </c>
      <c r="AE29" s="37">
        <f t="shared" ca="1" si="4"/>
        <v>1.0607817561868682E-2</v>
      </c>
      <c r="AF29" s="37">
        <f t="shared" ca="1" si="5"/>
        <v>0.14438862370526628</v>
      </c>
      <c r="AG29" s="44">
        <f t="shared" ca="1" si="6"/>
        <v>5.695814033624875E-3</v>
      </c>
    </row>
    <row r="30" spans="1:33" hidden="1" outlineLevel="2" x14ac:dyDescent="0.2">
      <c r="A30" s="17" t="s">
        <v>6</v>
      </c>
      <c r="B30" s="56">
        <v>9.0936578963821601E-4</v>
      </c>
      <c r="C30" s="68">
        <v>8.8487718411742503E-4</v>
      </c>
      <c r="D30" s="68">
        <v>9.2471852152900503E-4</v>
      </c>
      <c r="E30" s="68">
        <v>9.5295943095163903E-4</v>
      </c>
      <c r="F30" s="68">
        <v>8.1118920432662802E-4</v>
      </c>
      <c r="G30" s="68">
        <v>8.8101019375988205E-4</v>
      </c>
      <c r="H30" s="68">
        <v>8.4595014259991304E-4</v>
      </c>
      <c r="I30" s="68">
        <v>1.0538850744460399E-3</v>
      </c>
      <c r="J30" s="68">
        <v>9.4854459559483002E-4</v>
      </c>
      <c r="K30" s="68">
        <v>9.3024751031834795E-4</v>
      </c>
      <c r="L30" s="68">
        <v>9.0177280272559597E-4</v>
      </c>
      <c r="M30" s="68">
        <v>9.927353373425749E-4</v>
      </c>
      <c r="N30" s="68">
        <v>1.0847638229392899E-3</v>
      </c>
      <c r="O30" s="68">
        <v>1.2275999999999999E-3</v>
      </c>
      <c r="P30" s="68">
        <v>1.544445E-3</v>
      </c>
      <c r="Q30" s="68">
        <v>1.168515E-3</v>
      </c>
      <c r="R30" s="68">
        <v>1.311525E-3</v>
      </c>
      <c r="S30" s="68">
        <v>1.56861E-3</v>
      </c>
      <c r="T30" s="68">
        <v>9.9283500000000007E-4</v>
      </c>
      <c r="U30" s="68">
        <v>2.8870327799999999E-4</v>
      </c>
      <c r="V30" s="68">
        <v>1.7982660963762099E-4</v>
      </c>
      <c r="W30" s="68">
        <v>1.91745E-4</v>
      </c>
      <c r="X30" s="68">
        <v>2.57175E-4</v>
      </c>
      <c r="Y30" s="68">
        <v>1.2260344775587399E-3</v>
      </c>
      <c r="Z30" s="68">
        <v>2.2625555397813701E-3</v>
      </c>
      <c r="AA30" s="68">
        <v>2.3138243372771801E-3</v>
      </c>
      <c r="AB30" s="68">
        <v>2.7413175104587699E-3</v>
      </c>
      <c r="AC30" s="69">
        <v>2.9392255335624101E-3</v>
      </c>
      <c r="AD30" s="30">
        <f t="shared" ca="1" si="9"/>
        <v>2.2321707799583681</v>
      </c>
      <c r="AE30" s="38">
        <f t="shared" ca="1" si="4"/>
        <v>4.4407926555709132E-2</v>
      </c>
      <c r="AF30" s="38">
        <f t="shared" ca="1" si="5"/>
        <v>7.2194491279676587E-2</v>
      </c>
      <c r="AG30" s="45">
        <f t="shared" ca="1" si="6"/>
        <v>2.0742533921349172E-5</v>
      </c>
    </row>
    <row r="31" spans="1:33" hidden="1" outlineLevel="2" x14ac:dyDescent="0.2">
      <c r="A31" s="17" t="s">
        <v>7</v>
      </c>
      <c r="B31" s="56">
        <v>4.1473615189637899E-3</v>
      </c>
      <c r="C31" s="68">
        <v>4.1473615189637899E-3</v>
      </c>
      <c r="D31" s="68">
        <v>4.1473615189637899E-3</v>
      </c>
      <c r="E31" s="68">
        <v>4.1473615189637899E-3</v>
      </c>
      <c r="F31" s="68">
        <v>4.1473615189637899E-3</v>
      </c>
      <c r="G31" s="68">
        <v>4.1473615189637899E-3</v>
      </c>
      <c r="H31" s="68">
        <v>4.1473615189637899E-3</v>
      </c>
      <c r="I31" s="68">
        <v>4.1473615189637899E-3</v>
      </c>
      <c r="J31" s="68">
        <v>4.1473615189637899E-3</v>
      </c>
      <c r="K31" s="68">
        <v>4.1473615189637899E-3</v>
      </c>
      <c r="L31" s="68">
        <v>4.1473615189637899E-3</v>
      </c>
      <c r="M31" s="68">
        <v>4.1473615189637899E-3</v>
      </c>
      <c r="N31" s="68">
        <v>4.1473615189637899E-3</v>
      </c>
      <c r="O31" s="68">
        <v>4.1473615189637899E-3</v>
      </c>
      <c r="P31" s="68">
        <v>4.1473615189637899E-3</v>
      </c>
      <c r="Q31" s="68">
        <v>4.1473615189637899E-3</v>
      </c>
      <c r="R31" s="68">
        <v>4.1473615189637899E-3</v>
      </c>
      <c r="S31" s="68">
        <v>4.1473615189637899E-3</v>
      </c>
      <c r="T31" s="68">
        <v>4.1473615189637899E-3</v>
      </c>
      <c r="U31" s="68">
        <v>2.7071537324155201E-3</v>
      </c>
      <c r="V31" s="68">
        <v>1.82709576988821E-3</v>
      </c>
      <c r="W31" s="68">
        <v>4.0506086767893201E-4</v>
      </c>
      <c r="X31" s="68">
        <v>7.0125080923051999E-4</v>
      </c>
      <c r="Y31" s="68">
        <v>2.9061811625144199E-6</v>
      </c>
      <c r="Z31" s="68">
        <v>2.9003581353491699E-6</v>
      </c>
      <c r="AA31" s="68">
        <v>0</v>
      </c>
      <c r="AB31" s="68">
        <v>0</v>
      </c>
      <c r="AC31" s="69">
        <v>0</v>
      </c>
      <c r="AD31" s="30">
        <f t="shared" ca="1" si="9"/>
        <v>-1</v>
      </c>
      <c r="AE31" s="38">
        <f t="shared" ca="1" si="4"/>
        <v>-1</v>
      </c>
      <c r="AF31" s="38" t="str">
        <f t="shared" ca="1" si="5"/>
        <v/>
      </c>
      <c r="AG31" s="45">
        <f t="shared" ca="1" si="6"/>
        <v>0</v>
      </c>
    </row>
    <row r="32" spans="1:33" hidden="1" outlineLevel="2" x14ac:dyDescent="0.2">
      <c r="A32" s="17" t="s">
        <v>8</v>
      </c>
      <c r="B32" s="56">
        <v>0.60195245703585598</v>
      </c>
      <c r="C32" s="68">
        <v>0.52899879719669896</v>
      </c>
      <c r="D32" s="68">
        <v>0.54965665931236296</v>
      </c>
      <c r="E32" s="68">
        <v>0.57162084894408405</v>
      </c>
      <c r="F32" s="68">
        <v>0.57125909400239006</v>
      </c>
      <c r="G32" s="68">
        <v>0.61354792276884795</v>
      </c>
      <c r="H32" s="68">
        <v>0.58211597285359196</v>
      </c>
      <c r="I32" s="68">
        <v>0.56201134877415004</v>
      </c>
      <c r="J32" s="68">
        <v>0.487015317487836</v>
      </c>
      <c r="K32" s="68">
        <v>0.48894297476931198</v>
      </c>
      <c r="L32" s="68">
        <v>0.503468409840931</v>
      </c>
      <c r="M32" s="68">
        <v>0.528684376576534</v>
      </c>
      <c r="N32" s="68">
        <v>0.57373524862204495</v>
      </c>
      <c r="O32" s="68">
        <v>0.629243917297168</v>
      </c>
      <c r="P32" s="68">
        <v>0.65564059628079896</v>
      </c>
      <c r="Q32" s="68">
        <v>0.68151670513178098</v>
      </c>
      <c r="R32" s="68">
        <v>0.67585908200340095</v>
      </c>
      <c r="S32" s="68">
        <v>0.64219019754000795</v>
      </c>
      <c r="T32" s="68">
        <v>0.74106451720715005</v>
      </c>
      <c r="U32" s="68">
        <v>0.80306003906067003</v>
      </c>
      <c r="V32" s="68">
        <v>0.68385689394183902</v>
      </c>
      <c r="W32" s="68">
        <v>0.69993173946957199</v>
      </c>
      <c r="X32" s="68">
        <v>0.72724726370783699</v>
      </c>
      <c r="Y32" s="68">
        <v>0.74379140008456801</v>
      </c>
      <c r="Z32" s="68">
        <v>0.64459230627273001</v>
      </c>
      <c r="AA32" s="68">
        <v>0.61802549525864103</v>
      </c>
      <c r="AB32" s="68">
        <v>0.70252537211733002</v>
      </c>
      <c r="AC32" s="69">
        <v>0.804159950754752</v>
      </c>
      <c r="AD32" s="30">
        <f t="shared" ca="1" si="9"/>
        <v>0.33591937594973764</v>
      </c>
      <c r="AE32" s="38">
        <f t="shared" ca="1" si="4"/>
        <v>1.0784393353101329E-2</v>
      </c>
      <c r="AF32" s="38">
        <f t="shared" ca="1" si="5"/>
        <v>0.14467033173635735</v>
      </c>
      <c r="AG32" s="45">
        <f t="shared" ca="1" si="6"/>
        <v>5.6750714997035262E-3</v>
      </c>
    </row>
    <row r="33" spans="1:33" ht="15" hidden="1" outlineLevel="1" x14ac:dyDescent="0.25">
      <c r="A33" s="16" t="s">
        <v>16</v>
      </c>
      <c r="B33" s="55">
        <f>SUBTOTAL(9,B34:B36)</f>
        <v>0.13671082446294358</v>
      </c>
      <c r="C33" s="66">
        <f t="shared" ref="C33:AC33" si="20">SUBTOTAL(9,C34:C36)</f>
        <v>0.14536365212363411</v>
      </c>
      <c r="D33" s="66">
        <f t="shared" si="20"/>
        <v>0.2565229648781277</v>
      </c>
      <c r="E33" s="66">
        <f t="shared" si="20"/>
        <v>0.1244326453443118</v>
      </c>
      <c r="F33" s="66">
        <f t="shared" si="20"/>
        <v>0.1306835330737198</v>
      </c>
      <c r="G33" s="66">
        <f t="shared" si="20"/>
        <v>0.14117705895299021</v>
      </c>
      <c r="H33" s="66">
        <f t="shared" si="20"/>
        <v>0.20099531773258622</v>
      </c>
      <c r="I33" s="66">
        <f t="shared" si="20"/>
        <v>0.17957007262343549</v>
      </c>
      <c r="J33" s="66">
        <f t="shared" si="20"/>
        <v>0.1591092748187041</v>
      </c>
      <c r="K33" s="66">
        <f t="shared" si="20"/>
        <v>0.16828761148857549</v>
      </c>
      <c r="L33" s="66">
        <f t="shared" si="20"/>
        <v>0.19462430734963029</v>
      </c>
      <c r="M33" s="66">
        <f t="shared" si="20"/>
        <v>0.178915145243881</v>
      </c>
      <c r="N33" s="66">
        <f t="shared" si="20"/>
        <v>0.1947172548210111</v>
      </c>
      <c r="O33" s="66">
        <f t="shared" si="20"/>
        <v>0.11153129979324369</v>
      </c>
      <c r="P33" s="66">
        <f t="shared" si="20"/>
        <v>0.14170866111470781</v>
      </c>
      <c r="Q33" s="66">
        <f t="shared" si="20"/>
        <v>0.10173867568435729</v>
      </c>
      <c r="R33" s="66">
        <f t="shared" si="20"/>
        <v>0.1086388263194836</v>
      </c>
      <c r="S33" s="66">
        <f t="shared" si="20"/>
        <v>9.8766433242943708E-2</v>
      </c>
      <c r="T33" s="66">
        <f t="shared" si="20"/>
        <v>9.67450720934451E-2</v>
      </c>
      <c r="U33" s="66">
        <f t="shared" si="20"/>
        <v>0.11250384798127119</v>
      </c>
      <c r="V33" s="66">
        <f t="shared" si="20"/>
        <v>8.7827152451882495E-2</v>
      </c>
      <c r="W33" s="66">
        <f t="shared" si="20"/>
        <v>8.979442040772341E-2</v>
      </c>
      <c r="X33" s="66">
        <f t="shared" si="20"/>
        <v>0.1004147616319046</v>
      </c>
      <c r="Y33" s="66">
        <f t="shared" si="20"/>
        <v>0.13105194240680926</v>
      </c>
      <c r="Z33" s="66">
        <f t="shared" si="20"/>
        <v>0.19158232780496373</v>
      </c>
      <c r="AA33" s="66">
        <f t="shared" si="20"/>
        <v>0.20185057634692954</v>
      </c>
      <c r="AB33" s="66">
        <f t="shared" ref="AB33" si="21">SUBTOTAL(9,AB34:AB36)</f>
        <v>0.21605396323231221</v>
      </c>
      <c r="AC33" s="67">
        <f t="shared" si="20"/>
        <v>0.16663464293189242</v>
      </c>
      <c r="AD33" s="29">
        <f t="shared" ca="1" si="9"/>
        <v>0.21888404657423388</v>
      </c>
      <c r="AE33" s="37">
        <f t="shared" ca="1" si="4"/>
        <v>7.3578899677140264E-3</v>
      </c>
      <c r="AF33" s="37">
        <f t="shared" ca="1" si="5"/>
        <v>-0.22873600447348252</v>
      </c>
      <c r="AG33" s="44">
        <f t="shared" ca="1" si="6"/>
        <v>1.1759644484638843E-3</v>
      </c>
    </row>
    <row r="34" spans="1:33" hidden="1" outlineLevel="2" x14ac:dyDescent="0.2">
      <c r="A34" s="17" t="s">
        <v>6</v>
      </c>
      <c r="B34" s="56">
        <v>4.1815458509468301E-2</v>
      </c>
      <c r="C34" s="68">
        <v>7.1002380051210803E-2</v>
      </c>
      <c r="D34" s="68">
        <v>5.5916286711782698E-2</v>
      </c>
      <c r="E34" s="68">
        <v>6.3575832929285495E-2</v>
      </c>
      <c r="F34" s="68">
        <v>8.6571955413360699E-2</v>
      </c>
      <c r="G34" s="68">
        <v>0.107493475432238</v>
      </c>
      <c r="H34" s="68">
        <v>0.132793162831048</v>
      </c>
      <c r="I34" s="68">
        <v>0.14501426494295699</v>
      </c>
      <c r="J34" s="68">
        <v>0.13614038456421801</v>
      </c>
      <c r="K34" s="68">
        <v>0.15001963243083999</v>
      </c>
      <c r="L34" s="68">
        <v>0.168342650284624</v>
      </c>
      <c r="M34" s="68">
        <v>0.15623672766711699</v>
      </c>
      <c r="N34" s="68">
        <v>0.17293300870904901</v>
      </c>
      <c r="O34" s="68">
        <v>9.1949658684169197E-2</v>
      </c>
      <c r="P34" s="68">
        <v>8.7580424525641007E-2</v>
      </c>
      <c r="Q34" s="68">
        <v>3.7496037542968597E-2</v>
      </c>
      <c r="R34" s="68">
        <v>4.2411482357304797E-2</v>
      </c>
      <c r="S34" s="68">
        <v>4.1765616108477698E-2</v>
      </c>
      <c r="T34" s="68">
        <v>5.1472216805740899E-2</v>
      </c>
      <c r="U34" s="68">
        <v>7.7458933345329301E-2</v>
      </c>
      <c r="V34" s="68">
        <v>7.5746752393763397E-2</v>
      </c>
      <c r="W34" s="68">
        <v>7.2915897856375506E-2</v>
      </c>
      <c r="X34" s="68">
        <v>8.9113397040888803E-2</v>
      </c>
      <c r="Y34" s="68">
        <v>0.11487369450818399</v>
      </c>
      <c r="Z34" s="68">
        <v>0.17008980987290101</v>
      </c>
      <c r="AA34" s="68">
        <v>0.14283569651611</v>
      </c>
      <c r="AB34" s="68">
        <v>0.16164773888672401</v>
      </c>
      <c r="AC34" s="69">
        <v>0.14230701143995</v>
      </c>
      <c r="AD34" s="30">
        <f t="shared" ca="1" si="9"/>
        <v>2.4032153780575509</v>
      </c>
      <c r="AE34" s="38">
        <f t="shared" ca="1" si="4"/>
        <v>4.6404524244094025E-2</v>
      </c>
      <c r="AF34" s="38">
        <f t="shared" ca="1" si="5"/>
        <v>-0.11964737385115654</v>
      </c>
      <c r="AG34" s="45">
        <f t="shared" ca="1" si="6"/>
        <v>1.004280882270823E-3</v>
      </c>
    </row>
    <row r="35" spans="1:33" hidden="1" outlineLevel="2" x14ac:dyDescent="0.2">
      <c r="A35" s="17" t="s">
        <v>7</v>
      </c>
      <c r="B35" s="56">
        <v>0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68">
        <v>0</v>
      </c>
      <c r="Q35" s="68">
        <v>0</v>
      </c>
      <c r="R35" s="68">
        <v>0</v>
      </c>
      <c r="S35" s="68">
        <v>0</v>
      </c>
      <c r="T35" s="68">
        <v>0</v>
      </c>
      <c r="U35" s="68">
        <v>0</v>
      </c>
      <c r="V35" s="68">
        <v>0</v>
      </c>
      <c r="W35" s="68">
        <v>0</v>
      </c>
      <c r="X35" s="68">
        <v>0</v>
      </c>
      <c r="Y35" s="68">
        <v>7.1954372006063496E-5</v>
      </c>
      <c r="Z35" s="68">
        <v>4.8320041099527602E-5</v>
      </c>
      <c r="AA35" s="68">
        <v>4.02913990217319E-5</v>
      </c>
      <c r="AB35" s="68">
        <v>2.9044823177709999E-5</v>
      </c>
      <c r="AC35" s="69">
        <v>2.3290899619106401E-5</v>
      </c>
      <c r="AD35" s="30" t="str">
        <f t="shared" ca="1" si="9"/>
        <v/>
      </c>
      <c r="AE35" s="38" t="str">
        <f t="shared" ca="1" si="4"/>
        <v/>
      </c>
      <c r="AF35" s="38">
        <f t="shared" ca="1" si="5"/>
        <v>-0.19810496085303619</v>
      </c>
      <c r="AG35" s="45">
        <f t="shared" ca="1" si="6"/>
        <v>1.6436720145885153E-7</v>
      </c>
    </row>
    <row r="36" spans="1:33" hidden="1" outlineLevel="2" x14ac:dyDescent="0.2">
      <c r="A36" s="17" t="s">
        <v>8</v>
      </c>
      <c r="B36" s="56">
        <v>9.4895365953475294E-2</v>
      </c>
      <c r="C36" s="68">
        <v>7.4361272072423296E-2</v>
      </c>
      <c r="D36" s="68">
        <v>0.200606678166345</v>
      </c>
      <c r="E36" s="68">
        <v>6.0856812415026301E-2</v>
      </c>
      <c r="F36" s="68">
        <v>4.41115776603591E-2</v>
      </c>
      <c r="G36" s="68">
        <v>3.3683583520752201E-2</v>
      </c>
      <c r="H36" s="68">
        <v>6.8202154901538206E-2</v>
      </c>
      <c r="I36" s="68">
        <v>3.4555807680478501E-2</v>
      </c>
      <c r="J36" s="68">
        <v>2.2968890254486101E-2</v>
      </c>
      <c r="K36" s="68">
        <v>1.8267979057735501E-2</v>
      </c>
      <c r="L36" s="68">
        <v>2.6281657065006299E-2</v>
      </c>
      <c r="M36" s="68">
        <v>2.2678417576764E-2</v>
      </c>
      <c r="N36" s="68">
        <v>2.1784246111962099E-2</v>
      </c>
      <c r="O36" s="68">
        <v>1.95816411090745E-2</v>
      </c>
      <c r="P36" s="68">
        <v>5.4128236589066799E-2</v>
      </c>
      <c r="Q36" s="68">
        <v>6.4242638141388697E-2</v>
      </c>
      <c r="R36" s="68">
        <v>6.6227343962178803E-2</v>
      </c>
      <c r="S36" s="68">
        <v>5.7000817134466003E-2</v>
      </c>
      <c r="T36" s="68">
        <v>4.5272855287704201E-2</v>
      </c>
      <c r="U36" s="68">
        <v>3.50449146359419E-2</v>
      </c>
      <c r="V36" s="68">
        <v>1.20804000581191E-2</v>
      </c>
      <c r="W36" s="68">
        <v>1.6878522551347901E-2</v>
      </c>
      <c r="X36" s="68">
        <v>1.13013645910158E-2</v>
      </c>
      <c r="Y36" s="68">
        <v>1.61062935266192E-2</v>
      </c>
      <c r="Z36" s="68">
        <v>2.1444197890963201E-2</v>
      </c>
      <c r="AA36" s="68">
        <v>5.89745884317978E-2</v>
      </c>
      <c r="AB36" s="68">
        <v>5.4377179522410501E-2</v>
      </c>
      <c r="AC36" s="69">
        <v>2.4304340592323299E-2</v>
      </c>
      <c r="AD36" s="30">
        <f t="shared" ca="1" si="9"/>
        <v>-0.74388274550477962</v>
      </c>
      <c r="AE36" s="38">
        <f t="shared" ca="1" si="4"/>
        <v>-4.9197472967359324E-2</v>
      </c>
      <c r="AF36" s="38">
        <f t="shared" ca="1" si="5"/>
        <v>-0.55304153680301238</v>
      </c>
      <c r="AG36" s="45">
        <f t="shared" ca="1" si="6"/>
        <v>1.7151919899160238E-4</v>
      </c>
    </row>
    <row r="37" spans="1:33" ht="15" hidden="1" outlineLevel="1" x14ac:dyDescent="0.25">
      <c r="A37" s="16" t="s">
        <v>17</v>
      </c>
      <c r="B37" s="55">
        <f>SUBTOTAL(9,B38:B41)</f>
        <v>1.5429217494340792</v>
      </c>
      <c r="C37" s="66">
        <f t="shared" ref="C37:AC37" si="22">SUBTOTAL(9,C38:C41)</f>
        <v>1.5643350743917803</v>
      </c>
      <c r="D37" s="66">
        <f t="shared" si="22"/>
        <v>1.6276502437164653</v>
      </c>
      <c r="E37" s="66">
        <f t="shared" si="22"/>
        <v>1.6504157205435797</v>
      </c>
      <c r="F37" s="66">
        <f t="shared" si="22"/>
        <v>1.7401399805202895</v>
      </c>
      <c r="G37" s="66">
        <f t="shared" si="22"/>
        <v>1.7944131781382282</v>
      </c>
      <c r="H37" s="66">
        <f t="shared" si="22"/>
        <v>1.7309386218182454</v>
      </c>
      <c r="I37" s="66">
        <f t="shared" si="22"/>
        <v>1.8136994706590939</v>
      </c>
      <c r="J37" s="66">
        <f t="shared" si="22"/>
        <v>1.9303799384772717</v>
      </c>
      <c r="K37" s="66">
        <f t="shared" si="22"/>
        <v>2.1888206744841234</v>
      </c>
      <c r="L37" s="66">
        <f t="shared" si="22"/>
        <v>2.4306717333708061</v>
      </c>
      <c r="M37" s="66">
        <f t="shared" si="22"/>
        <v>2.3940967226308691</v>
      </c>
      <c r="N37" s="66">
        <f t="shared" si="22"/>
        <v>2.5869002691842979</v>
      </c>
      <c r="O37" s="66">
        <f t="shared" si="22"/>
        <v>2.5908924173466912</v>
      </c>
      <c r="P37" s="66">
        <f t="shared" si="22"/>
        <v>2.8422817422754409</v>
      </c>
      <c r="Q37" s="66">
        <f t="shared" si="22"/>
        <v>2.8334653301896426</v>
      </c>
      <c r="R37" s="66">
        <f t="shared" si="22"/>
        <v>2.8135155498917488</v>
      </c>
      <c r="S37" s="66">
        <f t="shared" si="22"/>
        <v>2.6755792091778736</v>
      </c>
      <c r="T37" s="66">
        <f t="shared" si="22"/>
        <v>2.4578690122795708</v>
      </c>
      <c r="U37" s="66">
        <f t="shared" si="22"/>
        <v>2.2347314255401907</v>
      </c>
      <c r="V37" s="66">
        <f t="shared" si="22"/>
        <v>2.538754312199059</v>
      </c>
      <c r="W37" s="66">
        <f t="shared" si="22"/>
        <v>2.5798297462739539</v>
      </c>
      <c r="X37" s="66">
        <f t="shared" si="22"/>
        <v>2.5663222153863092</v>
      </c>
      <c r="Y37" s="66">
        <f t="shared" si="22"/>
        <v>2.4243158257872048</v>
      </c>
      <c r="Z37" s="66">
        <f t="shared" si="22"/>
        <v>2.4416326666671933</v>
      </c>
      <c r="AA37" s="66">
        <f t="shared" si="22"/>
        <v>2.4828519562532474</v>
      </c>
      <c r="AB37" s="66">
        <f t="shared" ref="AB37" si="23">SUBTOTAL(9,AB38:AB41)</f>
        <v>2.450875814834498</v>
      </c>
      <c r="AC37" s="67">
        <f t="shared" si="22"/>
        <v>2.5880445456081378</v>
      </c>
      <c r="AD37" s="29">
        <f t="shared" ca="1" si="9"/>
        <v>0.67736604047314386</v>
      </c>
      <c r="AE37" s="37">
        <f t="shared" ca="1" si="4"/>
        <v>1.9341133958016732E-2</v>
      </c>
      <c r="AF37" s="37">
        <f t="shared" ca="1" si="5"/>
        <v>5.5967230140096857E-2</v>
      </c>
      <c r="AG37" s="44">
        <f t="shared" ca="1" si="6"/>
        <v>1.8264199587356922E-2</v>
      </c>
    </row>
    <row r="38" spans="1:33" hidden="1" outlineLevel="2" x14ac:dyDescent="0.2">
      <c r="A38" s="17" t="s">
        <v>6</v>
      </c>
      <c r="B38" s="56">
        <v>2.95423989331721E-2</v>
      </c>
      <c r="C38" s="68">
        <v>2.9602179657493202E-2</v>
      </c>
      <c r="D38" s="68">
        <v>2.8741662053417199E-2</v>
      </c>
      <c r="E38" s="68">
        <v>3.04478142979271E-2</v>
      </c>
      <c r="F38" s="68">
        <v>3.3947163976533898E-2</v>
      </c>
      <c r="G38" s="68">
        <v>3.6984253291021903E-2</v>
      </c>
      <c r="H38" s="68">
        <v>3.6748873079951103E-2</v>
      </c>
      <c r="I38" s="68">
        <v>3.6829266405225498E-2</v>
      </c>
      <c r="J38" s="68">
        <v>3.9267973473892798E-2</v>
      </c>
      <c r="K38" s="68">
        <v>4.1979031162363997E-2</v>
      </c>
      <c r="L38" s="68">
        <v>4.3688736378806499E-2</v>
      </c>
      <c r="M38" s="68">
        <v>4.2377407578461201E-2</v>
      </c>
      <c r="N38" s="68">
        <v>3.63235852127856E-2</v>
      </c>
      <c r="O38" s="68">
        <v>3.1666357062925699E-2</v>
      </c>
      <c r="P38" s="68">
        <v>3.8211008579233902E-2</v>
      </c>
      <c r="Q38" s="68">
        <v>3.5131346335875398E-2</v>
      </c>
      <c r="R38" s="68">
        <v>3.1817699999999997E-2</v>
      </c>
      <c r="S38" s="68">
        <v>2.9314755000000001E-2</v>
      </c>
      <c r="T38" s="68">
        <v>2.7010935E-2</v>
      </c>
      <c r="U38" s="68">
        <v>2.6440920900000001E-2</v>
      </c>
      <c r="V38" s="68">
        <v>2.6563786380497601E-2</v>
      </c>
      <c r="W38" s="68">
        <v>2.6186642999999999E-2</v>
      </c>
      <c r="X38" s="68">
        <v>2.95042206491875E-2</v>
      </c>
      <c r="Y38" s="68">
        <v>2.76661130217387E-2</v>
      </c>
      <c r="Z38" s="68">
        <v>2.8012219511254599E-2</v>
      </c>
      <c r="AA38" s="68">
        <v>2.7928485648052399E-2</v>
      </c>
      <c r="AB38" s="68">
        <v>2.53027808646848E-2</v>
      </c>
      <c r="AC38" s="69">
        <v>3.1591015855703099E-2</v>
      </c>
      <c r="AD38" s="30">
        <f t="shared" ca="1" si="9"/>
        <v>6.934497523932226E-2</v>
      </c>
      <c r="AE38" s="38">
        <f t="shared" ca="1" si="4"/>
        <v>2.4862815491120127E-3</v>
      </c>
      <c r="AF38" s="38">
        <f t="shared" ca="1" si="5"/>
        <v>0.2485195214173006</v>
      </c>
      <c r="AG38" s="45">
        <f t="shared" ca="1" si="6"/>
        <v>2.2294230589463789E-4</v>
      </c>
    </row>
    <row r="39" spans="1:33" hidden="1" outlineLevel="2" x14ac:dyDescent="0.2">
      <c r="A39" s="17" t="s">
        <v>7</v>
      </c>
      <c r="B39" s="56">
        <v>2.2803256080083201E-2</v>
      </c>
      <c r="C39" s="68">
        <v>2.01967192930806E-2</v>
      </c>
      <c r="D39" s="68">
        <v>1.7590182506077998E-2</v>
      </c>
      <c r="E39" s="68">
        <v>1.4983645719075501E-2</v>
      </c>
      <c r="F39" s="68">
        <v>1.2377108932072899E-2</v>
      </c>
      <c r="G39" s="68">
        <v>9.9276868730313206E-3</v>
      </c>
      <c r="H39" s="68">
        <v>9.8557388228624806E-3</v>
      </c>
      <c r="I39" s="68">
        <v>9.9650037421951596E-3</v>
      </c>
      <c r="J39" s="68">
        <v>1.6460662869432401E-3</v>
      </c>
      <c r="K39" s="68">
        <v>5.1902789396692196E-3</v>
      </c>
      <c r="L39" s="68">
        <v>5.0851335700150702E-3</v>
      </c>
      <c r="M39" s="68">
        <v>5.3548245034400902E-3</v>
      </c>
      <c r="N39" s="68">
        <v>5.4724301584167098E-3</v>
      </c>
      <c r="O39" s="68">
        <v>5.7983284288698703E-3</v>
      </c>
      <c r="P39" s="68">
        <v>8.5494701221524392E-3</v>
      </c>
      <c r="Q39" s="68">
        <v>1.22228554857208E-2</v>
      </c>
      <c r="R39" s="68">
        <v>1.9590903776164102E-2</v>
      </c>
      <c r="S39" s="68">
        <v>2.2048359885063502E-2</v>
      </c>
      <c r="T39" s="68">
        <v>2.1547322358636899E-2</v>
      </c>
      <c r="U39" s="68">
        <v>1.50706601510879E-2</v>
      </c>
      <c r="V39" s="68">
        <v>1.2790540058261499E-2</v>
      </c>
      <c r="W39" s="68">
        <v>1.5325926098332001E-2</v>
      </c>
      <c r="X39" s="68">
        <v>1.42893658596965E-2</v>
      </c>
      <c r="Y39" s="68">
        <v>1.40830621990154E-2</v>
      </c>
      <c r="Z39" s="68">
        <v>1.0395015695916001E-2</v>
      </c>
      <c r="AA39" s="68">
        <v>8.0588378754295597E-3</v>
      </c>
      <c r="AB39" s="68">
        <v>1.08551054005473E-2</v>
      </c>
      <c r="AC39" s="69">
        <v>1.08682988583098E-2</v>
      </c>
      <c r="AD39" s="30">
        <f t="shared" ca="1" si="9"/>
        <v>-0.52338829068352299</v>
      </c>
      <c r="AE39" s="38">
        <f t="shared" ca="1" si="4"/>
        <v>-2.7073182440512267E-2</v>
      </c>
      <c r="AF39" s="38">
        <f t="shared" ca="1" si="5"/>
        <v>1.2154149845320372E-3</v>
      </c>
      <c r="AG39" s="45">
        <f t="shared" ca="1" si="6"/>
        <v>7.6699135592571464E-5</v>
      </c>
    </row>
    <row r="40" spans="1:33" hidden="1" outlineLevel="2" x14ac:dyDescent="0.2">
      <c r="A40" s="17" t="s">
        <v>8</v>
      </c>
      <c r="B40" s="56">
        <v>5.4099954201453901E-2</v>
      </c>
      <c r="C40" s="68">
        <v>4.4839689624236401E-2</v>
      </c>
      <c r="D40" s="68">
        <v>0.11290481099418</v>
      </c>
      <c r="E40" s="68">
        <v>3.4252177104057098E-2</v>
      </c>
      <c r="F40" s="68">
        <v>2.54156830355729E-2</v>
      </c>
      <c r="G40" s="68">
        <v>2.08397763662551E-2</v>
      </c>
      <c r="H40" s="68">
        <v>4.05315800645119E-2</v>
      </c>
      <c r="I40" s="68">
        <v>2.1661306997563402E-2</v>
      </c>
      <c r="J40" s="68">
        <v>1.4319622029225799E-2</v>
      </c>
      <c r="K40" s="68">
        <v>1.2128528155410099E-2</v>
      </c>
      <c r="L40" s="68">
        <v>1.7426421101994799E-2</v>
      </c>
      <c r="M40" s="68">
        <v>1.5074346823718001E-2</v>
      </c>
      <c r="N40" s="68">
        <v>1.4881120740485299E-2</v>
      </c>
      <c r="O40" s="68">
        <v>1.41014112386353E-2</v>
      </c>
      <c r="P40" s="68">
        <v>3.6221315244824297E-2</v>
      </c>
      <c r="Q40" s="68">
        <v>4.2292677233996302E-2</v>
      </c>
      <c r="R40" s="68">
        <v>4.4604387257884397E-2</v>
      </c>
      <c r="S40" s="68">
        <v>3.97201258344098E-2</v>
      </c>
      <c r="T40" s="68">
        <v>3.02459381624035E-2</v>
      </c>
      <c r="U40" s="68">
        <v>2.43734598702827E-2</v>
      </c>
      <c r="V40" s="68">
        <v>1.053195915669E-2</v>
      </c>
      <c r="W40" s="68">
        <v>1.3052325990881899E-2</v>
      </c>
      <c r="X40" s="68">
        <v>9.4726463618354205E-3</v>
      </c>
      <c r="Y40" s="68">
        <v>1.2612215629610299E-2</v>
      </c>
      <c r="Z40" s="68">
        <v>1.5929988863752801E-2</v>
      </c>
      <c r="AA40" s="68">
        <v>3.6163061619645401E-2</v>
      </c>
      <c r="AB40" s="68">
        <v>3.3652692066556099E-2</v>
      </c>
      <c r="AC40" s="69">
        <v>1.62053079877548E-2</v>
      </c>
      <c r="AD40" s="30">
        <f t="shared" ca="1" si="9"/>
        <v>-0.70045616069450767</v>
      </c>
      <c r="AE40" s="38">
        <f t="shared" ca="1" si="4"/>
        <v>-4.3665894590189658E-2</v>
      </c>
      <c r="AF40" s="38">
        <f t="shared" ca="1" si="5"/>
        <v>-0.51845433477639769</v>
      </c>
      <c r="AG40" s="45">
        <f t="shared" ca="1" si="6"/>
        <v>1.1436317043507244E-4</v>
      </c>
    </row>
    <row r="41" spans="1:33" ht="15" hidden="1" outlineLevel="2" x14ac:dyDescent="0.25">
      <c r="A41" s="17" t="s">
        <v>9</v>
      </c>
      <c r="B41" s="56">
        <v>1.43647614021937</v>
      </c>
      <c r="C41" s="68">
        <v>1.4696964858169701</v>
      </c>
      <c r="D41" s="68">
        <v>1.46841358816279</v>
      </c>
      <c r="E41" s="68">
        <v>1.57073208342252</v>
      </c>
      <c r="F41" s="68">
        <v>1.6684000245761099</v>
      </c>
      <c r="G41" s="68">
        <v>1.7266614616079199</v>
      </c>
      <c r="H41" s="68">
        <v>1.64380242985092</v>
      </c>
      <c r="I41" s="68">
        <v>1.7452438935141099</v>
      </c>
      <c r="J41" s="68">
        <v>1.87514627668721</v>
      </c>
      <c r="K41" s="68">
        <v>2.12952283622668</v>
      </c>
      <c r="L41" s="68">
        <v>2.36447144231999</v>
      </c>
      <c r="M41" s="68">
        <v>2.33129014372525</v>
      </c>
      <c r="N41" s="68">
        <v>2.5302231330726102</v>
      </c>
      <c r="O41" s="68">
        <v>2.5393263206162602</v>
      </c>
      <c r="P41" s="68">
        <v>2.7592999483292302</v>
      </c>
      <c r="Q41" s="68">
        <v>2.7438184511340502</v>
      </c>
      <c r="R41" s="68">
        <v>2.7175025588577002</v>
      </c>
      <c r="S41" s="68">
        <v>2.5844959684584001</v>
      </c>
      <c r="T41" s="68">
        <v>2.3790648167585302</v>
      </c>
      <c r="U41" s="68">
        <v>2.1688463846188202</v>
      </c>
      <c r="V41" s="68">
        <v>2.4888680266036101</v>
      </c>
      <c r="W41" s="68">
        <v>2.52526485118474</v>
      </c>
      <c r="X41" s="68">
        <v>2.5130559825155898</v>
      </c>
      <c r="Y41" s="68">
        <v>2.3699544349368402</v>
      </c>
      <c r="Z41" s="68">
        <v>2.3872954425962698</v>
      </c>
      <c r="AA41" s="68">
        <v>2.4107015711101201</v>
      </c>
      <c r="AB41" s="68">
        <v>2.3810652365027098</v>
      </c>
      <c r="AC41" s="69">
        <v>2.52937992290637</v>
      </c>
      <c r="AD41" s="29">
        <f t="shared" ca="1" si="9"/>
        <v>0.76082278854983176</v>
      </c>
      <c r="AE41" s="37">
        <f t="shared" ca="1" si="4"/>
        <v>2.1175953704826167E-2</v>
      </c>
      <c r="AF41" s="37">
        <f t="shared" ca="1" si="5"/>
        <v>6.2289215822370236E-2</v>
      </c>
      <c r="AG41" s="44">
        <f t="shared" ca="1" si="6"/>
        <v>1.7850194975434643E-2</v>
      </c>
    </row>
    <row r="42" spans="1:33" ht="15" hidden="1" outlineLevel="1" x14ac:dyDescent="0.25">
      <c r="A42" s="16" t="s">
        <v>18</v>
      </c>
      <c r="B42" s="55">
        <f>SUBTOTAL(9,B43:B46)</f>
        <v>0.39281924165016785</v>
      </c>
      <c r="C42" s="66">
        <f t="shared" ref="C42:AC42" si="24">SUBTOTAL(9,C43:C46)</f>
        <v>0.37299921904979838</v>
      </c>
      <c r="D42" s="66">
        <f t="shared" si="24"/>
        <v>0.57557224415563124</v>
      </c>
      <c r="E42" s="66">
        <f t="shared" si="24"/>
        <v>0.34487445905249531</v>
      </c>
      <c r="F42" s="66">
        <f t="shared" si="24"/>
        <v>0.32723858487051044</v>
      </c>
      <c r="G42" s="66">
        <f t="shared" si="24"/>
        <v>0.31680012204292834</v>
      </c>
      <c r="H42" s="66">
        <f t="shared" si="24"/>
        <v>0.37000726591852579</v>
      </c>
      <c r="I42" s="66">
        <f t="shared" si="24"/>
        <v>0.31946090343011696</v>
      </c>
      <c r="J42" s="66">
        <f t="shared" si="24"/>
        <v>0.30418825365661406</v>
      </c>
      <c r="K42" s="66">
        <f t="shared" si="24"/>
        <v>0.26496006402352928</v>
      </c>
      <c r="L42" s="66">
        <f t="shared" si="24"/>
        <v>0.2676772417725003</v>
      </c>
      <c r="M42" s="66">
        <f t="shared" si="24"/>
        <v>0.26912229332084064</v>
      </c>
      <c r="N42" s="66">
        <f t="shared" si="24"/>
        <v>0.28940971281210159</v>
      </c>
      <c r="O42" s="66">
        <f t="shared" si="24"/>
        <v>0.3044275183152434</v>
      </c>
      <c r="P42" s="66">
        <f t="shared" si="24"/>
        <v>0.39012417170913566</v>
      </c>
      <c r="Q42" s="66">
        <f t="shared" si="24"/>
        <v>0.41557850302193133</v>
      </c>
      <c r="R42" s="66">
        <f t="shared" si="24"/>
        <v>0.42529885941547269</v>
      </c>
      <c r="S42" s="66">
        <f t="shared" si="24"/>
        <v>0.42715799077535643</v>
      </c>
      <c r="T42" s="66">
        <f t="shared" si="24"/>
        <v>0.40129139033192857</v>
      </c>
      <c r="U42" s="66">
        <f t="shared" si="24"/>
        <v>0.36855294675512268</v>
      </c>
      <c r="V42" s="66">
        <f t="shared" si="24"/>
        <v>0.38100877649523879</v>
      </c>
      <c r="W42" s="66">
        <f t="shared" si="24"/>
        <v>0.37413112489194689</v>
      </c>
      <c r="X42" s="66">
        <f t="shared" si="24"/>
        <v>0.39426419875971447</v>
      </c>
      <c r="Y42" s="66">
        <f t="shared" si="24"/>
        <v>0.3771145476146861</v>
      </c>
      <c r="Z42" s="66">
        <f t="shared" si="24"/>
        <v>0.43068739811182816</v>
      </c>
      <c r="AA42" s="66">
        <f t="shared" si="24"/>
        <v>0.56548666668329561</v>
      </c>
      <c r="AB42" s="66">
        <f t="shared" ref="AB42" si="25">SUBTOTAL(9,AB43:AB46)</f>
        <v>0.51415081527470563</v>
      </c>
      <c r="AC42" s="67">
        <f t="shared" si="24"/>
        <v>0.51833118107358034</v>
      </c>
      <c r="AD42" s="29">
        <f t="shared" ca="1" si="9"/>
        <v>0.31951576225278022</v>
      </c>
      <c r="AE42" s="37">
        <f t="shared" ca="1" si="4"/>
        <v>1.0321975323815957E-2</v>
      </c>
      <c r="AF42" s="37">
        <f t="shared" ca="1" si="5"/>
        <v>8.1306217449859108E-3</v>
      </c>
      <c r="AG42" s="44">
        <f t="shared" ca="1" si="6"/>
        <v>3.6579370936808135E-3</v>
      </c>
    </row>
    <row r="43" spans="1:33" hidden="1" outlineLevel="2" x14ac:dyDescent="0.2">
      <c r="A43" s="17" t="s">
        <v>6</v>
      </c>
      <c r="B43" s="56">
        <v>3.7685249365883897E-2</v>
      </c>
      <c r="C43" s="68">
        <v>3.8776754244215499E-2</v>
      </c>
      <c r="D43" s="68">
        <v>3.9110049646245301E-2</v>
      </c>
      <c r="E43" s="68">
        <v>4.0769894939038501E-2</v>
      </c>
      <c r="F43" s="68">
        <v>4.3079769320304599E-2</v>
      </c>
      <c r="G43" s="68">
        <v>4.5736898301494501E-2</v>
      </c>
      <c r="H43" s="68">
        <v>4.6868519579625498E-2</v>
      </c>
      <c r="I43" s="68">
        <v>4.9597469024078501E-2</v>
      </c>
      <c r="J43" s="68">
        <v>4.9585753685458298E-2</v>
      </c>
      <c r="K43" s="68">
        <v>4.8828042496912999E-2</v>
      </c>
      <c r="L43" s="68">
        <v>5.1846669657144198E-2</v>
      </c>
      <c r="M43" s="68">
        <v>5.3837806738758598E-2</v>
      </c>
      <c r="N43" s="68">
        <v>5.3011257253536698E-2</v>
      </c>
      <c r="O43" s="68">
        <v>5.1355163642957599E-2</v>
      </c>
      <c r="P43" s="68">
        <v>5.2942504923096302E-2</v>
      </c>
      <c r="Q43" s="68">
        <v>5.1382875092434201E-2</v>
      </c>
      <c r="R43" s="68">
        <v>4.4467109999999997E-2</v>
      </c>
      <c r="S43" s="68">
        <v>5.3601929999999999E-2</v>
      </c>
      <c r="T43" s="68">
        <v>4.3150590000000003E-2</v>
      </c>
      <c r="U43" s="68">
        <v>5.0604344905499997E-2</v>
      </c>
      <c r="V43" s="68">
        <v>7.0568403440045904E-2</v>
      </c>
      <c r="W43" s="68">
        <v>7.072728516E-2</v>
      </c>
      <c r="X43" s="68">
        <v>7.7344290778230004E-2</v>
      </c>
      <c r="Y43" s="68">
        <v>7.0823337463829905E-2</v>
      </c>
      <c r="Z43" s="68">
        <v>7.3721236932074205E-2</v>
      </c>
      <c r="AA43" s="68">
        <v>7.9032224500318896E-2</v>
      </c>
      <c r="AB43" s="68">
        <v>6.5732621193338295E-2</v>
      </c>
      <c r="AC43" s="69">
        <v>7.9476879214129104E-2</v>
      </c>
      <c r="AD43" s="30">
        <f t="shared" ca="1" si="9"/>
        <v>1.1089651933172235</v>
      </c>
      <c r="AE43" s="38">
        <f t="shared" ca="1" si="4"/>
        <v>2.8022383519342053E-2</v>
      </c>
      <c r="AF43" s="38">
        <f t="shared" ca="1" si="5"/>
        <v>0.20909341163141892</v>
      </c>
      <c r="AG43" s="45">
        <f t="shared" ca="1" si="6"/>
        <v>5.608796753558276E-4</v>
      </c>
    </row>
    <row r="44" spans="1:33" hidden="1" outlineLevel="2" x14ac:dyDescent="0.2">
      <c r="A44" s="17" t="s">
        <v>7</v>
      </c>
      <c r="B44" s="56">
        <v>0.19368617439731201</v>
      </c>
      <c r="C44" s="68">
        <v>0.19580371907090499</v>
      </c>
      <c r="D44" s="68">
        <v>0.194554485918428</v>
      </c>
      <c r="E44" s="68">
        <v>0.19746091883193101</v>
      </c>
      <c r="F44" s="68">
        <v>0.20479300870530201</v>
      </c>
      <c r="G44" s="68">
        <v>0.204228103965545</v>
      </c>
      <c r="H44" s="68">
        <v>0.19629292359282</v>
      </c>
      <c r="I44" s="68">
        <v>0.19643682925196701</v>
      </c>
      <c r="J44" s="68">
        <v>0.20153324222989299</v>
      </c>
      <c r="K44" s="68">
        <v>0.174218768160396</v>
      </c>
      <c r="L44" s="68">
        <v>0.154836049386402</v>
      </c>
      <c r="M44" s="68">
        <v>0.161809174255237</v>
      </c>
      <c r="N44" s="68">
        <v>0.17937528127767599</v>
      </c>
      <c r="O44" s="68">
        <v>0.193632958873973</v>
      </c>
      <c r="P44" s="68">
        <v>0.20239548737194499</v>
      </c>
      <c r="Q44" s="68">
        <v>0.20521338603015199</v>
      </c>
      <c r="R44" s="68">
        <v>0.21106970564145</v>
      </c>
      <c r="S44" s="68">
        <v>0.219038621988077</v>
      </c>
      <c r="T44" s="68">
        <v>0.23212325012472801</v>
      </c>
      <c r="U44" s="68">
        <v>0.219046759556283</v>
      </c>
      <c r="V44" s="68">
        <v>0.26825959369090402</v>
      </c>
      <c r="W44" s="68">
        <v>0.25096649638764001</v>
      </c>
      <c r="X44" s="68">
        <v>0.27461500510160902</v>
      </c>
      <c r="Y44" s="68">
        <v>0.248341150262615</v>
      </c>
      <c r="Z44" s="68">
        <v>0.285106732620107</v>
      </c>
      <c r="AA44" s="68">
        <v>0.33064546474082401</v>
      </c>
      <c r="AB44" s="68">
        <v>0.306703930497987</v>
      </c>
      <c r="AC44" s="69">
        <v>0.366033339798156</v>
      </c>
      <c r="AD44" s="30">
        <f t="shared" ca="1" si="9"/>
        <v>0.88982688587418268</v>
      </c>
      <c r="AE44" s="38">
        <f t="shared" ca="1" si="4"/>
        <v>2.3853578902949035E-2</v>
      </c>
      <c r="AF44" s="38">
        <f t="shared" ca="1" si="5"/>
        <v>0.19344195949441345</v>
      </c>
      <c r="AG44" s="45">
        <f t="shared" ca="1" si="6"/>
        <v>2.5831494998975941E-3</v>
      </c>
    </row>
    <row r="45" spans="1:33" hidden="1" outlineLevel="2" x14ac:dyDescent="0.2">
      <c r="A45" s="17" t="s">
        <v>8</v>
      </c>
      <c r="B45" s="56">
        <v>0.16079422460659101</v>
      </c>
      <c r="C45" s="68">
        <v>0.137746910283739</v>
      </c>
      <c r="D45" s="68">
        <v>0.34123657761305798</v>
      </c>
      <c r="E45" s="68">
        <v>0.105916328511209</v>
      </c>
      <c r="F45" s="68">
        <v>7.85848580244526E-2</v>
      </c>
      <c r="G45" s="68">
        <v>6.6022178059151698E-2</v>
      </c>
      <c r="H45" s="68">
        <v>0.126067740088256</v>
      </c>
      <c r="I45" s="68">
        <v>7.2593544469902294E-2</v>
      </c>
      <c r="J45" s="68">
        <v>5.2202245538692703E-2</v>
      </c>
      <c r="K45" s="68">
        <v>4.0894917074733701E-2</v>
      </c>
      <c r="L45" s="68">
        <v>5.9868094861958501E-2</v>
      </c>
      <c r="M45" s="68">
        <v>5.2327385746583202E-2</v>
      </c>
      <c r="N45" s="68">
        <v>5.5718453820665197E-2</v>
      </c>
      <c r="O45" s="68">
        <v>5.81167029519008E-2</v>
      </c>
      <c r="P45" s="68">
        <v>0.13336057094589801</v>
      </c>
      <c r="Q45" s="68">
        <v>0.157575413018303</v>
      </c>
      <c r="R45" s="68">
        <v>0.16837809470079601</v>
      </c>
      <c r="S45" s="68">
        <v>0.15321237867262799</v>
      </c>
      <c r="T45" s="68">
        <v>0.124829256434782</v>
      </c>
      <c r="U45" s="68">
        <v>9.7839373759072701E-2</v>
      </c>
      <c r="V45" s="68">
        <v>4.0946169250752798E-2</v>
      </c>
      <c r="W45" s="68">
        <v>5.1183310292647999E-2</v>
      </c>
      <c r="X45" s="68">
        <v>4.1056781037154398E-2</v>
      </c>
      <c r="Y45" s="68">
        <v>5.67792892685847E-2</v>
      </c>
      <c r="Z45" s="68">
        <v>7.0679667830678999E-2</v>
      </c>
      <c r="AA45" s="68">
        <v>0.15461195462108401</v>
      </c>
      <c r="AB45" s="68">
        <v>0.14052796383862201</v>
      </c>
      <c r="AC45" s="69">
        <v>7.1540338322446204E-2</v>
      </c>
      <c r="AD45" s="30">
        <f t="shared" ca="1" si="9"/>
        <v>-0.55508141851810178</v>
      </c>
      <c r="AE45" s="38">
        <f t="shared" ca="1" si="4"/>
        <v>-2.9549577425070361E-2</v>
      </c>
      <c r="AF45" s="38">
        <f t="shared" ca="1" si="5"/>
        <v>-0.49091742050286213</v>
      </c>
      <c r="AG45" s="45">
        <f t="shared" ca="1" si="6"/>
        <v>5.0487037399936483E-4</v>
      </c>
    </row>
    <row r="46" spans="1:33" ht="15" hidden="1" outlineLevel="2" x14ac:dyDescent="0.25">
      <c r="A46" s="17" t="s">
        <v>9</v>
      </c>
      <c r="B46" s="56">
        <v>6.5359328038089998E-4</v>
      </c>
      <c r="C46" s="68">
        <v>6.7183545093887703E-4</v>
      </c>
      <c r="D46" s="68">
        <v>6.7113097789998802E-4</v>
      </c>
      <c r="E46" s="68">
        <v>7.2731677031686204E-4</v>
      </c>
      <c r="F46" s="68">
        <v>7.80948820451195E-4</v>
      </c>
      <c r="G46" s="68">
        <v>8.1294171673713304E-4</v>
      </c>
      <c r="H46" s="68">
        <v>7.7808265782432695E-4</v>
      </c>
      <c r="I46" s="68">
        <v>8.3306068416914901E-4</v>
      </c>
      <c r="J46" s="68">
        <v>8.67012202570079E-4</v>
      </c>
      <c r="K46" s="68">
        <v>1.01833629148658E-3</v>
      </c>
      <c r="L46" s="68">
        <v>1.1264278669956399E-3</v>
      </c>
      <c r="M46" s="68">
        <v>1.1479265802618701E-3</v>
      </c>
      <c r="N46" s="68">
        <v>1.3047204602237099E-3</v>
      </c>
      <c r="O46" s="68">
        <v>1.32269284641201E-3</v>
      </c>
      <c r="P46" s="68">
        <v>1.4256084681963199E-3</v>
      </c>
      <c r="Q46" s="68">
        <v>1.40682888104213E-3</v>
      </c>
      <c r="R46" s="68">
        <v>1.3839490732267101E-3</v>
      </c>
      <c r="S46" s="68">
        <v>1.3050601146513999E-3</v>
      </c>
      <c r="T46" s="68">
        <v>1.1882937724185701E-3</v>
      </c>
      <c r="U46" s="68">
        <v>1.062468534267E-3</v>
      </c>
      <c r="V46" s="68">
        <v>1.23461011353608E-3</v>
      </c>
      <c r="W46" s="68">
        <v>1.25403305165886E-3</v>
      </c>
      <c r="X46" s="68">
        <v>1.2481218427210501E-3</v>
      </c>
      <c r="Y46" s="68">
        <v>1.1707706196564601E-3</v>
      </c>
      <c r="Z46" s="68">
        <v>1.1797607289678899E-3</v>
      </c>
      <c r="AA46" s="68">
        <v>1.19702282106871E-3</v>
      </c>
      <c r="AB46" s="68">
        <v>1.1862997447583199E-3</v>
      </c>
      <c r="AC46" s="69">
        <v>1.2806237388490499E-3</v>
      </c>
      <c r="AD46" s="29">
        <f t="shared" ca="1" si="9"/>
        <v>0.95935878977019184</v>
      </c>
      <c r="AE46" s="37">
        <f t="shared" ca="1" si="4"/>
        <v>2.5224641279285365E-2</v>
      </c>
      <c r="AF46" s="37">
        <f t="shared" ca="1" si="5"/>
        <v>7.9511097011949694E-2</v>
      </c>
      <c r="AG46" s="44">
        <f t="shared" ca="1" si="6"/>
        <v>9.0375444280269239E-6</v>
      </c>
    </row>
    <row r="47" spans="1:33" ht="15" hidden="1" outlineLevel="1" x14ac:dyDescent="0.25">
      <c r="A47" s="16" t="s">
        <v>19</v>
      </c>
      <c r="B47" s="55">
        <f>SUBTOTAL(9,B48:B50)</f>
        <v>0.11827480950190648</v>
      </c>
      <c r="C47" s="66">
        <f t="shared" ref="C47:AC47" si="26">SUBTOTAL(9,C48:C50)</f>
        <v>8.977563182431221E-2</v>
      </c>
      <c r="D47" s="66">
        <f t="shared" si="26"/>
        <v>0.22413704858747066</v>
      </c>
      <c r="E47" s="66">
        <f t="shared" si="26"/>
        <v>6.8577334769133094E-2</v>
      </c>
      <c r="F47" s="66">
        <f t="shared" si="26"/>
        <v>5.0969632451022311E-2</v>
      </c>
      <c r="G47" s="66">
        <f t="shared" si="26"/>
        <v>4.2928005950352573E-2</v>
      </c>
      <c r="H47" s="66">
        <f t="shared" si="26"/>
        <v>8.5757858458992337E-2</v>
      </c>
      <c r="I47" s="66">
        <f t="shared" si="26"/>
        <v>4.3213606249891838E-2</v>
      </c>
      <c r="J47" s="66">
        <f t="shared" si="26"/>
        <v>3.030337447680196E-2</v>
      </c>
      <c r="K47" s="66">
        <f t="shared" si="26"/>
        <v>2.5241332238504721E-2</v>
      </c>
      <c r="L47" s="66">
        <f t="shared" si="26"/>
        <v>3.4111724603322548E-2</v>
      </c>
      <c r="M47" s="66">
        <f t="shared" si="26"/>
        <v>3.1064671107984009E-2</v>
      </c>
      <c r="N47" s="66">
        <f t="shared" si="26"/>
        <v>2.9992189235670048E-2</v>
      </c>
      <c r="O47" s="66">
        <f t="shared" si="26"/>
        <v>2.8040436504711899E-2</v>
      </c>
      <c r="P47" s="66">
        <f t="shared" si="26"/>
        <v>7.2429636434510294E-2</v>
      </c>
      <c r="Q47" s="66">
        <f t="shared" si="26"/>
        <v>8.7712204197242599E-2</v>
      </c>
      <c r="R47" s="66">
        <f t="shared" si="26"/>
        <v>9.0147069589236697E-2</v>
      </c>
      <c r="S47" s="66">
        <f t="shared" si="26"/>
        <v>8.3436394445927792E-2</v>
      </c>
      <c r="T47" s="66">
        <f t="shared" si="26"/>
        <v>6.4702966170239504E-2</v>
      </c>
      <c r="U47" s="66">
        <f t="shared" si="26"/>
        <v>4.7336822623752113E-2</v>
      </c>
      <c r="V47" s="66">
        <f t="shared" si="26"/>
        <v>2.2221862772868285E-2</v>
      </c>
      <c r="W47" s="66">
        <f t="shared" si="26"/>
        <v>3.1550650402612693E-2</v>
      </c>
      <c r="X47" s="66">
        <f t="shared" si="26"/>
        <v>2.2296492897018932E-2</v>
      </c>
      <c r="Y47" s="66">
        <f t="shared" si="26"/>
        <v>2.8175957909485842E-2</v>
      </c>
      <c r="Z47" s="66">
        <f t="shared" si="26"/>
        <v>3.0731966256376038E-2</v>
      </c>
      <c r="AA47" s="66">
        <f t="shared" si="26"/>
        <v>7.7765717212916058E-2</v>
      </c>
      <c r="AB47" s="66">
        <f t="shared" ref="AB47" si="27">SUBTOTAL(9,AB48:AB50)</f>
        <v>7.1821899286031818E-2</v>
      </c>
      <c r="AC47" s="67">
        <f t="shared" si="26"/>
        <v>3.2442549799036706E-2</v>
      </c>
      <c r="AD47" s="29">
        <f t="shared" ca="1" si="9"/>
        <v>-0.72570194840589652</v>
      </c>
      <c r="AE47" s="37">
        <f t="shared" ca="1" si="4"/>
        <v>-4.6779367332105637E-2</v>
      </c>
      <c r="AF47" s="37">
        <f t="shared" ca="1" si="5"/>
        <v>-0.54829167535887979</v>
      </c>
      <c r="AG47" s="44">
        <f t="shared" ca="1" si="6"/>
        <v>2.2895170241868401E-4</v>
      </c>
    </row>
    <row r="48" spans="1:33" hidden="1" outlineLevel="2" x14ac:dyDescent="0.2">
      <c r="A48" s="17" t="s">
        <v>6</v>
      </c>
      <c r="B48" s="56">
        <v>3.5487076946564898E-3</v>
      </c>
      <c r="C48" s="68">
        <v>3.1747017366412201E-3</v>
      </c>
      <c r="D48" s="68">
        <v>3.2303677396946602E-3</v>
      </c>
      <c r="E48" s="68">
        <v>3.4008448740457998E-3</v>
      </c>
      <c r="F48" s="68">
        <v>3.7000496404580099E-3</v>
      </c>
      <c r="G48" s="68">
        <v>3.92445321526717E-3</v>
      </c>
      <c r="H48" s="68">
        <v>4.0705764732824404E-3</v>
      </c>
      <c r="I48" s="68">
        <v>3.8861828381679402E-3</v>
      </c>
      <c r="J48" s="68">
        <v>3.8444333358778602E-3</v>
      </c>
      <c r="K48" s="68">
        <v>3.90183890152672E-3</v>
      </c>
      <c r="L48" s="68">
        <v>4.1679919786259496E-3</v>
      </c>
      <c r="M48" s="68">
        <v>4.4097911793893104E-3</v>
      </c>
      <c r="N48" s="68">
        <v>4.4567593694656502E-3</v>
      </c>
      <c r="O48" s="68">
        <v>2.8368E-3</v>
      </c>
      <c r="P48" s="68">
        <v>2.5132499999999999E-3</v>
      </c>
      <c r="Q48" s="68">
        <v>2.6461800000000001E-3</v>
      </c>
      <c r="R48" s="68">
        <v>3.8340449999999999E-3</v>
      </c>
      <c r="S48" s="68">
        <v>3.0605850000000002E-3</v>
      </c>
      <c r="T48" s="68">
        <v>2.7233743949999999E-3</v>
      </c>
      <c r="U48" s="68">
        <v>2.0133872999999998E-3</v>
      </c>
      <c r="V48" s="68">
        <v>6.2410871033214297E-3</v>
      </c>
      <c r="W48" s="68">
        <v>6.9556050000000001E-3</v>
      </c>
      <c r="X48" s="68">
        <v>7.2884860379871701E-3</v>
      </c>
      <c r="Y48" s="68">
        <v>7.4983779556981097E-3</v>
      </c>
      <c r="Z48" s="68">
        <v>3.33366564178299E-3</v>
      </c>
      <c r="AA48" s="68">
        <v>1.19492391548714E-3</v>
      </c>
      <c r="AB48" s="68">
        <v>1.1983344846318699E-3</v>
      </c>
      <c r="AC48" s="69">
        <v>1.1683016962637199E-3</v>
      </c>
      <c r="AD48" s="30">
        <f t="shared" ca="1" si="9"/>
        <v>-0.67078108517562474</v>
      </c>
      <c r="AE48" s="38">
        <f t="shared" ca="1" si="4"/>
        <v>-4.0314206448035184E-2</v>
      </c>
      <c r="AF48" s="38">
        <f t="shared" ca="1" si="5"/>
        <v>-2.5062108078593881E-2</v>
      </c>
      <c r="AG48" s="45">
        <f t="shared" ca="1" si="6"/>
        <v>8.2448717488339091E-6</v>
      </c>
    </row>
    <row r="49" spans="1:33" hidden="1" outlineLevel="2" x14ac:dyDescent="0.2">
      <c r="A49" s="17" t="s">
        <v>7</v>
      </c>
      <c r="B49" s="56">
        <v>3.8000000000000002E-4</v>
      </c>
      <c r="C49" s="68">
        <v>3.8000000000000002E-4</v>
      </c>
      <c r="D49" s="68">
        <v>3.8000000000000002E-4</v>
      </c>
      <c r="E49" s="68">
        <v>3.8000000000000002E-4</v>
      </c>
      <c r="F49" s="68">
        <v>3.8000000000000002E-4</v>
      </c>
      <c r="G49" s="68">
        <v>3.8000000000000002E-4</v>
      </c>
      <c r="H49" s="68">
        <v>3.8000000000000002E-4</v>
      </c>
      <c r="I49" s="68">
        <v>3.8000000000000002E-4</v>
      </c>
      <c r="J49" s="68">
        <v>3.8000000000000002E-4</v>
      </c>
      <c r="K49" s="68">
        <v>3.8000000000000002E-4</v>
      </c>
      <c r="L49" s="68">
        <v>3.8000000000000002E-4</v>
      </c>
      <c r="M49" s="68">
        <v>3.8000000000000002E-4</v>
      </c>
      <c r="N49" s="68">
        <v>3.8000000000000002E-4</v>
      </c>
      <c r="O49" s="68">
        <v>3.8000000000000002E-4</v>
      </c>
      <c r="P49" s="68">
        <v>3.8000000000000002E-4</v>
      </c>
      <c r="Q49" s="68">
        <v>3.8000000000000002E-4</v>
      </c>
      <c r="R49" s="68">
        <v>3.8000000000000002E-4</v>
      </c>
      <c r="S49" s="68">
        <v>3.8000000000000002E-4</v>
      </c>
      <c r="T49" s="68">
        <v>3.8000000000000002E-4</v>
      </c>
      <c r="U49" s="68">
        <v>2.3601347309550801E-4</v>
      </c>
      <c r="V49" s="68">
        <v>3.9299721347015298E-4</v>
      </c>
      <c r="W49" s="68">
        <v>5.0244619123009299E-4</v>
      </c>
      <c r="X49" s="68">
        <v>5.1687552341856302E-4</v>
      </c>
      <c r="Y49" s="68">
        <v>1.0271745764744301E-3</v>
      </c>
      <c r="Z49" s="68">
        <v>3.1068105094250002E-5</v>
      </c>
      <c r="AA49" s="68">
        <v>3.7035528393713102E-5</v>
      </c>
      <c r="AB49" s="68">
        <v>2.70278215681468E-5</v>
      </c>
      <c r="AC49" s="69">
        <v>3.5823754891458801E-4</v>
      </c>
      <c r="AD49" s="30">
        <f t="shared" ca="1" si="9"/>
        <v>-5.7269608119505322E-2</v>
      </c>
      <c r="AE49" s="38">
        <f t="shared" ca="1" si="4"/>
        <v>-2.1818733542567914E-3</v>
      </c>
      <c r="AF49" s="38">
        <f t="shared" ca="1" si="5"/>
        <v>12.254399656714584</v>
      </c>
      <c r="AG49" s="45">
        <f t="shared" ca="1" si="6"/>
        <v>2.5281334914288041E-6</v>
      </c>
    </row>
    <row r="50" spans="1:33" hidden="1" outlineLevel="2" x14ac:dyDescent="0.2">
      <c r="A50" s="17" t="s">
        <v>8</v>
      </c>
      <c r="B50" s="56">
        <v>0.11434610180724999</v>
      </c>
      <c r="C50" s="68">
        <v>8.6220930087670997E-2</v>
      </c>
      <c r="D50" s="68">
        <v>0.22052668084777599</v>
      </c>
      <c r="E50" s="68">
        <v>6.4796489895087295E-2</v>
      </c>
      <c r="F50" s="68">
        <v>4.6889582810564302E-2</v>
      </c>
      <c r="G50" s="68">
        <v>3.8623552735085401E-2</v>
      </c>
      <c r="H50" s="68">
        <v>8.1307281985709898E-2</v>
      </c>
      <c r="I50" s="68">
        <v>3.89474234117239E-2</v>
      </c>
      <c r="J50" s="68">
        <v>2.60789411409241E-2</v>
      </c>
      <c r="K50" s="68">
        <v>2.0959493336978E-2</v>
      </c>
      <c r="L50" s="68">
        <v>2.9563732624696599E-2</v>
      </c>
      <c r="M50" s="68">
        <v>2.6274879928594699E-2</v>
      </c>
      <c r="N50" s="68">
        <v>2.51554298662044E-2</v>
      </c>
      <c r="O50" s="68">
        <v>2.48236365047119E-2</v>
      </c>
      <c r="P50" s="68">
        <v>6.9536386434510294E-2</v>
      </c>
      <c r="Q50" s="68">
        <v>8.4686024197242596E-2</v>
      </c>
      <c r="R50" s="68">
        <v>8.5933024589236698E-2</v>
      </c>
      <c r="S50" s="68">
        <v>7.9995809445927796E-2</v>
      </c>
      <c r="T50" s="68">
        <v>6.15995917752395E-2</v>
      </c>
      <c r="U50" s="68">
        <v>4.5087421850656603E-2</v>
      </c>
      <c r="V50" s="68">
        <v>1.5587778456076701E-2</v>
      </c>
      <c r="W50" s="68">
        <v>2.4092599211382602E-2</v>
      </c>
      <c r="X50" s="68">
        <v>1.44911313356132E-2</v>
      </c>
      <c r="Y50" s="68">
        <v>1.9650405377313301E-2</v>
      </c>
      <c r="Z50" s="68">
        <v>2.7367232509498799E-2</v>
      </c>
      <c r="AA50" s="68">
        <v>7.6533757769035204E-2</v>
      </c>
      <c r="AB50" s="68">
        <v>7.05965369798318E-2</v>
      </c>
      <c r="AC50" s="69">
        <v>3.0916010553858401E-2</v>
      </c>
      <c r="AD50" s="30">
        <f t="shared" ca="1" si="9"/>
        <v>-0.72962776985635547</v>
      </c>
      <c r="AE50" s="38">
        <f t="shared" ca="1" si="4"/>
        <v>-4.7288168521175122E-2</v>
      </c>
      <c r="AF50" s="38">
        <f t="shared" ca="1" si="5"/>
        <v>-0.56207468699646612</v>
      </c>
      <c r="AG50" s="45">
        <f t="shared" ca="1" si="6"/>
        <v>2.1817869717842133E-4</v>
      </c>
    </row>
    <row r="51" spans="1:33" ht="15" hidden="1" outlineLevel="1" x14ac:dyDescent="0.25">
      <c r="A51" s="16" t="s">
        <v>20</v>
      </c>
      <c r="B51" s="55">
        <f>SUBTOTAL(9,B52:B54)</f>
        <v>2.137230085968915E-2</v>
      </c>
      <c r="C51" s="66">
        <f t="shared" ref="C51:AC51" si="28">SUBTOTAL(9,C52:C54)</f>
        <v>2.0763571376234358E-2</v>
      </c>
      <c r="D51" s="66">
        <f t="shared" si="28"/>
        <v>3.5002552849495952E-2</v>
      </c>
      <c r="E51" s="66">
        <f t="shared" si="28"/>
        <v>1.7979072807473441E-2</v>
      </c>
      <c r="F51" s="66">
        <f t="shared" si="28"/>
        <v>1.6455009161054159E-2</v>
      </c>
      <c r="G51" s="66">
        <f t="shared" si="28"/>
        <v>1.4909217563692762E-2</v>
      </c>
      <c r="H51" s="66">
        <f t="shared" si="28"/>
        <v>1.9524996605759001E-2</v>
      </c>
      <c r="I51" s="66">
        <f t="shared" si="28"/>
        <v>1.5388844148631089E-2</v>
      </c>
      <c r="J51" s="66">
        <f t="shared" si="28"/>
        <v>1.3129574428932912E-2</v>
      </c>
      <c r="K51" s="66">
        <f t="shared" si="28"/>
        <v>1.2863230488767601E-2</v>
      </c>
      <c r="L51" s="66">
        <f t="shared" si="28"/>
        <v>1.326073590435098E-2</v>
      </c>
      <c r="M51" s="66">
        <f t="shared" si="28"/>
        <v>1.233871673933404E-2</v>
      </c>
      <c r="N51" s="66">
        <f t="shared" si="28"/>
        <v>1.2608820248726071E-2</v>
      </c>
      <c r="O51" s="66">
        <f t="shared" si="28"/>
        <v>1.271637603574899E-2</v>
      </c>
      <c r="P51" s="66">
        <f t="shared" si="28"/>
        <v>1.6866531152509828E-2</v>
      </c>
      <c r="Q51" s="66">
        <f t="shared" si="28"/>
        <v>1.6747904988879549E-2</v>
      </c>
      <c r="R51" s="66">
        <f t="shared" si="28"/>
        <v>1.4336702320691321E-2</v>
      </c>
      <c r="S51" s="66">
        <f t="shared" si="28"/>
        <v>1.3050026113833831E-2</v>
      </c>
      <c r="T51" s="66">
        <f t="shared" si="28"/>
        <v>1.2088660529515401E-2</v>
      </c>
      <c r="U51" s="66">
        <f t="shared" si="28"/>
        <v>6.9293453896204296E-3</v>
      </c>
      <c r="V51" s="66">
        <f t="shared" si="28"/>
        <v>5.8535417574896408E-3</v>
      </c>
      <c r="W51" s="66">
        <f t="shared" si="28"/>
        <v>4.9478214201949602E-3</v>
      </c>
      <c r="X51" s="66">
        <f t="shared" si="28"/>
        <v>4.2902152493419898E-3</v>
      </c>
      <c r="Y51" s="66">
        <f t="shared" si="28"/>
        <v>5.0443139711902696E-3</v>
      </c>
      <c r="Z51" s="66">
        <f t="shared" si="28"/>
        <v>5.3147182271595598E-3</v>
      </c>
      <c r="AA51" s="66">
        <f t="shared" si="28"/>
        <v>8.1160581787300887E-3</v>
      </c>
      <c r="AB51" s="66">
        <f t="shared" ref="AB51" si="29">SUBTOTAL(9,AB52:AB54)</f>
        <v>6.5149281067661399E-3</v>
      </c>
      <c r="AC51" s="67">
        <f t="shared" si="28"/>
        <v>3.9681787443339427E-3</v>
      </c>
      <c r="AD51" s="29">
        <f t="shared" ca="1" si="9"/>
        <v>-0.81433076530293347</v>
      </c>
      <c r="AE51" s="37">
        <f t="shared" ca="1" si="4"/>
        <v>-6.0457793682739402E-2</v>
      </c>
      <c r="AF51" s="37">
        <f t="shared" ca="1" si="5"/>
        <v>-0.39090981829672788</v>
      </c>
      <c r="AG51" s="44">
        <f t="shared" ca="1" si="6"/>
        <v>2.8004003527610155E-5</v>
      </c>
    </row>
    <row r="52" spans="1:33" hidden="1" outlineLevel="2" x14ac:dyDescent="0.2">
      <c r="A52" s="17" t="s">
        <v>6</v>
      </c>
      <c r="B52" s="56">
        <v>5.0088575798319301E-3</v>
      </c>
      <c r="C52" s="68">
        <v>5.3462121428571397E-3</v>
      </c>
      <c r="D52" s="68">
        <v>5.1803937983193301E-3</v>
      </c>
      <c r="E52" s="68">
        <v>5.4434160000000004E-3</v>
      </c>
      <c r="F52" s="68">
        <v>5.6721309579831902E-3</v>
      </c>
      <c r="G52" s="68">
        <v>5.4262623781512597E-3</v>
      </c>
      <c r="H52" s="68">
        <v>5.7922063109243698E-3</v>
      </c>
      <c r="I52" s="68">
        <v>5.56349135294118E-3</v>
      </c>
      <c r="J52" s="68">
        <v>5.1403686806722696E-3</v>
      </c>
      <c r="K52" s="68">
        <v>5.4891589915966399E-3</v>
      </c>
      <c r="L52" s="68">
        <v>5.0774720672268903E-3</v>
      </c>
      <c r="M52" s="68">
        <v>4.6657851428571397E-3</v>
      </c>
      <c r="N52" s="68">
        <v>4.6886566386554604E-3</v>
      </c>
      <c r="O52" s="68">
        <v>4.5314999999999999E-3</v>
      </c>
      <c r="P52" s="68">
        <v>4.5702E-3</v>
      </c>
      <c r="Q52" s="68">
        <v>4.0162949999999996E-3</v>
      </c>
      <c r="R52" s="68">
        <v>3.6148949999999999E-3</v>
      </c>
      <c r="S52" s="68">
        <v>3.4021350000000001E-3</v>
      </c>
      <c r="T52" s="68">
        <v>3.1184932950000001E-3</v>
      </c>
      <c r="U52" s="68">
        <v>1.8499180499999999E-3</v>
      </c>
      <c r="V52" s="68">
        <v>1.71434651711883E-3</v>
      </c>
      <c r="W52" s="68">
        <v>1.6293666257946001E-3</v>
      </c>
      <c r="X52" s="68">
        <v>1.7288189999999999E-3</v>
      </c>
      <c r="Y52" s="68">
        <v>1.9545200348633999E-3</v>
      </c>
      <c r="Z52" s="68">
        <v>2.5075381589877901E-3</v>
      </c>
      <c r="AA52" s="68">
        <v>2.2594687536759898E-3</v>
      </c>
      <c r="AB52" s="68">
        <v>2.23356068843219E-3</v>
      </c>
      <c r="AC52" s="69">
        <v>2.1508626327463001E-3</v>
      </c>
      <c r="AD52" s="30">
        <f t="shared" ca="1" si="9"/>
        <v>-0.57058818334010786</v>
      </c>
      <c r="AE52" s="38">
        <f t="shared" ca="1" si="4"/>
        <v>-3.0823800525878298E-2</v>
      </c>
      <c r="AF52" s="38">
        <f t="shared" ca="1" si="5"/>
        <v>-3.7025210962115529E-2</v>
      </c>
      <c r="AG52" s="45">
        <f t="shared" ca="1" si="6"/>
        <v>1.5178944456783108E-5</v>
      </c>
    </row>
    <row r="53" spans="1:33" hidden="1" outlineLevel="2" x14ac:dyDescent="0.2">
      <c r="A53" s="17" t="s">
        <v>7</v>
      </c>
      <c r="B53" s="56">
        <v>4.7812674740223202E-3</v>
      </c>
      <c r="C53" s="68">
        <v>4.7812674740223202E-3</v>
      </c>
      <c r="D53" s="68">
        <v>4.7812674740223202E-3</v>
      </c>
      <c r="E53" s="68">
        <v>4.8538897253839596E-3</v>
      </c>
      <c r="F53" s="68">
        <v>4.8538897253839596E-3</v>
      </c>
      <c r="G53" s="68">
        <v>4.9265119767456103E-3</v>
      </c>
      <c r="H53" s="68">
        <v>4.9265119767456103E-3</v>
      </c>
      <c r="I53" s="68">
        <v>4.9265119767456103E-3</v>
      </c>
      <c r="J53" s="68">
        <v>4.9265119767456103E-3</v>
      </c>
      <c r="K53" s="68">
        <v>4.9265119767456103E-3</v>
      </c>
      <c r="L53" s="68">
        <v>4.9464331680722498E-3</v>
      </c>
      <c r="M53" s="68">
        <v>5.2123858381181599E-3</v>
      </c>
      <c r="N53" s="68">
        <v>5.5384236625507996E-3</v>
      </c>
      <c r="O53" s="68">
        <v>6.1163607301404598E-3</v>
      </c>
      <c r="P53" s="68">
        <v>7.8909504617716893E-3</v>
      </c>
      <c r="Q53" s="68">
        <v>7.5119576263688098E-3</v>
      </c>
      <c r="R53" s="68">
        <v>5.0051306700966396E-3</v>
      </c>
      <c r="S53" s="68">
        <v>4.6545604500204604E-3</v>
      </c>
      <c r="T53" s="68">
        <v>4.8266987130875603E-3</v>
      </c>
      <c r="U53" s="68">
        <v>2.1926677796107901E-3</v>
      </c>
      <c r="V53" s="68">
        <v>2.8989056199309701E-3</v>
      </c>
      <c r="W53" s="68">
        <v>1.89144801717892E-3</v>
      </c>
      <c r="X53" s="68">
        <v>1.6149847763527599E-3</v>
      </c>
      <c r="Y53" s="68">
        <v>1.79125167976153E-3</v>
      </c>
      <c r="Z53" s="68">
        <v>1.1688917657813099E-3</v>
      </c>
      <c r="AA53" s="68">
        <v>1.9717668564307798E-3</v>
      </c>
      <c r="AB53" s="68">
        <v>1.0794992614382201E-3</v>
      </c>
      <c r="AC53" s="69">
        <v>3.2647416190230199E-4</v>
      </c>
      <c r="AD53" s="30">
        <f t="shared" ca="1" si="9"/>
        <v>-0.93171807189702149</v>
      </c>
      <c r="AE53" s="38">
        <f t="shared" ca="1" si="4"/>
        <v>-9.4629916463775055E-2</v>
      </c>
      <c r="AF53" s="38">
        <f t="shared" ca="1" si="5"/>
        <v>-0.69756888812750129</v>
      </c>
      <c r="AG53" s="45">
        <f t="shared" ca="1" si="6"/>
        <v>2.3039747376904547E-6</v>
      </c>
    </row>
    <row r="54" spans="1:33" hidden="1" outlineLevel="2" x14ac:dyDescent="0.2">
      <c r="A54" s="17" t="s">
        <v>8</v>
      </c>
      <c r="B54" s="56">
        <v>1.1582175805834901E-2</v>
      </c>
      <c r="C54" s="68">
        <v>1.06360917593549E-2</v>
      </c>
      <c r="D54" s="68">
        <v>2.5040891577154299E-2</v>
      </c>
      <c r="E54" s="68">
        <v>7.6817670820894801E-3</v>
      </c>
      <c r="F54" s="68">
        <v>5.9289884776870102E-3</v>
      </c>
      <c r="G54" s="68">
        <v>4.5564432087958897E-3</v>
      </c>
      <c r="H54" s="68">
        <v>8.8062783180890194E-3</v>
      </c>
      <c r="I54" s="68">
        <v>4.8988408189443002E-3</v>
      </c>
      <c r="J54" s="68">
        <v>3.0626937715150298E-3</v>
      </c>
      <c r="K54" s="68">
        <v>2.4475595204253501E-3</v>
      </c>
      <c r="L54" s="68">
        <v>3.23683066905184E-3</v>
      </c>
      <c r="M54" s="68">
        <v>2.4605457583587401E-3</v>
      </c>
      <c r="N54" s="68">
        <v>2.3817399475198099E-3</v>
      </c>
      <c r="O54" s="68">
        <v>2.0685153056085302E-3</v>
      </c>
      <c r="P54" s="68">
        <v>4.4053806907381398E-3</v>
      </c>
      <c r="Q54" s="68">
        <v>5.2196523625107401E-3</v>
      </c>
      <c r="R54" s="68">
        <v>5.7166766505946801E-3</v>
      </c>
      <c r="S54" s="68">
        <v>4.9933306638133704E-3</v>
      </c>
      <c r="T54" s="68">
        <v>4.1434685214278401E-3</v>
      </c>
      <c r="U54" s="68">
        <v>2.8867595600096398E-3</v>
      </c>
      <c r="V54" s="68">
        <v>1.24028962043984E-3</v>
      </c>
      <c r="W54" s="68">
        <v>1.42700677722144E-3</v>
      </c>
      <c r="X54" s="68">
        <v>9.4641147298923001E-4</v>
      </c>
      <c r="Y54" s="68">
        <v>1.2985422565653399E-3</v>
      </c>
      <c r="Z54" s="68">
        <v>1.63828830239046E-3</v>
      </c>
      <c r="AA54" s="68">
        <v>3.8848225686233199E-3</v>
      </c>
      <c r="AB54" s="68">
        <v>3.20186815689573E-3</v>
      </c>
      <c r="AC54" s="69">
        <v>1.49084194968534E-3</v>
      </c>
      <c r="AD54" s="30">
        <f t="shared" ca="1" si="9"/>
        <v>-0.87128135726153633</v>
      </c>
      <c r="AE54" s="38">
        <f t="shared" ca="1" si="4"/>
        <v>-7.3119474305594512E-2</v>
      </c>
      <c r="AF54" s="38">
        <f t="shared" ca="1" si="5"/>
        <v>-0.53438371705762588</v>
      </c>
      <c r="AG54" s="45">
        <f t="shared" ca="1" si="6"/>
        <v>1.0521084333136589E-5</v>
      </c>
    </row>
    <row r="55" spans="1:33" ht="15" hidden="1" outlineLevel="1" x14ac:dyDescent="0.25">
      <c r="A55" s="16" t="s">
        <v>21</v>
      </c>
      <c r="B55" s="55">
        <f>SUBTOTAL(9,B56:B58)</f>
        <v>8.160885430617551E-2</v>
      </c>
      <c r="C55" s="66">
        <f t="shared" ref="C55:AC55" si="30">SUBTOTAL(9,C56:C58)</f>
        <v>6.7036284412286096E-2</v>
      </c>
      <c r="D55" s="66">
        <f t="shared" si="30"/>
        <v>0.15231266023496939</v>
      </c>
      <c r="E55" s="66">
        <f t="shared" si="30"/>
        <v>5.6904409117549404E-2</v>
      </c>
      <c r="F55" s="66">
        <f t="shared" si="30"/>
        <v>4.5629993849586103E-2</v>
      </c>
      <c r="G55" s="66">
        <f t="shared" si="30"/>
        <v>3.8421353775412802E-2</v>
      </c>
      <c r="H55" s="66">
        <f t="shared" si="30"/>
        <v>6.5741043150244399E-2</v>
      </c>
      <c r="I55" s="66">
        <f t="shared" si="30"/>
        <v>4.08060314465069E-2</v>
      </c>
      <c r="J55" s="66">
        <f t="shared" si="30"/>
        <v>3.2347632588221903E-2</v>
      </c>
      <c r="K55" s="66">
        <f t="shared" si="30"/>
        <v>3.0457910005614403E-2</v>
      </c>
      <c r="L55" s="66">
        <f t="shared" si="30"/>
        <v>3.5132073295318603E-2</v>
      </c>
      <c r="M55" s="66">
        <f t="shared" si="30"/>
        <v>3.5206327982150502E-2</v>
      </c>
      <c r="N55" s="66">
        <f t="shared" si="30"/>
        <v>3.4322477989616899E-2</v>
      </c>
      <c r="O55" s="66">
        <f t="shared" si="30"/>
        <v>3.7184191703928601E-2</v>
      </c>
      <c r="P55" s="66">
        <f t="shared" si="30"/>
        <v>7.27473485558046E-2</v>
      </c>
      <c r="Q55" s="66">
        <f t="shared" si="30"/>
        <v>8.0058586808083101E-2</v>
      </c>
      <c r="R55" s="66">
        <f t="shared" si="30"/>
        <v>8.1674839505660596E-2</v>
      </c>
      <c r="S55" s="66">
        <f t="shared" si="30"/>
        <v>7.0810751893980797E-2</v>
      </c>
      <c r="T55" s="66">
        <f t="shared" si="30"/>
        <v>5.5540455643248499E-2</v>
      </c>
      <c r="U55" s="66">
        <f t="shared" si="30"/>
        <v>4.1695402515063811E-2</v>
      </c>
      <c r="V55" s="66">
        <f t="shared" si="30"/>
        <v>2.3548377543545301E-2</v>
      </c>
      <c r="W55" s="66">
        <f t="shared" si="30"/>
        <v>2.6762233719977799E-2</v>
      </c>
      <c r="X55" s="66">
        <f t="shared" si="30"/>
        <v>2.3552756717535331E-2</v>
      </c>
      <c r="Y55" s="66">
        <f t="shared" si="30"/>
        <v>3.3353752385086248E-2</v>
      </c>
      <c r="Z55" s="66">
        <f t="shared" si="30"/>
        <v>3.35100308165572E-2</v>
      </c>
      <c r="AA55" s="66">
        <f t="shared" si="30"/>
        <v>5.9388489114308135E-2</v>
      </c>
      <c r="AB55" s="66">
        <f t="shared" ref="AB55" si="31">SUBTOTAL(9,AB56:AB58)</f>
        <v>5.3712667593272867E-2</v>
      </c>
      <c r="AC55" s="67">
        <f t="shared" si="30"/>
        <v>3.3475150847714311E-2</v>
      </c>
      <c r="AD55" s="29">
        <f t="shared" ca="1" si="9"/>
        <v>-0.58980981742343641</v>
      </c>
      <c r="AE55" s="37">
        <f t="shared" ca="1" si="4"/>
        <v>-3.2466255404464572E-2</v>
      </c>
      <c r="AF55" s="37">
        <f t="shared" ca="1" si="5"/>
        <v>-0.37677362998990505</v>
      </c>
      <c r="AG55" s="44">
        <f t="shared" ca="1" si="6"/>
        <v>2.3623891533747487E-4</v>
      </c>
    </row>
    <row r="56" spans="1:33" hidden="1" outlineLevel="2" x14ac:dyDescent="0.2">
      <c r="A56" s="17" t="s">
        <v>6</v>
      </c>
      <c r="B56" s="56">
        <v>1.14790392854714E-2</v>
      </c>
      <c r="C56" s="68">
        <v>1.40433622869389E-2</v>
      </c>
      <c r="D56" s="68">
        <v>1.2645220521202399E-2</v>
      </c>
      <c r="E56" s="68">
        <v>1.28722683011135E-2</v>
      </c>
      <c r="F56" s="68">
        <v>1.3597858104022E-2</v>
      </c>
      <c r="G56" s="68">
        <v>1.2051329609706601E-2</v>
      </c>
      <c r="H56" s="68">
        <v>1.47008557142673E-2</v>
      </c>
      <c r="I56" s="68">
        <v>1.34084290028459E-2</v>
      </c>
      <c r="J56" s="68">
        <v>1.35116990134365E-2</v>
      </c>
      <c r="K56" s="68">
        <v>1.39905645040085E-2</v>
      </c>
      <c r="L56" s="68">
        <v>1.21817979564287E-2</v>
      </c>
      <c r="M56" s="68">
        <v>1.50670560430497E-2</v>
      </c>
      <c r="N56" s="68">
        <v>1.32641299147437E-2</v>
      </c>
      <c r="O56" s="68">
        <v>1.5092551946313201E-2</v>
      </c>
      <c r="P56" s="68">
        <v>1.5946972140064099E-2</v>
      </c>
      <c r="Q56" s="68">
        <v>1.4197766317236E-2</v>
      </c>
      <c r="R56" s="68">
        <v>1.3750081774865501E-2</v>
      </c>
      <c r="S56" s="68">
        <v>1.2956037348757899E-2</v>
      </c>
      <c r="T56" s="68">
        <v>1.34856737620275E-2</v>
      </c>
      <c r="U56" s="68">
        <v>1.24854255402951E-2</v>
      </c>
      <c r="V56" s="68">
        <v>1.30873391931854E-2</v>
      </c>
      <c r="W56" s="68">
        <v>1.27835990300256E-2</v>
      </c>
      <c r="X56" s="68">
        <v>1.33787765654212E-2</v>
      </c>
      <c r="Y56" s="68">
        <v>1.9709389886321801E-2</v>
      </c>
      <c r="Z56" s="68">
        <v>1.52231620344595E-2</v>
      </c>
      <c r="AA56" s="68">
        <v>1.0376853419003299E-2</v>
      </c>
      <c r="AB56" s="68">
        <v>1.03831422510286E-2</v>
      </c>
      <c r="AC56" s="69">
        <v>1.0765474120403899E-2</v>
      </c>
      <c r="AD56" s="30">
        <f t="shared" ca="1" si="9"/>
        <v>-6.2162446466285215E-2</v>
      </c>
      <c r="AE56" s="38">
        <f t="shared" ca="1" si="4"/>
        <v>-2.3741597636209866E-3</v>
      </c>
      <c r="AF56" s="38">
        <f t="shared" ca="1" si="5"/>
        <v>3.6822366498679537E-2</v>
      </c>
      <c r="AG56" s="45">
        <f t="shared" ca="1" si="6"/>
        <v>7.5973486747454801E-5</v>
      </c>
    </row>
    <row r="57" spans="1:33" hidden="1" outlineLevel="2" x14ac:dyDescent="0.2">
      <c r="A57" s="17" t="s">
        <v>7</v>
      </c>
      <c r="B57" s="56">
        <v>0</v>
      </c>
      <c r="C57" s="68">
        <v>0</v>
      </c>
      <c r="D57" s="68">
        <v>0</v>
      </c>
      <c r="E57" s="68">
        <v>0</v>
      </c>
      <c r="F57" s="68">
        <v>0</v>
      </c>
      <c r="G57" s="68">
        <v>0</v>
      </c>
      <c r="H57" s="68">
        <v>0</v>
      </c>
      <c r="I57" s="68">
        <v>0</v>
      </c>
      <c r="J57" s="68">
        <v>0</v>
      </c>
      <c r="K57" s="68">
        <v>0</v>
      </c>
      <c r="L57" s="68">
        <v>0</v>
      </c>
      <c r="M57" s="68">
        <v>0</v>
      </c>
      <c r="N57" s="68">
        <v>0</v>
      </c>
      <c r="O57" s="68">
        <v>0</v>
      </c>
      <c r="P57" s="68">
        <v>0</v>
      </c>
      <c r="Q57" s="68">
        <v>0</v>
      </c>
      <c r="R57" s="68">
        <v>0</v>
      </c>
      <c r="S57" s="68">
        <v>0</v>
      </c>
      <c r="T57" s="68">
        <v>0</v>
      </c>
      <c r="U57" s="68">
        <v>1.2765250457861399E-4</v>
      </c>
      <c r="V57" s="68">
        <v>0</v>
      </c>
      <c r="W57" s="68">
        <v>0</v>
      </c>
      <c r="X57" s="68">
        <v>4.81270424903893E-4</v>
      </c>
      <c r="Y57" s="68">
        <v>4.6215265219894499E-4</v>
      </c>
      <c r="Z57" s="68">
        <v>0</v>
      </c>
      <c r="AA57" s="68">
        <v>1.34548853702874E-3</v>
      </c>
      <c r="AB57" s="68">
        <v>2.0936476707266E-4</v>
      </c>
      <c r="AC57" s="69">
        <v>3.7572376855878101E-3</v>
      </c>
      <c r="AD57" s="30" t="str">
        <f t="shared" ca="1" si="9"/>
        <v/>
      </c>
      <c r="AE57" s="38" t="str">
        <f t="shared" ca="1" si="4"/>
        <v/>
      </c>
      <c r="AF57" s="38">
        <f t="shared" ca="1" si="5"/>
        <v>16.945892893639844</v>
      </c>
      <c r="AG57" s="45">
        <f t="shared" ca="1" si="6"/>
        <v>2.6515362381674066E-5</v>
      </c>
    </row>
    <row r="58" spans="1:33" hidden="1" outlineLevel="2" x14ac:dyDescent="0.2">
      <c r="A58" s="17" t="s">
        <v>8</v>
      </c>
      <c r="B58" s="56">
        <v>7.0129815020704103E-2</v>
      </c>
      <c r="C58" s="68">
        <v>5.2992922125347203E-2</v>
      </c>
      <c r="D58" s="68">
        <v>0.13966743971376699</v>
      </c>
      <c r="E58" s="68">
        <v>4.4032140816435902E-2</v>
      </c>
      <c r="F58" s="68">
        <v>3.20321357455641E-2</v>
      </c>
      <c r="G58" s="68">
        <v>2.6370024165706201E-2</v>
      </c>
      <c r="H58" s="68">
        <v>5.1040187435977102E-2</v>
      </c>
      <c r="I58" s="68">
        <v>2.7397602443661E-2</v>
      </c>
      <c r="J58" s="68">
        <v>1.8835933574785399E-2</v>
      </c>
      <c r="K58" s="68">
        <v>1.64673455016059E-2</v>
      </c>
      <c r="L58" s="68">
        <v>2.2950275338889901E-2</v>
      </c>
      <c r="M58" s="68">
        <v>2.0139271939100801E-2</v>
      </c>
      <c r="N58" s="68">
        <v>2.1058348074873199E-2</v>
      </c>
      <c r="O58" s="68">
        <v>2.2091639757615401E-2</v>
      </c>
      <c r="P58" s="68">
        <v>5.6800376415740497E-2</v>
      </c>
      <c r="Q58" s="68">
        <v>6.58608204908471E-2</v>
      </c>
      <c r="R58" s="68">
        <v>6.7924757730795093E-2</v>
      </c>
      <c r="S58" s="68">
        <v>5.7854714545222903E-2</v>
      </c>
      <c r="T58" s="68">
        <v>4.2054781881220998E-2</v>
      </c>
      <c r="U58" s="68">
        <v>2.9082324470190098E-2</v>
      </c>
      <c r="V58" s="68">
        <v>1.04610383503599E-2</v>
      </c>
      <c r="W58" s="68">
        <v>1.39786346899522E-2</v>
      </c>
      <c r="X58" s="68">
        <v>9.6927097272102407E-3</v>
      </c>
      <c r="Y58" s="68">
        <v>1.31822098465655E-2</v>
      </c>
      <c r="Z58" s="68">
        <v>1.82868687820977E-2</v>
      </c>
      <c r="AA58" s="68">
        <v>4.76661471582761E-2</v>
      </c>
      <c r="AB58" s="68">
        <v>4.3120160575171602E-2</v>
      </c>
      <c r="AC58" s="69">
        <v>1.8952439041722599E-2</v>
      </c>
      <c r="AD58" s="30">
        <f t="shared" ca="1" si="9"/>
        <v>-0.72975204574363473</v>
      </c>
      <c r="AE58" s="38">
        <f t="shared" ca="1" si="4"/>
        <v>-4.7304391056048223E-2</v>
      </c>
      <c r="AF58" s="38">
        <f t="shared" ca="1" si="5"/>
        <v>-0.56047382966761661</v>
      </c>
      <c r="AG58" s="45">
        <f t="shared" ca="1" si="6"/>
        <v>1.3375006620834599E-4</v>
      </c>
    </row>
    <row r="59" spans="1:33" ht="15" hidden="1" outlineLevel="1" x14ac:dyDescent="0.25">
      <c r="A59" s="16" t="s">
        <v>22</v>
      </c>
      <c r="B59" s="55">
        <f>SUBTOTAL(9,B60:B62)</f>
        <v>0.10513649533128287</v>
      </c>
      <c r="C59" s="66">
        <f t="shared" ref="C59:AC59" si="32">SUBTOTAL(9,C60:C62)</f>
        <v>8.1595685893640274E-2</v>
      </c>
      <c r="D59" s="66">
        <f t="shared" si="32"/>
        <v>7.2894334704073277E-2</v>
      </c>
      <c r="E59" s="66">
        <f t="shared" si="32"/>
        <v>9.1960659463149422E-2</v>
      </c>
      <c r="F59" s="66">
        <f t="shared" si="32"/>
        <v>9.9518922148516875E-2</v>
      </c>
      <c r="G59" s="66">
        <f t="shared" si="32"/>
        <v>0.11587561399678625</v>
      </c>
      <c r="H59" s="66">
        <f t="shared" si="32"/>
        <v>0.1088819539295648</v>
      </c>
      <c r="I59" s="66">
        <f t="shared" si="32"/>
        <v>0.10985736715936008</v>
      </c>
      <c r="J59" s="66">
        <f t="shared" si="32"/>
        <v>0.10025870724766767</v>
      </c>
      <c r="K59" s="66">
        <f t="shared" si="32"/>
        <v>0.10303102733389236</v>
      </c>
      <c r="L59" s="66">
        <f t="shared" si="32"/>
        <v>0.10203644767757454</v>
      </c>
      <c r="M59" s="66">
        <f t="shared" si="32"/>
        <v>9.999742909638154E-2</v>
      </c>
      <c r="N59" s="66">
        <f t="shared" si="32"/>
        <v>0.1011770829328754</v>
      </c>
      <c r="O59" s="66">
        <f t="shared" si="32"/>
        <v>0.10211526953906683</v>
      </c>
      <c r="P59" s="66">
        <f t="shared" si="32"/>
        <v>0.10918687373139567</v>
      </c>
      <c r="Q59" s="66">
        <f t="shared" si="32"/>
        <v>0.1212991764732563</v>
      </c>
      <c r="R59" s="66">
        <f t="shared" si="32"/>
        <v>0.11430476435943281</v>
      </c>
      <c r="S59" s="66">
        <f t="shared" si="32"/>
        <v>0.136566080050261</v>
      </c>
      <c r="T59" s="66">
        <f t="shared" si="32"/>
        <v>0.1202358029806071</v>
      </c>
      <c r="U59" s="66">
        <f t="shared" si="32"/>
        <v>8.4551553410389599E-2</v>
      </c>
      <c r="V59" s="66">
        <f t="shared" si="32"/>
        <v>8.9318359328648747E-2</v>
      </c>
      <c r="W59" s="66">
        <f t="shared" si="32"/>
        <v>8.3513273911097946E-2</v>
      </c>
      <c r="X59" s="66">
        <f t="shared" si="32"/>
        <v>8.5618107766425852E-2</v>
      </c>
      <c r="Y59" s="66">
        <f t="shared" si="32"/>
        <v>0.15790693322307237</v>
      </c>
      <c r="Z59" s="66">
        <f t="shared" si="32"/>
        <v>0.11454784511393135</v>
      </c>
      <c r="AA59" s="66">
        <f t="shared" si="32"/>
        <v>0.11523715839641324</v>
      </c>
      <c r="AB59" s="66">
        <f t="shared" ref="AB59" si="33">SUBTOTAL(9,AB60:AB62)</f>
        <v>8.3178578968303649E-2</v>
      </c>
      <c r="AC59" s="67">
        <f t="shared" si="32"/>
        <v>7.3716061086389464E-2</v>
      </c>
      <c r="AD59" s="29">
        <f t="shared" ca="1" si="9"/>
        <v>-0.29885373433733253</v>
      </c>
      <c r="AE59" s="37">
        <f t="shared" ca="1" si="4"/>
        <v>-1.3063505668657993E-2</v>
      </c>
      <c r="AF59" s="37">
        <f t="shared" ca="1" si="5"/>
        <v>-0.11376147560202976</v>
      </c>
      <c r="AG59" s="44">
        <f t="shared" ca="1" si="6"/>
        <v>5.202247599487295E-4</v>
      </c>
    </row>
    <row r="60" spans="1:33" hidden="1" outlineLevel="2" x14ac:dyDescent="0.2">
      <c r="A60" s="17" t="s">
        <v>6</v>
      </c>
      <c r="B60" s="56">
        <v>5.4477123789473704E-3</v>
      </c>
      <c r="C60" s="68">
        <v>4.8520380631578899E-3</v>
      </c>
      <c r="D60" s="68">
        <v>5.2094426526315797E-3</v>
      </c>
      <c r="E60" s="68">
        <v>5.6968125473684196E-3</v>
      </c>
      <c r="F60" s="68">
        <v>6.0650475789473697E-3</v>
      </c>
      <c r="G60" s="68">
        <v>6.6823827789473699E-3</v>
      </c>
      <c r="H60" s="68">
        <v>6.7257045473684196E-3</v>
      </c>
      <c r="I60" s="68">
        <v>6.7690263157894701E-3</v>
      </c>
      <c r="J60" s="68">
        <v>6.5090957052631598E-3</v>
      </c>
      <c r="K60" s="68">
        <v>6.7148741052631602E-3</v>
      </c>
      <c r="L60" s="68">
        <v>7.0722786947368397E-3</v>
      </c>
      <c r="M60" s="68">
        <v>6.8881611789473702E-3</v>
      </c>
      <c r="N60" s="68">
        <v>7.35387018947368E-3</v>
      </c>
      <c r="O60" s="68">
        <v>8.1360103578947407E-3</v>
      </c>
      <c r="P60" s="68">
        <v>8.8623783157894698E-3</v>
      </c>
      <c r="Q60" s="68">
        <v>7.8884550000000008E-3</v>
      </c>
      <c r="R60" s="68">
        <v>7.7211900000000002E-3</v>
      </c>
      <c r="S60" s="68">
        <v>7.8903900000000006E-3</v>
      </c>
      <c r="T60" s="68">
        <v>7.2140907599999998E-3</v>
      </c>
      <c r="U60" s="68">
        <v>7.1851142925000002E-3</v>
      </c>
      <c r="V60" s="68">
        <v>3.7237054217318399E-3</v>
      </c>
      <c r="W60" s="68">
        <v>3.35214E-3</v>
      </c>
      <c r="X60" s="68">
        <v>3.1483800000000001E-3</v>
      </c>
      <c r="Y60" s="68">
        <v>3.17544787672996E-3</v>
      </c>
      <c r="Z60" s="68">
        <v>7.4925014327085499E-3</v>
      </c>
      <c r="AA60" s="68">
        <v>7.5150109668710502E-3</v>
      </c>
      <c r="AB60" s="68">
        <v>6.8266010008785497E-3</v>
      </c>
      <c r="AC60" s="69">
        <v>9.7489203029959594E-3</v>
      </c>
      <c r="AD60" s="30">
        <f t="shared" ca="1" si="9"/>
        <v>0.78954387178562579</v>
      </c>
      <c r="AE60" s="38">
        <f t="shared" ca="1" si="4"/>
        <v>2.1788070117761071E-2</v>
      </c>
      <c r="AF60" s="38">
        <f t="shared" ca="1" si="5"/>
        <v>0.4280782342107472</v>
      </c>
      <c r="AG60" s="45">
        <f t="shared" ca="1" si="6"/>
        <v>6.8799521429147096E-5</v>
      </c>
    </row>
    <row r="61" spans="1:33" hidden="1" outlineLevel="2" x14ac:dyDescent="0.2">
      <c r="A61" s="17" t="s">
        <v>7</v>
      </c>
      <c r="B61" s="56">
        <v>8.1930006004365105E-2</v>
      </c>
      <c r="C61" s="68">
        <v>6.2919771845972597E-2</v>
      </c>
      <c r="D61" s="68">
        <v>3.39339177489177E-2</v>
      </c>
      <c r="E61" s="68">
        <v>7.4854410212936096E-2</v>
      </c>
      <c r="F61" s="68">
        <v>8.4134953284000003E-2</v>
      </c>
      <c r="G61" s="68">
        <v>0.100264158620485</v>
      </c>
      <c r="H61" s="68">
        <v>8.6590034065831795E-2</v>
      </c>
      <c r="I61" s="68">
        <v>9.2619120373999997E-2</v>
      </c>
      <c r="J61" s="68">
        <v>8.4998993977999995E-2</v>
      </c>
      <c r="K61" s="68">
        <v>8.8439548730764705E-2</v>
      </c>
      <c r="L61" s="68">
        <v>8.4279781999999998E-2</v>
      </c>
      <c r="M61" s="68">
        <v>8.3494796999999996E-2</v>
      </c>
      <c r="N61" s="68">
        <v>8.3847000000000005E-2</v>
      </c>
      <c r="O61" s="68">
        <v>8.3414210879785095E-2</v>
      </c>
      <c r="P61" s="68">
        <v>8.1557899541787798E-2</v>
      </c>
      <c r="Q61" s="68">
        <v>9.19927388992543E-2</v>
      </c>
      <c r="R61" s="68">
        <v>8.3997103050074906E-2</v>
      </c>
      <c r="S61" s="68">
        <v>0.105698530904757</v>
      </c>
      <c r="T61" s="68">
        <v>9.4301570568022103E-2</v>
      </c>
      <c r="U61" s="68">
        <v>6.4602457884423897E-2</v>
      </c>
      <c r="V61" s="68">
        <v>7.8866879408574897E-2</v>
      </c>
      <c r="W61" s="68">
        <v>7.2873948487677004E-2</v>
      </c>
      <c r="X61" s="68">
        <v>7.4917216232143202E-2</v>
      </c>
      <c r="Y61" s="68">
        <v>0.14449697529179201</v>
      </c>
      <c r="Z61" s="68">
        <v>9.4114495729619996E-2</v>
      </c>
      <c r="AA61" s="68">
        <v>8.5702928225527303E-2</v>
      </c>
      <c r="AB61" s="68">
        <v>5.5594687892385197E-2</v>
      </c>
      <c r="AC61" s="69">
        <v>5.1701976306894902E-2</v>
      </c>
      <c r="AD61" s="30">
        <f t="shared" ca="1" si="9"/>
        <v>-0.36894943832739013</v>
      </c>
      <c r="AE61" s="38">
        <f t="shared" ca="1" si="4"/>
        <v>-1.6906173694505866E-2</v>
      </c>
      <c r="AF61" s="38">
        <f t="shared" ca="1" si="5"/>
        <v>-7.0019488067374902E-2</v>
      </c>
      <c r="AG61" s="45">
        <f t="shared" ca="1" si="6"/>
        <v>3.6486822297258301E-4</v>
      </c>
    </row>
    <row r="62" spans="1:33" hidden="1" outlineLevel="2" x14ac:dyDescent="0.2">
      <c r="A62" s="17" t="s">
        <v>8</v>
      </c>
      <c r="B62" s="56">
        <v>1.7758776947970401E-2</v>
      </c>
      <c r="C62" s="68">
        <v>1.3823875984509799E-2</v>
      </c>
      <c r="D62" s="68">
        <v>3.3750974302524002E-2</v>
      </c>
      <c r="E62" s="68">
        <v>1.1409436702844901E-2</v>
      </c>
      <c r="F62" s="68">
        <v>9.3189212855694994E-3</v>
      </c>
      <c r="G62" s="68">
        <v>8.9290725973538796E-3</v>
      </c>
      <c r="H62" s="68">
        <v>1.5566215316364601E-2</v>
      </c>
      <c r="I62" s="68">
        <v>1.0469220469570601E-2</v>
      </c>
      <c r="J62" s="68">
        <v>8.7506175644045097E-3</v>
      </c>
      <c r="K62" s="68">
        <v>7.8766044978645002E-3</v>
      </c>
      <c r="L62" s="68">
        <v>1.0684386982837701E-2</v>
      </c>
      <c r="M62" s="68">
        <v>9.6144709174341703E-3</v>
      </c>
      <c r="N62" s="68">
        <v>9.9762127434017099E-3</v>
      </c>
      <c r="O62" s="68">
        <v>1.0565048301386999E-2</v>
      </c>
      <c r="P62" s="68">
        <v>1.87665958738184E-2</v>
      </c>
      <c r="Q62" s="68">
        <v>2.1417982574002001E-2</v>
      </c>
      <c r="R62" s="68">
        <v>2.2586471309357901E-2</v>
      </c>
      <c r="S62" s="68">
        <v>2.2977159145504002E-2</v>
      </c>
      <c r="T62" s="68">
        <v>1.8720141652584999E-2</v>
      </c>
      <c r="U62" s="68">
        <v>1.2763981233465701E-2</v>
      </c>
      <c r="V62" s="68">
        <v>6.7277744983420098E-3</v>
      </c>
      <c r="W62" s="68">
        <v>7.2871854234209396E-3</v>
      </c>
      <c r="X62" s="68">
        <v>7.5525115342826403E-3</v>
      </c>
      <c r="Y62" s="68">
        <v>1.0234510054550399E-2</v>
      </c>
      <c r="Z62" s="68">
        <v>1.29408479516028E-2</v>
      </c>
      <c r="AA62" s="68">
        <v>2.2019219204014898E-2</v>
      </c>
      <c r="AB62" s="68">
        <v>2.0757290075039899E-2</v>
      </c>
      <c r="AC62" s="69">
        <v>1.22651644764986E-2</v>
      </c>
      <c r="AD62" s="30">
        <f t="shared" ca="1" si="9"/>
        <v>-0.30934632984957056</v>
      </c>
      <c r="AE62" s="38">
        <f t="shared" ca="1" si="4"/>
        <v>-1.3614501772066689E-2</v>
      </c>
      <c r="AF62" s="38">
        <f t="shared" ca="1" si="5"/>
        <v>-0.40911533094355412</v>
      </c>
      <c r="AG62" s="45">
        <f t="shared" ca="1" si="6"/>
        <v>8.6557015546999375E-5</v>
      </c>
    </row>
    <row r="63" spans="1:33" ht="15" hidden="1" outlineLevel="1" x14ac:dyDescent="0.25">
      <c r="A63" s="16" t="s">
        <v>23</v>
      </c>
      <c r="B63" s="55">
        <f>SUBTOTAL(9,B64:B67)</f>
        <v>0.16228167011350239</v>
      </c>
      <c r="C63" s="66">
        <f t="shared" ref="C63:AC63" si="34">SUBTOTAL(9,C64:C67)</f>
        <v>0.198114921195264</v>
      </c>
      <c r="D63" s="66">
        <f t="shared" si="34"/>
        <v>0.19514685779569069</v>
      </c>
      <c r="E63" s="66">
        <f t="shared" si="34"/>
        <v>0.22710201897671439</v>
      </c>
      <c r="F63" s="66">
        <f t="shared" si="34"/>
        <v>0.18713159054392353</v>
      </c>
      <c r="G63" s="66">
        <f t="shared" si="34"/>
        <v>0.12206390878802385</v>
      </c>
      <c r="H63" s="66">
        <f t="shared" si="34"/>
        <v>0.12895871873117479</v>
      </c>
      <c r="I63" s="66">
        <f t="shared" si="34"/>
        <v>0.10817899338321164</v>
      </c>
      <c r="J63" s="66">
        <f t="shared" si="34"/>
        <v>0.10180162433479836</v>
      </c>
      <c r="K63" s="66">
        <f t="shared" si="34"/>
        <v>7.1552966402782997E-2</v>
      </c>
      <c r="L63" s="66">
        <f t="shared" si="34"/>
        <v>0.10025841407197103</v>
      </c>
      <c r="M63" s="66">
        <f t="shared" si="34"/>
        <v>0.19471830754913305</v>
      </c>
      <c r="N63" s="66">
        <f t="shared" si="34"/>
        <v>0.1854334541340627</v>
      </c>
      <c r="O63" s="66">
        <f t="shared" si="34"/>
        <v>0.27116565608884358</v>
      </c>
      <c r="P63" s="66">
        <f t="shared" si="34"/>
        <v>0.12954784924114601</v>
      </c>
      <c r="Q63" s="66">
        <f t="shared" si="34"/>
        <v>8.0020797487409784E-2</v>
      </c>
      <c r="R63" s="66">
        <f t="shared" si="34"/>
        <v>9.5370879013239943E-2</v>
      </c>
      <c r="S63" s="66">
        <f t="shared" si="34"/>
        <v>0.11444439088098082</v>
      </c>
      <c r="T63" s="66">
        <f t="shared" si="34"/>
        <v>0.12963793427907677</v>
      </c>
      <c r="U63" s="66">
        <f t="shared" si="34"/>
        <v>8.6740896182478114E-2</v>
      </c>
      <c r="V63" s="66">
        <f t="shared" si="34"/>
        <v>5.3945036279527799E-2</v>
      </c>
      <c r="W63" s="66">
        <f t="shared" si="34"/>
        <v>3.3604047959585659E-2</v>
      </c>
      <c r="X63" s="66">
        <f t="shared" si="34"/>
        <v>1.8131415631371151E-2</v>
      </c>
      <c r="Y63" s="66">
        <f t="shared" si="34"/>
        <v>4.5003171758506259E-2</v>
      </c>
      <c r="Z63" s="66">
        <f t="shared" si="34"/>
        <v>4.8011808635678631E-2</v>
      </c>
      <c r="AA63" s="66">
        <f t="shared" si="34"/>
        <v>2.1194302053142676E-2</v>
      </c>
      <c r="AB63" s="66">
        <f t="shared" ref="AB63" si="35">SUBTOTAL(9,AB64:AB67)</f>
        <v>3.7659914981554084E-2</v>
      </c>
      <c r="AC63" s="67">
        <f t="shared" si="34"/>
        <v>4.3085930048667162E-2</v>
      </c>
      <c r="AD63" s="29">
        <f t="shared" ca="1" si="9"/>
        <v>-0.73449909642578748</v>
      </c>
      <c r="AE63" s="37">
        <f t="shared" ca="1" si="4"/>
        <v>-4.7929494450514754E-2</v>
      </c>
      <c r="AF63" s="37">
        <f t="shared" ca="1" si="5"/>
        <v>0.14407932332748907</v>
      </c>
      <c r="AG63" s="44">
        <f t="shared" ca="1" si="6"/>
        <v>3.0406355530130318E-4</v>
      </c>
    </row>
    <row r="64" spans="1:33" hidden="1" outlineLevel="2" x14ac:dyDescent="0.2">
      <c r="A64" s="17" t="s">
        <v>6</v>
      </c>
      <c r="B64" s="56">
        <v>1.2050863177452201E-3</v>
      </c>
      <c r="C64" s="68">
        <v>1.18666674920164E-3</v>
      </c>
      <c r="D64" s="68">
        <v>1.14201324970204E-3</v>
      </c>
      <c r="E64" s="68">
        <v>1.2173660301075999E-3</v>
      </c>
      <c r="F64" s="68">
        <v>1.26425220458217E-3</v>
      </c>
      <c r="G64" s="68">
        <v>1.3100220415692601E-3</v>
      </c>
      <c r="H64" s="68">
        <v>1.26536854206966E-3</v>
      </c>
      <c r="I64" s="68">
        <v>1.2341110924199499E-3</v>
      </c>
      <c r="J64" s="68">
        <v>1.3289997788565799E-3</v>
      </c>
      <c r="K64" s="68">
        <v>1.27876459191954E-3</v>
      </c>
      <c r="L64" s="68">
        <v>1.28490444810074E-3</v>
      </c>
      <c r="M64" s="68">
        <v>1.2251803925200299E-3</v>
      </c>
      <c r="N64" s="68">
        <v>1.3351396350377799E-3</v>
      </c>
      <c r="O64" s="68">
        <v>2.1037039559999998E-3</v>
      </c>
      <c r="P64" s="68">
        <v>1.864366956E-3</v>
      </c>
      <c r="Q64" s="68">
        <v>1.3873489559999999E-3</v>
      </c>
      <c r="R64" s="68">
        <v>1.4617339560000001E-3</v>
      </c>
      <c r="S64" s="68">
        <v>1.8409939560000001E-3</v>
      </c>
      <c r="T64" s="68">
        <v>2.028238956E-3</v>
      </c>
      <c r="U64" s="68">
        <v>2.184547806E-3</v>
      </c>
      <c r="V64" s="68">
        <v>6.4638415431550597E-3</v>
      </c>
      <c r="W64" s="68">
        <v>8.8420395600000005E-4</v>
      </c>
      <c r="X64" s="68">
        <v>4.87978956E-4</v>
      </c>
      <c r="Y64" s="68">
        <v>3.5978361485601801E-4</v>
      </c>
      <c r="Z64" s="68">
        <v>7.0953339454452903E-4</v>
      </c>
      <c r="AA64" s="68">
        <v>7.1146058437743904E-4</v>
      </c>
      <c r="AB64" s="68">
        <v>5.4146290067035203E-4</v>
      </c>
      <c r="AC64" s="69">
        <v>5.4785402197267104E-4</v>
      </c>
      <c r="AD64" s="30">
        <f t="shared" ca="1" si="9"/>
        <v>-0.54538192500788263</v>
      </c>
      <c r="AE64" s="38">
        <f t="shared" ca="1" si="4"/>
        <v>-2.8774116235048663E-2</v>
      </c>
      <c r="AF64" s="38">
        <f t="shared" ca="1" si="5"/>
        <v>1.1803433428969168E-2</v>
      </c>
      <c r="AG64" s="45">
        <f t="shared" ca="1" si="6"/>
        <v>3.8662839938459619E-6</v>
      </c>
    </row>
    <row r="65" spans="1:33" hidden="1" outlineLevel="2" x14ac:dyDescent="0.2">
      <c r="A65" s="17" t="s">
        <v>7</v>
      </c>
      <c r="B65" s="56">
        <v>0.15264908415387299</v>
      </c>
      <c r="C65" s="68">
        <v>0.18849753671424199</v>
      </c>
      <c r="D65" s="68">
        <v>0.18015085880106901</v>
      </c>
      <c r="E65" s="68">
        <v>0.217840157711954</v>
      </c>
      <c r="F65" s="68">
        <v>0.178044097720195</v>
      </c>
      <c r="G65" s="68">
        <v>0.11392602476758799</v>
      </c>
      <c r="H65" s="68">
        <v>0.11962072149923</v>
      </c>
      <c r="I65" s="68">
        <v>0.10122185690405899</v>
      </c>
      <c r="J65" s="68">
        <v>9.5052604281977995E-2</v>
      </c>
      <c r="K65" s="68">
        <v>6.4546227625381106E-2</v>
      </c>
      <c r="L65" s="68">
        <v>9.1183441362555503E-2</v>
      </c>
      <c r="M65" s="68">
        <v>0.18308222562346299</v>
      </c>
      <c r="N65" s="68">
        <v>0.17238090376155801</v>
      </c>
      <c r="O65" s="68">
        <v>0.25629143221685002</v>
      </c>
      <c r="P65" s="68">
        <v>0.111713569672224</v>
      </c>
      <c r="Q65" s="68">
        <v>6.1710184713031101E-2</v>
      </c>
      <c r="R65" s="68">
        <v>7.6126964750589901E-2</v>
      </c>
      <c r="S65" s="68">
        <v>9.3911563964900899E-2</v>
      </c>
      <c r="T65" s="68">
        <v>0.11032567060174001</v>
      </c>
      <c r="U65" s="68">
        <v>6.7859568194440806E-2</v>
      </c>
      <c r="V65" s="68">
        <v>3.4171647278133502E-2</v>
      </c>
      <c r="W65" s="68">
        <v>1.9967766131533098E-2</v>
      </c>
      <c r="X65" s="68">
        <v>3.3456476483306398E-3</v>
      </c>
      <c r="Y65" s="68">
        <v>2.9944155866382199E-2</v>
      </c>
      <c r="Z65" s="68">
        <v>3.1798505980578699E-2</v>
      </c>
      <c r="AA65" s="68">
        <v>3.3178756986706201E-3</v>
      </c>
      <c r="AB65" s="68">
        <v>1.9000873976167301E-2</v>
      </c>
      <c r="AC65" s="69">
        <v>2.5195341454207699E-2</v>
      </c>
      <c r="AD65" s="30">
        <f t="shared" ca="1" si="9"/>
        <v>-0.83494600315577161</v>
      </c>
      <c r="AE65" s="38">
        <f t="shared" ca="1" si="4"/>
        <v>-6.4544383459809174E-2</v>
      </c>
      <c r="AF65" s="38">
        <f t="shared" ca="1" si="5"/>
        <v>0.32600960807434887</v>
      </c>
      <c r="AG65" s="45">
        <f t="shared" ca="1" si="6"/>
        <v>1.7780711919049516E-4</v>
      </c>
    </row>
    <row r="66" spans="1:33" hidden="1" outlineLevel="2" x14ac:dyDescent="0.2">
      <c r="A66" s="17" t="s">
        <v>8</v>
      </c>
      <c r="B66" s="56">
        <v>8.1371659834311508E-3</v>
      </c>
      <c r="C66" s="68">
        <v>8.1385934341287602E-3</v>
      </c>
      <c r="D66" s="68">
        <v>1.3561930597829499E-2</v>
      </c>
      <c r="E66" s="68">
        <v>7.74692492782709E-3</v>
      </c>
      <c r="F66" s="68">
        <v>7.5204058262163401E-3</v>
      </c>
      <c r="G66" s="68">
        <v>6.5218867846744497E-3</v>
      </c>
      <c r="H66" s="68">
        <v>7.7700752375480598E-3</v>
      </c>
      <c r="I66" s="68">
        <v>5.4150753281784099E-3</v>
      </c>
      <c r="J66" s="68">
        <v>5.1087375571129499E-3</v>
      </c>
      <c r="K66" s="68">
        <v>5.4018375974602397E-3</v>
      </c>
      <c r="L66" s="68">
        <v>7.4533214766689697E-3</v>
      </c>
      <c r="M66" s="68">
        <v>1.00720444492155E-2</v>
      </c>
      <c r="N66" s="68">
        <v>1.13631628713372E-2</v>
      </c>
      <c r="O66" s="68">
        <v>1.2414507892478201E-2</v>
      </c>
      <c r="P66" s="68">
        <v>1.56037984609324E-2</v>
      </c>
      <c r="Q66" s="68">
        <v>1.65589930580806E-2</v>
      </c>
      <c r="R66" s="68">
        <v>1.74201554129562E-2</v>
      </c>
      <c r="S66" s="68">
        <v>1.8337551753699201E-2</v>
      </c>
      <c r="T66" s="68">
        <v>1.6941205220868699E-2</v>
      </c>
      <c r="U66" s="68">
        <v>1.6366311602635301E-2</v>
      </c>
      <c r="V66" s="68">
        <v>1.2962181576762001E-2</v>
      </c>
      <c r="W66" s="68">
        <v>1.24028054479838E-2</v>
      </c>
      <c r="X66" s="68">
        <v>1.39490968432802E-2</v>
      </c>
      <c r="Y66" s="68">
        <v>1.43581328377335E-2</v>
      </c>
      <c r="Z66" s="68">
        <v>1.51617873579148E-2</v>
      </c>
      <c r="AA66" s="68">
        <v>1.6821289432060099E-2</v>
      </c>
      <c r="AB66" s="68">
        <v>1.7774954336667401E-2</v>
      </c>
      <c r="AC66" s="69">
        <v>1.6990852024380901E-2</v>
      </c>
      <c r="AD66" s="30">
        <f t="shared" ca="1" si="9"/>
        <v>1.0880552343380452</v>
      </c>
      <c r="AE66" s="38">
        <f t="shared" ca="1" si="4"/>
        <v>2.7643064727775668E-2</v>
      </c>
      <c r="AF66" s="38">
        <f t="shared" ca="1" si="5"/>
        <v>-4.4112760991402378E-2</v>
      </c>
      <c r="AG66" s="45">
        <f t="shared" ca="1" si="6"/>
        <v>1.1990686677289022E-4</v>
      </c>
    </row>
    <row r="67" spans="1:33" ht="15" hidden="1" outlineLevel="2" x14ac:dyDescent="0.25">
      <c r="A67" s="17" t="s">
        <v>9</v>
      </c>
      <c r="B67" s="56">
        <v>2.9033365845303302E-4</v>
      </c>
      <c r="C67" s="68">
        <v>2.9212429769158698E-4</v>
      </c>
      <c r="D67" s="68">
        <v>2.9205514709013098E-4</v>
      </c>
      <c r="E67" s="68">
        <v>2.9757030682570898E-4</v>
      </c>
      <c r="F67" s="68">
        <v>3.0283479293000403E-4</v>
      </c>
      <c r="G67" s="68">
        <v>3.0597519419215199E-4</v>
      </c>
      <c r="H67" s="68">
        <v>3.0255345232706198E-4</v>
      </c>
      <c r="I67" s="68">
        <v>3.0795005855428802E-4</v>
      </c>
      <c r="J67" s="68">
        <v>3.11282716850842E-4</v>
      </c>
      <c r="K67" s="68">
        <v>3.2613658802210099E-4</v>
      </c>
      <c r="L67" s="68">
        <v>3.36746784645825E-4</v>
      </c>
      <c r="M67" s="68">
        <v>3.3885708393452998E-4</v>
      </c>
      <c r="N67" s="68">
        <v>3.54247866129691E-4</v>
      </c>
      <c r="O67" s="68">
        <v>3.5601202351528998E-4</v>
      </c>
      <c r="P67" s="68">
        <v>3.6611415198961199E-4</v>
      </c>
      <c r="Q67" s="68">
        <v>3.6427076029807703E-4</v>
      </c>
      <c r="R67" s="68">
        <v>3.6202489369384502E-4</v>
      </c>
      <c r="S67" s="68">
        <v>3.5428120638072302E-4</v>
      </c>
      <c r="T67" s="68">
        <v>3.4281950046804001E-4</v>
      </c>
      <c r="U67" s="68">
        <v>3.3046857940201101E-4</v>
      </c>
      <c r="V67" s="68">
        <v>3.4736588147723401E-4</v>
      </c>
      <c r="W67" s="68">
        <v>3.4927242406876001E-4</v>
      </c>
      <c r="X67" s="68">
        <v>3.4869218376031101E-4</v>
      </c>
      <c r="Y67" s="68">
        <v>3.4109943953454101E-4</v>
      </c>
      <c r="Z67" s="68">
        <v>3.4198190264060402E-4</v>
      </c>
      <c r="AA67" s="68">
        <v>3.4367633803451797E-4</v>
      </c>
      <c r="AB67" s="68">
        <v>3.4262376804903498E-4</v>
      </c>
      <c r="AC67" s="69">
        <v>3.5188254810589301E-4</v>
      </c>
      <c r="AD67" s="29">
        <f t="shared" ca="1" si="9"/>
        <v>0.21199364200763759</v>
      </c>
      <c r="AE67" s="37">
        <f t="shared" ca="1" si="4"/>
        <v>7.1464012477200356E-3</v>
      </c>
      <c r="AF67" s="37">
        <f t="shared" ca="1" si="5"/>
        <v>2.7023169202706754E-2</v>
      </c>
      <c r="AG67" s="44">
        <f t="shared" ca="1" si="6"/>
        <v>2.48328534407184E-6</v>
      </c>
    </row>
    <row r="68" spans="1:33" ht="15" collapsed="1" x14ac:dyDescent="0.25">
      <c r="A68" s="15" t="s">
        <v>24</v>
      </c>
      <c r="B68" s="54">
        <f>SUBTOTAL(9,B69:B82)</f>
        <v>79.59693746354661</v>
      </c>
      <c r="C68" s="64">
        <f t="shared" ref="C68:AC68" si="36">SUBTOTAL(9,C69:C82)</f>
        <v>79.780299187547456</v>
      </c>
      <c r="D68" s="64">
        <f t="shared" si="36"/>
        <v>81.368889757793269</v>
      </c>
      <c r="E68" s="64">
        <f t="shared" si="36"/>
        <v>82.548260678715764</v>
      </c>
      <c r="F68" s="64">
        <f t="shared" si="36"/>
        <v>85.540141542860823</v>
      </c>
      <c r="G68" s="64">
        <f t="shared" si="36"/>
        <v>88.653684640102469</v>
      </c>
      <c r="H68" s="64">
        <f t="shared" si="36"/>
        <v>89.276047634311425</v>
      </c>
      <c r="I68" s="64">
        <f t="shared" si="36"/>
        <v>91.814577508046511</v>
      </c>
      <c r="J68" s="64">
        <f t="shared" si="36"/>
        <v>93.225872711899001</v>
      </c>
      <c r="K68" s="64">
        <f t="shared" si="36"/>
        <v>94.869273061051388</v>
      </c>
      <c r="L68" s="64">
        <f t="shared" si="36"/>
        <v>94.717815328048729</v>
      </c>
      <c r="M68" s="64">
        <f t="shared" si="36"/>
        <v>95.486358394581387</v>
      </c>
      <c r="N68" s="64">
        <f t="shared" si="36"/>
        <v>98.966982603930248</v>
      </c>
      <c r="O68" s="64">
        <f t="shared" si="36"/>
        <v>102.29298959336475</v>
      </c>
      <c r="P68" s="64">
        <f t="shared" si="36"/>
        <v>105.80462787042801</v>
      </c>
      <c r="Q68" s="64">
        <f t="shared" si="36"/>
        <v>103.98823535286478</v>
      </c>
      <c r="R68" s="64">
        <f t="shared" si="36"/>
        <v>104.90214212351896</v>
      </c>
      <c r="S68" s="64">
        <f t="shared" si="36"/>
        <v>106.79780144298503</v>
      </c>
      <c r="T68" s="64">
        <f t="shared" si="36"/>
        <v>105.54848394466255</v>
      </c>
      <c r="U68" s="64">
        <f t="shared" si="36"/>
        <v>104.20435743278227</v>
      </c>
      <c r="V68" s="64">
        <f t="shared" si="36"/>
        <v>104.9834356249127</v>
      </c>
      <c r="W68" s="64">
        <f t="shared" si="36"/>
        <v>103.46603477860643</v>
      </c>
      <c r="X68" s="64">
        <f t="shared" si="36"/>
        <v>101.43389107855566</v>
      </c>
      <c r="Y68" s="64">
        <f t="shared" si="36"/>
        <v>101.23682256565637</v>
      </c>
      <c r="Z68" s="64">
        <f t="shared" si="36"/>
        <v>101.57256463684321</v>
      </c>
      <c r="AA68" s="64">
        <f t="shared" si="36"/>
        <v>104.69961786692318</v>
      </c>
      <c r="AB68" s="64">
        <f t="shared" ref="AB68" si="37">SUBTOTAL(9,AB69:AB82)</f>
        <v>107.10098183600577</v>
      </c>
      <c r="AC68" s="65">
        <f t="shared" si="36"/>
        <v>110.32187693209507</v>
      </c>
      <c r="AD68" s="28">
        <f t="shared" ca="1" si="9"/>
        <v>0.38600655311166587</v>
      </c>
      <c r="AE68" s="36">
        <f t="shared" ca="1" si="4"/>
        <v>1.2163253094303883E-2</v>
      </c>
      <c r="AF68" s="36">
        <f t="shared" ca="1" si="5"/>
        <v>3.0073441352957531E-2</v>
      </c>
      <c r="AG68" s="43">
        <f t="shared" ca="1" si="6"/>
        <v>0.77855722482015544</v>
      </c>
    </row>
    <row r="69" spans="1:33" ht="15" hidden="1" outlineLevel="1" x14ac:dyDescent="0.25">
      <c r="A69" s="16" t="s">
        <v>25</v>
      </c>
      <c r="B69" s="55">
        <f>SUBTOTAL(9,B70:B75)</f>
        <v>79.066377850468868</v>
      </c>
      <c r="C69" s="66">
        <f t="shared" ref="C69:AC69" si="38">SUBTOTAL(9,C70:C75)</f>
        <v>79.233399994949451</v>
      </c>
      <c r="D69" s="66">
        <f t="shared" si="38"/>
        <v>80.72280278476741</v>
      </c>
      <c r="E69" s="66">
        <f t="shared" si="38"/>
        <v>81.872329804000742</v>
      </c>
      <c r="F69" s="66">
        <f t="shared" si="38"/>
        <v>84.749643727317704</v>
      </c>
      <c r="G69" s="66">
        <f t="shared" si="38"/>
        <v>87.898325601038465</v>
      </c>
      <c r="H69" s="66">
        <f t="shared" si="38"/>
        <v>88.567619449192335</v>
      </c>
      <c r="I69" s="66">
        <f t="shared" si="38"/>
        <v>91.141381747035055</v>
      </c>
      <c r="J69" s="66">
        <f t="shared" si="38"/>
        <v>92.616739981303851</v>
      </c>
      <c r="K69" s="66">
        <f t="shared" si="38"/>
        <v>94.177043392929747</v>
      </c>
      <c r="L69" s="66">
        <f t="shared" si="38"/>
        <v>93.814565978520221</v>
      </c>
      <c r="M69" s="66">
        <f t="shared" si="38"/>
        <v>94.659502173137469</v>
      </c>
      <c r="N69" s="66">
        <f t="shared" si="38"/>
        <v>98.166815790754171</v>
      </c>
      <c r="O69" s="66">
        <f t="shared" si="38"/>
        <v>101.44677328211876</v>
      </c>
      <c r="P69" s="66">
        <f t="shared" si="38"/>
        <v>104.96802713878603</v>
      </c>
      <c r="Q69" s="66">
        <f t="shared" si="38"/>
        <v>103.16307233920018</v>
      </c>
      <c r="R69" s="66">
        <f t="shared" si="38"/>
        <v>104.14054959225918</v>
      </c>
      <c r="S69" s="66">
        <f t="shared" si="38"/>
        <v>106.07574530978476</v>
      </c>
      <c r="T69" s="66">
        <f t="shared" si="38"/>
        <v>104.86106016699202</v>
      </c>
      <c r="U69" s="66">
        <f t="shared" si="38"/>
        <v>103.5110732255595</v>
      </c>
      <c r="V69" s="66">
        <f t="shared" si="38"/>
        <v>104.3543839500902</v>
      </c>
      <c r="W69" s="66">
        <f t="shared" si="38"/>
        <v>102.80663882545537</v>
      </c>
      <c r="X69" s="66">
        <f t="shared" si="38"/>
        <v>100.80960893019729</v>
      </c>
      <c r="Y69" s="66">
        <f t="shared" si="38"/>
        <v>100.55555455674529</v>
      </c>
      <c r="Z69" s="66">
        <f t="shared" si="38"/>
        <v>100.93723786906689</v>
      </c>
      <c r="AA69" s="66">
        <f t="shared" si="38"/>
        <v>103.99527575332783</v>
      </c>
      <c r="AB69" s="66">
        <f t="shared" ref="AB69" si="39">SUBTOTAL(9,AB70:AB75)</f>
        <v>106.47627895827036</v>
      </c>
      <c r="AC69" s="67">
        <f t="shared" si="38"/>
        <v>109.69518258935193</v>
      </c>
      <c r="AD69" s="29">
        <f t="shared" ca="1" si="9"/>
        <v>0.38738090161166316</v>
      </c>
      <c r="AE69" s="37">
        <f t="shared" ca="1" si="4"/>
        <v>1.2200407569396221E-2</v>
      </c>
      <c r="AF69" s="37">
        <f t="shared" ca="1" si="5"/>
        <v>3.0231180715313277E-2</v>
      </c>
      <c r="AG69" s="44">
        <f t="shared" ca="1" si="6"/>
        <v>0.77413455343470661</v>
      </c>
    </row>
    <row r="70" spans="1:33" ht="15" hidden="1" outlineLevel="2" x14ac:dyDescent="0.25">
      <c r="A70" s="18" t="s">
        <v>26</v>
      </c>
      <c r="B70" s="57">
        <f>SUBTOTAL(9,B71:B72)</f>
        <v>75.729490860288095</v>
      </c>
      <c r="C70" s="70">
        <f t="shared" ref="C70:AC70" si="40">SUBTOTAL(9,C71:C72)</f>
        <v>75.728601363276198</v>
      </c>
      <c r="D70" s="70">
        <f t="shared" si="40"/>
        <v>77.001430629382597</v>
      </c>
      <c r="E70" s="70">
        <f t="shared" si="40"/>
        <v>77.809451555683495</v>
      </c>
      <c r="F70" s="70">
        <f t="shared" si="40"/>
        <v>80.323100650362804</v>
      </c>
      <c r="G70" s="70">
        <f t="shared" si="40"/>
        <v>82.979866626425007</v>
      </c>
      <c r="H70" s="70">
        <f t="shared" si="40"/>
        <v>83.496097925690094</v>
      </c>
      <c r="I70" s="70">
        <f t="shared" si="40"/>
        <v>85.972049021801695</v>
      </c>
      <c r="J70" s="70">
        <f t="shared" si="40"/>
        <v>87.223949244492999</v>
      </c>
      <c r="K70" s="70">
        <f t="shared" si="40"/>
        <v>88.672059387163699</v>
      </c>
      <c r="L70" s="70">
        <f t="shared" si="40"/>
        <v>87.837881976305596</v>
      </c>
      <c r="M70" s="70">
        <f t="shared" si="40"/>
        <v>88.4199890675782</v>
      </c>
      <c r="N70" s="70">
        <f t="shared" si="40"/>
        <v>91.403577242931206</v>
      </c>
      <c r="O70" s="70">
        <f t="shared" si="40"/>
        <v>94.582025066140403</v>
      </c>
      <c r="P70" s="70">
        <f t="shared" si="40"/>
        <v>98.012975089515805</v>
      </c>
      <c r="Q70" s="70">
        <f t="shared" si="40"/>
        <v>95.761982705167199</v>
      </c>
      <c r="R70" s="70">
        <f t="shared" si="40"/>
        <v>96.536127257351794</v>
      </c>
      <c r="S70" s="70">
        <f t="shared" si="40"/>
        <v>98.23747725136559</v>
      </c>
      <c r="T70" s="70">
        <f t="shared" si="40"/>
        <v>96.938226484973399</v>
      </c>
      <c r="U70" s="70">
        <f t="shared" si="40"/>
        <v>95.733449671068598</v>
      </c>
      <c r="V70" s="70">
        <f t="shared" si="40"/>
        <v>96.3457761980751</v>
      </c>
      <c r="W70" s="70">
        <f t="shared" si="40"/>
        <v>94.705761015766001</v>
      </c>
      <c r="X70" s="70">
        <f t="shared" si="40"/>
        <v>92.659994461010399</v>
      </c>
      <c r="Y70" s="70">
        <f t="shared" si="40"/>
        <v>92.221017069470903</v>
      </c>
      <c r="Z70" s="70">
        <f t="shared" si="40"/>
        <v>92.4052829570348</v>
      </c>
      <c r="AA70" s="70">
        <f t="shared" si="40"/>
        <v>95.080634655908</v>
      </c>
      <c r="AB70" s="70">
        <f t="shared" ref="AB70" si="41">SUBTOTAL(9,AB71:AB72)</f>
        <v>97.354048646738988</v>
      </c>
      <c r="AC70" s="71">
        <f t="shared" si="40"/>
        <v>99.569528130027109</v>
      </c>
      <c r="AD70" s="31">
        <f t="shared" ca="1" si="9"/>
        <v>0.31480519674588914</v>
      </c>
      <c r="AE70" s="39">
        <f t="shared" ca="1" si="4"/>
        <v>1.0188161157692166E-2</v>
      </c>
      <c r="AF70" s="39">
        <f t="shared" ca="1" si="5"/>
        <v>2.2756932188072287E-2</v>
      </c>
      <c r="AG70" s="46">
        <f t="shared" ca="1" si="6"/>
        <v>0.70267636531674948</v>
      </c>
    </row>
    <row r="71" spans="1:33" hidden="1" outlineLevel="3" x14ac:dyDescent="0.2">
      <c r="A71" s="19" t="s">
        <v>27</v>
      </c>
      <c r="B71" s="56">
        <v>60.537257524348398</v>
      </c>
      <c r="C71" s="68">
        <v>51.6492603970825</v>
      </c>
      <c r="D71" s="68">
        <v>48.487506493703698</v>
      </c>
      <c r="E71" s="68">
        <v>45.5682387487049</v>
      </c>
      <c r="F71" s="68">
        <v>44.004270558755103</v>
      </c>
      <c r="G71" s="68">
        <v>41.809923006214603</v>
      </c>
      <c r="H71" s="68">
        <v>26.900241203282899</v>
      </c>
      <c r="I71" s="68">
        <v>23.259233372099001</v>
      </c>
      <c r="J71" s="68">
        <v>22.492146856690301</v>
      </c>
      <c r="K71" s="68">
        <v>22.170290201629498</v>
      </c>
      <c r="L71" s="68">
        <v>20.058192543834998</v>
      </c>
      <c r="M71" s="68">
        <v>19.293788928620302</v>
      </c>
      <c r="N71" s="68">
        <v>20.001504961719998</v>
      </c>
      <c r="O71" s="68">
        <v>20.628854241342001</v>
      </c>
      <c r="P71" s="68">
        <v>22.6372438396223</v>
      </c>
      <c r="Q71" s="68">
        <v>20.0049022126165</v>
      </c>
      <c r="R71" s="68">
        <v>19.3018619769332</v>
      </c>
      <c r="S71" s="68">
        <v>19.908327346588401</v>
      </c>
      <c r="T71" s="68">
        <v>18.911024061260299</v>
      </c>
      <c r="U71" s="68">
        <v>19.932194047150698</v>
      </c>
      <c r="V71" s="68">
        <v>19.660182948264701</v>
      </c>
      <c r="W71" s="68">
        <v>18.126394401868399</v>
      </c>
      <c r="X71" s="68">
        <v>18.2265251267469</v>
      </c>
      <c r="Y71" s="68">
        <v>18.658491060872901</v>
      </c>
      <c r="Z71" s="68">
        <v>19.3292312665594</v>
      </c>
      <c r="AA71" s="68">
        <v>20.696471797926499</v>
      </c>
      <c r="AB71" s="68">
        <v>22.305448050551099</v>
      </c>
      <c r="AC71" s="69">
        <v>23.079008216803299</v>
      </c>
      <c r="AD71" s="30">
        <f t="shared" ca="1" si="9"/>
        <v>-0.6187635654370236</v>
      </c>
      <c r="AE71" s="38">
        <f t="shared" ca="1" si="4"/>
        <v>-3.5085836034638107E-2</v>
      </c>
      <c r="AF71" s="38">
        <f t="shared" ca="1" si="5"/>
        <v>3.4680324040076149E-2</v>
      </c>
      <c r="AG71" s="45">
        <f t="shared" ca="1" si="6"/>
        <v>0.16287185360285109</v>
      </c>
    </row>
    <row r="72" spans="1:33" hidden="1" outlineLevel="3" x14ac:dyDescent="0.2">
      <c r="A72" s="19" t="s">
        <v>28</v>
      </c>
      <c r="B72" s="56">
        <v>15.192233335939701</v>
      </c>
      <c r="C72" s="68">
        <v>24.079340966193701</v>
      </c>
      <c r="D72" s="68">
        <v>28.513924135678899</v>
      </c>
      <c r="E72" s="68">
        <v>32.241212806978602</v>
      </c>
      <c r="F72" s="68">
        <v>36.318830091607701</v>
      </c>
      <c r="G72" s="68">
        <v>41.169943620210397</v>
      </c>
      <c r="H72" s="68">
        <v>56.595856722407198</v>
      </c>
      <c r="I72" s="68">
        <v>62.712815649702698</v>
      </c>
      <c r="J72" s="68">
        <v>64.731802387802702</v>
      </c>
      <c r="K72" s="68">
        <v>66.501769185534201</v>
      </c>
      <c r="L72" s="68">
        <v>67.779689432470605</v>
      </c>
      <c r="M72" s="68">
        <v>69.126200138957898</v>
      </c>
      <c r="N72" s="68">
        <v>71.402072281211204</v>
      </c>
      <c r="O72" s="68">
        <v>73.953170824798406</v>
      </c>
      <c r="P72" s="68">
        <v>75.375731249893505</v>
      </c>
      <c r="Q72" s="68">
        <v>75.757080492550699</v>
      </c>
      <c r="R72" s="68">
        <v>77.234265280418597</v>
      </c>
      <c r="S72" s="68">
        <v>78.329149904777196</v>
      </c>
      <c r="T72" s="68">
        <v>78.027202423713106</v>
      </c>
      <c r="U72" s="68">
        <v>75.801255623917896</v>
      </c>
      <c r="V72" s="68">
        <v>76.685593249810395</v>
      </c>
      <c r="W72" s="68">
        <v>76.579366613897605</v>
      </c>
      <c r="X72" s="68">
        <v>74.433469334263506</v>
      </c>
      <c r="Y72" s="68">
        <v>73.562526008597999</v>
      </c>
      <c r="Z72" s="68">
        <v>73.076051690475396</v>
      </c>
      <c r="AA72" s="68">
        <v>74.384162857981494</v>
      </c>
      <c r="AB72" s="68">
        <v>75.048600596187896</v>
      </c>
      <c r="AC72" s="69">
        <v>76.490519913223807</v>
      </c>
      <c r="AD72" s="30">
        <f t="shared" ca="1" si="9"/>
        <v>4.0348436745157823</v>
      </c>
      <c r="AE72" s="38">
        <f t="shared" ca="1" si="4"/>
        <v>6.1694288773877393E-2</v>
      </c>
      <c r="AF72" s="38">
        <f t="shared" ca="1" si="5"/>
        <v>1.9213140625957914E-2</v>
      </c>
      <c r="AG72" s="45">
        <f t="shared" ca="1" si="6"/>
        <v>0.53980451171389832</v>
      </c>
    </row>
    <row r="73" spans="1:33" ht="15" hidden="1" outlineLevel="2" x14ac:dyDescent="0.25">
      <c r="A73" s="18" t="s">
        <v>29</v>
      </c>
      <c r="B73" s="57">
        <v>2.0931735072089799</v>
      </c>
      <c r="C73" s="70">
        <v>2.1805585635795501</v>
      </c>
      <c r="D73" s="70">
        <v>2.5228317883831601</v>
      </c>
      <c r="E73" s="70">
        <v>2.9296497765578802</v>
      </c>
      <c r="F73" s="70">
        <v>3.3321137678941501</v>
      </c>
      <c r="G73" s="70">
        <v>4.0321801408928497</v>
      </c>
      <c r="H73" s="70">
        <v>4.3000295010265299</v>
      </c>
      <c r="I73" s="70">
        <v>4.6015461116678296</v>
      </c>
      <c r="J73" s="70">
        <v>4.8022237384167203</v>
      </c>
      <c r="K73" s="70">
        <v>4.9779212052182098</v>
      </c>
      <c r="L73" s="70">
        <v>5.4045646732682497</v>
      </c>
      <c r="M73" s="70">
        <v>5.5461014561189996</v>
      </c>
      <c r="N73" s="70">
        <v>5.9807733524534896</v>
      </c>
      <c r="O73" s="70">
        <v>6.2022201777827703</v>
      </c>
      <c r="P73" s="70">
        <v>6.2547630269612098</v>
      </c>
      <c r="Q73" s="70">
        <v>6.7315967056789496</v>
      </c>
      <c r="R73" s="70">
        <v>6.9579069842991803</v>
      </c>
      <c r="S73" s="70">
        <v>7.2170140020567404</v>
      </c>
      <c r="T73" s="70">
        <v>7.3698482877153602</v>
      </c>
      <c r="U73" s="70">
        <v>7.3069239462193103</v>
      </c>
      <c r="V73" s="70">
        <v>7.6072364935546997</v>
      </c>
      <c r="W73" s="70">
        <v>7.8222272515920102</v>
      </c>
      <c r="X73" s="70">
        <v>7.9069740388985101</v>
      </c>
      <c r="Y73" s="70">
        <v>8.1481457390469707</v>
      </c>
      <c r="Z73" s="70">
        <v>8.3004070073119607</v>
      </c>
      <c r="AA73" s="70">
        <v>8.6927102820551703</v>
      </c>
      <c r="AB73" s="70">
        <v>8.9309266796987501</v>
      </c>
      <c r="AC73" s="71">
        <v>9.9788557130136208</v>
      </c>
      <c r="AD73" s="30">
        <f t="shared" ca="1" si="9"/>
        <v>3.7673332758349991</v>
      </c>
      <c r="AE73" s="38">
        <f t="shared" ca="1" si="4"/>
        <v>5.954965723238792E-2</v>
      </c>
      <c r="AF73" s="38">
        <f t="shared" ca="1" si="5"/>
        <v>0.11733709959762195</v>
      </c>
      <c r="AG73" s="45">
        <f t="shared" ca="1" si="6"/>
        <v>7.042220842187677E-2</v>
      </c>
    </row>
    <row r="74" spans="1:33" ht="15" hidden="1" outlineLevel="2" x14ac:dyDescent="0.25">
      <c r="A74" s="18" t="s">
        <v>30</v>
      </c>
      <c r="B74" s="57">
        <v>0.21465000000000001</v>
      </c>
      <c r="C74" s="70">
        <v>0.21562200000000001</v>
      </c>
      <c r="D74" s="70">
        <v>0.19917899999999999</v>
      </c>
      <c r="E74" s="70">
        <v>0.184194</v>
      </c>
      <c r="F74" s="70">
        <v>0.14855399999999999</v>
      </c>
      <c r="G74" s="70">
        <v>0.115263</v>
      </c>
      <c r="H74" s="70">
        <v>8.5536000000000001E-2</v>
      </c>
      <c r="I74" s="70">
        <v>6.1235999999999999E-2</v>
      </c>
      <c r="J74" s="70">
        <v>4.1147999999999997E-2</v>
      </c>
      <c r="K74" s="70">
        <v>1.5094739324069999E-2</v>
      </c>
      <c r="L74" s="70">
        <v>1.81338478812E-3</v>
      </c>
      <c r="M74" s="70">
        <v>1.8077643231840001E-3</v>
      </c>
      <c r="N74" s="70">
        <v>2.227128520068E-3</v>
      </c>
      <c r="O74" s="70">
        <v>2.1677805332730002E-3</v>
      </c>
      <c r="P74" s="70">
        <v>2.0238395208569998E-3</v>
      </c>
      <c r="Q74" s="70">
        <v>1.74654847323E-3</v>
      </c>
      <c r="R74" s="70">
        <v>1.8439854662700001E-3</v>
      </c>
      <c r="S74" s="70">
        <v>2.3390655241499999E-3</v>
      </c>
      <c r="T74" s="70">
        <v>2.6075664069839999E-3</v>
      </c>
      <c r="U74" s="70">
        <v>3.0731594400000002E-3</v>
      </c>
      <c r="V74" s="70">
        <v>2.772908802E-3</v>
      </c>
      <c r="W74" s="70">
        <v>4.2078438900000001E-3</v>
      </c>
      <c r="X74" s="70">
        <v>2.8264242869999998E-3</v>
      </c>
      <c r="Y74" s="70">
        <v>2.2927487399999999E-3</v>
      </c>
      <c r="Z74" s="70">
        <v>1.75134312E-3</v>
      </c>
      <c r="AA74" s="70">
        <v>1.6732931400000001E-3</v>
      </c>
      <c r="AB74" s="70">
        <v>1.08276264E-3</v>
      </c>
      <c r="AC74" s="71">
        <v>7.3364049000000002E-4</v>
      </c>
      <c r="AD74" s="30">
        <f t="shared" ca="1" si="9"/>
        <v>-0.99658215471698108</v>
      </c>
      <c r="AE74" s="38">
        <f t="shared" ca="1" si="4"/>
        <v>-0.18967824956796941</v>
      </c>
      <c r="AF74" s="38">
        <f t="shared" ca="1" si="5"/>
        <v>-0.32243645754160855</v>
      </c>
      <c r="AG74" s="45">
        <f t="shared" ca="1" si="6"/>
        <v>5.1774056043450967E-6</v>
      </c>
    </row>
    <row r="75" spans="1:33" ht="15" hidden="1" outlineLevel="2" x14ac:dyDescent="0.25">
      <c r="A75" s="18" t="s">
        <v>31</v>
      </c>
      <c r="B75" s="57">
        <v>1.0290634829717999</v>
      </c>
      <c r="C75" s="70">
        <v>1.1086180680936999</v>
      </c>
      <c r="D75" s="70">
        <v>0.99936136700165601</v>
      </c>
      <c r="E75" s="70">
        <v>0.94903447175936495</v>
      </c>
      <c r="F75" s="70">
        <v>0.94587530906074502</v>
      </c>
      <c r="G75" s="70">
        <v>0.771015833720606</v>
      </c>
      <c r="H75" s="70">
        <v>0.68595602247570697</v>
      </c>
      <c r="I75" s="70">
        <v>0.50655061356553699</v>
      </c>
      <c r="J75" s="70">
        <v>0.54941899839413599</v>
      </c>
      <c r="K75" s="70">
        <v>0.51196806122376404</v>
      </c>
      <c r="L75" s="70">
        <v>0.57030594415824298</v>
      </c>
      <c r="M75" s="70">
        <v>0.69160388511707904</v>
      </c>
      <c r="N75" s="70">
        <v>0.78023806684942698</v>
      </c>
      <c r="O75" s="70">
        <v>0.66036025766231099</v>
      </c>
      <c r="P75" s="70">
        <v>0.69826518278814997</v>
      </c>
      <c r="Q75" s="70">
        <v>0.66774637988080099</v>
      </c>
      <c r="R75" s="70">
        <v>0.64467136514193302</v>
      </c>
      <c r="S75" s="70">
        <v>0.61891499083827195</v>
      </c>
      <c r="T75" s="70">
        <v>0.55037782789628098</v>
      </c>
      <c r="U75" s="70">
        <v>0.467626448831577</v>
      </c>
      <c r="V75" s="70">
        <v>0.39859834965839702</v>
      </c>
      <c r="W75" s="70">
        <v>0.27444271420735</v>
      </c>
      <c r="X75" s="70">
        <v>0.23981400600137701</v>
      </c>
      <c r="Y75" s="70">
        <v>0.18409899948741401</v>
      </c>
      <c r="Z75" s="70">
        <v>0.22979656160013001</v>
      </c>
      <c r="AA75" s="70">
        <v>0.220257522224657</v>
      </c>
      <c r="AB75" s="70">
        <v>0.19022086919261899</v>
      </c>
      <c r="AC75" s="71">
        <v>0.14606510582121299</v>
      </c>
      <c r="AD75" s="30">
        <f t="shared" ca="1" si="9"/>
        <v>-0.8580601602931277</v>
      </c>
      <c r="AE75" s="38">
        <f t="shared" ca="1" si="4"/>
        <v>-6.975690304238813E-2</v>
      </c>
      <c r="AF75" s="38">
        <f t="shared" ca="1" si="5"/>
        <v>-0.23212891182141304</v>
      </c>
      <c r="AG75" s="45">
        <f t="shared" ca="1" si="6"/>
        <v>1.0308022904760991E-3</v>
      </c>
    </row>
    <row r="76" spans="1:33" ht="15" hidden="1" outlineLevel="1" x14ac:dyDescent="0.25">
      <c r="A76" s="16" t="s">
        <v>32</v>
      </c>
      <c r="B76" s="55">
        <f>SUBTOTAL(9,B77)</f>
        <v>0.11520835081867099</v>
      </c>
      <c r="C76" s="66">
        <f t="shared" ref="C76:AC76" si="42">SUBTOTAL(9,C77)</f>
        <v>0.15048513416984399</v>
      </c>
      <c r="D76" s="66">
        <f t="shared" si="42"/>
        <v>0.187740393016638</v>
      </c>
      <c r="E76" s="66">
        <f t="shared" si="42"/>
        <v>0.20034850513673799</v>
      </c>
      <c r="F76" s="66">
        <f t="shared" si="42"/>
        <v>0.20993299970823101</v>
      </c>
      <c r="G76" s="66">
        <f t="shared" si="42"/>
        <v>0.22540700822252199</v>
      </c>
      <c r="H76" s="66">
        <f t="shared" si="42"/>
        <v>0.221762931355583</v>
      </c>
      <c r="I76" s="66">
        <f t="shared" si="42"/>
        <v>0.23290181189130901</v>
      </c>
      <c r="J76" s="66">
        <f t="shared" si="42"/>
        <v>0.224766008648497</v>
      </c>
      <c r="K76" s="66">
        <f t="shared" si="42"/>
        <v>0.25886829789902799</v>
      </c>
      <c r="L76" s="66">
        <f t="shared" si="42"/>
        <v>0.35678530807543501</v>
      </c>
      <c r="M76" s="66">
        <f t="shared" si="42"/>
        <v>0.28203264327715899</v>
      </c>
      <c r="N76" s="66">
        <f t="shared" si="42"/>
        <v>0.235555082823655</v>
      </c>
      <c r="O76" s="66">
        <f t="shared" si="42"/>
        <v>0.24625427874231001</v>
      </c>
      <c r="P76" s="66">
        <f t="shared" si="42"/>
        <v>0.25387220570360602</v>
      </c>
      <c r="Q76" s="66">
        <f t="shared" si="42"/>
        <v>0.223213843332557</v>
      </c>
      <c r="R76" s="66">
        <f t="shared" si="42"/>
        <v>0.22922634353492499</v>
      </c>
      <c r="S76" s="66">
        <f t="shared" si="42"/>
        <v>0.23340117828163001</v>
      </c>
      <c r="T76" s="66">
        <f t="shared" si="42"/>
        <v>0.226227049173953</v>
      </c>
      <c r="U76" s="66">
        <f t="shared" si="42"/>
        <v>0.23839229819669699</v>
      </c>
      <c r="V76" s="66">
        <f t="shared" si="42"/>
        <v>0.20786225070535899</v>
      </c>
      <c r="W76" s="66">
        <f t="shared" si="42"/>
        <v>0.22200601084650801</v>
      </c>
      <c r="X76" s="66">
        <f t="shared" si="42"/>
        <v>0.223202883367596</v>
      </c>
      <c r="Y76" s="66">
        <f t="shared" si="42"/>
        <v>0.215085784880787</v>
      </c>
      <c r="Z76" s="66">
        <f t="shared" si="42"/>
        <v>0.207931486572944</v>
      </c>
      <c r="AA76" s="66">
        <f t="shared" si="42"/>
        <v>0.20239107304576601</v>
      </c>
      <c r="AB76" s="66">
        <f t="shared" si="42"/>
        <v>0.18950181917044601</v>
      </c>
      <c r="AC76" s="67">
        <f t="shared" si="42"/>
        <v>0.16304276778337401</v>
      </c>
      <c r="AD76" s="29">
        <f t="shared" ca="1" si="9"/>
        <v>0.41519921624423461</v>
      </c>
      <c r="AE76" s="37">
        <f t="shared" ca="1" si="4"/>
        <v>1.2944932860343927E-2</v>
      </c>
      <c r="AF76" s="37">
        <f t="shared" ca="1" si="5"/>
        <v>-0.13962426061606092</v>
      </c>
      <c r="AG76" s="44">
        <f t="shared" ca="1" si="6"/>
        <v>1.1506160730981147E-3</v>
      </c>
    </row>
    <row r="77" spans="1:33" hidden="1" outlineLevel="2" x14ac:dyDescent="0.2">
      <c r="A77" s="17" t="s">
        <v>29</v>
      </c>
      <c r="B77" s="56">
        <v>0.11520835081867099</v>
      </c>
      <c r="C77" s="68">
        <v>0.15048513416984399</v>
      </c>
      <c r="D77" s="68">
        <v>0.187740393016638</v>
      </c>
      <c r="E77" s="68">
        <v>0.20034850513673799</v>
      </c>
      <c r="F77" s="68">
        <v>0.20993299970823101</v>
      </c>
      <c r="G77" s="68">
        <v>0.22540700822252199</v>
      </c>
      <c r="H77" s="68">
        <v>0.221762931355583</v>
      </c>
      <c r="I77" s="68">
        <v>0.23290181189130901</v>
      </c>
      <c r="J77" s="68">
        <v>0.224766008648497</v>
      </c>
      <c r="K77" s="68">
        <v>0.25886829789902799</v>
      </c>
      <c r="L77" s="68">
        <v>0.35678530807543501</v>
      </c>
      <c r="M77" s="68">
        <v>0.28203264327715899</v>
      </c>
      <c r="N77" s="68">
        <v>0.235555082823655</v>
      </c>
      <c r="O77" s="68">
        <v>0.24625427874231001</v>
      </c>
      <c r="P77" s="68">
        <v>0.25387220570360602</v>
      </c>
      <c r="Q77" s="68">
        <v>0.223213843332557</v>
      </c>
      <c r="R77" s="68">
        <v>0.22922634353492499</v>
      </c>
      <c r="S77" s="68">
        <v>0.23340117828163001</v>
      </c>
      <c r="T77" s="68">
        <v>0.226227049173953</v>
      </c>
      <c r="U77" s="68">
        <v>0.23839229819669699</v>
      </c>
      <c r="V77" s="68">
        <v>0.20786225070535899</v>
      </c>
      <c r="W77" s="68">
        <v>0.22200601084650801</v>
      </c>
      <c r="X77" s="68">
        <v>0.223202883367596</v>
      </c>
      <c r="Y77" s="68">
        <v>0.215085784880787</v>
      </c>
      <c r="Z77" s="68">
        <v>0.207931486572944</v>
      </c>
      <c r="AA77" s="68">
        <v>0.20239107304576601</v>
      </c>
      <c r="AB77" s="68">
        <v>0.18950181917044601</v>
      </c>
      <c r="AC77" s="69">
        <v>0.16304276778337401</v>
      </c>
      <c r="AD77" s="30">
        <f t="shared" ca="1" si="9"/>
        <v>0.41519921624423461</v>
      </c>
      <c r="AE77" s="38">
        <f t="shared" ca="1" si="4"/>
        <v>1.2944932860343927E-2</v>
      </c>
      <c r="AF77" s="38">
        <f t="shared" ca="1" si="5"/>
        <v>-0.13962426061606092</v>
      </c>
      <c r="AG77" s="45">
        <f t="shared" ca="1" si="6"/>
        <v>1.1506160730981147E-3</v>
      </c>
    </row>
    <row r="78" spans="1:33" ht="15" hidden="1" outlineLevel="1" x14ac:dyDescent="0.25">
      <c r="A78" s="16" t="s">
        <v>33</v>
      </c>
      <c r="B78" s="55">
        <f>SUBTOTAL(9,B79)</f>
        <v>0.237240987159409</v>
      </c>
      <c r="C78" s="66">
        <f t="shared" ref="C78:AC78" si="43">SUBTOTAL(9,C79)</f>
        <v>0.20575599157775401</v>
      </c>
      <c r="D78" s="66">
        <f t="shared" si="43"/>
        <v>0.20406091634771301</v>
      </c>
      <c r="E78" s="66">
        <f t="shared" si="43"/>
        <v>0.23555220746809599</v>
      </c>
      <c r="F78" s="66">
        <f t="shared" si="43"/>
        <v>0.27155017736778703</v>
      </c>
      <c r="G78" s="66">
        <f t="shared" si="43"/>
        <v>0.27943587878058102</v>
      </c>
      <c r="H78" s="66">
        <f t="shared" si="43"/>
        <v>0.273799204406944</v>
      </c>
      <c r="I78" s="66">
        <f t="shared" si="43"/>
        <v>0.26155589373097299</v>
      </c>
      <c r="J78" s="66">
        <f t="shared" si="43"/>
        <v>0.27470839888833598</v>
      </c>
      <c r="K78" s="66">
        <f t="shared" si="43"/>
        <v>0.27056942065004003</v>
      </c>
      <c r="L78" s="66">
        <f t="shared" si="43"/>
        <v>0.293695679273977</v>
      </c>
      <c r="M78" s="66">
        <f t="shared" si="43"/>
        <v>0.30111795776606098</v>
      </c>
      <c r="N78" s="66">
        <f t="shared" si="43"/>
        <v>0.27939563243983301</v>
      </c>
      <c r="O78" s="66">
        <f t="shared" si="43"/>
        <v>0.31085858144602802</v>
      </c>
      <c r="P78" s="66">
        <f t="shared" si="43"/>
        <v>0.32015926440625397</v>
      </c>
      <c r="Q78" s="66">
        <f t="shared" si="43"/>
        <v>0.29778607586960099</v>
      </c>
      <c r="R78" s="66">
        <f t="shared" si="43"/>
        <v>0.30292671915469399</v>
      </c>
      <c r="S78" s="66">
        <f t="shared" si="43"/>
        <v>0.24944841856946701</v>
      </c>
      <c r="T78" s="66">
        <f t="shared" si="43"/>
        <v>0.26981769646772802</v>
      </c>
      <c r="U78" s="66">
        <f t="shared" si="43"/>
        <v>0.25691793396697499</v>
      </c>
      <c r="V78" s="66">
        <f t="shared" si="43"/>
        <v>0.25006267755619899</v>
      </c>
      <c r="W78" s="66">
        <f t="shared" si="43"/>
        <v>0.240741239552652</v>
      </c>
      <c r="X78" s="66">
        <f t="shared" si="43"/>
        <v>0.203227559378512</v>
      </c>
      <c r="Y78" s="66">
        <f t="shared" si="43"/>
        <v>0.21225036614672499</v>
      </c>
      <c r="Z78" s="66">
        <f t="shared" si="43"/>
        <v>0.21178285733065699</v>
      </c>
      <c r="AA78" s="66">
        <f t="shared" si="43"/>
        <v>0.21225157728974101</v>
      </c>
      <c r="AB78" s="66">
        <f t="shared" si="43"/>
        <v>0.23212346931837999</v>
      </c>
      <c r="AC78" s="67">
        <f t="shared" si="43"/>
        <v>0.24786142801276201</v>
      </c>
      <c r="AD78" s="30">
        <f t="shared" ca="1" si="9"/>
        <v>4.4766467129125687E-2</v>
      </c>
      <c r="AE78" s="37">
        <f t="shared" ref="AE78:AE110" ca="1" si="44">IF(OFFSET($AE78,0,-1)="","",(OFFSET($AE78,0,-1)+1)^(1/(OFFSET($AE$11,0,-2)-B$11))-1)</f>
        <v>1.6232933020521312E-3</v>
      </c>
      <c r="AF78" s="37">
        <f t="shared" ref="AF78:AF110" ca="1" si="45">IF(OFFSET($AF78, 0, -4)=0, "", OFFSET($AF78, 0, -3) / OFFSET($AF78, 0, -4) - 1)</f>
        <v>6.7799946039906356E-2</v>
      </c>
      <c r="AG78" s="44">
        <f t="shared" ref="AG78:AG110" ca="1" si="46">IF(OFFSET($AG$13, 0, -4) = 0, "", OFFSET($AG78, 0, -4) / OFFSET($AG$13, 0, -4))</f>
        <v>1.7491934591754234E-3</v>
      </c>
    </row>
    <row r="79" spans="1:33" hidden="1" outlineLevel="2" x14ac:dyDescent="0.2">
      <c r="A79" s="17" t="s">
        <v>8</v>
      </c>
      <c r="B79" s="56">
        <v>0.237240987159409</v>
      </c>
      <c r="C79" s="68">
        <v>0.20575599157775401</v>
      </c>
      <c r="D79" s="68">
        <v>0.20406091634771301</v>
      </c>
      <c r="E79" s="68">
        <v>0.23555220746809599</v>
      </c>
      <c r="F79" s="68">
        <v>0.27155017736778703</v>
      </c>
      <c r="G79" s="68">
        <v>0.27943587878058102</v>
      </c>
      <c r="H79" s="68">
        <v>0.273799204406944</v>
      </c>
      <c r="I79" s="68">
        <v>0.26155589373097299</v>
      </c>
      <c r="J79" s="68">
        <v>0.27470839888833598</v>
      </c>
      <c r="K79" s="68">
        <v>0.27056942065004003</v>
      </c>
      <c r="L79" s="68">
        <v>0.293695679273977</v>
      </c>
      <c r="M79" s="68">
        <v>0.30111795776606098</v>
      </c>
      <c r="N79" s="68">
        <v>0.27939563243983301</v>
      </c>
      <c r="O79" s="68">
        <v>0.31085858144602802</v>
      </c>
      <c r="P79" s="68">
        <v>0.32015926440625397</v>
      </c>
      <c r="Q79" s="68">
        <v>0.29778607586960099</v>
      </c>
      <c r="R79" s="68">
        <v>0.30292671915469399</v>
      </c>
      <c r="S79" s="68">
        <v>0.24944841856946701</v>
      </c>
      <c r="T79" s="68">
        <v>0.26981769646772802</v>
      </c>
      <c r="U79" s="68">
        <v>0.25691793396697499</v>
      </c>
      <c r="V79" s="68">
        <v>0.25006267755619899</v>
      </c>
      <c r="W79" s="68">
        <v>0.240741239552652</v>
      </c>
      <c r="X79" s="68">
        <v>0.203227559378512</v>
      </c>
      <c r="Y79" s="68">
        <v>0.21225036614672499</v>
      </c>
      <c r="Z79" s="68">
        <v>0.21178285733065699</v>
      </c>
      <c r="AA79" s="68">
        <v>0.21225157728974101</v>
      </c>
      <c r="AB79" s="68">
        <v>0.23212346931837999</v>
      </c>
      <c r="AC79" s="69">
        <v>0.24786142801276201</v>
      </c>
      <c r="AD79" s="30">
        <f ca="1">IF(B78=0,"", OFFSET($AD79, 0, -1) / B78 - 1)</f>
        <v>4.4766467129125687E-2</v>
      </c>
      <c r="AE79" s="38">
        <f t="shared" ca="1" si="44"/>
        <v>1.6232933020521312E-3</v>
      </c>
      <c r="AF79" s="38">
        <f t="shared" ca="1" si="45"/>
        <v>6.7799946039906356E-2</v>
      </c>
      <c r="AG79" s="45">
        <f t="shared" ca="1" si="46"/>
        <v>1.7491934591754234E-3</v>
      </c>
    </row>
    <row r="80" spans="1:33" ht="15" hidden="1" outlineLevel="1" x14ac:dyDescent="0.25">
      <c r="A80" s="16" t="s">
        <v>34</v>
      </c>
      <c r="B80" s="55">
        <f>SUBTOTAL(9,B81:B82)</f>
        <v>0.17811027509965199</v>
      </c>
      <c r="C80" s="66">
        <f t="shared" ref="C80:AC80" si="47">SUBTOTAL(9,C81:C82)</f>
        <v>0.19065806685039199</v>
      </c>
      <c r="D80" s="66">
        <f t="shared" si="47"/>
        <v>0.25428566366149902</v>
      </c>
      <c r="E80" s="66">
        <f t="shared" si="47"/>
        <v>0.24003016211018699</v>
      </c>
      <c r="F80" s="66">
        <f t="shared" si="47"/>
        <v>0.30901463846710198</v>
      </c>
      <c r="G80" s="66">
        <f t="shared" si="47"/>
        <v>0.25051615206090899</v>
      </c>
      <c r="H80" s="66">
        <f t="shared" si="47"/>
        <v>0.21286604935655501</v>
      </c>
      <c r="I80" s="66">
        <f t="shared" si="47"/>
        <v>0.17873805538916601</v>
      </c>
      <c r="J80" s="66">
        <f t="shared" si="47"/>
        <v>0.109658323058311</v>
      </c>
      <c r="K80" s="66">
        <f t="shared" si="47"/>
        <v>0.16279194957257201</v>
      </c>
      <c r="L80" s="66">
        <f t="shared" si="47"/>
        <v>0.25276836217909499</v>
      </c>
      <c r="M80" s="66">
        <f t="shared" si="47"/>
        <v>0.243705620400677</v>
      </c>
      <c r="N80" s="66">
        <f t="shared" si="47"/>
        <v>0.28521609791258501</v>
      </c>
      <c r="O80" s="66">
        <f t="shared" si="47"/>
        <v>0.28910345105764701</v>
      </c>
      <c r="P80" s="66">
        <f t="shared" si="47"/>
        <v>0.26256926153211502</v>
      </c>
      <c r="Q80" s="66">
        <f t="shared" si="47"/>
        <v>0.30416309446242901</v>
      </c>
      <c r="R80" s="66">
        <f t="shared" si="47"/>
        <v>0.22943946857015701</v>
      </c>
      <c r="S80" s="66">
        <f t="shared" si="47"/>
        <v>0.239206536349162</v>
      </c>
      <c r="T80" s="66">
        <f t="shared" si="47"/>
        <v>0.19137903202884099</v>
      </c>
      <c r="U80" s="66">
        <f t="shared" si="47"/>
        <v>0.19797397505910577</v>
      </c>
      <c r="V80" s="66">
        <f t="shared" si="47"/>
        <v>0.17112674656094815</v>
      </c>
      <c r="W80" s="66">
        <f t="shared" si="47"/>
        <v>0.19664870275190233</v>
      </c>
      <c r="X80" s="66">
        <f t="shared" si="47"/>
        <v>0.19785170561225571</v>
      </c>
      <c r="Y80" s="66">
        <f t="shared" si="47"/>
        <v>0.25393185788358458</v>
      </c>
      <c r="Z80" s="66">
        <f t="shared" si="47"/>
        <v>0.21561242387270815</v>
      </c>
      <c r="AA80" s="66">
        <f t="shared" si="47"/>
        <v>0.28969946325985213</v>
      </c>
      <c r="AB80" s="66">
        <f t="shared" ref="AB80" si="48">SUBTOTAL(9,AB81:AB82)</f>
        <v>0.20307758924658464</v>
      </c>
      <c r="AC80" s="67">
        <f t="shared" si="47"/>
        <v>0.215790146946987</v>
      </c>
      <c r="AD80" s="29">
        <f t="shared" ref="AD80:AD110" ca="1" si="49">IF(B80=0,"", OFFSET($AD80, 0, -1) / B80 - 1)</f>
        <v>0.21155361096519143</v>
      </c>
      <c r="AE80" s="37">
        <f t="shared" ca="1" si="44"/>
        <v>7.1328559752783516E-3</v>
      </c>
      <c r="AF80" s="37">
        <f t="shared" ca="1" si="45"/>
        <v>6.2599510598711605E-2</v>
      </c>
      <c r="AG80" s="44">
        <f t="shared" ca="1" si="46"/>
        <v>1.5228618531752281E-3</v>
      </c>
    </row>
    <row r="81" spans="1:33" hidden="1" outlineLevel="2" x14ac:dyDescent="0.2">
      <c r="A81" s="17" t="s">
        <v>8</v>
      </c>
      <c r="B81" s="56">
        <v>0.17660995509965199</v>
      </c>
      <c r="C81" s="68">
        <v>0.18915774685039199</v>
      </c>
      <c r="D81" s="68">
        <v>0.25278534366149902</v>
      </c>
      <c r="E81" s="68">
        <v>0.23852984211018699</v>
      </c>
      <c r="F81" s="68">
        <v>0.30751431846710198</v>
      </c>
      <c r="G81" s="68">
        <v>0.24901583206090899</v>
      </c>
      <c r="H81" s="68">
        <v>0.21136572935655501</v>
      </c>
      <c r="I81" s="68">
        <v>0.17723773538916601</v>
      </c>
      <c r="J81" s="68">
        <v>0.108158003058311</v>
      </c>
      <c r="K81" s="68">
        <v>0.16129162957257201</v>
      </c>
      <c r="L81" s="68">
        <v>0.25126804217909499</v>
      </c>
      <c r="M81" s="68">
        <v>0.242205300400677</v>
      </c>
      <c r="N81" s="68">
        <v>0.28371577791258501</v>
      </c>
      <c r="O81" s="68">
        <v>0.28760313105764701</v>
      </c>
      <c r="P81" s="68">
        <v>0.26106894153211502</v>
      </c>
      <c r="Q81" s="68">
        <v>0.30266277446242901</v>
      </c>
      <c r="R81" s="68">
        <v>0.22793914857015701</v>
      </c>
      <c r="S81" s="68">
        <v>0.237706216349162</v>
      </c>
      <c r="T81" s="68">
        <v>0.18987871202884099</v>
      </c>
      <c r="U81" s="68">
        <v>0.19762007608846099</v>
      </c>
      <c r="V81" s="68">
        <v>0.17025033237405801</v>
      </c>
      <c r="W81" s="68">
        <v>0.19592324238551601</v>
      </c>
      <c r="X81" s="68">
        <v>0.19745487828785099</v>
      </c>
      <c r="Y81" s="68">
        <v>0.25370859623513498</v>
      </c>
      <c r="Z81" s="68">
        <v>0.215336708995125</v>
      </c>
      <c r="AA81" s="68">
        <v>0.28948529040915999</v>
      </c>
      <c r="AB81" s="68">
        <v>0.203040460538604</v>
      </c>
      <c r="AC81" s="69">
        <v>0.215790146946987</v>
      </c>
      <c r="AD81" s="30">
        <f t="shared" ca="1" si="49"/>
        <v>0.22184588533091265</v>
      </c>
      <c r="AE81" s="38">
        <f t="shared" ca="1" si="44"/>
        <v>7.4484447604608039E-3</v>
      </c>
      <c r="AF81" s="38">
        <f t="shared" ca="1" si="45"/>
        <v>6.2793821362313595E-2</v>
      </c>
      <c r="AG81" s="45">
        <f t="shared" ca="1" si="46"/>
        <v>1.5228618531752281E-3</v>
      </c>
    </row>
    <row r="82" spans="1:33" hidden="1" outlineLevel="2" x14ac:dyDescent="0.2">
      <c r="A82" s="17" t="s">
        <v>7</v>
      </c>
      <c r="B82" s="56">
        <v>1.5003200000000001E-3</v>
      </c>
      <c r="C82" s="68">
        <v>1.5003200000000001E-3</v>
      </c>
      <c r="D82" s="68">
        <v>1.5003200000000001E-3</v>
      </c>
      <c r="E82" s="68">
        <v>1.5003200000000001E-3</v>
      </c>
      <c r="F82" s="68">
        <v>1.5003200000000001E-3</v>
      </c>
      <c r="G82" s="68">
        <v>1.5003200000000001E-3</v>
      </c>
      <c r="H82" s="68">
        <v>1.5003200000000001E-3</v>
      </c>
      <c r="I82" s="68">
        <v>1.5003200000000001E-3</v>
      </c>
      <c r="J82" s="68">
        <v>1.5003200000000001E-3</v>
      </c>
      <c r="K82" s="68">
        <v>1.5003200000000001E-3</v>
      </c>
      <c r="L82" s="68">
        <v>1.5003200000000001E-3</v>
      </c>
      <c r="M82" s="68">
        <v>1.5003200000000001E-3</v>
      </c>
      <c r="N82" s="68">
        <v>1.5003200000000001E-3</v>
      </c>
      <c r="O82" s="68">
        <v>1.5003200000000001E-3</v>
      </c>
      <c r="P82" s="68">
        <v>1.5003200000000001E-3</v>
      </c>
      <c r="Q82" s="68">
        <v>1.5003200000000001E-3</v>
      </c>
      <c r="R82" s="68">
        <v>1.5003200000000001E-3</v>
      </c>
      <c r="S82" s="68">
        <v>1.5003200000000001E-3</v>
      </c>
      <c r="T82" s="68">
        <v>1.5003200000000001E-3</v>
      </c>
      <c r="U82" s="68">
        <v>3.53898970644773E-4</v>
      </c>
      <c r="V82" s="68">
        <v>8.7641418689013602E-4</v>
      </c>
      <c r="W82" s="68">
        <v>7.2546036638632995E-4</v>
      </c>
      <c r="X82" s="68">
        <v>3.9682732440472302E-4</v>
      </c>
      <c r="Y82" s="68">
        <v>2.23261648449619E-4</v>
      </c>
      <c r="Z82" s="68">
        <v>2.7571487758316698E-4</v>
      </c>
      <c r="AA82" s="68">
        <v>2.1417285069215099E-4</v>
      </c>
      <c r="AB82" s="68">
        <v>3.71287079806522E-5</v>
      </c>
      <c r="AC82" s="69">
        <v>0</v>
      </c>
      <c r="AD82" s="30">
        <f t="shared" ca="1" si="49"/>
        <v>-1</v>
      </c>
      <c r="AE82" s="38">
        <f t="shared" ca="1" si="44"/>
        <v>-1</v>
      </c>
      <c r="AF82" s="38">
        <f t="shared" ca="1" si="45"/>
        <v>-1</v>
      </c>
      <c r="AG82" s="45">
        <f t="shared" ca="1" si="46"/>
        <v>0</v>
      </c>
    </row>
    <row r="83" spans="1:33" ht="15" collapsed="1" x14ac:dyDescent="0.25">
      <c r="A83" s="15" t="s">
        <v>35</v>
      </c>
      <c r="B83" s="54">
        <f>SUBTOTAL(9,B84:B98)</f>
        <v>11.169637811323671</v>
      </c>
      <c r="C83" s="64">
        <f t="shared" ref="C83:AC83" si="50">SUBTOTAL(9,C84:C98)</f>
        <v>10.437561501382227</v>
      </c>
      <c r="D83" s="64">
        <f t="shared" si="50"/>
        <v>10.716733166005884</v>
      </c>
      <c r="E83" s="64">
        <f t="shared" si="50"/>
        <v>9.9526442538033741</v>
      </c>
      <c r="F83" s="64">
        <f t="shared" si="50"/>
        <v>12.464582232769637</v>
      </c>
      <c r="G83" s="64">
        <f t="shared" si="50"/>
        <v>11.002409039717712</v>
      </c>
      <c r="H83" s="64">
        <f t="shared" si="50"/>
        <v>9.4502068029893422</v>
      </c>
      <c r="I83" s="64">
        <f t="shared" si="50"/>
        <v>9.6115971121033041</v>
      </c>
      <c r="J83" s="64">
        <f t="shared" si="50"/>
        <v>9.4366980665245901</v>
      </c>
      <c r="K83" s="64">
        <f t="shared" si="50"/>
        <v>9.4330124234738015</v>
      </c>
      <c r="L83" s="64">
        <f t="shared" si="50"/>
        <v>9.3639364304544035</v>
      </c>
      <c r="M83" s="64">
        <f t="shared" si="50"/>
        <v>9.4863166107117465</v>
      </c>
      <c r="N83" s="64">
        <f t="shared" si="50"/>
        <v>9.7235608573550998</v>
      </c>
      <c r="O83" s="64">
        <f t="shared" si="50"/>
        <v>9.8225419769016185</v>
      </c>
      <c r="P83" s="64">
        <f t="shared" si="50"/>
        <v>9.9633931384199208</v>
      </c>
      <c r="Q83" s="64">
        <f t="shared" si="50"/>
        <v>9.961877000406183</v>
      </c>
      <c r="R83" s="64">
        <f t="shared" si="50"/>
        <v>10.004792619543091</v>
      </c>
      <c r="S83" s="64">
        <f t="shared" si="50"/>
        <v>9.9643768709374783</v>
      </c>
      <c r="T83" s="64">
        <f t="shared" si="50"/>
        <v>9.3846534327961173</v>
      </c>
      <c r="U83" s="64">
        <f t="shared" si="50"/>
        <v>8.8122029529132</v>
      </c>
      <c r="V83" s="64">
        <f t="shared" si="50"/>
        <v>8.5129879759443003</v>
      </c>
      <c r="W83" s="64">
        <f t="shared" si="50"/>
        <v>8.6760095776889905</v>
      </c>
      <c r="X83" s="64">
        <f t="shared" si="50"/>
        <v>9.1039962254315157</v>
      </c>
      <c r="Y83" s="64">
        <f t="shared" si="50"/>
        <v>9.0413456736324651</v>
      </c>
      <c r="Z83" s="64">
        <f t="shared" si="50"/>
        <v>9.0580467988806852</v>
      </c>
      <c r="AA83" s="64">
        <f t="shared" si="50"/>
        <v>8.941469680266362</v>
      </c>
      <c r="AB83" s="64">
        <f t="shared" ref="AB83" si="51">SUBTOTAL(9,AB84:AB98)</f>
        <v>9.0103547865548848</v>
      </c>
      <c r="AC83" s="65">
        <f t="shared" si="50"/>
        <v>9.0281286253140216</v>
      </c>
      <c r="AD83" s="28">
        <f t="shared" ca="1" si="49"/>
        <v>-0.19172592900358942</v>
      </c>
      <c r="AE83" s="36">
        <f t="shared" ca="1" si="44"/>
        <v>-7.8524913231458049E-3</v>
      </c>
      <c r="AF83" s="36">
        <f t="shared" ca="1" si="45"/>
        <v>1.9726014324827901E-3</v>
      </c>
      <c r="AG83" s="43">
        <f t="shared" ca="1" si="46"/>
        <v>6.3712791726434306E-2</v>
      </c>
    </row>
    <row r="84" spans="1:33" ht="15" hidden="1" outlineLevel="1" x14ac:dyDescent="0.25">
      <c r="A84" s="16" t="s">
        <v>36</v>
      </c>
      <c r="B84" s="55">
        <f>SUBTOTAL(9,B85:B88)</f>
        <v>4.4740611930284739</v>
      </c>
      <c r="C84" s="66">
        <f t="shared" ref="C84:AC84" si="52">SUBTOTAL(9,C85:C88)</f>
        <v>4.1131339835026202</v>
      </c>
      <c r="D84" s="66">
        <f t="shared" si="52"/>
        <v>4.032680183157856</v>
      </c>
      <c r="E84" s="66">
        <f t="shared" si="52"/>
        <v>3.9022817092821267</v>
      </c>
      <c r="F84" s="66">
        <f t="shared" si="52"/>
        <v>3.8868964434177666</v>
      </c>
      <c r="G84" s="66">
        <f t="shared" si="52"/>
        <v>3.9093949286386942</v>
      </c>
      <c r="H84" s="66">
        <f t="shared" si="52"/>
        <v>3.6200528766333635</v>
      </c>
      <c r="I84" s="66">
        <f t="shared" si="52"/>
        <v>3.6611844689963111</v>
      </c>
      <c r="J84" s="66">
        <f t="shared" si="52"/>
        <v>3.7038975934865466</v>
      </c>
      <c r="K84" s="66">
        <f t="shared" si="52"/>
        <v>3.8034940038843525</v>
      </c>
      <c r="L84" s="66">
        <f t="shared" si="52"/>
        <v>3.7177922284662843</v>
      </c>
      <c r="M84" s="66">
        <f t="shared" si="52"/>
        <v>3.7611340634172667</v>
      </c>
      <c r="N84" s="66">
        <f t="shared" si="52"/>
        <v>4.0494198245705588</v>
      </c>
      <c r="O84" s="66">
        <f t="shared" si="52"/>
        <v>4.0602153431133283</v>
      </c>
      <c r="P84" s="66">
        <f t="shared" si="52"/>
        <v>3.9138311886143624</v>
      </c>
      <c r="Q84" s="66">
        <f t="shared" si="52"/>
        <v>4.2331474431822684</v>
      </c>
      <c r="R84" s="66">
        <f t="shared" si="52"/>
        <v>4.3534824463470221</v>
      </c>
      <c r="S84" s="66">
        <f t="shared" si="52"/>
        <v>4.1282897574252706</v>
      </c>
      <c r="T84" s="66">
        <f t="shared" si="52"/>
        <v>3.8351066688616662</v>
      </c>
      <c r="U84" s="66">
        <f t="shared" si="52"/>
        <v>3.2720147437584348</v>
      </c>
      <c r="V84" s="66">
        <f t="shared" si="52"/>
        <v>3.074593457546853</v>
      </c>
      <c r="W84" s="66">
        <f t="shared" si="52"/>
        <v>3.2647296148945757</v>
      </c>
      <c r="X84" s="66">
        <f t="shared" si="52"/>
        <v>3.6903449450739298</v>
      </c>
      <c r="Y84" s="66">
        <f t="shared" si="52"/>
        <v>3.618281452133532</v>
      </c>
      <c r="Z84" s="66">
        <f t="shared" si="52"/>
        <v>3.6603312209113579</v>
      </c>
      <c r="AA84" s="66">
        <f t="shared" si="52"/>
        <v>3.4359287283012412</v>
      </c>
      <c r="AB84" s="66">
        <f t="shared" ref="AB84" si="53">SUBTOTAL(9,AB85:AB88)</f>
        <v>3.2848528879518613</v>
      </c>
      <c r="AC84" s="67">
        <f t="shared" si="52"/>
        <v>3.1228687578794201</v>
      </c>
      <c r="AD84" s="29">
        <f t="shared" ca="1" si="49"/>
        <v>-0.30200580118450215</v>
      </c>
      <c r="AE84" s="37">
        <f t="shared" ca="1" si="44"/>
        <v>-1.3228190667097128E-2</v>
      </c>
      <c r="AF84" s="37">
        <f t="shared" ca="1" si="45"/>
        <v>-4.9312445822631612E-2</v>
      </c>
      <c r="AG84" s="44">
        <f t="shared" ca="1" si="46"/>
        <v>2.2038530355214064E-2</v>
      </c>
    </row>
    <row r="85" spans="1:33" hidden="1" outlineLevel="2" x14ac:dyDescent="0.2">
      <c r="A85" s="17" t="s">
        <v>6</v>
      </c>
      <c r="B85" s="56">
        <v>8.9908235089436999E-3</v>
      </c>
      <c r="C85" s="68">
        <v>9.0425297539752196E-3</v>
      </c>
      <c r="D85" s="68">
        <v>8.8256840011939602E-3</v>
      </c>
      <c r="E85" s="68">
        <v>8.8239542441905308E-3</v>
      </c>
      <c r="F85" s="68">
        <v>8.8321411364743994E-3</v>
      </c>
      <c r="G85" s="68">
        <v>9.1864719000199508E-3</v>
      </c>
      <c r="H85" s="68">
        <v>9.0624781390646197E-3</v>
      </c>
      <c r="I85" s="68">
        <v>9.5508646807580602E-3</v>
      </c>
      <c r="J85" s="68">
        <v>9.1365846196468196E-3</v>
      </c>
      <c r="K85" s="68">
        <v>8.8859302891522197E-3</v>
      </c>
      <c r="L85" s="68">
        <v>9.4297701627841408E-3</v>
      </c>
      <c r="M85" s="68">
        <v>9.53707548781676E-3</v>
      </c>
      <c r="N85" s="68">
        <v>9.1770505138290305E-3</v>
      </c>
      <c r="O85" s="68">
        <v>9.2902093056482903E-3</v>
      </c>
      <c r="P85" s="68">
        <v>8.8294970747265101E-3</v>
      </c>
      <c r="Q85" s="68">
        <v>9.25353732053826E-3</v>
      </c>
      <c r="R85" s="68">
        <v>8.4801149999999999E-3</v>
      </c>
      <c r="S85" s="68">
        <v>8.1378449999999995E-3</v>
      </c>
      <c r="T85" s="68">
        <v>7.7887349999999998E-3</v>
      </c>
      <c r="U85" s="68">
        <v>7.7557499999999996E-3</v>
      </c>
      <c r="V85" s="68">
        <v>6.6184246787652102E-3</v>
      </c>
      <c r="W85" s="68">
        <v>7.5272961007505999E-3</v>
      </c>
      <c r="X85" s="68">
        <v>7.0308622155600001E-3</v>
      </c>
      <c r="Y85" s="68">
        <v>6.9622880133241201E-3</v>
      </c>
      <c r="Z85" s="68">
        <v>7.3429364820830597E-3</v>
      </c>
      <c r="AA85" s="68">
        <v>7.4118179508775601E-3</v>
      </c>
      <c r="AB85" s="68">
        <v>5.7813038957492298E-3</v>
      </c>
      <c r="AC85" s="69">
        <v>6.5233273824432097E-3</v>
      </c>
      <c r="AD85" s="30">
        <f t="shared" ca="1" si="49"/>
        <v>-0.27444606426162488</v>
      </c>
      <c r="AE85" s="38">
        <f t="shared" ca="1" si="44"/>
        <v>-1.1811902510633132E-2</v>
      </c>
      <c r="AF85" s="38">
        <f t="shared" ca="1" si="45"/>
        <v>0.1283488119764058</v>
      </c>
      <c r="AG85" s="45">
        <f t="shared" ca="1" si="46"/>
        <v>4.6036052002581404E-5</v>
      </c>
    </row>
    <row r="86" spans="1:33" hidden="1" outlineLevel="2" x14ac:dyDescent="0.2">
      <c r="A86" s="17" t="s">
        <v>7</v>
      </c>
      <c r="B86" s="56">
        <v>7.4375248420210399E-2</v>
      </c>
      <c r="C86" s="68">
        <v>7.2301919441834797E-2</v>
      </c>
      <c r="D86" s="68">
        <v>6.6883327254892197E-2</v>
      </c>
      <c r="E86" s="68">
        <v>7.0549991656535999E-2</v>
      </c>
      <c r="F86" s="68">
        <v>0.13643443810164199</v>
      </c>
      <c r="G86" s="68">
        <v>0.18899011817089401</v>
      </c>
      <c r="H86" s="68">
        <v>0.19589766660295899</v>
      </c>
      <c r="I86" s="68">
        <v>0.17336869470764299</v>
      </c>
      <c r="J86" s="68">
        <v>0.14398251408275001</v>
      </c>
      <c r="K86" s="68">
        <v>9.2673716000000003E-2</v>
      </c>
      <c r="L86" s="68">
        <v>0.11092397375800001</v>
      </c>
      <c r="M86" s="68">
        <v>0.11148350965999999</v>
      </c>
      <c r="N86" s="68">
        <v>0.119026392183</v>
      </c>
      <c r="O86" s="68">
        <v>0.105328141562</v>
      </c>
      <c r="P86" s="68">
        <v>0.10131871317864601</v>
      </c>
      <c r="Q86" s="68">
        <v>0.23240397048</v>
      </c>
      <c r="R86" s="68">
        <v>0.37665271049663201</v>
      </c>
      <c r="S86" s="68">
        <v>0.27785784980518102</v>
      </c>
      <c r="T86" s="68">
        <v>0.330042420928986</v>
      </c>
      <c r="U86" s="68">
        <v>0.15984928767944501</v>
      </c>
      <c r="V86" s="68">
        <v>0.36957252850100802</v>
      </c>
      <c r="W86" s="68">
        <v>0.402076396441785</v>
      </c>
      <c r="X86" s="68">
        <v>0.68376325761637002</v>
      </c>
      <c r="Y86" s="68">
        <v>0.61295175262530799</v>
      </c>
      <c r="Z86" s="68">
        <v>0.30131448085364498</v>
      </c>
      <c r="AA86" s="68">
        <v>0.39576806865799402</v>
      </c>
      <c r="AB86" s="68">
        <v>0.221165118631692</v>
      </c>
      <c r="AC86" s="69">
        <v>0.51425392986856699</v>
      </c>
      <c r="AD86" s="30">
        <f t="shared" ca="1" si="49"/>
        <v>5.9143154583242499</v>
      </c>
      <c r="AE86" s="38">
        <f t="shared" ca="1" si="44"/>
        <v>7.4241242404013974E-2</v>
      </c>
      <c r="AF86" s="38">
        <f t="shared" ca="1" si="45"/>
        <v>1.3252035992391642</v>
      </c>
      <c r="AG86" s="45">
        <f t="shared" ca="1" si="46"/>
        <v>3.6291633502371291E-3</v>
      </c>
    </row>
    <row r="87" spans="1:33" hidden="1" outlineLevel="2" x14ac:dyDescent="0.2">
      <c r="A87" s="17" t="s">
        <v>8</v>
      </c>
      <c r="B87" s="56">
        <v>4.3906951210993199</v>
      </c>
      <c r="C87" s="68">
        <v>4.0317895343068102</v>
      </c>
      <c r="D87" s="68">
        <v>3.9569711719017699</v>
      </c>
      <c r="E87" s="68">
        <v>3.8229077633814001</v>
      </c>
      <c r="F87" s="68">
        <v>3.7416298641796502</v>
      </c>
      <c r="G87" s="68">
        <v>3.7112183385677802</v>
      </c>
      <c r="H87" s="68">
        <v>3.41509273189134</v>
      </c>
      <c r="I87" s="68">
        <v>3.4782649096079101</v>
      </c>
      <c r="J87" s="68">
        <v>3.5507784947841499</v>
      </c>
      <c r="K87" s="68">
        <v>3.7019343575952002</v>
      </c>
      <c r="L87" s="68">
        <v>3.5974384845455001</v>
      </c>
      <c r="M87" s="68">
        <v>3.6401134782694502</v>
      </c>
      <c r="N87" s="68">
        <v>3.9212163818737298</v>
      </c>
      <c r="O87" s="68">
        <v>3.9455969922456799</v>
      </c>
      <c r="P87" s="68">
        <v>3.8036829783609898</v>
      </c>
      <c r="Q87" s="68">
        <v>3.9914899353817299</v>
      </c>
      <c r="R87" s="68">
        <v>3.9683496208503901</v>
      </c>
      <c r="S87" s="68">
        <v>3.8422940626200899</v>
      </c>
      <c r="T87" s="68">
        <v>3.49727551293268</v>
      </c>
      <c r="U87" s="68">
        <v>3.1044097060789899</v>
      </c>
      <c r="V87" s="68">
        <v>2.6984025043670798</v>
      </c>
      <c r="W87" s="68">
        <v>2.8551259223520402</v>
      </c>
      <c r="X87" s="68">
        <v>2.9995508252419998</v>
      </c>
      <c r="Y87" s="68">
        <v>2.9983674114948999</v>
      </c>
      <c r="Z87" s="68">
        <v>3.3516738035756299</v>
      </c>
      <c r="AA87" s="68">
        <v>3.0327488416923698</v>
      </c>
      <c r="AB87" s="68">
        <v>3.0579064654244199</v>
      </c>
      <c r="AC87" s="69">
        <v>2.60209150062841</v>
      </c>
      <c r="AD87" s="30">
        <f t="shared" ca="1" si="49"/>
        <v>-0.40736229028425197</v>
      </c>
      <c r="AE87" s="38">
        <f t="shared" ca="1" si="44"/>
        <v>-1.9190218792898617E-2</v>
      </c>
      <c r="AF87" s="38">
        <f t="shared" ca="1" si="45"/>
        <v>-0.14906112072095223</v>
      </c>
      <c r="AG87" s="45">
        <f t="shared" ca="1" si="46"/>
        <v>1.8363330952974353E-2</v>
      </c>
    </row>
    <row r="88" spans="1:33" hidden="1" outlineLevel="2" x14ac:dyDescent="0.2">
      <c r="A88" s="17" t="s">
        <v>9</v>
      </c>
      <c r="B88" s="56">
        <v>0</v>
      </c>
      <c r="C88" s="68">
        <v>0</v>
      </c>
      <c r="D88" s="68">
        <v>0</v>
      </c>
      <c r="E88" s="68">
        <v>0</v>
      </c>
      <c r="F88" s="68">
        <v>0</v>
      </c>
      <c r="G88" s="68">
        <v>0</v>
      </c>
      <c r="H88" s="68">
        <v>0</v>
      </c>
      <c r="I88" s="68">
        <v>0</v>
      </c>
      <c r="J88" s="68">
        <v>0</v>
      </c>
      <c r="K88" s="68">
        <v>0</v>
      </c>
      <c r="L88" s="68">
        <v>0</v>
      </c>
      <c r="M88" s="68">
        <v>0</v>
      </c>
      <c r="N88" s="68">
        <v>0</v>
      </c>
      <c r="O88" s="68">
        <v>0</v>
      </c>
      <c r="P88" s="68">
        <v>0</v>
      </c>
      <c r="Q88" s="68">
        <v>0</v>
      </c>
      <c r="R88" s="68">
        <v>0</v>
      </c>
      <c r="S88" s="68">
        <v>0</v>
      </c>
      <c r="T88" s="68">
        <v>0</v>
      </c>
      <c r="U88" s="68">
        <v>0</v>
      </c>
      <c r="V88" s="68">
        <v>0</v>
      </c>
      <c r="W88" s="68">
        <v>0</v>
      </c>
      <c r="X88" s="68">
        <v>0</v>
      </c>
      <c r="Y88" s="68">
        <v>0</v>
      </c>
      <c r="Z88" s="68">
        <v>0</v>
      </c>
      <c r="AA88" s="68">
        <v>0</v>
      </c>
      <c r="AB88" s="68">
        <v>0</v>
      </c>
      <c r="AC88" s="69">
        <v>0</v>
      </c>
      <c r="AD88" s="30" t="str">
        <f t="shared" ca="1" si="49"/>
        <v/>
      </c>
      <c r="AE88" s="38" t="str">
        <f t="shared" ca="1" si="44"/>
        <v/>
      </c>
      <c r="AF88" s="38" t="str">
        <f t="shared" ca="1" si="45"/>
        <v/>
      </c>
      <c r="AG88" s="45">
        <f t="shared" ca="1" si="46"/>
        <v>0</v>
      </c>
    </row>
    <row r="89" spans="1:33" ht="15" hidden="1" outlineLevel="1" x14ac:dyDescent="0.25">
      <c r="A89" s="16" t="s">
        <v>37</v>
      </c>
      <c r="B89" s="55">
        <f>SUBTOTAL(9,B90:B93)</f>
        <v>1.3138628299260569</v>
      </c>
      <c r="C89" s="66">
        <f t="shared" ref="C89:AC89" si="54">SUBTOTAL(9,C90:C93)</f>
        <v>1.1654011435040128</v>
      </c>
      <c r="D89" s="66">
        <f t="shared" si="54"/>
        <v>1.6878535330892517</v>
      </c>
      <c r="E89" s="66">
        <f t="shared" si="54"/>
        <v>1.1111241336211253</v>
      </c>
      <c r="F89" s="66">
        <f t="shared" si="54"/>
        <v>3.6424550586571458</v>
      </c>
      <c r="G89" s="66">
        <f t="shared" si="54"/>
        <v>2.172470745205243</v>
      </c>
      <c r="H89" s="66">
        <f t="shared" si="54"/>
        <v>0.87979682207850363</v>
      </c>
      <c r="I89" s="66">
        <f t="shared" si="54"/>
        <v>0.92592075638262961</v>
      </c>
      <c r="J89" s="66">
        <f t="shared" si="54"/>
        <v>0.61521159137763048</v>
      </c>
      <c r="K89" s="66">
        <f t="shared" si="54"/>
        <v>0.4559108291409768</v>
      </c>
      <c r="L89" s="66">
        <f t="shared" si="54"/>
        <v>0.42246535638375909</v>
      </c>
      <c r="M89" s="66">
        <f t="shared" si="54"/>
        <v>0.5120425813418662</v>
      </c>
      <c r="N89" s="66">
        <f t="shared" si="54"/>
        <v>0.49721590387071252</v>
      </c>
      <c r="O89" s="66">
        <f t="shared" si="54"/>
        <v>0.53960815604577783</v>
      </c>
      <c r="P89" s="66">
        <f t="shared" si="54"/>
        <v>0.80127335044568393</v>
      </c>
      <c r="Q89" s="66">
        <f t="shared" si="54"/>
        <v>0.47446636871538994</v>
      </c>
      <c r="R89" s="66">
        <f t="shared" si="54"/>
        <v>0.44643712011664299</v>
      </c>
      <c r="S89" s="66">
        <f t="shared" si="54"/>
        <v>0.66982387132900711</v>
      </c>
      <c r="T89" s="66">
        <f t="shared" si="54"/>
        <v>0.473413031545941</v>
      </c>
      <c r="U89" s="66">
        <f t="shared" si="54"/>
        <v>0.40023724470204897</v>
      </c>
      <c r="V89" s="66">
        <f t="shared" si="54"/>
        <v>0.37361867375631347</v>
      </c>
      <c r="W89" s="66">
        <f t="shared" si="54"/>
        <v>0.38149349570662799</v>
      </c>
      <c r="X89" s="66">
        <f t="shared" si="54"/>
        <v>0.48414675764363985</v>
      </c>
      <c r="Y89" s="66">
        <f t="shared" si="54"/>
        <v>0.53769290130031677</v>
      </c>
      <c r="Z89" s="66">
        <f t="shared" si="54"/>
        <v>0.49732513590946104</v>
      </c>
      <c r="AA89" s="66">
        <f t="shared" si="54"/>
        <v>0.54230934532620667</v>
      </c>
      <c r="AB89" s="66">
        <f t="shared" ref="AB89" si="55">SUBTOTAL(9,AB90:AB93)</f>
        <v>0.67379347030481374</v>
      </c>
      <c r="AC89" s="67">
        <f t="shared" si="54"/>
        <v>0.8113368358917239</v>
      </c>
      <c r="AD89" s="29">
        <f t="shared" ca="1" si="49"/>
        <v>-0.38247980123055514</v>
      </c>
      <c r="AE89" s="37">
        <f t="shared" ca="1" si="44"/>
        <v>-1.7695034145219446E-2</v>
      </c>
      <c r="AF89" s="37">
        <f t="shared" ca="1" si="45"/>
        <v>0.20413282652425768</v>
      </c>
      <c r="AG89" s="44">
        <f t="shared" ca="1" si="46"/>
        <v>5.7257198020210544E-3</v>
      </c>
    </row>
    <row r="90" spans="1:33" hidden="1" outlineLevel="2" x14ac:dyDescent="0.2">
      <c r="A90" s="17" t="s">
        <v>6</v>
      </c>
      <c r="B90" s="56">
        <v>1.9990208270262402E-2</v>
      </c>
      <c r="C90" s="68">
        <v>1.9793315425767798E-2</v>
      </c>
      <c r="D90" s="68">
        <v>2.03072761512684E-2</v>
      </c>
      <c r="E90" s="68">
        <v>2.12543034236293E-2</v>
      </c>
      <c r="F90" s="68">
        <v>2.2886575919913402E-2</v>
      </c>
      <c r="G90" s="68">
        <v>2.41424935899778E-2</v>
      </c>
      <c r="H90" s="68">
        <v>2.4867523485019801E-2</v>
      </c>
      <c r="I90" s="68">
        <v>2.5640509835772599E-2</v>
      </c>
      <c r="J90" s="68">
        <v>2.6925468691054701E-2</v>
      </c>
      <c r="K90" s="68">
        <v>2.8577424213687801E-2</v>
      </c>
      <c r="L90" s="68">
        <v>2.97936641714301E-2</v>
      </c>
      <c r="M90" s="68">
        <v>3.09640985926612E-2</v>
      </c>
      <c r="N90" s="68">
        <v>3.12379951136375E-2</v>
      </c>
      <c r="O90" s="68">
        <v>3.2799063549304897E-2</v>
      </c>
      <c r="P90" s="68">
        <v>3.6048605678793998E-2</v>
      </c>
      <c r="Q90" s="68">
        <v>3.5469318031027E-2</v>
      </c>
      <c r="R90" s="68">
        <v>3.4695732555585002E-2</v>
      </c>
      <c r="S90" s="68">
        <v>3.0190368107925001E-2</v>
      </c>
      <c r="T90" s="68">
        <v>2.9615596244712002E-2</v>
      </c>
      <c r="U90" s="68">
        <v>3.4019137583099997E-2</v>
      </c>
      <c r="V90" s="68">
        <v>3.0938317448852799E-2</v>
      </c>
      <c r="W90" s="68">
        <v>2.55568334976E-2</v>
      </c>
      <c r="X90" s="68">
        <v>3.5538439933195297E-2</v>
      </c>
      <c r="Y90" s="68">
        <v>3.4575844757377197E-2</v>
      </c>
      <c r="Z90" s="68">
        <v>3.9336880779532998E-2</v>
      </c>
      <c r="AA90" s="68">
        <v>3.9930039346960697E-2</v>
      </c>
      <c r="AB90" s="68">
        <v>3.58595036987608E-2</v>
      </c>
      <c r="AC90" s="69">
        <v>3.5768342199899397E-2</v>
      </c>
      <c r="AD90" s="30">
        <f t="shared" ca="1" si="49"/>
        <v>0.78929312372941496</v>
      </c>
      <c r="AE90" s="38">
        <f t="shared" ca="1" si="44"/>
        <v>2.1782767118214919E-2</v>
      </c>
      <c r="AF90" s="38">
        <f t="shared" ca="1" si="45"/>
        <v>-2.542185179895684E-3</v>
      </c>
      <c r="AG90" s="45">
        <f t="shared" ca="1" si="46"/>
        <v>2.5242229387297362E-4</v>
      </c>
    </row>
    <row r="91" spans="1:33" hidden="1" outlineLevel="2" x14ac:dyDescent="0.2">
      <c r="A91" s="17" t="s">
        <v>7</v>
      </c>
      <c r="B91" s="56">
        <v>0.29538660934930799</v>
      </c>
      <c r="C91" s="68">
        <v>0.30060290033507803</v>
      </c>
      <c r="D91" s="68">
        <v>0.27457336900709201</v>
      </c>
      <c r="E91" s="68">
        <v>0.32307321280504298</v>
      </c>
      <c r="F91" s="68">
        <v>0.31404406311202199</v>
      </c>
      <c r="G91" s="68">
        <v>0.28930437965536798</v>
      </c>
      <c r="H91" s="68">
        <v>0.28177770194546797</v>
      </c>
      <c r="I91" s="68">
        <v>0.27919052238985598</v>
      </c>
      <c r="J91" s="68">
        <v>0.26953268044613299</v>
      </c>
      <c r="K91" s="68">
        <v>0.23999822228080001</v>
      </c>
      <c r="L91" s="68">
        <v>0.23698567032391199</v>
      </c>
      <c r="M91" s="68">
        <v>0.29646058480448001</v>
      </c>
      <c r="N91" s="68">
        <v>0.28621227702934399</v>
      </c>
      <c r="O91" s="68">
        <v>0.34548239748017601</v>
      </c>
      <c r="P91" s="68">
        <v>0.27019760691008399</v>
      </c>
      <c r="Q91" s="68">
        <v>0.25181271300109198</v>
      </c>
      <c r="R91" s="68">
        <v>0.264700511867411</v>
      </c>
      <c r="S91" s="68">
        <v>0.27743683113011403</v>
      </c>
      <c r="T91" s="68">
        <v>0.300975787916475</v>
      </c>
      <c r="U91" s="68">
        <v>0.244776934565336</v>
      </c>
      <c r="V91" s="68">
        <v>0.27015718089638302</v>
      </c>
      <c r="W91" s="68">
        <v>0.24527609175641299</v>
      </c>
      <c r="X91" s="68">
        <v>0.26852349514264001</v>
      </c>
      <c r="Y91" s="68">
        <v>0.27752666114727598</v>
      </c>
      <c r="Z91" s="68">
        <v>0.190026063658917</v>
      </c>
      <c r="AA91" s="68">
        <v>0.18827053779873201</v>
      </c>
      <c r="AB91" s="68">
        <v>0.20450559229988199</v>
      </c>
      <c r="AC91" s="69">
        <v>0.18886810479836599</v>
      </c>
      <c r="AD91" s="30">
        <f t="shared" ca="1" si="49"/>
        <v>-0.36060708637262251</v>
      </c>
      <c r="AE91" s="38">
        <f t="shared" ca="1" si="44"/>
        <v>-1.642786725122658E-2</v>
      </c>
      <c r="AF91" s="38">
        <f t="shared" ca="1" si="45"/>
        <v>-7.6464840524192446E-2</v>
      </c>
      <c r="AG91" s="45">
        <f t="shared" ca="1" si="46"/>
        <v>1.3328691608407506E-3</v>
      </c>
    </row>
    <row r="92" spans="1:33" hidden="1" outlineLevel="2" x14ac:dyDescent="0.2">
      <c r="A92" s="17" t="s">
        <v>8</v>
      </c>
      <c r="B92" s="56">
        <v>0.99215655064819497</v>
      </c>
      <c r="C92" s="68">
        <v>0.83861443436377003</v>
      </c>
      <c r="D92" s="68">
        <v>1.38657550698868</v>
      </c>
      <c r="E92" s="68">
        <v>0.76040598739245302</v>
      </c>
      <c r="F92" s="68">
        <v>3.2987437746252102</v>
      </c>
      <c r="G92" s="68">
        <v>1.8521188849724599</v>
      </c>
      <c r="H92" s="68">
        <v>0.56833070583143297</v>
      </c>
      <c r="I92" s="68">
        <v>0.61729296462967698</v>
      </c>
      <c r="J92" s="68">
        <v>0.31434532481925798</v>
      </c>
      <c r="K92" s="68">
        <v>0.18417707814648901</v>
      </c>
      <c r="L92" s="68">
        <v>0.15320250653841699</v>
      </c>
      <c r="M92" s="68">
        <v>0.18187001884472501</v>
      </c>
      <c r="N92" s="68">
        <v>0.17575302747275101</v>
      </c>
      <c r="O92" s="68">
        <v>0.156711882709657</v>
      </c>
      <c r="P92" s="68">
        <v>0.490746722296166</v>
      </c>
      <c r="Q92" s="68">
        <v>0.18248431670231099</v>
      </c>
      <c r="R92" s="68">
        <v>0.14169196030564701</v>
      </c>
      <c r="S92" s="68">
        <v>0.35710238984646803</v>
      </c>
      <c r="T92" s="68">
        <v>0.13792258223720399</v>
      </c>
      <c r="U92" s="68">
        <v>0.116245944893413</v>
      </c>
      <c r="V92" s="68">
        <v>6.7469379915922695E-2</v>
      </c>
      <c r="W92" s="68">
        <v>0.10596084886183001</v>
      </c>
      <c r="X92" s="68">
        <v>0.17547626848234399</v>
      </c>
      <c r="Y92" s="68">
        <v>0.22080036357588301</v>
      </c>
      <c r="Z92" s="68">
        <v>0.26306300235605201</v>
      </c>
      <c r="AA92" s="68">
        <v>0.30889253720141402</v>
      </c>
      <c r="AB92" s="68">
        <v>0.42762682470457097</v>
      </c>
      <c r="AC92" s="69">
        <v>0.58146732879468899</v>
      </c>
      <c r="AD92" s="30">
        <f t="shared" ca="1" si="49"/>
        <v>-0.4139359071763371</v>
      </c>
      <c r="AE92" s="38">
        <f t="shared" ca="1" si="44"/>
        <v>-1.9595322540598259E-2</v>
      </c>
      <c r="AF92" s="38">
        <f t="shared" ca="1" si="45"/>
        <v>0.35975410147948472</v>
      </c>
      <c r="AG92" s="45">
        <f t="shared" ca="1" si="46"/>
        <v>4.1034978956044198E-3</v>
      </c>
    </row>
    <row r="93" spans="1:33" hidden="1" outlineLevel="2" x14ac:dyDescent="0.2">
      <c r="A93" s="17" t="s">
        <v>9</v>
      </c>
      <c r="B93" s="56">
        <v>6.3294616582914602E-3</v>
      </c>
      <c r="C93" s="68">
        <v>6.3904933793969797E-3</v>
      </c>
      <c r="D93" s="68">
        <v>6.3973809422110499E-3</v>
      </c>
      <c r="E93" s="68">
        <v>6.3906299999999996E-3</v>
      </c>
      <c r="F93" s="68">
        <v>6.7806450000000001E-3</v>
      </c>
      <c r="G93" s="68">
        <v>6.9049869874371903E-3</v>
      </c>
      <c r="H93" s="68">
        <v>4.8208908165829102E-3</v>
      </c>
      <c r="I93" s="68">
        <v>3.79675952732408E-3</v>
      </c>
      <c r="J93" s="68">
        <v>4.4081174211848401E-3</v>
      </c>
      <c r="K93" s="68">
        <v>3.1581044999999999E-3</v>
      </c>
      <c r="L93" s="68">
        <v>2.4835153499999998E-3</v>
      </c>
      <c r="M93" s="68">
        <v>2.7478791E-3</v>
      </c>
      <c r="N93" s="68">
        <v>4.0126042549800001E-3</v>
      </c>
      <c r="O93" s="68">
        <v>4.6148123066400001E-3</v>
      </c>
      <c r="P93" s="68">
        <v>4.2804155606399998E-3</v>
      </c>
      <c r="Q93" s="68">
        <v>4.7000209809599999E-3</v>
      </c>
      <c r="R93" s="68">
        <v>5.3489153880000003E-3</v>
      </c>
      <c r="S93" s="68">
        <v>5.0942822445000004E-3</v>
      </c>
      <c r="T93" s="68">
        <v>4.8990651475500002E-3</v>
      </c>
      <c r="U93" s="68">
        <v>5.1952276601999999E-3</v>
      </c>
      <c r="V93" s="68">
        <v>5.0537954951550002E-3</v>
      </c>
      <c r="W93" s="68">
        <v>4.6997215907850004E-3</v>
      </c>
      <c r="X93" s="68">
        <v>4.60855408546055E-3</v>
      </c>
      <c r="Y93" s="68">
        <v>4.7900318197805396E-3</v>
      </c>
      <c r="Z93" s="68">
        <v>4.8991891149590102E-3</v>
      </c>
      <c r="AA93" s="68">
        <v>5.2162309791000004E-3</v>
      </c>
      <c r="AB93" s="68">
        <v>5.8015496016000003E-3</v>
      </c>
      <c r="AC93" s="69">
        <v>5.2330600987695701E-3</v>
      </c>
      <c r="AD93" s="30">
        <f t="shared" ca="1" si="49"/>
        <v>-0.17322192924348112</v>
      </c>
      <c r="AE93" s="38">
        <f t="shared" ca="1" si="44"/>
        <v>-7.0203883337326412E-3</v>
      </c>
      <c r="AF93" s="38">
        <f t="shared" ca="1" si="45"/>
        <v>-9.7989251470615213E-2</v>
      </c>
      <c r="AG93" s="45">
        <f t="shared" ca="1" si="46"/>
        <v>3.6930451702910069E-5</v>
      </c>
    </row>
    <row r="94" spans="1:33" ht="15" hidden="1" outlineLevel="1" x14ac:dyDescent="0.25">
      <c r="A94" s="16" t="s">
        <v>38</v>
      </c>
      <c r="B94" s="55">
        <f>SUBTOTAL(9,B95:B98)</f>
        <v>5.3817137883691402</v>
      </c>
      <c r="C94" s="66">
        <f t="shared" ref="C94:AC94" si="56">SUBTOTAL(9,C95:C98)</f>
        <v>5.1590263743755944</v>
      </c>
      <c r="D94" s="66">
        <f t="shared" si="56"/>
        <v>4.9961994497587767</v>
      </c>
      <c r="E94" s="66">
        <f t="shared" si="56"/>
        <v>4.9392384109001215</v>
      </c>
      <c r="F94" s="66">
        <f t="shared" si="56"/>
        <v>4.9352307306947241</v>
      </c>
      <c r="G94" s="66">
        <f t="shared" si="56"/>
        <v>4.9205433658737752</v>
      </c>
      <c r="H94" s="66">
        <f t="shared" si="56"/>
        <v>4.9503571042774759</v>
      </c>
      <c r="I94" s="66">
        <f t="shared" si="56"/>
        <v>5.0244918867243618</v>
      </c>
      <c r="J94" s="66">
        <f t="shared" si="56"/>
        <v>5.1175888816604136</v>
      </c>
      <c r="K94" s="66">
        <f t="shared" si="56"/>
        <v>5.173607590448472</v>
      </c>
      <c r="L94" s="66">
        <f t="shared" si="56"/>
        <v>5.2236788456043604</v>
      </c>
      <c r="M94" s="66">
        <f t="shared" si="56"/>
        <v>5.213139965952613</v>
      </c>
      <c r="N94" s="66">
        <f t="shared" si="56"/>
        <v>5.1769251289138278</v>
      </c>
      <c r="O94" s="66">
        <f t="shared" si="56"/>
        <v>5.2227184777425126</v>
      </c>
      <c r="P94" s="66">
        <f t="shared" si="56"/>
        <v>5.2482885993598751</v>
      </c>
      <c r="Q94" s="66">
        <f t="shared" si="56"/>
        <v>5.2542631885085234</v>
      </c>
      <c r="R94" s="66">
        <f t="shared" si="56"/>
        <v>5.2048730530794263</v>
      </c>
      <c r="S94" s="66">
        <f t="shared" si="56"/>
        <v>5.1662632421832013</v>
      </c>
      <c r="T94" s="66">
        <f t="shared" si="56"/>
        <v>5.0761337323885121</v>
      </c>
      <c r="U94" s="66">
        <f t="shared" si="56"/>
        <v>5.1399509644527166</v>
      </c>
      <c r="V94" s="66">
        <f t="shared" si="56"/>
        <v>5.064775844641134</v>
      </c>
      <c r="W94" s="66">
        <f t="shared" si="56"/>
        <v>5.0297864670877859</v>
      </c>
      <c r="X94" s="66">
        <f t="shared" si="56"/>
        <v>4.9295045227139473</v>
      </c>
      <c r="Y94" s="66">
        <f t="shared" si="56"/>
        <v>4.8853713201986171</v>
      </c>
      <c r="Z94" s="66">
        <f t="shared" si="56"/>
        <v>4.9003904420598667</v>
      </c>
      <c r="AA94" s="66">
        <f t="shared" si="56"/>
        <v>4.9632316066389128</v>
      </c>
      <c r="AB94" s="66">
        <f t="shared" ref="AB94" si="57">SUBTOTAL(9,AB95:AB98)</f>
        <v>5.0517084282982108</v>
      </c>
      <c r="AC94" s="67">
        <f t="shared" si="56"/>
        <v>5.093923031542877</v>
      </c>
      <c r="AD94" s="29">
        <f t="shared" ca="1" si="49"/>
        <v>-5.34756711604083E-2</v>
      </c>
      <c r="AE94" s="37">
        <f t="shared" ca="1" si="44"/>
        <v>-2.0334336431495625E-3</v>
      </c>
      <c r="AF94" s="37">
        <f t="shared" ca="1" si="45"/>
        <v>8.3565003491081757E-3</v>
      </c>
      <c r="AG94" s="44">
        <f t="shared" ca="1" si="46"/>
        <v>3.5948541569199181E-2</v>
      </c>
    </row>
    <row r="95" spans="1:33" hidden="1" outlineLevel="2" x14ac:dyDescent="0.2">
      <c r="A95" s="17" t="s">
        <v>6</v>
      </c>
      <c r="B95" s="56">
        <v>1.5713999999999999E-2</v>
      </c>
      <c r="C95" s="68">
        <v>1.6951500000000001E-2</v>
      </c>
      <c r="D95" s="68">
        <v>1.9278E-2</v>
      </c>
      <c r="E95" s="68">
        <v>1.9471499999999999E-2</v>
      </c>
      <c r="F95" s="68">
        <v>2.0385E-2</v>
      </c>
      <c r="G95" s="68">
        <v>2.0042999999999998E-2</v>
      </c>
      <c r="H95" s="68">
        <v>2.1010500000000001E-2</v>
      </c>
      <c r="I95" s="68">
        <v>2.23065E-2</v>
      </c>
      <c r="J95" s="68">
        <v>2.30805E-2</v>
      </c>
      <c r="K95" s="68">
        <v>2.494088685E-2</v>
      </c>
      <c r="L95" s="68">
        <v>3.2658165000000003E-2</v>
      </c>
      <c r="M95" s="68">
        <v>3.2625063000000003E-2</v>
      </c>
      <c r="N95" s="68">
        <v>3.09222E-2</v>
      </c>
      <c r="O95" s="68">
        <v>3.1303350000000001E-2</v>
      </c>
      <c r="P95" s="68">
        <v>3.2785694999999997E-2</v>
      </c>
      <c r="Q95" s="68">
        <v>2.9564010000000002E-2</v>
      </c>
      <c r="R95" s="68">
        <v>3.1617180000000002E-2</v>
      </c>
      <c r="S95" s="68">
        <v>2.5445385000000001E-2</v>
      </c>
      <c r="T95" s="68">
        <v>2.4599002500000001E-2</v>
      </c>
      <c r="U95" s="68">
        <v>2.952065475E-2</v>
      </c>
      <c r="V95" s="68">
        <v>2.69648376756569E-2</v>
      </c>
      <c r="W95" s="68">
        <v>2.527884E-2</v>
      </c>
      <c r="X95" s="68">
        <v>2.824335E-2</v>
      </c>
      <c r="Y95" s="68">
        <v>2.7712587696814901E-2</v>
      </c>
      <c r="Z95" s="68">
        <v>2.9507118558977901E-2</v>
      </c>
      <c r="AA95" s="68">
        <v>3.0523126437060202E-2</v>
      </c>
      <c r="AB95" s="68">
        <v>2.86188970152602E-2</v>
      </c>
      <c r="AC95" s="69">
        <v>3.0389009932514199E-2</v>
      </c>
      <c r="AD95" s="30">
        <f t="shared" ca="1" si="49"/>
        <v>0.93388124809177819</v>
      </c>
      <c r="AE95" s="38">
        <f t="shared" ca="1" si="44"/>
        <v>2.4727782979796498E-2</v>
      </c>
      <c r="AF95" s="38">
        <f t="shared" ca="1" si="45"/>
        <v>6.1851192808378919E-2</v>
      </c>
      <c r="AG95" s="45">
        <f t="shared" ca="1" si="46"/>
        <v>2.1445957860790618E-4</v>
      </c>
    </row>
    <row r="96" spans="1:33" hidden="1" outlineLevel="2" x14ac:dyDescent="0.2">
      <c r="A96" s="17" t="s">
        <v>7</v>
      </c>
      <c r="B96" s="56">
        <v>0.72911153934704298</v>
      </c>
      <c r="C96" s="68">
        <v>0.50275377502535701</v>
      </c>
      <c r="D96" s="68">
        <v>0.29103596764273298</v>
      </c>
      <c r="E96" s="68">
        <v>0.23541424152895199</v>
      </c>
      <c r="F96" s="68">
        <v>0.24245904636447099</v>
      </c>
      <c r="G96" s="68">
        <v>0.239145517695254</v>
      </c>
      <c r="H96" s="68">
        <v>0.22846308566149101</v>
      </c>
      <c r="I96" s="68">
        <v>0.237845992845236</v>
      </c>
      <c r="J96" s="68">
        <v>0.248747194584966</v>
      </c>
      <c r="K96" s="68">
        <v>0.22182112779999999</v>
      </c>
      <c r="L96" s="68">
        <v>0.20531194383900001</v>
      </c>
      <c r="M96" s="68">
        <v>0.13696517874200001</v>
      </c>
      <c r="N96" s="68">
        <v>0.114927614656</v>
      </c>
      <c r="O96" s="68">
        <v>0.15652587081300001</v>
      </c>
      <c r="P96" s="68">
        <v>0.164740706542749</v>
      </c>
      <c r="Q96" s="68">
        <v>0.16724714699900001</v>
      </c>
      <c r="R96" s="68">
        <v>0.13029475807732999</v>
      </c>
      <c r="S96" s="68">
        <v>0.10447648351334</v>
      </c>
      <c r="T96" s="68">
        <v>6.90210952370756E-2</v>
      </c>
      <c r="U96" s="68">
        <v>0.16243929032002799</v>
      </c>
      <c r="V96" s="68">
        <v>0.100924915448613</v>
      </c>
      <c r="W96" s="68">
        <v>0.13767467211249301</v>
      </c>
      <c r="X96" s="68">
        <v>8.3318923443965298E-2</v>
      </c>
      <c r="Y96" s="68">
        <v>6.2904277397424199E-2</v>
      </c>
      <c r="Z96" s="68">
        <v>6.5648333065484996E-2</v>
      </c>
      <c r="AA96" s="68">
        <v>7.4055332400398799E-2</v>
      </c>
      <c r="AB96" s="68">
        <v>6.5026342119849798E-2</v>
      </c>
      <c r="AC96" s="69">
        <v>5.20024689092616E-2</v>
      </c>
      <c r="AD96" s="30">
        <f t="shared" ca="1" si="49"/>
        <v>-0.92867693610248925</v>
      </c>
      <c r="AE96" s="38">
        <f t="shared" ca="1" si="44"/>
        <v>-9.3167582920212211E-2</v>
      </c>
      <c r="AF96" s="38">
        <f t="shared" ca="1" si="45"/>
        <v>-0.2002861115359057</v>
      </c>
      <c r="AG96" s="45">
        <f t="shared" ca="1" si="46"/>
        <v>3.6698884213791502E-4</v>
      </c>
    </row>
    <row r="97" spans="1:33" hidden="1" outlineLevel="2" x14ac:dyDescent="0.2">
      <c r="A97" s="17" t="s">
        <v>8</v>
      </c>
      <c r="B97" s="56">
        <v>3.8084299046737498E-2</v>
      </c>
      <c r="C97" s="68">
        <v>4.0517149374877701E-2</v>
      </c>
      <c r="D97" s="68">
        <v>8.7081532140683704E-2</v>
      </c>
      <c r="E97" s="68">
        <v>8.55487193958097E-2</v>
      </c>
      <c r="F97" s="68">
        <v>7.3582734354893195E-2</v>
      </c>
      <c r="G97" s="68">
        <v>6.2550898203161398E-2</v>
      </c>
      <c r="H97" s="68">
        <v>4.94471436095342E-2</v>
      </c>
      <c r="I97" s="68">
        <v>4.76279015336359E-2</v>
      </c>
      <c r="J97" s="68">
        <v>5.85682944073182E-2</v>
      </c>
      <c r="K97" s="68">
        <v>7.7604352087551606E-2</v>
      </c>
      <c r="L97" s="68">
        <v>6.4067745636510104E-2</v>
      </c>
      <c r="M97" s="68">
        <v>6.0579765022953001E-2</v>
      </c>
      <c r="N97" s="68">
        <v>6.6211531419757899E-2</v>
      </c>
      <c r="O97" s="68">
        <v>6.9907297526553294E-2</v>
      </c>
      <c r="P97" s="68">
        <v>7.6146285246675799E-2</v>
      </c>
      <c r="Q97" s="68">
        <v>7.9811579934093796E-2</v>
      </c>
      <c r="R97" s="68">
        <v>8.1582033097736498E-2</v>
      </c>
      <c r="S97" s="68">
        <v>8.5095352996541404E-2</v>
      </c>
      <c r="T97" s="68">
        <v>4.7068638088396703E-2</v>
      </c>
      <c r="U97" s="68">
        <v>4.65921274142089E-2</v>
      </c>
      <c r="V97" s="68">
        <v>7.6352345470403898E-2</v>
      </c>
      <c r="W97" s="68">
        <v>4.7949201167842702E-2</v>
      </c>
      <c r="X97" s="68">
        <v>4.3326080140162003E-2</v>
      </c>
      <c r="Y97" s="68">
        <v>5.9055480353687698E-2</v>
      </c>
      <c r="Z97" s="68">
        <v>2.3833500051043899E-2</v>
      </c>
      <c r="AA97" s="68">
        <v>2.5091957470973699E-2</v>
      </c>
      <c r="AB97" s="68">
        <v>6.6530833005291001E-2</v>
      </c>
      <c r="AC97" s="69">
        <v>5.6144818342400898E-2</v>
      </c>
      <c r="AD97" s="30">
        <f t="shared" ca="1" si="49"/>
        <v>0.47422480517494403</v>
      </c>
      <c r="AE97" s="38">
        <f t="shared" ca="1" si="44"/>
        <v>1.4479091301500269E-2</v>
      </c>
      <c r="AF97" s="38">
        <f t="shared" ca="1" si="45"/>
        <v>-0.15610829135513959</v>
      </c>
      <c r="AG97" s="45">
        <f t="shared" ca="1" si="46"/>
        <v>3.9622199306486449E-4</v>
      </c>
    </row>
    <row r="98" spans="1:33" hidden="1" outlineLevel="2" x14ac:dyDescent="0.2">
      <c r="A98" s="17" t="s">
        <v>9</v>
      </c>
      <c r="B98" s="56">
        <v>4.5988039499753599</v>
      </c>
      <c r="C98" s="68">
        <v>4.5988039499753599</v>
      </c>
      <c r="D98" s="68">
        <v>4.5988039499753599</v>
      </c>
      <c r="E98" s="68">
        <v>4.5988039499753599</v>
      </c>
      <c r="F98" s="68">
        <v>4.5988039499753599</v>
      </c>
      <c r="G98" s="68">
        <v>4.5988039499753599</v>
      </c>
      <c r="H98" s="68">
        <v>4.6514363750064502</v>
      </c>
      <c r="I98" s="68">
        <v>4.7167114923454898</v>
      </c>
      <c r="J98" s="68">
        <v>4.7871928926681298</v>
      </c>
      <c r="K98" s="68">
        <v>4.8492412237109201</v>
      </c>
      <c r="L98" s="68">
        <v>4.9216409911288501</v>
      </c>
      <c r="M98" s="68">
        <v>4.9829699591876597</v>
      </c>
      <c r="N98" s="68">
        <v>4.9648637828380702</v>
      </c>
      <c r="O98" s="68">
        <v>4.9649819594029596</v>
      </c>
      <c r="P98" s="68">
        <v>4.9746159125704503</v>
      </c>
      <c r="Q98" s="68">
        <v>4.9776404515754296</v>
      </c>
      <c r="R98" s="68">
        <v>4.9613790819043597</v>
      </c>
      <c r="S98" s="68">
        <v>4.9512460206733202</v>
      </c>
      <c r="T98" s="68">
        <v>4.9354449965630396</v>
      </c>
      <c r="U98" s="68">
        <v>4.9013988919684799</v>
      </c>
      <c r="V98" s="68">
        <v>4.8605337460464604</v>
      </c>
      <c r="W98" s="68">
        <v>4.8188837538074498</v>
      </c>
      <c r="X98" s="68">
        <v>4.7746161691298203</v>
      </c>
      <c r="Y98" s="68">
        <v>4.7356989747506901</v>
      </c>
      <c r="Z98" s="68">
        <v>4.7814014903843596</v>
      </c>
      <c r="AA98" s="68">
        <v>4.8335611903304798</v>
      </c>
      <c r="AB98" s="68">
        <v>4.8915323561578097</v>
      </c>
      <c r="AC98" s="69">
        <v>4.9553867343586999</v>
      </c>
      <c r="AD98" s="30">
        <f t="shared" ca="1" si="49"/>
        <v>7.7538157369211325E-2</v>
      </c>
      <c r="AE98" s="38">
        <f t="shared" ca="1" si="44"/>
        <v>2.7697158262207644E-3</v>
      </c>
      <c r="AF98" s="38">
        <f t="shared" ca="1" si="45"/>
        <v>1.3054064360937145E-2</v>
      </c>
      <c r="AG98" s="45">
        <f t="shared" ca="1" si="46"/>
        <v>3.4970871155388487E-2</v>
      </c>
    </row>
    <row r="99" spans="1:33" ht="15.75" collapsed="1" thickBot="1" x14ac:dyDescent="0.3">
      <c r="A99" s="20" t="s">
        <v>39</v>
      </c>
      <c r="B99" s="58">
        <f>SUBTOTAL(9,B100:B107)</f>
        <v>15.590735664323301</v>
      </c>
      <c r="C99" s="72">
        <f t="shared" ref="C99:AC99" si="58">SUBTOTAL(9,C100:C107)</f>
        <v>15.37969908959434</v>
      </c>
      <c r="D99" s="72">
        <f t="shared" si="58"/>
        <v>15.334542040401679</v>
      </c>
      <c r="E99" s="72">
        <f t="shared" si="58"/>
        <v>15.09787489650717</v>
      </c>
      <c r="F99" s="72">
        <f t="shared" si="58"/>
        <v>15.99057293322897</v>
      </c>
      <c r="G99" s="72">
        <f t="shared" si="58"/>
        <v>15.635109157989071</v>
      </c>
      <c r="H99" s="72">
        <f t="shared" si="58"/>
        <v>14.667355843936839</v>
      </c>
      <c r="I99" s="72">
        <f t="shared" si="58"/>
        <v>16.76326404525128</v>
      </c>
      <c r="J99" s="72">
        <f t="shared" si="58"/>
        <v>16.873454812301549</v>
      </c>
      <c r="K99" s="72">
        <f t="shared" si="58"/>
        <v>16.51297364629173</v>
      </c>
      <c r="L99" s="72">
        <f t="shared" si="58"/>
        <v>16.315768760371849</v>
      </c>
      <c r="M99" s="72">
        <f t="shared" si="58"/>
        <v>16.362823812382889</v>
      </c>
      <c r="N99" s="72">
        <f t="shared" si="58"/>
        <v>16.93243960371079</v>
      </c>
      <c r="O99" s="72">
        <f t="shared" si="58"/>
        <v>16.905890174086952</v>
      </c>
      <c r="P99" s="72">
        <f t="shared" si="58"/>
        <v>16.401041219633129</v>
      </c>
      <c r="Q99" s="72">
        <f t="shared" si="58"/>
        <v>16.67142044926586</v>
      </c>
      <c r="R99" s="72">
        <f t="shared" si="58"/>
        <v>16.400441317152371</v>
      </c>
      <c r="S99" s="72">
        <f t="shared" si="58"/>
        <v>16.339591377400708</v>
      </c>
      <c r="T99" s="72">
        <f t="shared" si="58"/>
        <v>16.831978543839224</v>
      </c>
      <c r="U99" s="72">
        <f t="shared" si="58"/>
        <v>16.771028612340285</v>
      </c>
      <c r="V99" s="72">
        <f t="shared" si="58"/>
        <v>16.631562947348328</v>
      </c>
      <c r="W99" s="72">
        <f t="shared" si="58"/>
        <v>17.087878242744431</v>
      </c>
      <c r="X99" s="72">
        <f t="shared" si="58"/>
        <v>17.202433867159741</v>
      </c>
      <c r="Y99" s="72">
        <f t="shared" si="58"/>
        <v>16.747392539002636</v>
      </c>
      <c r="Z99" s="72">
        <f t="shared" si="58"/>
        <v>16.788224550875039</v>
      </c>
      <c r="AA99" s="72">
        <f t="shared" si="58"/>
        <v>17.560227131921938</v>
      </c>
      <c r="AB99" s="72">
        <f t="shared" ref="AB99" si="59">SUBTOTAL(9,AB100:AB107)</f>
        <v>17.546737468541455</v>
      </c>
      <c r="AC99" s="73">
        <f t="shared" si="58"/>
        <v>17.697151476420256</v>
      </c>
      <c r="AD99" s="32">
        <f t="shared" ca="1" si="49"/>
        <v>0.13510689023591893</v>
      </c>
      <c r="AE99" s="40">
        <f t="shared" ca="1" si="44"/>
        <v>4.7046181622705241E-3</v>
      </c>
      <c r="AF99" s="40">
        <f t="shared" ca="1" si="45"/>
        <v>8.5721923034678404E-3</v>
      </c>
      <c r="AG99" s="47">
        <f t="shared" ca="1" si="46"/>
        <v>0.12489132277167844</v>
      </c>
    </row>
    <row r="100" spans="1:33" ht="15.75" hidden="1" outlineLevel="1" thickBot="1" x14ac:dyDescent="0.3">
      <c r="A100" s="21" t="s">
        <v>40</v>
      </c>
      <c r="B100" s="55">
        <v>0</v>
      </c>
      <c r="C100" s="66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7">
        <v>0</v>
      </c>
      <c r="AD100" s="29" t="str">
        <f t="shared" ca="1" si="49"/>
        <v/>
      </c>
      <c r="AE100" s="37" t="str">
        <f t="shared" ca="1" si="44"/>
        <v/>
      </c>
      <c r="AF100" s="37" t="str">
        <f t="shared" ca="1" si="45"/>
        <v/>
      </c>
      <c r="AG100" s="44">
        <f t="shared" ca="1" si="46"/>
        <v>0</v>
      </c>
    </row>
    <row r="101" spans="1:33" ht="15.75" hidden="1" outlineLevel="1" thickBot="1" x14ac:dyDescent="0.3">
      <c r="A101" s="21" t="s">
        <v>41</v>
      </c>
      <c r="B101" s="55">
        <f>SUBTOTAL(9,B102:B105)</f>
        <v>1.3727001963762999</v>
      </c>
      <c r="C101" s="66">
        <f t="shared" ref="C101:AC101" si="60">SUBTOTAL(9,C102:C105)</f>
        <v>1.4809824680235399</v>
      </c>
      <c r="D101" s="66">
        <f t="shared" si="60"/>
        <v>1.5738585196258801</v>
      </c>
      <c r="E101" s="66">
        <f t="shared" si="60"/>
        <v>1.5518233976603699</v>
      </c>
      <c r="F101" s="66">
        <f t="shared" si="60"/>
        <v>1.61480391144157</v>
      </c>
      <c r="G101" s="66">
        <f t="shared" si="60"/>
        <v>1.37037261751767</v>
      </c>
      <c r="H101" s="66">
        <f t="shared" si="60"/>
        <v>1.68039182244034</v>
      </c>
      <c r="I101" s="66">
        <f t="shared" si="60"/>
        <v>1.62152855167948</v>
      </c>
      <c r="J101" s="66">
        <f t="shared" si="60"/>
        <v>1.5893681711207499</v>
      </c>
      <c r="K101" s="66">
        <f t="shared" si="60"/>
        <v>1.5876922556373301</v>
      </c>
      <c r="L101" s="66">
        <f t="shared" si="60"/>
        <v>1.4638719583597499</v>
      </c>
      <c r="M101" s="66">
        <f t="shared" si="60"/>
        <v>1.5135971907085899</v>
      </c>
      <c r="N101" s="66">
        <f t="shared" si="60"/>
        <v>1.4599145158103899</v>
      </c>
      <c r="O101" s="66">
        <f t="shared" si="60"/>
        <v>1.3101628371729499</v>
      </c>
      <c r="P101" s="66">
        <f t="shared" si="60"/>
        <v>1.25529161207633</v>
      </c>
      <c r="Q101" s="66">
        <f t="shared" si="60"/>
        <v>1.2630613598267599</v>
      </c>
      <c r="R101" s="66">
        <f t="shared" si="60"/>
        <v>1.21931436813537</v>
      </c>
      <c r="S101" s="66">
        <f t="shared" si="60"/>
        <v>1.1782570408811099</v>
      </c>
      <c r="T101" s="66">
        <f t="shared" si="60"/>
        <v>1.0292789499733233</v>
      </c>
      <c r="U101" s="66">
        <f t="shared" si="60"/>
        <v>1.0662171746073832</v>
      </c>
      <c r="V101" s="66">
        <f t="shared" si="60"/>
        <v>1.110419639530029</v>
      </c>
      <c r="W101" s="66">
        <f t="shared" si="60"/>
        <v>1.0098601178082309</v>
      </c>
      <c r="X101" s="66">
        <f t="shared" si="60"/>
        <v>1.0789018945153388</v>
      </c>
      <c r="Y101" s="66">
        <f t="shared" si="60"/>
        <v>1.1223540166105352</v>
      </c>
      <c r="Z101" s="66">
        <f t="shared" si="60"/>
        <v>1.3425846177777401</v>
      </c>
      <c r="AA101" s="66">
        <f t="shared" si="60"/>
        <v>1.2738235607818389</v>
      </c>
      <c r="AB101" s="66">
        <f t="shared" ref="AB101" si="61">SUBTOTAL(9,AB102:AB105)</f>
        <v>1.3256696178158549</v>
      </c>
      <c r="AC101" s="67">
        <f t="shared" si="60"/>
        <v>1.2733215586725548</v>
      </c>
      <c r="AD101" s="29">
        <f t="shared" ca="1" si="49"/>
        <v>-7.2396462072408907E-2</v>
      </c>
      <c r="AE101" s="37">
        <f t="shared" ca="1" si="44"/>
        <v>-2.7794951987402117E-3</v>
      </c>
      <c r="AF101" s="37">
        <f t="shared" ca="1" si="45"/>
        <v>-3.9488013031140912E-2</v>
      </c>
      <c r="AG101" s="44">
        <f t="shared" ca="1" si="46"/>
        <v>8.9860119007399916E-3</v>
      </c>
    </row>
    <row r="102" spans="1:33" ht="15.75" hidden="1" outlineLevel="2" thickBot="1" x14ac:dyDescent="0.3">
      <c r="A102" s="22" t="s">
        <v>42</v>
      </c>
      <c r="B102" s="57">
        <v>0</v>
      </c>
      <c r="C102" s="70">
        <v>0</v>
      </c>
      <c r="D102" s="70">
        <v>0</v>
      </c>
      <c r="E102" s="70">
        <v>0</v>
      </c>
      <c r="F102" s="70">
        <v>0</v>
      </c>
      <c r="G102" s="70">
        <v>0</v>
      </c>
      <c r="H102" s="70">
        <v>0</v>
      </c>
      <c r="I102" s="70">
        <v>0</v>
      </c>
      <c r="J102" s="70">
        <v>0</v>
      </c>
      <c r="K102" s="70">
        <v>0</v>
      </c>
      <c r="L102" s="70">
        <v>0</v>
      </c>
      <c r="M102" s="70">
        <v>0</v>
      </c>
      <c r="N102" s="70">
        <v>0</v>
      </c>
      <c r="O102" s="70">
        <v>0</v>
      </c>
      <c r="P102" s="70">
        <v>0</v>
      </c>
      <c r="Q102" s="70">
        <v>0</v>
      </c>
      <c r="R102" s="70">
        <v>0</v>
      </c>
      <c r="S102" s="70">
        <v>0</v>
      </c>
      <c r="T102" s="70">
        <v>3.55733333333333E-5</v>
      </c>
      <c r="U102" s="70">
        <v>7.1893333333333305E-5</v>
      </c>
      <c r="V102" s="70">
        <v>1.24168888888889E-4</v>
      </c>
      <c r="W102" s="70">
        <v>1.53666311111111E-4</v>
      </c>
      <c r="X102" s="70">
        <v>1.3572888888888901E-4</v>
      </c>
      <c r="Y102" s="70">
        <v>1.5443875728524801E-4</v>
      </c>
      <c r="Z102" s="70">
        <v>1.5096831999999999E-4</v>
      </c>
      <c r="AA102" s="70">
        <v>1.3240408888888901E-4</v>
      </c>
      <c r="AB102" s="70">
        <v>1.4048550220497599E-4</v>
      </c>
      <c r="AC102" s="71">
        <v>1.4048550220497599E-4</v>
      </c>
      <c r="AD102" s="31" t="str">
        <f t="shared" ca="1" si="49"/>
        <v/>
      </c>
      <c r="AE102" s="39" t="str">
        <f t="shared" ca="1" si="44"/>
        <v/>
      </c>
      <c r="AF102" s="39">
        <f t="shared" ca="1" si="45"/>
        <v>0</v>
      </c>
      <c r="AG102" s="46">
        <f t="shared" ca="1" si="46"/>
        <v>9.9142623173003728E-7</v>
      </c>
    </row>
    <row r="103" spans="1:33" ht="15.75" hidden="1" outlineLevel="2" thickBot="1" x14ac:dyDescent="0.3">
      <c r="A103" s="22" t="s">
        <v>43</v>
      </c>
      <c r="B103" s="57">
        <v>0</v>
      </c>
      <c r="C103" s="70">
        <v>0</v>
      </c>
      <c r="D103" s="70">
        <v>0</v>
      </c>
      <c r="E103" s="70">
        <v>0</v>
      </c>
      <c r="F103" s="70">
        <v>0</v>
      </c>
      <c r="G103" s="70">
        <v>0</v>
      </c>
      <c r="H103" s="70">
        <v>0</v>
      </c>
      <c r="I103" s="70">
        <v>0</v>
      </c>
      <c r="J103" s="70">
        <v>0</v>
      </c>
      <c r="K103" s="70">
        <v>0</v>
      </c>
      <c r="L103" s="70">
        <v>0</v>
      </c>
      <c r="M103" s="70">
        <v>0</v>
      </c>
      <c r="N103" s="70">
        <v>0</v>
      </c>
      <c r="O103" s="70">
        <v>0</v>
      </c>
      <c r="P103" s="70">
        <v>0</v>
      </c>
      <c r="Q103" s="70">
        <v>0</v>
      </c>
      <c r="R103" s="70">
        <v>0</v>
      </c>
      <c r="S103" s="70">
        <v>0</v>
      </c>
      <c r="T103" s="70">
        <v>0</v>
      </c>
      <c r="U103" s="70">
        <v>0</v>
      </c>
      <c r="V103" s="70">
        <v>0</v>
      </c>
      <c r="W103" s="70">
        <v>0</v>
      </c>
      <c r="X103" s="70">
        <v>0</v>
      </c>
      <c r="Y103" s="70">
        <v>0</v>
      </c>
      <c r="Z103" s="70">
        <v>0</v>
      </c>
      <c r="AA103" s="70">
        <v>0</v>
      </c>
      <c r="AB103" s="70">
        <v>0</v>
      </c>
      <c r="AC103" s="71">
        <v>0</v>
      </c>
      <c r="AD103" s="31" t="str">
        <f t="shared" ca="1" si="49"/>
        <v/>
      </c>
      <c r="AE103" s="39" t="str">
        <f t="shared" ca="1" si="44"/>
        <v/>
      </c>
      <c r="AF103" s="39" t="str">
        <f t="shared" ca="1" si="45"/>
        <v/>
      </c>
      <c r="AG103" s="46">
        <f t="shared" ca="1" si="46"/>
        <v>0</v>
      </c>
    </row>
    <row r="104" spans="1:33" ht="15.75" hidden="1" outlineLevel="2" thickBot="1" x14ac:dyDescent="0.3">
      <c r="A104" s="22" t="s">
        <v>44</v>
      </c>
      <c r="B104" s="57">
        <v>1.3727001963762999</v>
      </c>
      <c r="C104" s="70">
        <v>1.4809824680235399</v>
      </c>
      <c r="D104" s="70">
        <v>1.5738585196258801</v>
      </c>
      <c r="E104" s="70">
        <v>1.5518233976603699</v>
      </c>
      <c r="F104" s="70">
        <v>1.61480391144157</v>
      </c>
      <c r="G104" s="70">
        <v>1.37037261751767</v>
      </c>
      <c r="H104" s="70">
        <v>1.68039182244034</v>
      </c>
      <c r="I104" s="70">
        <v>1.62152855167948</v>
      </c>
      <c r="J104" s="70">
        <v>1.5893681711207499</v>
      </c>
      <c r="K104" s="70">
        <v>1.5876922556373301</v>
      </c>
      <c r="L104" s="70">
        <v>1.4638719583597499</v>
      </c>
      <c r="M104" s="70">
        <v>1.5135971907085899</v>
      </c>
      <c r="N104" s="70">
        <v>1.4599145158103899</v>
      </c>
      <c r="O104" s="70">
        <v>1.3101628371729499</v>
      </c>
      <c r="P104" s="70">
        <v>1.25529161207633</v>
      </c>
      <c r="Q104" s="70">
        <v>1.2630613598267599</v>
      </c>
      <c r="R104" s="70">
        <v>1.21931436813537</v>
      </c>
      <c r="S104" s="70">
        <v>1.1782570408811099</v>
      </c>
      <c r="T104" s="70">
        <v>1.02924337663999</v>
      </c>
      <c r="U104" s="70">
        <v>1.0661452812740499</v>
      </c>
      <c r="V104" s="70">
        <v>1.1102954706411401</v>
      </c>
      <c r="W104" s="70">
        <v>1.0097064514971199</v>
      </c>
      <c r="X104" s="70">
        <v>1.07876616562645</v>
      </c>
      <c r="Y104" s="70">
        <v>1.1221995778532501</v>
      </c>
      <c r="Z104" s="70">
        <v>1.34243364945774</v>
      </c>
      <c r="AA104" s="70">
        <v>1.2736911566929501</v>
      </c>
      <c r="AB104" s="70">
        <v>1.32552913231365</v>
      </c>
      <c r="AC104" s="71">
        <v>1.2731810731703499</v>
      </c>
      <c r="AD104" s="31">
        <f t="shared" ca="1" si="49"/>
        <v>-7.2498804523131843E-2</v>
      </c>
      <c r="AE104" s="39">
        <f t="shared" ca="1" si="44"/>
        <v>-2.7835703517834487E-3</v>
      </c>
      <c r="AF104" s="39">
        <f t="shared" ca="1" si="45"/>
        <v>-3.9492198147262902E-2</v>
      </c>
      <c r="AG104" s="46">
        <f t="shared" ca="1" si="46"/>
        <v>8.9850204745082624E-3</v>
      </c>
    </row>
    <row r="105" spans="1:33" ht="15.75" hidden="1" outlineLevel="2" thickBot="1" x14ac:dyDescent="0.3">
      <c r="A105" s="22" t="s">
        <v>48</v>
      </c>
      <c r="B105" s="57">
        <v>0</v>
      </c>
      <c r="C105" s="70">
        <v>0</v>
      </c>
      <c r="D105" s="70">
        <v>0</v>
      </c>
      <c r="E105" s="70">
        <v>0</v>
      </c>
      <c r="F105" s="70">
        <v>0</v>
      </c>
      <c r="G105" s="70">
        <v>0</v>
      </c>
      <c r="H105" s="70">
        <v>0</v>
      </c>
      <c r="I105" s="70">
        <v>0</v>
      </c>
      <c r="J105" s="70">
        <v>0</v>
      </c>
      <c r="K105" s="70">
        <v>0</v>
      </c>
      <c r="L105" s="70">
        <v>0</v>
      </c>
      <c r="M105" s="70">
        <v>0</v>
      </c>
      <c r="N105" s="70">
        <v>0</v>
      </c>
      <c r="O105" s="70">
        <v>0</v>
      </c>
      <c r="P105" s="70">
        <v>0</v>
      </c>
      <c r="Q105" s="70">
        <v>0</v>
      </c>
      <c r="R105" s="70">
        <v>0</v>
      </c>
      <c r="S105" s="70">
        <v>0</v>
      </c>
      <c r="T105" s="70">
        <v>0</v>
      </c>
      <c r="U105" s="70">
        <v>0</v>
      </c>
      <c r="V105" s="70">
        <v>0</v>
      </c>
      <c r="W105" s="70">
        <v>0</v>
      </c>
      <c r="X105" s="70">
        <v>0</v>
      </c>
      <c r="Y105" s="70">
        <v>0</v>
      </c>
      <c r="Z105" s="70">
        <v>0</v>
      </c>
      <c r="AA105" s="70">
        <v>0</v>
      </c>
      <c r="AB105" s="70">
        <v>0</v>
      </c>
      <c r="AC105" s="71">
        <v>0</v>
      </c>
      <c r="AD105" s="31" t="str">
        <f t="shared" ca="1" si="49"/>
        <v/>
      </c>
      <c r="AE105" s="39" t="str">
        <f t="shared" ca="1" si="44"/>
        <v/>
      </c>
      <c r="AF105" s="39" t="str">
        <f t="shared" ca="1" si="45"/>
        <v/>
      </c>
      <c r="AG105" s="46">
        <f t="shared" ca="1" si="46"/>
        <v>0</v>
      </c>
    </row>
    <row r="106" spans="1:33" ht="15.75" hidden="1" outlineLevel="1" thickBot="1" x14ac:dyDescent="0.3">
      <c r="A106" s="21" t="s">
        <v>45</v>
      </c>
      <c r="B106" s="55">
        <v>14.218035467947001</v>
      </c>
      <c r="C106" s="66">
        <v>13.8987166215708</v>
      </c>
      <c r="D106" s="66">
        <v>13.7606835207758</v>
      </c>
      <c r="E106" s="66">
        <v>13.546051498846801</v>
      </c>
      <c r="F106" s="66">
        <v>14.3757690217874</v>
      </c>
      <c r="G106" s="66">
        <v>14.2647365404714</v>
      </c>
      <c r="H106" s="66">
        <v>12.986964021496499</v>
      </c>
      <c r="I106" s="66">
        <v>15.141735493571799</v>
      </c>
      <c r="J106" s="66">
        <v>15.284086641180799</v>
      </c>
      <c r="K106" s="66">
        <v>14.9252813906544</v>
      </c>
      <c r="L106" s="66">
        <v>14.851896802012099</v>
      </c>
      <c r="M106" s="66">
        <v>14.849226621674299</v>
      </c>
      <c r="N106" s="66">
        <v>15.472525087900401</v>
      </c>
      <c r="O106" s="66">
        <v>15.595727336914001</v>
      </c>
      <c r="P106" s="66">
        <v>15.1457496075568</v>
      </c>
      <c r="Q106" s="66">
        <v>15.4083590894391</v>
      </c>
      <c r="R106" s="66">
        <v>15.181126949017001</v>
      </c>
      <c r="S106" s="66">
        <v>15.1613343365196</v>
      </c>
      <c r="T106" s="66">
        <v>15.802699593865899</v>
      </c>
      <c r="U106" s="66">
        <v>15.7048114377329</v>
      </c>
      <c r="V106" s="66">
        <v>15.521143307818299</v>
      </c>
      <c r="W106" s="66">
        <v>16.0780181249362</v>
      </c>
      <c r="X106" s="66">
        <v>16.1235319726444</v>
      </c>
      <c r="Y106" s="66">
        <v>15.625038522392099</v>
      </c>
      <c r="Z106" s="66">
        <v>15.445639933097301</v>
      </c>
      <c r="AA106" s="66">
        <v>16.286403571140099</v>
      </c>
      <c r="AB106" s="66">
        <v>16.2210678507256</v>
      </c>
      <c r="AC106" s="67">
        <v>16.4238299177477</v>
      </c>
      <c r="AD106" s="29">
        <f t="shared" ca="1" si="49"/>
        <v>0.15514059271925573</v>
      </c>
      <c r="AE106" s="37">
        <f t="shared" ca="1" si="44"/>
        <v>5.3558494019847469E-3</v>
      </c>
      <c r="AF106" s="37">
        <f t="shared" ca="1" si="45"/>
        <v>1.2499921021724258E-2</v>
      </c>
      <c r="AG106" s="44">
        <f t="shared" ca="1" si="46"/>
        <v>0.11590531087093844</v>
      </c>
    </row>
    <row r="107" spans="1:33" ht="15.75" hidden="1" outlineLevel="1" thickBot="1" x14ac:dyDescent="0.3">
      <c r="A107" s="21" t="s">
        <v>46</v>
      </c>
      <c r="B107" s="55">
        <v>0</v>
      </c>
      <c r="C107" s="66">
        <v>0</v>
      </c>
      <c r="D107" s="66">
        <v>0</v>
      </c>
      <c r="E107" s="66">
        <v>0</v>
      </c>
      <c r="F107" s="66">
        <v>0</v>
      </c>
      <c r="G107" s="66">
        <v>0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M107" s="66">
        <v>0</v>
      </c>
      <c r="N107" s="66">
        <v>0</v>
      </c>
      <c r="O107" s="66">
        <v>0</v>
      </c>
      <c r="P107" s="66">
        <v>0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0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7">
        <v>0</v>
      </c>
      <c r="AD107" s="29" t="str">
        <f t="shared" ca="1" si="49"/>
        <v/>
      </c>
      <c r="AE107" s="37" t="str">
        <f t="shared" ca="1" si="44"/>
        <v/>
      </c>
      <c r="AF107" s="37" t="str">
        <f t="shared" ca="1" si="45"/>
        <v/>
      </c>
      <c r="AG107" s="44">
        <f t="shared" ca="1" si="46"/>
        <v>0</v>
      </c>
    </row>
    <row r="108" spans="1:33" ht="15" collapsed="1" x14ac:dyDescent="0.25">
      <c r="A108" s="23" t="s">
        <v>47</v>
      </c>
      <c r="B108" s="59">
        <f>SUBTOTAL(9,B109:B110)</f>
        <v>1.374612813288012</v>
      </c>
      <c r="C108" s="74">
        <f t="shared" ref="C108:AC108" si="62">SUBTOTAL(9,C109:C110)</f>
        <v>1.533018199634758</v>
      </c>
      <c r="D108" s="74">
        <f t="shared" si="62"/>
        <v>1.180320877231773</v>
      </c>
      <c r="E108" s="74">
        <f t="shared" si="62"/>
        <v>1.2128928195671309</v>
      </c>
      <c r="F108" s="74">
        <f t="shared" si="62"/>
        <v>1.790912473714529</v>
      </c>
      <c r="G108" s="74">
        <f t="shared" si="62"/>
        <v>1.4983209658034018</v>
      </c>
      <c r="H108" s="74">
        <f t="shared" si="62"/>
        <v>1.4174570989337461</v>
      </c>
      <c r="I108" s="74">
        <f t="shared" si="62"/>
        <v>1.4114436128821639</v>
      </c>
      <c r="J108" s="74">
        <f t="shared" si="62"/>
        <v>1.388245866280809</v>
      </c>
      <c r="K108" s="74">
        <f t="shared" si="62"/>
        <v>1.224346384894446</v>
      </c>
      <c r="L108" s="74">
        <f t="shared" si="62"/>
        <v>1.0735920871405171</v>
      </c>
      <c r="M108" s="74">
        <f t="shared" si="62"/>
        <v>1.1611337614828661</v>
      </c>
      <c r="N108" s="74">
        <f t="shared" si="62"/>
        <v>1.1997858483685588</v>
      </c>
      <c r="O108" s="74">
        <f t="shared" si="62"/>
        <v>1.2113611394558119</v>
      </c>
      <c r="P108" s="74">
        <f t="shared" si="62"/>
        <v>1.1322751998099581</v>
      </c>
      <c r="Q108" s="74">
        <f t="shared" si="62"/>
        <v>1.3199772374873979</v>
      </c>
      <c r="R108" s="74">
        <f t="shared" si="62"/>
        <v>1.2730429437922171</v>
      </c>
      <c r="S108" s="74">
        <f t="shared" si="62"/>
        <v>1.308797429350083</v>
      </c>
      <c r="T108" s="74">
        <f t="shared" si="62"/>
        <v>1.4071919237868771</v>
      </c>
      <c r="U108" s="74">
        <f t="shared" si="62"/>
        <v>1.3258323225645139</v>
      </c>
      <c r="V108" s="74">
        <f t="shared" si="62"/>
        <v>1.4345039764862149</v>
      </c>
      <c r="W108" s="74">
        <f t="shared" si="62"/>
        <v>1.5236768048702469</v>
      </c>
      <c r="X108" s="74">
        <f t="shared" si="62"/>
        <v>1.4134112076279108</v>
      </c>
      <c r="Y108" s="74">
        <f t="shared" si="62"/>
        <v>1.3897712735258212</v>
      </c>
      <c r="Z108" s="74">
        <f t="shared" si="62"/>
        <v>1.3810073220642809</v>
      </c>
      <c r="AA108" s="74">
        <f t="shared" si="62"/>
        <v>1.468731206471056</v>
      </c>
      <c r="AB108" s="74">
        <f t="shared" ref="AB108" si="63">SUBTOTAL(9,AB109:AB110)</f>
        <v>1.578061267522018</v>
      </c>
      <c r="AC108" s="75">
        <f t="shared" si="62"/>
        <v>1.624777106095538</v>
      </c>
      <c r="AD108" s="33">
        <f t="shared" ca="1" si="49"/>
        <v>0.18198891381577065</v>
      </c>
      <c r="AE108" s="41">
        <f t="shared" ca="1" si="44"/>
        <v>6.2117519158735313E-3</v>
      </c>
      <c r="AF108" s="41">
        <f t="shared" ca="1" si="45"/>
        <v>2.9603311059574144E-2</v>
      </c>
      <c r="AG108" s="48">
        <f t="shared" ca="1" si="46"/>
        <v>1.1466283840073557E-2</v>
      </c>
    </row>
    <row r="109" spans="1:33" ht="15" hidden="1" outlineLevel="1" x14ac:dyDescent="0.25">
      <c r="A109" s="21" t="s">
        <v>33</v>
      </c>
      <c r="B109" s="50">
        <v>0.33263539579742202</v>
      </c>
      <c r="C109" s="51">
        <v>0.322911441361108</v>
      </c>
      <c r="D109" s="51">
        <v>0.31723892551562299</v>
      </c>
      <c r="E109" s="51">
        <v>0.32310851533153501</v>
      </c>
      <c r="F109" s="51">
        <v>0.32207421488980897</v>
      </c>
      <c r="G109" s="51">
        <v>0.40210437934473198</v>
      </c>
      <c r="H109" s="51">
        <v>0.407541049696096</v>
      </c>
      <c r="I109" s="51">
        <v>0.408943528531304</v>
      </c>
      <c r="J109" s="51">
        <v>0.44347366157391499</v>
      </c>
      <c r="K109" s="51">
        <v>0.46047128484990502</v>
      </c>
      <c r="L109" s="51">
        <v>0.44984480204448202</v>
      </c>
      <c r="M109" s="51">
        <v>0.486366526519808</v>
      </c>
      <c r="N109" s="51">
        <v>0.484883334381918</v>
      </c>
      <c r="O109" s="51">
        <v>0.50069505408572801</v>
      </c>
      <c r="P109" s="51">
        <v>0.55747137748256903</v>
      </c>
      <c r="Q109" s="51">
        <v>0.55409652502805395</v>
      </c>
      <c r="R109" s="51">
        <v>0.54501231429345998</v>
      </c>
      <c r="S109" s="51">
        <v>0.57184049304592799</v>
      </c>
      <c r="T109" s="51">
        <v>0.57491871364472502</v>
      </c>
      <c r="U109" s="51">
        <v>0.57543737461175604</v>
      </c>
      <c r="V109" s="51">
        <v>0.57801000536264802</v>
      </c>
      <c r="W109" s="51">
        <v>0.60331394062586896</v>
      </c>
      <c r="X109" s="51">
        <v>0.62461644388631599</v>
      </c>
      <c r="Y109" s="51">
        <v>0.62539511157015404</v>
      </c>
      <c r="Z109" s="51">
        <v>0.64398416585284801</v>
      </c>
      <c r="AA109" s="51">
        <v>0.69009892410948603</v>
      </c>
      <c r="AB109" s="51">
        <v>0.83035618508384401</v>
      </c>
      <c r="AC109" s="49">
        <v>0.91967423362365697</v>
      </c>
      <c r="AD109" s="29">
        <f t="shared" ca="1" si="49"/>
        <v>1.7648116984632236</v>
      </c>
      <c r="AE109" s="39">
        <f t="shared" ca="1" si="44"/>
        <v>3.8383990407044211E-2</v>
      </c>
      <c r="AF109" s="37">
        <f t="shared" ca="1" si="45"/>
        <v>0.10756594596907143</v>
      </c>
      <c r="AG109" s="44">
        <f t="shared" ca="1" si="46"/>
        <v>6.4902722740056281E-3</v>
      </c>
    </row>
    <row r="110" spans="1:33" ht="15" hidden="1" outlineLevel="1" x14ac:dyDescent="0.25">
      <c r="A110" s="21" t="s">
        <v>34</v>
      </c>
      <c r="B110" s="50">
        <v>1.04197741749059</v>
      </c>
      <c r="C110" s="51">
        <v>1.21010675827365</v>
      </c>
      <c r="D110" s="51">
        <v>0.86308195171614999</v>
      </c>
      <c r="E110" s="51">
        <v>0.88978430423559596</v>
      </c>
      <c r="F110" s="51">
        <v>1.46883825882472</v>
      </c>
      <c r="G110" s="51">
        <v>1.0962165864586699</v>
      </c>
      <c r="H110" s="51">
        <v>1.00991604923765</v>
      </c>
      <c r="I110" s="51">
        <v>1.00250008435086</v>
      </c>
      <c r="J110" s="51">
        <v>0.94477220470689405</v>
      </c>
      <c r="K110" s="51">
        <v>0.76387510004454096</v>
      </c>
      <c r="L110" s="51">
        <v>0.62374728509603505</v>
      </c>
      <c r="M110" s="51">
        <v>0.67476723496305802</v>
      </c>
      <c r="N110" s="51">
        <v>0.71490251398664095</v>
      </c>
      <c r="O110" s="51">
        <v>0.71066608537008402</v>
      </c>
      <c r="P110" s="51">
        <v>0.57480382232738902</v>
      </c>
      <c r="Q110" s="51">
        <v>0.76588071245934397</v>
      </c>
      <c r="R110" s="51">
        <v>0.72803062949875696</v>
      </c>
      <c r="S110" s="51">
        <v>0.73695693630415504</v>
      </c>
      <c r="T110" s="51">
        <v>0.83227321014215205</v>
      </c>
      <c r="U110" s="51">
        <v>0.75039494795275796</v>
      </c>
      <c r="V110" s="51">
        <v>0.85649397112356696</v>
      </c>
      <c r="W110" s="51">
        <v>0.92036286424437797</v>
      </c>
      <c r="X110" s="51">
        <v>0.78879476374159496</v>
      </c>
      <c r="Y110" s="51">
        <v>0.76437616195566704</v>
      </c>
      <c r="Z110" s="51">
        <v>0.73702315621143299</v>
      </c>
      <c r="AA110" s="51">
        <v>0.77863228236157001</v>
      </c>
      <c r="AB110" s="51">
        <v>0.74770508243817402</v>
      </c>
      <c r="AC110" s="49">
        <v>0.70510287247188097</v>
      </c>
      <c r="AD110" s="29">
        <f t="shared" ca="1" si="49"/>
        <v>-0.32330311517691923</v>
      </c>
      <c r="AE110" s="39">
        <f t="shared" ca="1" si="44"/>
        <v>-1.4360039014744586E-2</v>
      </c>
      <c r="AF110" s="37">
        <f t="shared" ca="1" si="45"/>
        <v>-5.697729086897807E-2</v>
      </c>
      <c r="AG110" s="44">
        <f t="shared" ca="1" si="46"/>
        <v>4.9760115660679284E-3</v>
      </c>
    </row>
    <row r="111" spans="1:33" x14ac:dyDescent="0.2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111"/>
  <sheetViews>
    <sheetView workbookViewId="0">
      <pane xSplit="1" ySplit="12" topLeftCell="W13" activePane="bottomRight" state="frozen"/>
      <selection activeCell="D1" sqref="D1"/>
      <selection pane="topRight" activeCell="E1" sqref="E1"/>
      <selection pane="bottomLeft" activeCell="D13" sqref="D13"/>
      <selection pane="bottomRight" activeCell="AF11" sqref="AF11"/>
    </sheetView>
  </sheetViews>
  <sheetFormatPr defaultRowHeight="14.25" outlineLevelRow="3" x14ac:dyDescent="0.2"/>
  <cols>
    <col min="1" max="1" width="50.625" customWidth="1"/>
    <col min="2" max="29" width="10.625" customWidth="1"/>
    <col min="30" max="32" width="14.625" customWidth="1"/>
    <col min="33" max="33" width="20.625" customWidth="1"/>
  </cols>
  <sheetData>
    <row r="1" spans="1:33" ht="15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1"/>
      <c r="AE1" s="1"/>
      <c r="AF1" s="1"/>
      <c r="AG1" s="1"/>
    </row>
    <row r="2" spans="1:33" ht="15" x14ac:dyDescent="0.2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1"/>
      <c r="AE2" s="1"/>
      <c r="AF2" s="1"/>
      <c r="AG2" s="1"/>
    </row>
    <row r="3" spans="1:33" ht="15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1"/>
      <c r="AE3" s="1"/>
      <c r="AF3" s="1"/>
      <c r="AG3" s="1"/>
    </row>
    <row r="4" spans="1:33" ht="15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1"/>
      <c r="AE4" s="1"/>
      <c r="AF4" s="1"/>
      <c r="AG4" s="1"/>
    </row>
    <row r="5" spans="1:33" ht="15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1"/>
      <c r="AE5" s="1"/>
      <c r="AF5" s="1"/>
      <c r="AG5" s="1"/>
    </row>
    <row r="6" spans="1:33" ht="15" x14ac:dyDescent="0.2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1"/>
      <c r="AE6" s="1"/>
      <c r="AF6" s="1"/>
      <c r="AG6" s="1"/>
    </row>
    <row r="7" spans="1:33" ht="21" x14ac:dyDescent="0.35">
      <c r="A7" s="4" t="s">
        <v>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1"/>
      <c r="AE7" s="1"/>
      <c r="AF7" s="1"/>
      <c r="AG7" s="1"/>
    </row>
    <row r="8" spans="1:33" ht="18" x14ac:dyDescent="0.35">
      <c r="A8" s="5" t="s">
        <v>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1"/>
      <c r="AE8" s="1"/>
      <c r="AF8" s="1"/>
      <c r="AG8" s="1"/>
    </row>
    <row r="9" spans="1:33" ht="15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1"/>
      <c r="AE9" s="1"/>
      <c r="AF9" s="1"/>
      <c r="AG9" s="1"/>
    </row>
    <row r="10" spans="1:33" ht="15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6"/>
      <c r="AE10" s="6"/>
      <c r="AF10" s="6"/>
      <c r="AG10" s="6"/>
    </row>
    <row r="11" spans="1:33" ht="31.5" x14ac:dyDescent="0.25">
      <c r="A11" s="9"/>
      <c r="B11" s="10">
        <v>1990</v>
      </c>
      <c r="C11" s="10">
        <v>1991</v>
      </c>
      <c r="D11" s="10">
        <v>1992</v>
      </c>
      <c r="E11" s="10">
        <v>1993</v>
      </c>
      <c r="F11" s="10">
        <v>1994</v>
      </c>
      <c r="G11" s="10">
        <v>1995</v>
      </c>
      <c r="H11" s="10">
        <v>1996</v>
      </c>
      <c r="I11" s="10">
        <v>1997</v>
      </c>
      <c r="J11" s="10">
        <v>1998</v>
      </c>
      <c r="K11" s="10">
        <v>1999</v>
      </c>
      <c r="L11" s="10">
        <v>2000</v>
      </c>
      <c r="M11" s="10">
        <v>2001</v>
      </c>
      <c r="N11" s="10">
        <v>2002</v>
      </c>
      <c r="O11" s="10">
        <v>2003</v>
      </c>
      <c r="P11" s="10">
        <v>2004</v>
      </c>
      <c r="Q11" s="10">
        <v>2005</v>
      </c>
      <c r="R11" s="10">
        <v>2006</v>
      </c>
      <c r="S11" s="10">
        <v>2007</v>
      </c>
      <c r="T11" s="10">
        <v>2008</v>
      </c>
      <c r="U11" s="10">
        <v>2009</v>
      </c>
      <c r="V11" s="10">
        <v>2010</v>
      </c>
      <c r="W11" s="10">
        <v>2011</v>
      </c>
      <c r="X11" s="10">
        <v>2012</v>
      </c>
      <c r="Y11" s="10">
        <v>2013</v>
      </c>
      <c r="Z11" s="10">
        <v>2014</v>
      </c>
      <c r="AA11" s="10">
        <v>2015</v>
      </c>
      <c r="AB11" s="10">
        <v>2016</v>
      </c>
      <c r="AC11" s="10">
        <v>2017</v>
      </c>
      <c r="AD11" s="78" t="str">
        <f ca="1">"∆"&amp; $B$11&amp;"/"&amp; (OFFSET(AD11,0,-1))</f>
        <v>∆1990/2017</v>
      </c>
      <c r="AE11" s="10" t="str">
        <f ca="1">"∆"&amp; $B$11&amp;"/"&amp; (OFFSET(AE11,0,-2))&amp;" p.a."</f>
        <v>∆1990/2017 p.a.</v>
      </c>
      <c r="AF11" s="10" t="str">
        <f ca="1">"∆"&amp; (OFFSET(AF11,0,-4))&amp;"/"&amp; (OFFSET(AF11,0,-3))</f>
        <v>∆2016/2017</v>
      </c>
      <c r="AG11" s="24" t="str">
        <f ca="1">"Share of " &amp; OFFSET(AG11, 0, -4) &amp; " energy sector emissions"</f>
        <v>Share of 2017 energy sector emissions</v>
      </c>
    </row>
    <row r="12" spans="1:33" ht="15.75" thickBot="1" x14ac:dyDescent="0.3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11"/>
      <c r="AE12" s="1"/>
      <c r="AF12" s="1"/>
      <c r="AG12" s="12"/>
    </row>
    <row r="13" spans="1:33" ht="15.75" x14ac:dyDescent="0.25">
      <c r="A13" s="13" t="s">
        <v>2</v>
      </c>
      <c r="B13" s="52">
        <f>SUBTOTAL(9,B14:B107)</f>
        <v>49.116195852235606</v>
      </c>
      <c r="C13" s="60">
        <f t="shared" ref="C13:AC13" si="0">SUBTOTAL(9,C14:C107)</f>
        <v>47.151119416279911</v>
      </c>
      <c r="D13" s="60">
        <f t="shared" si="0"/>
        <v>52.096380676067966</v>
      </c>
      <c r="E13" s="60">
        <f t="shared" si="0"/>
        <v>49.72209569180766</v>
      </c>
      <c r="F13" s="60">
        <f t="shared" si="0"/>
        <v>50.274447180219944</v>
      </c>
      <c r="G13" s="60">
        <f t="shared" si="0"/>
        <v>53.308231829794735</v>
      </c>
      <c r="H13" s="60">
        <f t="shared" si="0"/>
        <v>51.783068924175296</v>
      </c>
      <c r="I13" s="60">
        <f t="shared" si="0"/>
        <v>52.267923551536938</v>
      </c>
      <c r="J13" s="60">
        <f t="shared" si="0"/>
        <v>52.159523554786517</v>
      </c>
      <c r="K13" s="60">
        <f t="shared" si="0"/>
        <v>54.922873274882875</v>
      </c>
      <c r="L13" s="60">
        <f t="shared" si="0"/>
        <v>59.316156315857015</v>
      </c>
      <c r="M13" s="60">
        <f t="shared" si="0"/>
        <v>63.558496208943616</v>
      </c>
      <c r="N13" s="60">
        <f t="shared" si="0"/>
        <v>65.091274584678729</v>
      </c>
      <c r="O13" s="60">
        <f t="shared" si="0"/>
        <v>78.62951693186767</v>
      </c>
      <c r="P13" s="60">
        <f t="shared" si="0"/>
        <v>75.364228929005307</v>
      </c>
      <c r="Q13" s="60">
        <f t="shared" si="0"/>
        <v>82.109045106244395</v>
      </c>
      <c r="R13" s="60">
        <f t="shared" si="0"/>
        <v>78.607721625933351</v>
      </c>
      <c r="S13" s="60">
        <f t="shared" si="0"/>
        <v>70.405964108931229</v>
      </c>
      <c r="T13" s="60">
        <f t="shared" si="0"/>
        <v>76.533406578425385</v>
      </c>
      <c r="U13" s="60">
        <f t="shared" si="0"/>
        <v>64.44215687613034</v>
      </c>
      <c r="V13" s="60">
        <f t="shared" si="0"/>
        <v>62.116284799590645</v>
      </c>
      <c r="W13" s="60">
        <f t="shared" si="0"/>
        <v>62.545289837656981</v>
      </c>
      <c r="X13" s="60">
        <f t="shared" si="0"/>
        <v>67.664524845878574</v>
      </c>
      <c r="Y13" s="60">
        <f t="shared" si="0"/>
        <v>65.155691074480274</v>
      </c>
      <c r="Z13" s="60">
        <f t="shared" si="0"/>
        <v>62.588931318981011</v>
      </c>
      <c r="AA13" s="60">
        <f t="shared" si="0"/>
        <v>64.643722630924017</v>
      </c>
      <c r="AB13" s="60">
        <f t="shared" ref="AB13" si="1">SUBTOTAL(9,AB14:AB107)</f>
        <v>58.653088434569113</v>
      </c>
      <c r="AC13" s="61">
        <f t="shared" si="0"/>
        <v>62.798391939346466</v>
      </c>
      <c r="AD13" s="26">
        <f ca="1">IF(B13=0,"", OFFSET($Y13, 0, -1) / B13 - 1)</f>
        <v>0.37764180779482559</v>
      </c>
      <c r="AE13" s="34">
        <f ca="1">IF(OFFSET($AE13,0,-1)="","",(OFFSET($AE13,0,-1)+1)^(1/(OFFSET($AE$11,0,-2)-B$11))-1)</f>
        <v>1.1936350543223728E-2</v>
      </c>
      <c r="AF13" s="34">
        <f ca="1">IF(OFFSET($AF13, 0, -4)=0, "", OFFSET($AF13, 0, -3) / OFFSET($AF13, 0, -4) - 1)</f>
        <v>7.0674939980384544E-2</v>
      </c>
      <c r="AG13" s="25"/>
    </row>
    <row r="14" spans="1:33" ht="15" x14ac:dyDescent="0.25">
      <c r="A14" s="14" t="s">
        <v>3</v>
      </c>
      <c r="B14" s="53">
        <f>SUBTOTAL(9,B15:B98)</f>
        <v>46.366358852235606</v>
      </c>
      <c r="C14" s="62">
        <f t="shared" ref="C14:AC14" si="2">SUBTOTAL(9,C15:C98)</f>
        <v>44.056006416279914</v>
      </c>
      <c r="D14" s="62">
        <f t="shared" si="2"/>
        <v>49.220470676067968</v>
      </c>
      <c r="E14" s="62">
        <f t="shared" si="2"/>
        <v>46.711494691807658</v>
      </c>
      <c r="F14" s="62">
        <f t="shared" si="2"/>
        <v>47.045894180219946</v>
      </c>
      <c r="G14" s="62">
        <f t="shared" si="2"/>
        <v>50.765365829794739</v>
      </c>
      <c r="H14" s="62">
        <f t="shared" si="2"/>
        <v>48.947468924175297</v>
      </c>
      <c r="I14" s="62">
        <f t="shared" si="2"/>
        <v>49.011709551536939</v>
      </c>
      <c r="J14" s="62">
        <f t="shared" si="2"/>
        <v>48.918321554786516</v>
      </c>
      <c r="K14" s="62">
        <f t="shared" si="2"/>
        <v>51.903237274882876</v>
      </c>
      <c r="L14" s="62">
        <f t="shared" si="2"/>
        <v>55.785139315857016</v>
      </c>
      <c r="M14" s="62">
        <f t="shared" si="2"/>
        <v>59.968543208943615</v>
      </c>
      <c r="N14" s="62">
        <f t="shared" si="2"/>
        <v>61.614884584678734</v>
      </c>
      <c r="O14" s="62">
        <f t="shared" si="2"/>
        <v>74.949352931867665</v>
      </c>
      <c r="P14" s="62">
        <f t="shared" si="2"/>
        <v>72.386431929005312</v>
      </c>
      <c r="Q14" s="62">
        <f t="shared" si="2"/>
        <v>78.039542106244397</v>
      </c>
      <c r="R14" s="62">
        <f t="shared" si="2"/>
        <v>74.488039625933354</v>
      </c>
      <c r="S14" s="62">
        <f t="shared" si="2"/>
        <v>66.022738108931236</v>
      </c>
      <c r="T14" s="62">
        <f t="shared" si="2"/>
        <v>71.260163578425392</v>
      </c>
      <c r="U14" s="62">
        <f t="shared" si="2"/>
        <v>59.138611876130341</v>
      </c>
      <c r="V14" s="62">
        <f t="shared" si="2"/>
        <v>57.662029799590648</v>
      </c>
      <c r="W14" s="62">
        <f t="shared" si="2"/>
        <v>57.003915837656983</v>
      </c>
      <c r="X14" s="62">
        <f t="shared" si="2"/>
        <v>63.118946845878575</v>
      </c>
      <c r="Y14" s="62">
        <f t="shared" si="2"/>
        <v>60.344484074480278</v>
      </c>
      <c r="Z14" s="62">
        <f t="shared" si="2"/>
        <v>57.98511231898101</v>
      </c>
      <c r="AA14" s="62">
        <f t="shared" si="2"/>
        <v>59.840577630924024</v>
      </c>
      <c r="AB14" s="62">
        <f t="shared" ref="AB14" si="3">SUBTOTAL(9,AB15:AB98)</f>
        <v>53.56185147856911</v>
      </c>
      <c r="AC14" s="63">
        <f t="shared" si="2"/>
        <v>57.308750264346465</v>
      </c>
      <c r="AD14" s="27">
        <f ca="1">IF(B14=0,"", OFFSET($AD14, 0, -1) / B14 - 1)</f>
        <v>0.23599850587757021</v>
      </c>
      <c r="AE14" s="35">
        <f t="shared" ref="AE14:AE77" ca="1" si="4">IF(OFFSET($AE14,0,-1)="","",(OFFSET($AE14,0,-1)+1)^(1/(OFFSET($AE$11,0,-2)-B$11))-1)</f>
        <v>7.8782472879788124E-3</v>
      </c>
      <c r="AF14" s="35">
        <f t="shared" ref="AF14:AF77" ca="1" si="5">IF(OFFSET($AF14, 0, -4)=0, "", OFFSET($AF14, 0, -3) / OFFSET($AF14, 0, -4) - 1)</f>
        <v>6.9954616622551757E-2</v>
      </c>
      <c r="AG14" s="42">
        <f t="shared" ref="AG14:AG77" ca="1" si="6">IF(OFFSET($AG$13, 0, -4) = 0, "", OFFSET($AG14, 0, -4) / OFFSET($AG$13, 0, -4))</f>
        <v>0.91258308524361342</v>
      </c>
    </row>
    <row r="15" spans="1:33" ht="15" collapsed="1" x14ac:dyDescent="0.25">
      <c r="A15" s="15" t="s">
        <v>4</v>
      </c>
      <c r="B15" s="54">
        <f>SUBTOTAL(9,B16:B27)</f>
        <v>7.9120342138349287</v>
      </c>
      <c r="C15" s="64">
        <f t="shared" ref="C15:AC15" si="7">SUBTOTAL(9,C16:C27)</f>
        <v>7.2389063794092259</v>
      </c>
      <c r="D15" s="64">
        <f t="shared" si="7"/>
        <v>9.9111407903094353</v>
      </c>
      <c r="E15" s="64">
        <f t="shared" si="7"/>
        <v>8.1306861057769027</v>
      </c>
      <c r="F15" s="64">
        <f t="shared" si="7"/>
        <v>5.8333539124192431</v>
      </c>
      <c r="G15" s="64">
        <f t="shared" si="7"/>
        <v>9.2575640761510023</v>
      </c>
      <c r="H15" s="64">
        <f t="shared" si="7"/>
        <v>7.6474783516479015</v>
      </c>
      <c r="I15" s="64">
        <f t="shared" si="7"/>
        <v>7.9935015663485531</v>
      </c>
      <c r="J15" s="64">
        <f t="shared" si="7"/>
        <v>7.5402352852939281</v>
      </c>
      <c r="K15" s="64">
        <f t="shared" si="7"/>
        <v>9.8912969827566499</v>
      </c>
      <c r="L15" s="64">
        <f t="shared" si="7"/>
        <v>8.4546828235770874</v>
      </c>
      <c r="M15" s="64">
        <f t="shared" si="7"/>
        <v>10.630231783047989</v>
      </c>
      <c r="N15" s="64">
        <f t="shared" si="7"/>
        <v>10.091705105824673</v>
      </c>
      <c r="O15" s="64">
        <f t="shared" si="7"/>
        <v>17.962898079186584</v>
      </c>
      <c r="P15" s="64">
        <f t="shared" si="7"/>
        <v>21.240826249154587</v>
      </c>
      <c r="Q15" s="64">
        <f t="shared" si="7"/>
        <v>25.591001138298154</v>
      </c>
      <c r="R15" s="64">
        <f t="shared" si="7"/>
        <v>23.429300724455899</v>
      </c>
      <c r="S15" s="64">
        <f t="shared" si="7"/>
        <v>13.621462399675861</v>
      </c>
      <c r="T15" s="64">
        <f t="shared" si="7"/>
        <v>19.735772549750415</v>
      </c>
      <c r="U15" s="64">
        <f t="shared" si="7"/>
        <v>13.331843743114295</v>
      </c>
      <c r="V15" s="64">
        <f t="shared" si="7"/>
        <v>8.5911115447831907</v>
      </c>
      <c r="W15" s="64">
        <f t="shared" si="7"/>
        <v>8.6205017388707628</v>
      </c>
      <c r="X15" s="64">
        <f t="shared" si="7"/>
        <v>14.25960928457997</v>
      </c>
      <c r="Y15" s="64">
        <f t="shared" si="7"/>
        <v>8.5039308705974683</v>
      </c>
      <c r="Z15" s="64">
        <f t="shared" si="7"/>
        <v>7.8442627742957542</v>
      </c>
      <c r="AA15" s="64">
        <f t="shared" si="7"/>
        <v>8.3428651404590308</v>
      </c>
      <c r="AB15" s="64">
        <f t="shared" ref="AB15" si="8">SUBTOTAL(9,AB16:AB27)</f>
        <v>5.1130867944831264</v>
      </c>
      <c r="AC15" s="65">
        <f t="shared" si="7"/>
        <v>4.8718881567884491</v>
      </c>
      <c r="AD15" s="28">
        <f t="shared" ref="AD15:AD78" ca="1" si="9">IF(B15=0,"", OFFSET($AD15, 0, -1) / B15 - 1)</f>
        <v>-0.38424329001642854</v>
      </c>
      <c r="AE15" s="36">
        <f t="shared" ca="1" si="4"/>
        <v>-1.7799074534673553E-2</v>
      </c>
      <c r="AF15" s="36">
        <f t="shared" ca="1" si="5"/>
        <v>-4.7172803316173684E-2</v>
      </c>
      <c r="AG15" s="43">
        <f t="shared" ca="1" si="6"/>
        <v>7.7579823405254378E-2</v>
      </c>
    </row>
    <row r="16" spans="1:33" ht="15" hidden="1" outlineLevel="1" x14ac:dyDescent="0.25">
      <c r="A16" s="16" t="s">
        <v>5</v>
      </c>
      <c r="B16" s="55">
        <f>SUBTOTAL(9,B17:B20)</f>
        <v>2.0306029011334288</v>
      </c>
      <c r="C16" s="66">
        <f t="shared" ref="C16:AC16" si="10">SUBTOTAL(9,C17:C20)</f>
        <v>0.97063885915865555</v>
      </c>
      <c r="D16" s="66">
        <f t="shared" si="10"/>
        <v>4.0106382054714356</v>
      </c>
      <c r="E16" s="66">
        <f t="shared" si="10"/>
        <v>1.9084932630193225</v>
      </c>
      <c r="F16" s="66">
        <f t="shared" si="10"/>
        <v>1.6221057849112925</v>
      </c>
      <c r="G16" s="66">
        <f t="shared" si="10"/>
        <v>2.4030728447766823</v>
      </c>
      <c r="H16" s="66">
        <f t="shared" si="10"/>
        <v>2.5877124694316822</v>
      </c>
      <c r="I16" s="66">
        <f t="shared" si="10"/>
        <v>4.9949989634883529</v>
      </c>
      <c r="J16" s="66">
        <f t="shared" si="10"/>
        <v>3.201103488056078</v>
      </c>
      <c r="K16" s="66">
        <f t="shared" si="10"/>
        <v>4.650204796647901</v>
      </c>
      <c r="L16" s="66">
        <f t="shared" si="10"/>
        <v>3.750444526176977</v>
      </c>
      <c r="M16" s="66">
        <f t="shared" si="10"/>
        <v>5.7422223451327401</v>
      </c>
      <c r="N16" s="66">
        <f t="shared" si="10"/>
        <v>5.7563840706315119</v>
      </c>
      <c r="O16" s="66">
        <f t="shared" si="10"/>
        <v>12.619207044473583</v>
      </c>
      <c r="P16" s="66">
        <f t="shared" si="10"/>
        <v>16.518236235792486</v>
      </c>
      <c r="Q16" s="66">
        <f t="shared" si="10"/>
        <v>20.889808819121125</v>
      </c>
      <c r="R16" s="66">
        <f t="shared" si="10"/>
        <v>19.770355022760711</v>
      </c>
      <c r="S16" s="66">
        <f t="shared" si="10"/>
        <v>10.094155464629381</v>
      </c>
      <c r="T16" s="66">
        <f t="shared" si="10"/>
        <v>16.850546049600176</v>
      </c>
      <c r="U16" s="66">
        <f t="shared" si="10"/>
        <v>10.705793461828856</v>
      </c>
      <c r="V16" s="66">
        <f t="shared" si="10"/>
        <v>5.358925245836887</v>
      </c>
      <c r="W16" s="66">
        <f t="shared" si="10"/>
        <v>6.3928332323651436</v>
      </c>
      <c r="X16" s="66">
        <f t="shared" si="10"/>
        <v>11.357281178786119</v>
      </c>
      <c r="Y16" s="66">
        <f t="shared" si="10"/>
        <v>6.8044368708678737</v>
      </c>
      <c r="Z16" s="66">
        <f t="shared" si="10"/>
        <v>5.1212813109575102</v>
      </c>
      <c r="AA16" s="66">
        <f t="shared" si="10"/>
        <v>4.6452581663462134</v>
      </c>
      <c r="AB16" s="66">
        <f t="shared" ref="AB16" si="11">SUBTOTAL(9,AB17:AB20)</f>
        <v>1.8795862397616698</v>
      </c>
      <c r="AC16" s="67">
        <f t="shared" si="10"/>
        <v>2.2058220242556983</v>
      </c>
      <c r="AD16" s="29">
        <f t="shared" ca="1" si="9"/>
        <v>8.6289211457575954E-2</v>
      </c>
      <c r="AE16" s="37">
        <f t="shared" ca="1" si="4"/>
        <v>3.0701661117031875E-3</v>
      </c>
      <c r="AF16" s="37">
        <f t="shared" ca="1" si="5"/>
        <v>0.17356787232885629</v>
      </c>
      <c r="AG16" s="44">
        <f t="shared" ca="1" si="6"/>
        <v>3.5125453950893858E-2</v>
      </c>
    </row>
    <row r="17" spans="1:33" hidden="1" outlineLevel="2" x14ac:dyDescent="0.2">
      <c r="A17" s="17" t="s">
        <v>6</v>
      </c>
      <c r="B17" s="56">
        <v>0</v>
      </c>
      <c r="C17" s="68">
        <v>0</v>
      </c>
      <c r="D17" s="68">
        <v>0</v>
      </c>
      <c r="E17" s="68">
        <v>0</v>
      </c>
      <c r="F17" s="68">
        <v>0</v>
      </c>
      <c r="G17" s="68">
        <v>0</v>
      </c>
      <c r="H17" s="68">
        <v>0</v>
      </c>
      <c r="I17" s="68">
        <v>0</v>
      </c>
      <c r="J17" s="68">
        <v>0</v>
      </c>
      <c r="K17" s="68">
        <v>0</v>
      </c>
      <c r="L17" s="68">
        <v>0</v>
      </c>
      <c r="M17" s="68">
        <v>0</v>
      </c>
      <c r="N17" s="68">
        <v>0</v>
      </c>
      <c r="O17" s="68">
        <v>0</v>
      </c>
      <c r="P17" s="68">
        <v>0</v>
      </c>
      <c r="Q17" s="68">
        <v>0</v>
      </c>
      <c r="R17" s="68">
        <v>0</v>
      </c>
      <c r="S17" s="68">
        <v>0</v>
      </c>
      <c r="T17" s="68">
        <v>0</v>
      </c>
      <c r="U17" s="68">
        <v>0</v>
      </c>
      <c r="V17" s="68">
        <v>0</v>
      </c>
      <c r="W17" s="68">
        <v>0</v>
      </c>
      <c r="X17" s="68">
        <v>0</v>
      </c>
      <c r="Y17" s="68">
        <v>0</v>
      </c>
      <c r="Z17" s="68">
        <v>0</v>
      </c>
      <c r="AA17" s="68">
        <v>0</v>
      </c>
      <c r="AB17" s="68">
        <v>0</v>
      </c>
      <c r="AC17" s="69">
        <v>0</v>
      </c>
      <c r="AD17" s="30" t="str">
        <f t="shared" ca="1" si="9"/>
        <v/>
      </c>
      <c r="AE17" s="38" t="str">
        <f t="shared" ca="1" si="4"/>
        <v/>
      </c>
      <c r="AF17" s="38" t="str">
        <f t="shared" ca="1" si="5"/>
        <v/>
      </c>
      <c r="AG17" s="45">
        <f t="shared" ca="1" si="6"/>
        <v>0</v>
      </c>
    </row>
    <row r="18" spans="1:33" hidden="1" outlineLevel="2" x14ac:dyDescent="0.2">
      <c r="A18" s="17" t="s">
        <v>7</v>
      </c>
      <c r="B18" s="56">
        <v>2.0154699668141598</v>
      </c>
      <c r="C18" s="68">
        <v>0.93843246681415804</v>
      </c>
      <c r="D18" s="68">
        <v>3.7478360066371601</v>
      </c>
      <c r="E18" s="68">
        <v>1.8293787610619501</v>
      </c>
      <c r="F18" s="68">
        <v>1.5952903207964599</v>
      </c>
      <c r="G18" s="68">
        <v>2.3389261061946902</v>
      </c>
      <c r="H18" s="68">
        <v>2.5627669800884898</v>
      </c>
      <c r="I18" s="68">
        <v>4.9948852323008799</v>
      </c>
      <c r="J18" s="68">
        <v>3.1970479369469</v>
      </c>
      <c r="K18" s="68">
        <v>4.6501406526548603</v>
      </c>
      <c r="L18" s="68">
        <v>3.7504242256637101</v>
      </c>
      <c r="M18" s="68">
        <v>5.7422223451327401</v>
      </c>
      <c r="N18" s="68">
        <v>5.7563783738938001</v>
      </c>
      <c r="O18" s="68">
        <v>12.594122787610599</v>
      </c>
      <c r="P18" s="68">
        <v>16.486358960177</v>
      </c>
      <c r="Q18" s="68">
        <v>20.884906526548701</v>
      </c>
      <c r="R18" s="68">
        <v>19.740089048672498</v>
      </c>
      <c r="S18" s="68">
        <v>10.092419659136601</v>
      </c>
      <c r="T18" s="68">
        <v>16.684555493166599</v>
      </c>
      <c r="U18" s="68">
        <v>10.694093804961</v>
      </c>
      <c r="V18" s="68">
        <v>5.3562759645410196</v>
      </c>
      <c r="W18" s="68">
        <v>6.3907687885525704</v>
      </c>
      <c r="X18" s="68">
        <v>11.353081121702299</v>
      </c>
      <c r="Y18" s="68">
        <v>6.8002876213731298</v>
      </c>
      <c r="Z18" s="68">
        <v>5.1173713248999597</v>
      </c>
      <c r="AA18" s="68">
        <v>4.6439114434632396</v>
      </c>
      <c r="AB18" s="68">
        <v>1.8756798216261099</v>
      </c>
      <c r="AC18" s="69">
        <v>2.1995249606570502</v>
      </c>
      <c r="AD18" s="30">
        <f t="shared" ca="1" si="9"/>
        <v>9.132112950004645E-2</v>
      </c>
      <c r="AE18" s="38">
        <f t="shared" ca="1" si="4"/>
        <v>3.2418734577652764E-3</v>
      </c>
      <c r="AF18" s="38">
        <f t="shared" ca="1" si="5"/>
        <v>0.17265480776467723</v>
      </c>
      <c r="AG18" s="45">
        <f t="shared" ca="1" si="6"/>
        <v>3.5025179669910193E-2</v>
      </c>
    </row>
    <row r="19" spans="1:33" hidden="1" outlineLevel="2" x14ac:dyDescent="0.2">
      <c r="A19" s="17" t="s">
        <v>8</v>
      </c>
      <c r="B19" s="56">
        <v>1.51329343192692E-2</v>
      </c>
      <c r="C19" s="68">
        <v>3.22063923444975E-2</v>
      </c>
      <c r="D19" s="68">
        <v>0.26280219883427502</v>
      </c>
      <c r="E19" s="68">
        <v>7.9114501957372504E-2</v>
      </c>
      <c r="F19" s="68">
        <v>2.6815464114832498E-2</v>
      </c>
      <c r="G19" s="68">
        <v>6.4146738581992005E-2</v>
      </c>
      <c r="H19" s="68">
        <v>2.4945489343192601E-2</v>
      </c>
      <c r="I19" s="68">
        <v>1.1373118747281401E-4</v>
      </c>
      <c r="J19" s="68">
        <v>4.0555511091778899E-3</v>
      </c>
      <c r="K19" s="68">
        <v>6.4143993040452195E-5</v>
      </c>
      <c r="L19" s="68">
        <v>2.0300513266637598E-5</v>
      </c>
      <c r="M19" s="68">
        <v>0</v>
      </c>
      <c r="N19" s="68">
        <v>5.6967377120486998E-6</v>
      </c>
      <c r="O19" s="68">
        <v>2.5084256862983802E-2</v>
      </c>
      <c r="P19" s="68">
        <v>3.1877275615484903E-2</v>
      </c>
      <c r="Q19" s="68">
        <v>4.9022925724227801E-3</v>
      </c>
      <c r="R19" s="68">
        <v>3.0265974088212199E-2</v>
      </c>
      <c r="S19" s="68">
        <v>1.73580549277946E-3</v>
      </c>
      <c r="T19" s="68">
        <v>0.16599055643357899</v>
      </c>
      <c r="U19" s="68">
        <v>1.1699656867855599E-2</v>
      </c>
      <c r="V19" s="68">
        <v>2.6492812958677598E-3</v>
      </c>
      <c r="W19" s="68">
        <v>2.06444381257308E-3</v>
      </c>
      <c r="X19" s="68">
        <v>4.2000570838186396E-3</v>
      </c>
      <c r="Y19" s="68">
        <v>4.1492494947439002E-3</v>
      </c>
      <c r="Z19" s="68">
        <v>3.90998605755006E-3</v>
      </c>
      <c r="AA19" s="68">
        <v>1.3467228829740401E-3</v>
      </c>
      <c r="AB19" s="68">
        <v>3.9064181355598299E-3</v>
      </c>
      <c r="AC19" s="69">
        <v>6.2970635986481401E-3</v>
      </c>
      <c r="AD19" s="30">
        <f t="shared" ca="1" si="9"/>
        <v>-0.58388350429632752</v>
      </c>
      <c r="AE19" s="38">
        <f t="shared" ca="1" si="4"/>
        <v>-3.1952095152181115E-2</v>
      </c>
      <c r="AF19" s="38">
        <f t="shared" ca="1" si="5"/>
        <v>0.61197889732449395</v>
      </c>
      <c r="AG19" s="45">
        <f t="shared" ca="1" si="6"/>
        <v>1.0027428098366164E-4</v>
      </c>
    </row>
    <row r="20" spans="1:33" hidden="1" outlineLevel="2" x14ac:dyDescent="0.2">
      <c r="A20" s="17" t="s">
        <v>9</v>
      </c>
      <c r="B20" s="56">
        <v>0</v>
      </c>
      <c r="C20" s="68">
        <v>0</v>
      </c>
      <c r="D20" s="68">
        <v>0</v>
      </c>
      <c r="E20" s="68">
        <v>0</v>
      </c>
      <c r="F20" s="68">
        <v>0</v>
      </c>
      <c r="G20" s="68">
        <v>0</v>
      </c>
      <c r="H20" s="68">
        <v>0</v>
      </c>
      <c r="I20" s="68">
        <v>0</v>
      </c>
      <c r="J20" s="68">
        <v>0</v>
      </c>
      <c r="K20" s="68">
        <v>0</v>
      </c>
      <c r="L20" s="68">
        <v>0</v>
      </c>
      <c r="M20" s="68">
        <v>0</v>
      </c>
      <c r="N20" s="68">
        <v>0</v>
      </c>
      <c r="O20" s="68">
        <v>0</v>
      </c>
      <c r="P20" s="68">
        <v>0</v>
      </c>
      <c r="Q20" s="68">
        <v>0</v>
      </c>
      <c r="R20" s="68">
        <v>0</v>
      </c>
      <c r="S20" s="68">
        <v>0</v>
      </c>
      <c r="T20" s="68">
        <v>0</v>
      </c>
      <c r="U20" s="68">
        <v>0</v>
      </c>
      <c r="V20" s="68">
        <v>0</v>
      </c>
      <c r="W20" s="68">
        <v>0</v>
      </c>
      <c r="X20" s="68">
        <v>0</v>
      </c>
      <c r="Y20" s="68">
        <v>0</v>
      </c>
      <c r="Z20" s="68">
        <v>0</v>
      </c>
      <c r="AA20" s="68">
        <v>0</v>
      </c>
      <c r="AB20" s="68">
        <v>0</v>
      </c>
      <c r="AC20" s="69">
        <v>0</v>
      </c>
      <c r="AD20" s="30" t="str">
        <f t="shared" ca="1" si="9"/>
        <v/>
      </c>
      <c r="AE20" s="38" t="str">
        <f t="shared" ca="1" si="4"/>
        <v/>
      </c>
      <c r="AF20" s="38" t="str">
        <f t="shared" ca="1" si="5"/>
        <v/>
      </c>
      <c r="AG20" s="45">
        <f t="shared" ca="1" si="6"/>
        <v>0</v>
      </c>
    </row>
    <row r="21" spans="1:33" ht="15" hidden="1" outlineLevel="1" x14ac:dyDescent="0.25">
      <c r="A21" s="16" t="s">
        <v>10</v>
      </c>
      <c r="B21" s="55">
        <f>SUBTOTAL(9,B22:B23)</f>
        <v>5.8814313127015003</v>
      </c>
      <c r="C21" s="66">
        <f t="shared" ref="C21:AC21" si="12">SUBTOTAL(9,C22:C23)</f>
        <v>6.2682675202505704</v>
      </c>
      <c r="D21" s="66">
        <f t="shared" si="12"/>
        <v>5.9005025848379997</v>
      </c>
      <c r="E21" s="66">
        <f t="shared" si="12"/>
        <v>6.2221928427575799</v>
      </c>
      <c r="F21" s="66">
        <f t="shared" si="12"/>
        <v>4.2112481275079503</v>
      </c>
      <c r="G21" s="66">
        <f t="shared" si="12"/>
        <v>6.85449123137432</v>
      </c>
      <c r="H21" s="66">
        <f t="shared" si="12"/>
        <v>5.0597658822162197</v>
      </c>
      <c r="I21" s="66">
        <f t="shared" si="12"/>
        <v>2.9985026028602002</v>
      </c>
      <c r="J21" s="66">
        <f t="shared" si="12"/>
        <v>4.33913179723785</v>
      </c>
      <c r="K21" s="66">
        <f t="shared" si="12"/>
        <v>5.2410921861087498</v>
      </c>
      <c r="L21" s="66">
        <f t="shared" si="12"/>
        <v>4.70423829740011</v>
      </c>
      <c r="M21" s="66">
        <f t="shared" si="12"/>
        <v>4.8880094379152501</v>
      </c>
      <c r="N21" s="66">
        <f t="shared" si="12"/>
        <v>4.3353210351931599</v>
      </c>
      <c r="O21" s="66">
        <f t="shared" si="12"/>
        <v>5.3436910347130002</v>
      </c>
      <c r="P21" s="66">
        <f t="shared" si="12"/>
        <v>4.7225900133621002</v>
      </c>
      <c r="Q21" s="66">
        <f t="shared" si="12"/>
        <v>4.7011923191770304</v>
      </c>
      <c r="R21" s="66">
        <f t="shared" si="12"/>
        <v>3.6589457016951901</v>
      </c>
      <c r="S21" s="66">
        <f t="shared" si="12"/>
        <v>3.5273069350464801</v>
      </c>
      <c r="T21" s="66">
        <f t="shared" si="12"/>
        <v>2.8852265001502402</v>
      </c>
      <c r="U21" s="66">
        <f t="shared" si="12"/>
        <v>2.6071970325865799</v>
      </c>
      <c r="V21" s="66">
        <f t="shared" si="12"/>
        <v>3.2218304920737499</v>
      </c>
      <c r="W21" s="66">
        <f t="shared" si="12"/>
        <v>2.22568382321505</v>
      </c>
      <c r="X21" s="66">
        <f t="shared" si="12"/>
        <v>2.8982080654273399</v>
      </c>
      <c r="Y21" s="66">
        <f t="shared" si="12"/>
        <v>1.6877520238913399</v>
      </c>
      <c r="Z21" s="66">
        <f t="shared" si="12"/>
        <v>2.7089929023427999</v>
      </c>
      <c r="AA21" s="66">
        <f t="shared" si="12"/>
        <v>3.6962498458078898</v>
      </c>
      <c r="AB21" s="66">
        <f t="shared" ref="AB21" si="13">SUBTOTAL(9,AB22:AB23)</f>
        <v>3.2305357874313301</v>
      </c>
      <c r="AC21" s="67">
        <f t="shared" si="12"/>
        <v>2.66537713731744</v>
      </c>
      <c r="AD21" s="29">
        <f t="shared" ca="1" si="9"/>
        <v>-0.5468148830436379</v>
      </c>
      <c r="AE21" s="37">
        <f t="shared" ca="1" si="4"/>
        <v>-2.8887670439067148E-2</v>
      </c>
      <c r="AF21" s="37">
        <f t="shared" ca="1" si="5"/>
        <v>-0.17494269907570348</v>
      </c>
      <c r="AG21" s="44">
        <f t="shared" ca="1" si="6"/>
        <v>4.2443397912032242E-2</v>
      </c>
    </row>
    <row r="22" spans="1:33" hidden="1" outlineLevel="2" x14ac:dyDescent="0.2">
      <c r="A22" s="17" t="s">
        <v>6</v>
      </c>
      <c r="B22" s="56">
        <v>0</v>
      </c>
      <c r="C22" s="68">
        <v>0</v>
      </c>
      <c r="D22" s="68">
        <v>0</v>
      </c>
      <c r="E22" s="68">
        <v>0</v>
      </c>
      <c r="F22" s="68">
        <v>0</v>
      </c>
      <c r="G22" s="68">
        <v>0</v>
      </c>
      <c r="H22" s="68">
        <v>0</v>
      </c>
      <c r="I22" s="68">
        <v>0</v>
      </c>
      <c r="J22" s="68">
        <v>0</v>
      </c>
      <c r="K22" s="68">
        <v>0</v>
      </c>
      <c r="L22" s="68">
        <v>0</v>
      </c>
      <c r="M22" s="68">
        <v>0</v>
      </c>
      <c r="N22" s="68">
        <v>0</v>
      </c>
      <c r="O22" s="68">
        <v>0</v>
      </c>
      <c r="P22" s="68">
        <v>0</v>
      </c>
      <c r="Q22" s="68">
        <v>0</v>
      </c>
      <c r="R22" s="68">
        <v>0</v>
      </c>
      <c r="S22" s="68">
        <v>0</v>
      </c>
      <c r="T22" s="68">
        <v>0</v>
      </c>
      <c r="U22" s="68">
        <v>0</v>
      </c>
      <c r="V22" s="68">
        <v>0</v>
      </c>
      <c r="W22" s="68">
        <v>0</v>
      </c>
      <c r="X22" s="68">
        <v>0</v>
      </c>
      <c r="Y22" s="68">
        <v>0</v>
      </c>
      <c r="Z22" s="68">
        <v>0</v>
      </c>
      <c r="AA22" s="68">
        <v>0</v>
      </c>
      <c r="AB22" s="68">
        <v>0</v>
      </c>
      <c r="AC22" s="69">
        <v>0</v>
      </c>
      <c r="AD22" s="30" t="str">
        <f t="shared" ca="1" si="9"/>
        <v/>
      </c>
      <c r="AE22" s="38" t="str">
        <f t="shared" ca="1" si="4"/>
        <v/>
      </c>
      <c r="AF22" s="38" t="str">
        <f t="shared" ca="1" si="5"/>
        <v/>
      </c>
      <c r="AG22" s="45">
        <f t="shared" ca="1" si="6"/>
        <v>0</v>
      </c>
    </row>
    <row r="23" spans="1:33" hidden="1" outlineLevel="2" x14ac:dyDescent="0.2">
      <c r="A23" s="17" t="s">
        <v>11</v>
      </c>
      <c r="B23" s="56">
        <v>5.8814313127015003</v>
      </c>
      <c r="C23" s="68">
        <v>6.2682675202505704</v>
      </c>
      <c r="D23" s="68">
        <v>5.9005025848379997</v>
      </c>
      <c r="E23" s="68">
        <v>6.2221928427575799</v>
      </c>
      <c r="F23" s="68">
        <v>4.2112481275079503</v>
      </c>
      <c r="G23" s="68">
        <v>6.85449123137432</v>
      </c>
      <c r="H23" s="68">
        <v>5.0597658822162197</v>
      </c>
      <c r="I23" s="68">
        <v>2.9985026028602002</v>
      </c>
      <c r="J23" s="68">
        <v>4.33913179723785</v>
      </c>
      <c r="K23" s="68">
        <v>5.2410921861087498</v>
      </c>
      <c r="L23" s="68">
        <v>4.70423829740011</v>
      </c>
      <c r="M23" s="68">
        <v>4.8880094379152501</v>
      </c>
      <c r="N23" s="68">
        <v>4.3353210351931599</v>
      </c>
      <c r="O23" s="68">
        <v>5.3436910347130002</v>
      </c>
      <c r="P23" s="68">
        <v>4.7225900133621002</v>
      </c>
      <c r="Q23" s="68">
        <v>4.7011923191770304</v>
      </c>
      <c r="R23" s="68">
        <v>3.6589457016951901</v>
      </c>
      <c r="S23" s="68">
        <v>3.5273069350464801</v>
      </c>
      <c r="T23" s="68">
        <v>2.8852265001502402</v>
      </c>
      <c r="U23" s="68">
        <v>2.6071970325865799</v>
      </c>
      <c r="V23" s="68">
        <v>3.2218304920737499</v>
      </c>
      <c r="W23" s="68">
        <v>2.22568382321505</v>
      </c>
      <c r="X23" s="68">
        <v>2.8982080654273399</v>
      </c>
      <c r="Y23" s="68">
        <v>1.6877520238913399</v>
      </c>
      <c r="Z23" s="68">
        <v>2.7089929023427999</v>
      </c>
      <c r="AA23" s="68">
        <v>3.6962498458078898</v>
      </c>
      <c r="AB23" s="68">
        <v>3.2305357874313301</v>
      </c>
      <c r="AC23" s="69">
        <v>2.66537713731744</v>
      </c>
      <c r="AD23" s="30">
        <f t="shared" ca="1" si="9"/>
        <v>-0.5468148830436379</v>
      </c>
      <c r="AE23" s="38">
        <f t="shared" ca="1" si="4"/>
        <v>-2.8887670439067148E-2</v>
      </c>
      <c r="AF23" s="38">
        <f t="shared" ca="1" si="5"/>
        <v>-0.17494269907570348</v>
      </c>
      <c r="AG23" s="45">
        <f t="shared" ca="1" si="6"/>
        <v>4.2443397912032242E-2</v>
      </c>
    </row>
    <row r="24" spans="1:33" ht="15" hidden="1" outlineLevel="1" x14ac:dyDescent="0.25">
      <c r="A24" s="16" t="s">
        <v>12</v>
      </c>
      <c r="B24" s="55">
        <v>0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6">
        <v>0</v>
      </c>
      <c r="M24" s="66">
        <v>0</v>
      </c>
      <c r="N24" s="66">
        <v>0</v>
      </c>
      <c r="O24" s="66">
        <v>0</v>
      </c>
      <c r="P24" s="66">
        <v>0</v>
      </c>
      <c r="Q24" s="66">
        <v>0</v>
      </c>
      <c r="R24" s="66">
        <v>0</v>
      </c>
      <c r="S24" s="66">
        <v>0</v>
      </c>
      <c r="T24" s="66">
        <v>0</v>
      </c>
      <c r="U24" s="66">
        <v>0</v>
      </c>
      <c r="V24" s="66">
        <v>0</v>
      </c>
      <c r="W24" s="66">
        <v>0</v>
      </c>
      <c r="X24" s="66">
        <v>0</v>
      </c>
      <c r="Y24" s="66">
        <v>0</v>
      </c>
      <c r="Z24" s="66">
        <v>0</v>
      </c>
      <c r="AA24" s="66">
        <v>0</v>
      </c>
      <c r="AB24" s="66">
        <v>0</v>
      </c>
      <c r="AC24" s="67">
        <v>0</v>
      </c>
      <c r="AD24" s="29" t="str">
        <f t="shared" ca="1" si="9"/>
        <v/>
      </c>
      <c r="AE24" s="37" t="str">
        <f t="shared" ca="1" si="4"/>
        <v/>
      </c>
      <c r="AF24" s="37" t="str">
        <f t="shared" ca="1" si="5"/>
        <v/>
      </c>
      <c r="AG24" s="44">
        <f t="shared" ca="1" si="6"/>
        <v>0</v>
      </c>
    </row>
    <row r="25" spans="1:33" ht="15" hidden="1" outlineLevel="1" x14ac:dyDescent="0.25">
      <c r="A25" s="16" t="s">
        <v>13</v>
      </c>
      <c r="B25" s="55">
        <f>SUBTOTAL(9,B26:B27)</f>
        <v>0</v>
      </c>
      <c r="C25" s="66">
        <f t="shared" ref="C25:AC25" si="14">SUBTOTAL(9,C26:C27)</f>
        <v>0</v>
      </c>
      <c r="D25" s="66">
        <f t="shared" si="14"/>
        <v>0</v>
      </c>
      <c r="E25" s="66">
        <f t="shared" si="14"/>
        <v>0</v>
      </c>
      <c r="F25" s="66">
        <f t="shared" si="14"/>
        <v>0</v>
      </c>
      <c r="G25" s="66">
        <f t="shared" si="14"/>
        <v>0</v>
      </c>
      <c r="H25" s="66">
        <f t="shared" si="14"/>
        <v>0</v>
      </c>
      <c r="I25" s="66">
        <f t="shared" si="14"/>
        <v>0</v>
      </c>
      <c r="J25" s="66">
        <f t="shared" si="14"/>
        <v>0</v>
      </c>
      <c r="K25" s="66">
        <f t="shared" si="14"/>
        <v>0</v>
      </c>
      <c r="L25" s="66">
        <f t="shared" si="14"/>
        <v>0</v>
      </c>
      <c r="M25" s="66">
        <f t="shared" si="14"/>
        <v>0</v>
      </c>
      <c r="N25" s="66">
        <f t="shared" si="14"/>
        <v>0</v>
      </c>
      <c r="O25" s="66">
        <f t="shared" si="14"/>
        <v>0</v>
      </c>
      <c r="P25" s="66">
        <f t="shared" si="14"/>
        <v>0</v>
      </c>
      <c r="Q25" s="66">
        <f t="shared" si="14"/>
        <v>0</v>
      </c>
      <c r="R25" s="66">
        <f t="shared" si="14"/>
        <v>0</v>
      </c>
      <c r="S25" s="66">
        <f t="shared" si="14"/>
        <v>0</v>
      </c>
      <c r="T25" s="66">
        <f t="shared" si="14"/>
        <v>0</v>
      </c>
      <c r="U25" s="66">
        <f t="shared" si="14"/>
        <v>1.8853248698859099E-2</v>
      </c>
      <c r="V25" s="66">
        <f t="shared" si="14"/>
        <v>1.0355806872553301E-2</v>
      </c>
      <c r="W25" s="66">
        <f t="shared" si="14"/>
        <v>1.98468329056933E-3</v>
      </c>
      <c r="X25" s="66">
        <f t="shared" si="14"/>
        <v>4.1200403665112902E-3</v>
      </c>
      <c r="Y25" s="66">
        <f t="shared" si="14"/>
        <v>1.17419758382558E-2</v>
      </c>
      <c r="Z25" s="66">
        <f t="shared" si="14"/>
        <v>1.3988560995443799E-2</v>
      </c>
      <c r="AA25" s="66">
        <f t="shared" si="14"/>
        <v>1.3571283049277499E-3</v>
      </c>
      <c r="AB25" s="66">
        <f t="shared" ref="AB25" si="15">SUBTOTAL(9,AB26:AB27)</f>
        <v>2.9647672901261298E-3</v>
      </c>
      <c r="AC25" s="67">
        <f t="shared" si="14"/>
        <v>6.8899521531100305E-4</v>
      </c>
      <c r="AD25" s="29" t="str">
        <f t="shared" ca="1" si="9"/>
        <v/>
      </c>
      <c r="AE25" s="37" t="str">
        <f t="shared" ca="1" si="4"/>
        <v/>
      </c>
      <c r="AF25" s="37">
        <f t="shared" ca="1" si="5"/>
        <v>-0.76760563380281654</v>
      </c>
      <c r="AG25" s="44">
        <f t="shared" ca="1" si="6"/>
        <v>1.0971542328288691E-5</v>
      </c>
    </row>
    <row r="26" spans="1:33" hidden="1" outlineLevel="2" x14ac:dyDescent="0.2">
      <c r="A26" s="17" t="s">
        <v>11</v>
      </c>
      <c r="B26" s="56">
        <v>0</v>
      </c>
      <c r="C26" s="68">
        <v>0</v>
      </c>
      <c r="D26" s="68">
        <v>0</v>
      </c>
      <c r="E26" s="68">
        <v>0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8">
        <v>0</v>
      </c>
      <c r="Q26" s="68">
        <v>0</v>
      </c>
      <c r="R26" s="68">
        <v>0</v>
      </c>
      <c r="S26" s="68">
        <v>0</v>
      </c>
      <c r="T26" s="68">
        <v>0</v>
      </c>
      <c r="U26" s="68">
        <v>1.8853248698859099E-2</v>
      </c>
      <c r="V26" s="68">
        <v>1.0355806872553301E-2</v>
      </c>
      <c r="W26" s="68">
        <v>1.98468329056933E-3</v>
      </c>
      <c r="X26" s="68">
        <v>4.1200403665112902E-3</v>
      </c>
      <c r="Y26" s="68">
        <v>1.17419758382558E-2</v>
      </c>
      <c r="Z26" s="68">
        <v>1.3988560995443799E-2</v>
      </c>
      <c r="AA26" s="68">
        <v>1.3571283049277499E-3</v>
      </c>
      <c r="AB26" s="68">
        <v>2.9647672901261298E-3</v>
      </c>
      <c r="AC26" s="69">
        <v>6.8899521531100305E-4</v>
      </c>
      <c r="AD26" s="30" t="str">
        <f t="shared" ca="1" si="9"/>
        <v/>
      </c>
      <c r="AE26" s="38" t="str">
        <f t="shared" ca="1" si="4"/>
        <v/>
      </c>
      <c r="AF26" s="38">
        <f t="shared" ca="1" si="5"/>
        <v>-0.76760563380281654</v>
      </c>
      <c r="AG26" s="45">
        <f t="shared" ca="1" si="6"/>
        <v>1.0971542328288691E-5</v>
      </c>
    </row>
    <row r="27" spans="1:33" hidden="1" outlineLevel="2" x14ac:dyDescent="0.2">
      <c r="A27" s="17" t="s">
        <v>6</v>
      </c>
      <c r="B27" s="56">
        <v>0</v>
      </c>
      <c r="C27" s="68">
        <v>0</v>
      </c>
      <c r="D27" s="68">
        <v>0</v>
      </c>
      <c r="E27" s="68">
        <v>0</v>
      </c>
      <c r="F27" s="68">
        <v>0</v>
      </c>
      <c r="G27" s="68">
        <v>0</v>
      </c>
      <c r="H27" s="68">
        <v>0</v>
      </c>
      <c r="I27" s="68">
        <v>0</v>
      </c>
      <c r="J27" s="68">
        <v>0</v>
      </c>
      <c r="K27" s="68">
        <v>0</v>
      </c>
      <c r="L27" s="68">
        <v>0</v>
      </c>
      <c r="M27" s="68">
        <v>0</v>
      </c>
      <c r="N27" s="68">
        <v>0</v>
      </c>
      <c r="O27" s="68">
        <v>0</v>
      </c>
      <c r="P27" s="68">
        <v>0</v>
      </c>
      <c r="Q27" s="68">
        <v>0</v>
      </c>
      <c r="R27" s="68">
        <v>0</v>
      </c>
      <c r="S27" s="68">
        <v>0</v>
      </c>
      <c r="T27" s="68">
        <v>0</v>
      </c>
      <c r="U27" s="68">
        <v>0</v>
      </c>
      <c r="V27" s="68">
        <v>0</v>
      </c>
      <c r="W27" s="68">
        <v>0</v>
      </c>
      <c r="X27" s="68">
        <v>0</v>
      </c>
      <c r="Y27" s="68">
        <v>0</v>
      </c>
      <c r="Z27" s="68">
        <v>0</v>
      </c>
      <c r="AA27" s="68">
        <v>0</v>
      </c>
      <c r="AB27" s="68">
        <v>0</v>
      </c>
      <c r="AC27" s="69">
        <v>0</v>
      </c>
      <c r="AD27" s="30" t="str">
        <f t="shared" ca="1" si="9"/>
        <v/>
      </c>
      <c r="AE27" s="38" t="str">
        <f t="shared" ca="1" si="4"/>
        <v/>
      </c>
      <c r="AF27" s="38" t="str">
        <f t="shared" ca="1" si="5"/>
        <v/>
      </c>
      <c r="AG27" s="45">
        <f t="shared" ca="1" si="6"/>
        <v>0</v>
      </c>
    </row>
    <row r="28" spans="1:33" ht="15" collapsed="1" x14ac:dyDescent="0.25">
      <c r="A28" s="15" t="s">
        <v>14</v>
      </c>
      <c r="B28" s="54">
        <f>SUBTOTAL(9,B29:B67)</f>
        <v>23.471756186922015</v>
      </c>
      <c r="C28" s="64">
        <f t="shared" ref="C28:AC28" si="16">SUBTOTAL(9,C29:C67)</f>
        <v>23.601058363399531</v>
      </c>
      <c r="D28" s="64">
        <f t="shared" si="16"/>
        <v>24.651077519483287</v>
      </c>
      <c r="E28" s="64">
        <f t="shared" si="16"/>
        <v>25.323731668225562</v>
      </c>
      <c r="F28" s="64">
        <f t="shared" si="16"/>
        <v>26.276331796056652</v>
      </c>
      <c r="G28" s="64">
        <f t="shared" si="16"/>
        <v>25.718236607788626</v>
      </c>
      <c r="H28" s="64">
        <f t="shared" si="16"/>
        <v>25.251997644618491</v>
      </c>
      <c r="I28" s="64">
        <f t="shared" si="16"/>
        <v>25.657949062497607</v>
      </c>
      <c r="J28" s="64">
        <f t="shared" si="16"/>
        <v>25.565090854700433</v>
      </c>
      <c r="K28" s="64">
        <f t="shared" si="16"/>
        <v>25.698250305452948</v>
      </c>
      <c r="L28" s="64">
        <f t="shared" si="16"/>
        <v>28.423667481521399</v>
      </c>
      <c r="M28" s="64">
        <f t="shared" si="16"/>
        <v>30.847971416720725</v>
      </c>
      <c r="N28" s="64">
        <f t="shared" si="16"/>
        <v>32.157113315955456</v>
      </c>
      <c r="O28" s="64">
        <f t="shared" si="16"/>
        <v>34.684982561835398</v>
      </c>
      <c r="P28" s="64">
        <f t="shared" si="16"/>
        <v>31.726843047577074</v>
      </c>
      <c r="Q28" s="64">
        <f t="shared" si="16"/>
        <v>30.912641777578362</v>
      </c>
      <c r="R28" s="64">
        <f t="shared" si="16"/>
        <v>31.126155670775265</v>
      </c>
      <c r="S28" s="64">
        <f t="shared" si="16"/>
        <v>32.011111759462963</v>
      </c>
      <c r="T28" s="64">
        <f t="shared" si="16"/>
        <v>31.73260631959916</v>
      </c>
      <c r="U28" s="64">
        <f t="shared" si="16"/>
        <v>26.510992835784251</v>
      </c>
      <c r="V28" s="64">
        <f t="shared" si="16"/>
        <v>29.574597170915006</v>
      </c>
      <c r="W28" s="64">
        <f t="shared" si="16"/>
        <v>28.053525547127006</v>
      </c>
      <c r="X28" s="64">
        <f t="shared" si="16"/>
        <v>27.9095259794369</v>
      </c>
      <c r="Y28" s="64">
        <f t="shared" si="16"/>
        <v>29.97251188153853</v>
      </c>
      <c r="Z28" s="64">
        <f t="shared" si="16"/>
        <v>29.116604521997878</v>
      </c>
      <c r="AA28" s="64">
        <f t="shared" si="16"/>
        <v>29.072080008164527</v>
      </c>
      <c r="AB28" s="64">
        <f t="shared" ref="AB28" si="17">SUBTOTAL(9,AB29:AB67)</f>
        <v>28.015877604693799</v>
      </c>
      <c r="AC28" s="65">
        <f t="shared" si="16"/>
        <v>30.539391213296636</v>
      </c>
      <c r="AD28" s="28">
        <f t="shared" ca="1" si="9"/>
        <v>0.3011123228313255</v>
      </c>
      <c r="AE28" s="36">
        <f t="shared" ca="1" si="4"/>
        <v>9.7965465877867253E-3</v>
      </c>
      <c r="AF28" s="36">
        <f t="shared" ca="1" si="5"/>
        <v>9.0074408669605477E-2</v>
      </c>
      <c r="AG28" s="43">
        <f t="shared" ca="1" si="6"/>
        <v>0.48630849087334854</v>
      </c>
    </row>
    <row r="29" spans="1:33" ht="15" hidden="1" outlineLevel="1" x14ac:dyDescent="0.25">
      <c r="A29" s="16" t="s">
        <v>15</v>
      </c>
      <c r="B29" s="55">
        <f>SUBTOTAL(9,B30:B32)</f>
        <v>0.59094814256371819</v>
      </c>
      <c r="C29" s="66">
        <f t="shared" ref="C29:AC29" si="18">SUBTOTAL(9,C30:C32)</f>
        <v>0.56534947172395311</v>
      </c>
      <c r="D29" s="66">
        <f t="shared" si="18"/>
        <v>0.74247257398373812</v>
      </c>
      <c r="E29" s="66">
        <f t="shared" si="18"/>
        <v>0.85375748475439117</v>
      </c>
      <c r="F29" s="66">
        <f t="shared" si="18"/>
        <v>0.88395176140123011</v>
      </c>
      <c r="G29" s="66">
        <f t="shared" si="18"/>
        <v>0.9645650491263621</v>
      </c>
      <c r="H29" s="66">
        <f t="shared" si="18"/>
        <v>0.93877858644331713</v>
      </c>
      <c r="I29" s="66">
        <f t="shared" si="18"/>
        <v>1.031190178063806</v>
      </c>
      <c r="J29" s="66">
        <f t="shared" si="18"/>
        <v>0.96964281765000315</v>
      </c>
      <c r="K29" s="66">
        <f t="shared" si="18"/>
        <v>0.92349768601274618</v>
      </c>
      <c r="L29" s="66">
        <f t="shared" si="18"/>
        <v>0.8348209309291591</v>
      </c>
      <c r="M29" s="66">
        <f t="shared" si="18"/>
        <v>0.90767838999968309</v>
      </c>
      <c r="N29" s="66">
        <f t="shared" si="18"/>
        <v>0.97102196268690311</v>
      </c>
      <c r="O29" s="66">
        <f t="shared" si="18"/>
        <v>0.94753975915570809</v>
      </c>
      <c r="P29" s="66">
        <f t="shared" si="18"/>
        <v>0.97616623741552611</v>
      </c>
      <c r="Q29" s="66">
        <f t="shared" si="18"/>
        <v>1.0140843892743381</v>
      </c>
      <c r="R29" s="66">
        <f t="shared" si="18"/>
        <v>1.0034548598505562</v>
      </c>
      <c r="S29" s="66">
        <f t="shared" si="18"/>
        <v>1.1063947285952132</v>
      </c>
      <c r="T29" s="66">
        <f t="shared" si="18"/>
        <v>1.0670954614459132</v>
      </c>
      <c r="U29" s="66">
        <f t="shared" si="18"/>
        <v>1.0091753124535128</v>
      </c>
      <c r="V29" s="66">
        <f t="shared" si="18"/>
        <v>0.84655632474862907</v>
      </c>
      <c r="W29" s="66">
        <f t="shared" si="18"/>
        <v>0.81692595485600328</v>
      </c>
      <c r="X29" s="66">
        <f t="shared" si="18"/>
        <v>0.84453864481233609</v>
      </c>
      <c r="Y29" s="66">
        <f t="shared" si="18"/>
        <v>0.84135893192581857</v>
      </c>
      <c r="Z29" s="66">
        <f t="shared" si="18"/>
        <v>0.73689616113842071</v>
      </c>
      <c r="AA29" s="66">
        <f t="shared" si="18"/>
        <v>0.70874475606966503</v>
      </c>
      <c r="AB29" s="66">
        <f t="shared" ref="AB29" si="19">SUBTOTAL(9,AB30:AB32)</f>
        <v>0.77782943214482603</v>
      </c>
      <c r="AC29" s="67">
        <f t="shared" si="18"/>
        <v>0.88276555430332304</v>
      </c>
      <c r="AD29" s="29">
        <f t="shared" ca="1" si="9"/>
        <v>0.49381221586315416</v>
      </c>
      <c r="AE29" s="37">
        <f t="shared" ca="1" si="4"/>
        <v>1.4975145934872591E-2</v>
      </c>
      <c r="AF29" s="37">
        <f t="shared" ca="1" si="5"/>
        <v>0.13490891167378538</v>
      </c>
      <c r="AG29" s="44">
        <f t="shared" ca="1" si="6"/>
        <v>1.4057136290304027E-2</v>
      </c>
    </row>
    <row r="30" spans="1:33" hidden="1" outlineLevel="2" x14ac:dyDescent="0.2">
      <c r="A30" s="17" t="s">
        <v>6</v>
      </c>
      <c r="B30" s="56">
        <v>0</v>
      </c>
      <c r="C30" s="68">
        <v>0</v>
      </c>
      <c r="D30" s="68">
        <v>0</v>
      </c>
      <c r="E30" s="68">
        <v>0</v>
      </c>
      <c r="F30" s="68">
        <v>0</v>
      </c>
      <c r="G30" s="68">
        <v>0</v>
      </c>
      <c r="H30" s="68">
        <v>0</v>
      </c>
      <c r="I30" s="68">
        <v>0</v>
      </c>
      <c r="J30" s="68">
        <v>0</v>
      </c>
      <c r="K30" s="68">
        <v>0</v>
      </c>
      <c r="L30" s="68">
        <v>0</v>
      </c>
      <c r="M30" s="68">
        <v>0</v>
      </c>
      <c r="N30" s="68">
        <v>0</v>
      </c>
      <c r="O30" s="68">
        <v>0</v>
      </c>
      <c r="P30" s="68">
        <v>0</v>
      </c>
      <c r="Q30" s="68">
        <v>0</v>
      </c>
      <c r="R30" s="68">
        <v>0</v>
      </c>
      <c r="S30" s="68">
        <v>0</v>
      </c>
      <c r="T30" s="68">
        <v>0</v>
      </c>
      <c r="U30" s="68">
        <v>0</v>
      </c>
      <c r="V30" s="68">
        <v>0</v>
      </c>
      <c r="W30" s="68">
        <v>0</v>
      </c>
      <c r="X30" s="68">
        <v>0</v>
      </c>
      <c r="Y30" s="68">
        <v>0</v>
      </c>
      <c r="Z30" s="68">
        <v>0</v>
      </c>
      <c r="AA30" s="68">
        <v>0</v>
      </c>
      <c r="AB30" s="68">
        <v>0</v>
      </c>
      <c r="AC30" s="69">
        <v>0</v>
      </c>
      <c r="AD30" s="30" t="str">
        <f t="shared" ca="1" si="9"/>
        <v/>
      </c>
      <c r="AE30" s="38" t="str">
        <f t="shared" ca="1" si="4"/>
        <v/>
      </c>
      <c r="AF30" s="38" t="str">
        <f t="shared" ca="1" si="5"/>
        <v/>
      </c>
      <c r="AG30" s="45">
        <f t="shared" ca="1" si="6"/>
        <v>0</v>
      </c>
    </row>
    <row r="31" spans="1:33" hidden="1" outlineLevel="2" x14ac:dyDescent="0.2">
      <c r="A31" s="17" t="s">
        <v>7</v>
      </c>
      <c r="B31" s="56">
        <v>8.4511907990063098E-2</v>
      </c>
      <c r="C31" s="68">
        <v>8.4511907990063098E-2</v>
      </c>
      <c r="D31" s="68">
        <v>8.4511907990063098E-2</v>
      </c>
      <c r="E31" s="68">
        <v>8.4511907990063098E-2</v>
      </c>
      <c r="F31" s="68">
        <v>8.4511907990063098E-2</v>
      </c>
      <c r="G31" s="68">
        <v>8.4511907990063098E-2</v>
      </c>
      <c r="H31" s="68">
        <v>8.4511907990063098E-2</v>
      </c>
      <c r="I31" s="68">
        <v>8.4511907990063098E-2</v>
      </c>
      <c r="J31" s="68">
        <v>8.4511907990063098E-2</v>
      </c>
      <c r="K31" s="68">
        <v>8.4511907990063098E-2</v>
      </c>
      <c r="L31" s="68">
        <v>8.4511907990063098E-2</v>
      </c>
      <c r="M31" s="68">
        <v>8.4511907990063098E-2</v>
      </c>
      <c r="N31" s="68">
        <v>8.4511907990063098E-2</v>
      </c>
      <c r="O31" s="68">
        <v>8.4511907990063098E-2</v>
      </c>
      <c r="P31" s="68">
        <v>8.4511907990063098E-2</v>
      </c>
      <c r="Q31" s="68">
        <v>8.4511907990063098E-2</v>
      </c>
      <c r="R31" s="68">
        <v>8.4511907990063098E-2</v>
      </c>
      <c r="S31" s="68">
        <v>8.4511907990063098E-2</v>
      </c>
      <c r="T31" s="68">
        <v>8.4511907990063098E-2</v>
      </c>
      <c r="U31" s="68">
        <v>5.6601531616865798E-2</v>
      </c>
      <c r="V31" s="68">
        <v>3.7231224933679002E-2</v>
      </c>
      <c r="W31" s="68">
        <v>8.2540349142772498E-3</v>
      </c>
      <c r="X31" s="68">
        <v>1.4274174071175001E-2</v>
      </c>
      <c r="Y31" s="68">
        <v>5.3534916151581403E-5</v>
      </c>
      <c r="Z31" s="68">
        <v>5.3427649861695302E-5</v>
      </c>
      <c r="AA31" s="68">
        <v>0</v>
      </c>
      <c r="AB31" s="68">
        <v>0</v>
      </c>
      <c r="AC31" s="69">
        <v>0</v>
      </c>
      <c r="AD31" s="30">
        <f t="shared" ca="1" si="9"/>
        <v>-1</v>
      </c>
      <c r="AE31" s="38">
        <f t="shared" ca="1" si="4"/>
        <v>-1</v>
      </c>
      <c r="AF31" s="38" t="str">
        <f t="shared" ca="1" si="5"/>
        <v/>
      </c>
      <c r="AG31" s="45">
        <f t="shared" ca="1" si="6"/>
        <v>0</v>
      </c>
    </row>
    <row r="32" spans="1:33" hidden="1" outlineLevel="2" x14ac:dyDescent="0.2">
      <c r="A32" s="17" t="s">
        <v>8</v>
      </c>
      <c r="B32" s="56">
        <v>0.50643623457365505</v>
      </c>
      <c r="C32" s="68">
        <v>0.48083756373389003</v>
      </c>
      <c r="D32" s="68">
        <v>0.65796066599367498</v>
      </c>
      <c r="E32" s="68">
        <v>0.76924557676432803</v>
      </c>
      <c r="F32" s="68">
        <v>0.79943985341116697</v>
      </c>
      <c r="G32" s="68">
        <v>0.88005314113629896</v>
      </c>
      <c r="H32" s="68">
        <v>0.85426667845325399</v>
      </c>
      <c r="I32" s="68">
        <v>0.94667827007374294</v>
      </c>
      <c r="J32" s="68">
        <v>0.88513090965994001</v>
      </c>
      <c r="K32" s="68">
        <v>0.83898577802268304</v>
      </c>
      <c r="L32" s="68">
        <v>0.75030902293909596</v>
      </c>
      <c r="M32" s="68">
        <v>0.82316648200961995</v>
      </c>
      <c r="N32" s="68">
        <v>0.88651005469683997</v>
      </c>
      <c r="O32" s="68">
        <v>0.86302785116564495</v>
      </c>
      <c r="P32" s="68">
        <v>0.89165432942546297</v>
      </c>
      <c r="Q32" s="68">
        <v>0.92957248128427505</v>
      </c>
      <c r="R32" s="68">
        <v>0.91894295186049302</v>
      </c>
      <c r="S32" s="68">
        <v>1.02188282060515</v>
      </c>
      <c r="T32" s="68">
        <v>0.98258355345585002</v>
      </c>
      <c r="U32" s="68">
        <v>0.95257378083664701</v>
      </c>
      <c r="V32" s="68">
        <v>0.80932509981495004</v>
      </c>
      <c r="W32" s="68">
        <v>0.80867191994172605</v>
      </c>
      <c r="X32" s="68">
        <v>0.83026447074116105</v>
      </c>
      <c r="Y32" s="68">
        <v>0.841305397009667</v>
      </c>
      <c r="Z32" s="68">
        <v>0.736842733488559</v>
      </c>
      <c r="AA32" s="68">
        <v>0.70874475606966503</v>
      </c>
      <c r="AB32" s="68">
        <v>0.77782943214482603</v>
      </c>
      <c r="AC32" s="69">
        <v>0.88276555430332304</v>
      </c>
      <c r="AD32" s="30">
        <f t="shared" ca="1" si="9"/>
        <v>0.7430931952301596</v>
      </c>
      <c r="AE32" s="38">
        <f t="shared" ca="1" si="4"/>
        <v>2.0793275066323558E-2</v>
      </c>
      <c r="AF32" s="38">
        <f t="shared" ca="1" si="5"/>
        <v>0.13490891167378538</v>
      </c>
      <c r="AG32" s="45">
        <f t="shared" ca="1" si="6"/>
        <v>1.4057136290304027E-2</v>
      </c>
    </row>
    <row r="33" spans="1:33" ht="15" hidden="1" outlineLevel="1" x14ac:dyDescent="0.25">
      <c r="A33" s="16" t="s">
        <v>16</v>
      </c>
      <c r="B33" s="55">
        <f>SUBTOTAL(9,B34:B36)</f>
        <v>2.4371018671743301E-2</v>
      </c>
      <c r="C33" s="66">
        <f t="shared" ref="C33:AC33" si="20">SUBTOTAL(9,C34:C36)</f>
        <v>2.2738875196398702E-2</v>
      </c>
      <c r="D33" s="66">
        <f t="shared" si="20"/>
        <v>3.0306600498613698E-2</v>
      </c>
      <c r="E33" s="66">
        <f t="shared" si="20"/>
        <v>1.8547508415450598E-2</v>
      </c>
      <c r="F33" s="66">
        <f t="shared" si="20"/>
        <v>2.1232090615791201E-2</v>
      </c>
      <c r="G33" s="66">
        <f t="shared" si="20"/>
        <v>2.07593006317188E-2</v>
      </c>
      <c r="H33" s="66">
        <f t="shared" si="20"/>
        <v>2.24170410852336E-2</v>
      </c>
      <c r="I33" s="66">
        <f t="shared" si="20"/>
        <v>2.42214679473166E-2</v>
      </c>
      <c r="J33" s="66">
        <f t="shared" si="20"/>
        <v>2.1769914183930199E-2</v>
      </c>
      <c r="K33" s="66">
        <f t="shared" si="20"/>
        <v>1.5993175088670101E-2</v>
      </c>
      <c r="L33" s="66">
        <f t="shared" si="20"/>
        <v>2.71910753420531E-2</v>
      </c>
      <c r="M33" s="66">
        <f t="shared" si="20"/>
        <v>2.5403952550572401E-2</v>
      </c>
      <c r="N33" s="66">
        <f t="shared" si="20"/>
        <v>2.3725867820528601E-2</v>
      </c>
      <c r="O33" s="66">
        <f t="shared" si="20"/>
        <v>1.9717157031638802E-2</v>
      </c>
      <c r="P33" s="66">
        <f t="shared" si="20"/>
        <v>2.61574098807065E-2</v>
      </c>
      <c r="Q33" s="66">
        <f t="shared" si="20"/>
        <v>2.7001995963003299E-2</v>
      </c>
      <c r="R33" s="66">
        <f t="shared" si="20"/>
        <v>2.7132142701301799E-2</v>
      </c>
      <c r="S33" s="66">
        <f t="shared" si="20"/>
        <v>3.2648907023360998E-2</v>
      </c>
      <c r="T33" s="66">
        <f t="shared" si="20"/>
        <v>2.7184406276404099E-2</v>
      </c>
      <c r="U33" s="66">
        <f t="shared" si="20"/>
        <v>1.75810354581903E-2</v>
      </c>
      <c r="V33" s="66">
        <f t="shared" si="20"/>
        <v>1.62791171346344E-2</v>
      </c>
      <c r="W33" s="66">
        <f t="shared" si="20"/>
        <v>1.5048132882478801E-2</v>
      </c>
      <c r="X33" s="66">
        <f t="shared" si="20"/>
        <v>1.8626118099854001E-2</v>
      </c>
      <c r="Y33" s="66">
        <f t="shared" si="20"/>
        <v>2.8144051917520119E-2</v>
      </c>
      <c r="Z33" s="66">
        <f t="shared" si="20"/>
        <v>3.1737573844902819E-2</v>
      </c>
      <c r="AA33" s="66">
        <f t="shared" si="20"/>
        <v>3.0295151688184311E-2</v>
      </c>
      <c r="AB33" s="66">
        <f t="shared" ref="AB33" si="21">SUBTOTAL(9,AB34:AB36)</f>
        <v>3.3515007568548957E-2</v>
      </c>
      <c r="AC33" s="67">
        <f t="shared" si="20"/>
        <v>2.9012028559606058E-2</v>
      </c>
      <c r="AD33" s="29">
        <f t="shared" ca="1" si="9"/>
        <v>0.19043151008060755</v>
      </c>
      <c r="AE33" s="37">
        <f t="shared" ca="1" si="4"/>
        <v>6.4770285872086664E-3</v>
      </c>
      <c r="AF33" s="37">
        <f t="shared" ca="1" si="5"/>
        <v>-0.13435709360151149</v>
      </c>
      <c r="AG33" s="44">
        <f t="shared" ca="1" si="6"/>
        <v>4.6198680672631222E-4</v>
      </c>
    </row>
    <row r="34" spans="1:33" hidden="1" outlineLevel="2" x14ac:dyDescent="0.2">
      <c r="A34" s="17" t="s">
        <v>6</v>
      </c>
      <c r="B34" s="56">
        <v>0</v>
      </c>
      <c r="C34" s="68">
        <v>0</v>
      </c>
      <c r="D34" s="68">
        <v>0</v>
      </c>
      <c r="E34" s="68">
        <v>0</v>
      </c>
      <c r="F34" s="68">
        <v>0</v>
      </c>
      <c r="G34" s="68">
        <v>0</v>
      </c>
      <c r="H34" s="68">
        <v>0</v>
      </c>
      <c r="I34" s="68">
        <v>0</v>
      </c>
      <c r="J34" s="68">
        <v>0</v>
      </c>
      <c r="K34" s="68">
        <v>0</v>
      </c>
      <c r="L34" s="68">
        <v>0</v>
      </c>
      <c r="M34" s="68">
        <v>0</v>
      </c>
      <c r="N34" s="68">
        <v>0</v>
      </c>
      <c r="O34" s="68">
        <v>0</v>
      </c>
      <c r="P34" s="68">
        <v>0</v>
      </c>
      <c r="Q34" s="68">
        <v>0</v>
      </c>
      <c r="R34" s="68">
        <v>0</v>
      </c>
      <c r="S34" s="68">
        <v>0</v>
      </c>
      <c r="T34" s="68">
        <v>0</v>
      </c>
      <c r="U34" s="68">
        <v>0</v>
      </c>
      <c r="V34" s="68">
        <v>0</v>
      </c>
      <c r="W34" s="68">
        <v>0</v>
      </c>
      <c r="X34" s="68">
        <v>0</v>
      </c>
      <c r="Y34" s="68">
        <v>0</v>
      </c>
      <c r="Z34" s="68">
        <v>0</v>
      </c>
      <c r="AA34" s="68">
        <v>0</v>
      </c>
      <c r="AB34" s="68">
        <v>0</v>
      </c>
      <c r="AC34" s="69">
        <v>0</v>
      </c>
      <c r="AD34" s="30" t="str">
        <f t="shared" ca="1" si="9"/>
        <v/>
      </c>
      <c r="AE34" s="38" t="str">
        <f t="shared" ca="1" si="4"/>
        <v/>
      </c>
      <c r="AF34" s="38" t="str">
        <f t="shared" ca="1" si="5"/>
        <v/>
      </c>
      <c r="AG34" s="45">
        <f t="shared" ca="1" si="6"/>
        <v>0</v>
      </c>
    </row>
    <row r="35" spans="1:33" hidden="1" outlineLevel="2" x14ac:dyDescent="0.2">
      <c r="A35" s="17" t="s">
        <v>7</v>
      </c>
      <c r="B35" s="56">
        <v>0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68">
        <v>0</v>
      </c>
      <c r="Q35" s="68">
        <v>0</v>
      </c>
      <c r="R35" s="68">
        <v>0</v>
      </c>
      <c r="S35" s="68">
        <v>0</v>
      </c>
      <c r="T35" s="68">
        <v>0</v>
      </c>
      <c r="U35" s="68">
        <v>0</v>
      </c>
      <c r="V35" s="68">
        <v>0</v>
      </c>
      <c r="W35" s="68">
        <v>0</v>
      </c>
      <c r="X35" s="68">
        <v>0</v>
      </c>
      <c r="Y35" s="68">
        <v>1.4662337099512199E-3</v>
      </c>
      <c r="Z35" s="68">
        <v>9.8463055337882194E-4</v>
      </c>
      <c r="AA35" s="68">
        <v>8.2102874112751105E-4</v>
      </c>
      <c r="AB35" s="68">
        <v>5.9185422171626097E-4</v>
      </c>
      <c r="AC35" s="69">
        <v>4.7460496429245703E-4</v>
      </c>
      <c r="AD35" s="30" t="str">
        <f t="shared" ca="1" si="9"/>
        <v/>
      </c>
      <c r="AE35" s="38" t="str">
        <f t="shared" ca="1" si="4"/>
        <v/>
      </c>
      <c r="AF35" s="38">
        <f t="shared" ca="1" si="5"/>
        <v>-0.19810496085303597</v>
      </c>
      <c r="AG35" s="45">
        <f t="shared" ca="1" si="6"/>
        <v>7.5575974103103156E-6</v>
      </c>
    </row>
    <row r="36" spans="1:33" hidden="1" outlineLevel="2" x14ac:dyDescent="0.2">
      <c r="A36" s="17" t="s">
        <v>8</v>
      </c>
      <c r="B36" s="56">
        <v>2.4371018671743301E-2</v>
      </c>
      <c r="C36" s="68">
        <v>2.2738875196398702E-2</v>
      </c>
      <c r="D36" s="68">
        <v>3.0306600498613698E-2</v>
      </c>
      <c r="E36" s="68">
        <v>1.8547508415450598E-2</v>
      </c>
      <c r="F36" s="68">
        <v>2.1232090615791201E-2</v>
      </c>
      <c r="G36" s="68">
        <v>2.07593006317188E-2</v>
      </c>
      <c r="H36" s="68">
        <v>2.24170410852336E-2</v>
      </c>
      <c r="I36" s="68">
        <v>2.42214679473166E-2</v>
      </c>
      <c r="J36" s="68">
        <v>2.1769914183930199E-2</v>
      </c>
      <c r="K36" s="68">
        <v>1.5993175088670101E-2</v>
      </c>
      <c r="L36" s="68">
        <v>2.71910753420531E-2</v>
      </c>
      <c r="M36" s="68">
        <v>2.5403952550572401E-2</v>
      </c>
      <c r="N36" s="68">
        <v>2.3725867820528601E-2</v>
      </c>
      <c r="O36" s="68">
        <v>1.9717157031638802E-2</v>
      </c>
      <c r="P36" s="68">
        <v>2.61574098807065E-2</v>
      </c>
      <c r="Q36" s="68">
        <v>2.7001995963003299E-2</v>
      </c>
      <c r="R36" s="68">
        <v>2.7132142701301799E-2</v>
      </c>
      <c r="S36" s="68">
        <v>3.2648907023360998E-2</v>
      </c>
      <c r="T36" s="68">
        <v>2.7184406276404099E-2</v>
      </c>
      <c r="U36" s="68">
        <v>1.75810354581903E-2</v>
      </c>
      <c r="V36" s="68">
        <v>1.62791171346344E-2</v>
      </c>
      <c r="W36" s="68">
        <v>1.5048132882478801E-2</v>
      </c>
      <c r="X36" s="68">
        <v>1.8626118099854001E-2</v>
      </c>
      <c r="Y36" s="68">
        <v>2.6677818207568899E-2</v>
      </c>
      <c r="Z36" s="68">
        <v>3.0752943291524001E-2</v>
      </c>
      <c r="AA36" s="68">
        <v>2.9474122947056799E-2</v>
      </c>
      <c r="AB36" s="68">
        <v>3.2923153346832698E-2</v>
      </c>
      <c r="AC36" s="69">
        <v>2.85374235953136E-2</v>
      </c>
      <c r="AD36" s="30">
        <f t="shared" ca="1" si="9"/>
        <v>0.17095735634559217</v>
      </c>
      <c r="AE36" s="38">
        <f t="shared" ca="1" si="4"/>
        <v>5.8623637351000735E-3</v>
      </c>
      <c r="AF36" s="38">
        <f t="shared" ca="1" si="5"/>
        <v>-0.13321110846573925</v>
      </c>
      <c r="AG36" s="45">
        <f t="shared" ca="1" si="6"/>
        <v>4.5442920931600188E-4</v>
      </c>
    </row>
    <row r="37" spans="1:33" ht="15" hidden="1" outlineLevel="1" x14ac:dyDescent="0.25">
      <c r="A37" s="16" t="s">
        <v>17</v>
      </c>
      <c r="B37" s="55">
        <f>SUBTOTAL(9,B38:B41)</f>
        <v>10.651222248353719</v>
      </c>
      <c r="C37" s="66">
        <f t="shared" ref="C37:AC37" si="22">SUBTOTAL(9,C38:C41)</f>
        <v>10.830065226894586</v>
      </c>
      <c r="D37" s="66">
        <f t="shared" si="22"/>
        <v>10.910530619048366</v>
      </c>
      <c r="E37" s="66">
        <f t="shared" si="22"/>
        <v>11.391635316513508</v>
      </c>
      <c r="F37" s="66">
        <f t="shared" si="22"/>
        <v>12.05986648936403</v>
      </c>
      <c r="G37" s="66">
        <f t="shared" si="22"/>
        <v>12.40577313586174</v>
      </c>
      <c r="H37" s="66">
        <f t="shared" si="22"/>
        <v>11.860806575964183</v>
      </c>
      <c r="I37" s="66">
        <f t="shared" si="22"/>
        <v>12.54873084265509</v>
      </c>
      <c r="J37" s="66">
        <f t="shared" si="22"/>
        <v>13.235206329895645</v>
      </c>
      <c r="K37" s="66">
        <f t="shared" si="22"/>
        <v>15.056191993128019</v>
      </c>
      <c r="L37" s="66">
        <f t="shared" si="22"/>
        <v>16.772339940613044</v>
      </c>
      <c r="M37" s="66">
        <f t="shared" si="22"/>
        <v>16.516438544921328</v>
      </c>
      <c r="N37" s="66">
        <f t="shared" si="22"/>
        <v>17.899252520647551</v>
      </c>
      <c r="O37" s="66">
        <f t="shared" si="22"/>
        <v>17.928163432041547</v>
      </c>
      <c r="P37" s="66">
        <f t="shared" si="22"/>
        <v>19.518991808884344</v>
      </c>
      <c r="Q37" s="66">
        <f t="shared" si="22"/>
        <v>19.488819172008839</v>
      </c>
      <c r="R37" s="66">
        <f t="shared" si="22"/>
        <v>19.45847983947051</v>
      </c>
      <c r="S37" s="66">
        <f t="shared" si="22"/>
        <v>18.601932188997175</v>
      </c>
      <c r="T37" s="66">
        <f t="shared" si="22"/>
        <v>17.176714569997344</v>
      </c>
      <c r="U37" s="66">
        <f t="shared" si="22"/>
        <v>15.511976830417861</v>
      </c>
      <c r="V37" s="66">
        <f t="shared" si="22"/>
        <v>17.71273836927427</v>
      </c>
      <c r="W37" s="66">
        <f t="shared" si="22"/>
        <v>18.001913650860864</v>
      </c>
      <c r="X37" s="66">
        <f t="shared" si="22"/>
        <v>17.90229924733163</v>
      </c>
      <c r="Y37" s="66">
        <f t="shared" si="22"/>
        <v>16.922396440398401</v>
      </c>
      <c r="Z37" s="66">
        <f t="shared" si="22"/>
        <v>16.978453482223632</v>
      </c>
      <c r="AA37" s="66">
        <f t="shared" si="22"/>
        <v>17.103787416640483</v>
      </c>
      <c r="AB37" s="66">
        <f t="shared" ref="AB37" si="23">SUBTOTAL(9,AB38:AB41)</f>
        <v>16.957681531227163</v>
      </c>
      <c r="AC37" s="67">
        <f t="shared" si="22"/>
        <v>17.981510181053675</v>
      </c>
      <c r="AD37" s="29">
        <f t="shared" ca="1" si="9"/>
        <v>0.6882109641297689</v>
      </c>
      <c r="AE37" s="37">
        <f t="shared" ca="1" si="4"/>
        <v>1.9584469800645321E-2</v>
      </c>
      <c r="AF37" s="37">
        <f t="shared" ca="1" si="5"/>
        <v>6.0375508759328733E-2</v>
      </c>
      <c r="AG37" s="44">
        <f t="shared" ca="1" si="6"/>
        <v>0.286337111918742</v>
      </c>
    </row>
    <row r="38" spans="1:33" hidden="1" outlineLevel="2" x14ac:dyDescent="0.2">
      <c r="A38" s="17" t="s">
        <v>6</v>
      </c>
      <c r="B38" s="56">
        <v>0</v>
      </c>
      <c r="C38" s="68">
        <v>0</v>
      </c>
      <c r="D38" s="68">
        <v>0</v>
      </c>
      <c r="E38" s="68">
        <v>0</v>
      </c>
      <c r="F38" s="68">
        <v>0</v>
      </c>
      <c r="G38" s="68">
        <v>0</v>
      </c>
      <c r="H38" s="68">
        <v>0</v>
      </c>
      <c r="I38" s="68">
        <v>0</v>
      </c>
      <c r="J38" s="68">
        <v>0</v>
      </c>
      <c r="K38" s="68">
        <v>0</v>
      </c>
      <c r="L38" s="68">
        <v>0</v>
      </c>
      <c r="M38" s="68">
        <v>0</v>
      </c>
      <c r="N38" s="68">
        <v>0</v>
      </c>
      <c r="O38" s="68">
        <v>0</v>
      </c>
      <c r="P38" s="68">
        <v>0</v>
      </c>
      <c r="Q38" s="68">
        <v>0</v>
      </c>
      <c r="R38" s="68">
        <v>0</v>
      </c>
      <c r="S38" s="68">
        <v>0</v>
      </c>
      <c r="T38" s="68">
        <v>0</v>
      </c>
      <c r="U38" s="68">
        <v>0</v>
      </c>
      <c r="V38" s="68">
        <v>0</v>
      </c>
      <c r="W38" s="68">
        <v>0</v>
      </c>
      <c r="X38" s="68">
        <v>0</v>
      </c>
      <c r="Y38" s="68">
        <v>0</v>
      </c>
      <c r="Z38" s="68">
        <v>0</v>
      </c>
      <c r="AA38" s="68">
        <v>0</v>
      </c>
      <c r="AB38" s="68">
        <v>0</v>
      </c>
      <c r="AC38" s="69">
        <v>0</v>
      </c>
      <c r="AD38" s="30" t="str">
        <f t="shared" ca="1" si="9"/>
        <v/>
      </c>
      <c r="AE38" s="38" t="str">
        <f t="shared" ca="1" si="4"/>
        <v/>
      </c>
      <c r="AF38" s="38" t="str">
        <f t="shared" ca="1" si="5"/>
        <v/>
      </c>
      <c r="AG38" s="45">
        <f t="shared" ca="1" si="6"/>
        <v>0</v>
      </c>
    </row>
    <row r="39" spans="1:33" hidden="1" outlineLevel="2" x14ac:dyDescent="0.2">
      <c r="A39" s="17" t="s">
        <v>7</v>
      </c>
      <c r="B39" s="56">
        <v>0.46466811993648699</v>
      </c>
      <c r="C39" s="68">
        <v>0.41155401447241502</v>
      </c>
      <c r="D39" s="68">
        <v>0.35843990900834399</v>
      </c>
      <c r="E39" s="68">
        <v>0.30532580354427202</v>
      </c>
      <c r="F39" s="68">
        <v>0.252211698080201</v>
      </c>
      <c r="G39" s="68">
        <v>0.20229916194462999</v>
      </c>
      <c r="H39" s="68">
        <v>0.20083305705646601</v>
      </c>
      <c r="I39" s="68">
        <v>0.20305957788590501</v>
      </c>
      <c r="J39" s="68">
        <v>3.3542338171293401E-2</v>
      </c>
      <c r="K39" s="68">
        <v>0.105763718495821</v>
      </c>
      <c r="L39" s="68">
        <v>0.10362114284497401</v>
      </c>
      <c r="M39" s="68">
        <v>0.109116707976481</v>
      </c>
      <c r="N39" s="68">
        <v>0.11151319023322299</v>
      </c>
      <c r="O39" s="68">
        <v>0.11815410748162899</v>
      </c>
      <c r="P39" s="68">
        <v>0.174214866252524</v>
      </c>
      <c r="Q39" s="68">
        <v>0.24906843386133401</v>
      </c>
      <c r="R39" s="68">
        <v>0.39920914774437799</v>
      </c>
      <c r="S39" s="68">
        <v>0.44928539588799499</v>
      </c>
      <c r="T39" s="68">
        <v>0.43907561862615901</v>
      </c>
      <c r="U39" s="68">
        <v>0.30420536605276999</v>
      </c>
      <c r="V39" s="68">
        <v>0.25872494042723498</v>
      </c>
      <c r="W39" s="68">
        <v>0.31170709154675502</v>
      </c>
      <c r="X39" s="68">
        <v>0.29168874439981601</v>
      </c>
      <c r="Y39" s="68">
        <v>0.28883403066269597</v>
      </c>
      <c r="Z39" s="68">
        <v>0.21355672841265499</v>
      </c>
      <c r="AA39" s="68">
        <v>0.170066246112901</v>
      </c>
      <c r="AB39" s="68">
        <v>0.22760141374499099</v>
      </c>
      <c r="AC39" s="69">
        <v>0.22231900936129501</v>
      </c>
      <c r="AD39" s="30">
        <f t="shared" ca="1" si="9"/>
        <v>-0.52155312615015936</v>
      </c>
      <c r="AE39" s="38">
        <f t="shared" ca="1" si="4"/>
        <v>-2.693469102830004E-2</v>
      </c>
      <c r="AF39" s="38">
        <f t="shared" ca="1" si="5"/>
        <v>-2.320901393703334E-2</v>
      </c>
      <c r="AG39" s="45">
        <f t="shared" ca="1" si="6"/>
        <v>3.5402022646697832E-3</v>
      </c>
    </row>
    <row r="40" spans="1:33" hidden="1" outlineLevel="2" x14ac:dyDescent="0.2">
      <c r="A40" s="17" t="s">
        <v>8</v>
      </c>
      <c r="B40" s="56">
        <v>0.17277831650103101</v>
      </c>
      <c r="C40" s="68">
        <v>0.173154043952471</v>
      </c>
      <c r="D40" s="68">
        <v>0.315676710996523</v>
      </c>
      <c r="E40" s="68">
        <v>0.13662611511273601</v>
      </c>
      <c r="F40" s="68">
        <v>0.177121333102429</v>
      </c>
      <c r="G40" s="68">
        <v>0.166795956434209</v>
      </c>
      <c r="H40" s="68">
        <v>0.20091161684481801</v>
      </c>
      <c r="I40" s="68">
        <v>0.179453812596886</v>
      </c>
      <c r="J40" s="68">
        <v>0.12988792558835099</v>
      </c>
      <c r="K40" s="68">
        <v>0.105375390514498</v>
      </c>
      <c r="L40" s="68">
        <v>0.18582272024987201</v>
      </c>
      <c r="M40" s="68">
        <v>0.15573491658754801</v>
      </c>
      <c r="N40" s="68">
        <v>0.14937660421972701</v>
      </c>
      <c r="O40" s="68">
        <v>0.108187640236017</v>
      </c>
      <c r="P40" s="68">
        <v>0.109503688332518</v>
      </c>
      <c r="Q40" s="68">
        <v>0.112400085417904</v>
      </c>
      <c r="R40" s="68">
        <v>0.115369967726834</v>
      </c>
      <c r="S40" s="68">
        <v>0.135944329125881</v>
      </c>
      <c r="T40" s="68">
        <v>0.15301143824098401</v>
      </c>
      <c r="U40" s="68">
        <v>8.8591369427291997E-2</v>
      </c>
      <c r="V40" s="68">
        <v>0.103940047155734</v>
      </c>
      <c r="W40" s="68">
        <v>8.6408363533408306E-2</v>
      </c>
      <c r="X40" s="68">
        <v>9.1921185987915405E-2</v>
      </c>
      <c r="Y40" s="68">
        <v>0.11244400655100401</v>
      </c>
      <c r="Z40" s="68">
        <v>0.122892971334279</v>
      </c>
      <c r="AA40" s="68">
        <v>0.12855162636498399</v>
      </c>
      <c r="AB40" s="68">
        <v>0.13150753816736999</v>
      </c>
      <c r="AC40" s="69">
        <v>0.12670652264127899</v>
      </c>
      <c r="AD40" s="30">
        <f t="shared" ca="1" si="9"/>
        <v>-0.26665263785850757</v>
      </c>
      <c r="AE40" s="38">
        <f t="shared" ca="1" si="4"/>
        <v>-1.1420792944473512E-2</v>
      </c>
      <c r="AF40" s="38">
        <f t="shared" ca="1" si="5"/>
        <v>-3.6507530997810456E-2</v>
      </c>
      <c r="AG40" s="45">
        <f t="shared" ca="1" si="6"/>
        <v>2.0176714519005183E-3</v>
      </c>
    </row>
    <row r="41" spans="1:33" ht="15" hidden="1" outlineLevel="2" x14ac:dyDescent="0.25">
      <c r="A41" s="17" t="s">
        <v>9</v>
      </c>
      <c r="B41" s="56">
        <v>10.013775811916201</v>
      </c>
      <c r="C41" s="68">
        <v>10.245357168469701</v>
      </c>
      <c r="D41" s="68">
        <v>10.236413999043499</v>
      </c>
      <c r="E41" s="68">
        <v>10.9496833978565</v>
      </c>
      <c r="F41" s="68">
        <v>11.6305334581814</v>
      </c>
      <c r="G41" s="68">
        <v>12.036678017482901</v>
      </c>
      <c r="H41" s="68">
        <v>11.459061902062899</v>
      </c>
      <c r="I41" s="68">
        <v>12.166217452172299</v>
      </c>
      <c r="J41" s="68">
        <v>13.071776066136</v>
      </c>
      <c r="K41" s="68">
        <v>14.845052884117701</v>
      </c>
      <c r="L41" s="68">
        <v>16.482896077518198</v>
      </c>
      <c r="M41" s="68">
        <v>16.251586920357301</v>
      </c>
      <c r="N41" s="68">
        <v>17.6383627261946</v>
      </c>
      <c r="O41" s="68">
        <v>17.7018216843239</v>
      </c>
      <c r="P41" s="68">
        <v>19.235273254299301</v>
      </c>
      <c r="Q41" s="68">
        <v>19.1273506527296</v>
      </c>
      <c r="R41" s="68">
        <v>18.943900723999299</v>
      </c>
      <c r="S41" s="68">
        <v>18.0167024639833</v>
      </c>
      <c r="T41" s="68">
        <v>16.584627513130201</v>
      </c>
      <c r="U41" s="68">
        <v>15.1191800949378</v>
      </c>
      <c r="V41" s="68">
        <v>17.350073381691299</v>
      </c>
      <c r="W41" s="68">
        <v>17.603798195780701</v>
      </c>
      <c r="X41" s="68">
        <v>17.518689316943899</v>
      </c>
      <c r="Y41" s="68">
        <v>16.521118403184701</v>
      </c>
      <c r="Z41" s="68">
        <v>16.642003782476699</v>
      </c>
      <c r="AA41" s="68">
        <v>16.805169544162599</v>
      </c>
      <c r="AB41" s="68">
        <v>16.598572579314801</v>
      </c>
      <c r="AC41" s="69">
        <v>17.632484649051101</v>
      </c>
      <c r="AD41" s="29">
        <f t="shared" ca="1" si="9"/>
        <v>0.76082278854982777</v>
      </c>
      <c r="AE41" s="37">
        <f t="shared" ca="1" si="4"/>
        <v>2.1175953704826167E-2</v>
      </c>
      <c r="AF41" s="37">
        <f t="shared" ca="1" si="5"/>
        <v>6.2289215822375343E-2</v>
      </c>
      <c r="AG41" s="44">
        <f t="shared" ca="1" si="6"/>
        <v>0.28077923820217171</v>
      </c>
    </row>
    <row r="42" spans="1:33" ht="15" hidden="1" outlineLevel="1" x14ac:dyDescent="0.25">
      <c r="A42" s="16" t="s">
        <v>18</v>
      </c>
      <c r="B42" s="55">
        <f>SUBTOTAL(9,B43:B46)</f>
        <v>5.3844927888931426</v>
      </c>
      <c r="C42" s="66">
        <f t="shared" ref="C42:AC42" si="24">SUBTOTAL(9,C43:C46)</f>
        <v>5.4801815068887256</v>
      </c>
      <c r="D42" s="66">
        <f t="shared" si="24"/>
        <v>7.032109984582597</v>
      </c>
      <c r="E42" s="66">
        <f t="shared" si="24"/>
        <v>5.2030425736029793</v>
      </c>
      <c r="F42" s="66">
        <f t="shared" si="24"/>
        <v>5.7056880305576065</v>
      </c>
      <c r="G42" s="66">
        <f t="shared" si="24"/>
        <v>5.5738902094572751</v>
      </c>
      <c r="H42" s="66">
        <f t="shared" si="24"/>
        <v>5.8275450570434346</v>
      </c>
      <c r="I42" s="66">
        <f t="shared" si="24"/>
        <v>5.5782688319091731</v>
      </c>
      <c r="J42" s="66">
        <f t="shared" si="24"/>
        <v>5.2361328976605144</v>
      </c>
      <c r="K42" s="66">
        <f t="shared" si="24"/>
        <v>4.4023666918873454</v>
      </c>
      <c r="L42" s="66">
        <f t="shared" si="24"/>
        <v>4.7467931836406727</v>
      </c>
      <c r="M42" s="66">
        <f t="shared" si="24"/>
        <v>4.5883632816270152</v>
      </c>
      <c r="N42" s="66">
        <f t="shared" si="24"/>
        <v>4.9935812040994012</v>
      </c>
      <c r="O42" s="66">
        <f t="shared" si="24"/>
        <v>4.9239150451503724</v>
      </c>
      <c r="P42" s="66">
        <f t="shared" si="24"/>
        <v>4.8862164858089088</v>
      </c>
      <c r="Q42" s="66">
        <f t="shared" si="24"/>
        <v>4.9810793798565483</v>
      </c>
      <c r="R42" s="66">
        <f t="shared" si="24"/>
        <v>5.1493475345829163</v>
      </c>
      <c r="S42" s="66">
        <f t="shared" si="24"/>
        <v>5.4606437668471228</v>
      </c>
      <c r="T42" s="66">
        <f t="shared" si="24"/>
        <v>6.2607209176888157</v>
      </c>
      <c r="U42" s="66">
        <f t="shared" si="24"/>
        <v>5.3347214421931755</v>
      </c>
      <c r="V42" s="66">
        <f t="shared" si="24"/>
        <v>6.8797167460031536</v>
      </c>
      <c r="W42" s="66">
        <f t="shared" si="24"/>
        <v>6.0028982016360075</v>
      </c>
      <c r="X42" s="66">
        <f t="shared" si="24"/>
        <v>6.4729340528668882</v>
      </c>
      <c r="Y42" s="66">
        <f t="shared" si="24"/>
        <v>6.1461754045528219</v>
      </c>
      <c r="Z42" s="66">
        <f t="shared" si="24"/>
        <v>6.9008104608851726</v>
      </c>
      <c r="AA42" s="66">
        <f t="shared" si="24"/>
        <v>7.9449155661974755</v>
      </c>
      <c r="AB42" s="66">
        <f t="shared" ref="AB42" si="25">SUBTOTAL(9,AB43:AB46)</f>
        <v>7.4008568499572061</v>
      </c>
      <c r="AC42" s="67">
        <f t="shared" si="24"/>
        <v>8.6826469654339302</v>
      </c>
      <c r="AD42" s="29">
        <f t="shared" ca="1" si="9"/>
        <v>0.61252829297943379</v>
      </c>
      <c r="AE42" s="37">
        <f t="shared" ca="1" si="4"/>
        <v>1.7853928464980351E-2</v>
      </c>
      <c r="AF42" s="37">
        <f t="shared" ca="1" si="5"/>
        <v>0.17319482614829074</v>
      </c>
      <c r="AG42" s="44">
        <f t="shared" ca="1" si="6"/>
        <v>0.13826224999232503</v>
      </c>
    </row>
    <row r="43" spans="1:33" hidden="1" outlineLevel="2" x14ac:dyDescent="0.2">
      <c r="A43" s="17" t="s">
        <v>6</v>
      </c>
      <c r="B43" s="56">
        <v>0</v>
      </c>
      <c r="C43" s="68">
        <v>0</v>
      </c>
      <c r="D43" s="68">
        <v>0</v>
      </c>
      <c r="E43" s="68">
        <v>0</v>
      </c>
      <c r="F43" s="68">
        <v>0</v>
      </c>
      <c r="G43" s="68">
        <v>0</v>
      </c>
      <c r="H43" s="68">
        <v>0</v>
      </c>
      <c r="I43" s="68">
        <v>0</v>
      </c>
      <c r="J43" s="68">
        <v>0</v>
      </c>
      <c r="K43" s="68">
        <v>0</v>
      </c>
      <c r="L43" s="68">
        <v>0</v>
      </c>
      <c r="M43" s="68">
        <v>0</v>
      </c>
      <c r="N43" s="68">
        <v>0</v>
      </c>
      <c r="O43" s="68">
        <v>0</v>
      </c>
      <c r="P43" s="68">
        <v>0</v>
      </c>
      <c r="Q43" s="68">
        <v>0</v>
      </c>
      <c r="R43" s="68">
        <v>0</v>
      </c>
      <c r="S43" s="68">
        <v>0</v>
      </c>
      <c r="T43" s="68">
        <v>0</v>
      </c>
      <c r="U43" s="68">
        <v>0</v>
      </c>
      <c r="V43" s="68">
        <v>0</v>
      </c>
      <c r="W43" s="68">
        <v>0</v>
      </c>
      <c r="X43" s="68">
        <v>0</v>
      </c>
      <c r="Y43" s="68">
        <v>0</v>
      </c>
      <c r="Z43" s="68">
        <v>0</v>
      </c>
      <c r="AA43" s="68">
        <v>0</v>
      </c>
      <c r="AB43" s="68">
        <v>0</v>
      </c>
      <c r="AC43" s="69">
        <v>0</v>
      </c>
      <c r="AD43" s="30" t="str">
        <f t="shared" ca="1" si="9"/>
        <v/>
      </c>
      <c r="AE43" s="38" t="str">
        <f t="shared" ca="1" si="4"/>
        <v/>
      </c>
      <c r="AF43" s="38" t="str">
        <f t="shared" ca="1" si="5"/>
        <v/>
      </c>
      <c r="AG43" s="45">
        <f t="shared" ca="1" si="6"/>
        <v>0</v>
      </c>
    </row>
    <row r="44" spans="1:33" hidden="1" outlineLevel="2" x14ac:dyDescent="0.2">
      <c r="A44" s="17" t="s">
        <v>7</v>
      </c>
      <c r="B44" s="56">
        <v>3.8643360851934898</v>
      </c>
      <c r="C44" s="68">
        <v>3.9106232481151402</v>
      </c>
      <c r="D44" s="68">
        <v>3.8851325541173098</v>
      </c>
      <c r="E44" s="68">
        <v>3.94324426117588</v>
      </c>
      <c r="F44" s="68">
        <v>4.0852574203387997</v>
      </c>
      <c r="G44" s="68">
        <v>4.07300350968708</v>
      </c>
      <c r="H44" s="68">
        <v>3.9125472529302301</v>
      </c>
      <c r="I44" s="68">
        <v>3.9146036600804601</v>
      </c>
      <c r="J44" s="68">
        <v>4.0182148706634901</v>
      </c>
      <c r="K44" s="68">
        <v>3.4688533328724498</v>
      </c>
      <c r="L44" s="68">
        <v>3.0790843396071299</v>
      </c>
      <c r="M44" s="68">
        <v>3.2174250263865498</v>
      </c>
      <c r="N44" s="68">
        <v>3.5669750449236099</v>
      </c>
      <c r="O44" s="68">
        <v>3.8520999264874298</v>
      </c>
      <c r="P44" s="68">
        <v>4.0268806453493298</v>
      </c>
      <c r="Q44" s="68">
        <v>4.08682375350305</v>
      </c>
      <c r="R44" s="68">
        <v>4.2032799964984404</v>
      </c>
      <c r="S44" s="68">
        <v>4.3592546396611098</v>
      </c>
      <c r="T44" s="68">
        <v>4.6206152480747802</v>
      </c>
      <c r="U44" s="68">
        <v>4.4412933884377201</v>
      </c>
      <c r="V44" s="68">
        <v>5.7668638598086899</v>
      </c>
      <c r="W44" s="68">
        <v>5.07956945286249</v>
      </c>
      <c r="X44" s="68">
        <v>5.48415999954676</v>
      </c>
      <c r="Y44" s="68">
        <v>5.0088343174029397</v>
      </c>
      <c r="Z44" s="68">
        <v>5.7191600435045702</v>
      </c>
      <c r="AA44" s="68">
        <v>6.6159648240957596</v>
      </c>
      <c r="AB44" s="68">
        <v>6.1495087004607099</v>
      </c>
      <c r="AC44" s="69">
        <v>7.3180584721963804</v>
      </c>
      <c r="AD44" s="30">
        <f t="shared" ca="1" si="9"/>
        <v>0.8937427570640406</v>
      </c>
      <c r="AE44" s="38">
        <f t="shared" ca="1" si="4"/>
        <v>2.3932074907562662E-2</v>
      </c>
      <c r="AF44" s="38">
        <f t="shared" ca="1" si="5"/>
        <v>0.19002327318410406</v>
      </c>
      <c r="AG44" s="45">
        <f t="shared" ca="1" si="6"/>
        <v>0.11653257744664056</v>
      </c>
    </row>
    <row r="45" spans="1:33" hidden="1" outlineLevel="2" x14ac:dyDescent="0.2">
      <c r="A45" s="17" t="s">
        <v>8</v>
      </c>
      <c r="B45" s="56">
        <v>1.5156004591518599</v>
      </c>
      <c r="C45" s="68">
        <v>1.5648748467768001</v>
      </c>
      <c r="D45" s="68">
        <v>3.1422989293994101</v>
      </c>
      <c r="E45" s="68">
        <v>1.2547281362659499</v>
      </c>
      <c r="F45" s="68">
        <v>1.61498656127875</v>
      </c>
      <c r="G45" s="68">
        <v>1.49521962610873</v>
      </c>
      <c r="H45" s="68">
        <v>1.90957373539362</v>
      </c>
      <c r="I45" s="68">
        <v>1.6578578474357599</v>
      </c>
      <c r="J45" s="68">
        <v>1.21187402419068</v>
      </c>
      <c r="K45" s="68">
        <v>0.92641446538306105</v>
      </c>
      <c r="L45" s="68">
        <v>1.65985643645602</v>
      </c>
      <c r="M45" s="68">
        <v>1.36293597862658</v>
      </c>
      <c r="N45" s="68">
        <v>1.41751086143983</v>
      </c>
      <c r="O45" s="68">
        <v>1.06259453416373</v>
      </c>
      <c r="P45" s="68">
        <v>0.84939782395071595</v>
      </c>
      <c r="Q45" s="68">
        <v>0.88444852366237103</v>
      </c>
      <c r="R45" s="68">
        <v>0.93641993213657204</v>
      </c>
      <c r="S45" s="68">
        <v>1.0922914616952399</v>
      </c>
      <c r="T45" s="68">
        <v>1.63182199047553</v>
      </c>
      <c r="U45" s="68">
        <v>0.88602151116732697</v>
      </c>
      <c r="V45" s="68">
        <v>1.1042463325971399</v>
      </c>
      <c r="W45" s="68">
        <v>0.91458679651378405</v>
      </c>
      <c r="X45" s="68">
        <v>0.980073308512035</v>
      </c>
      <c r="Y45" s="68">
        <v>1.1291795631369399</v>
      </c>
      <c r="Z45" s="68">
        <v>1.1734262226858101</v>
      </c>
      <c r="AA45" s="68">
        <v>1.32060621215352</v>
      </c>
      <c r="AB45" s="68">
        <v>1.2430783708645099</v>
      </c>
      <c r="AC45" s="69">
        <v>1.3556611754344901</v>
      </c>
      <c r="AD45" s="30">
        <f t="shared" ca="1" si="9"/>
        <v>-0.10552865879103324</v>
      </c>
      <c r="AE45" s="38">
        <f t="shared" ca="1" si="4"/>
        <v>-4.1219412145773182E-3</v>
      </c>
      <c r="AF45" s="38">
        <f t="shared" ca="1" si="5"/>
        <v>9.056774472850293E-2</v>
      </c>
      <c r="AG45" s="45">
        <f t="shared" ca="1" si="6"/>
        <v>2.1587514163481272E-2</v>
      </c>
    </row>
    <row r="46" spans="1:33" ht="15" hidden="1" outlineLevel="2" x14ac:dyDescent="0.25">
      <c r="A46" s="17" t="s">
        <v>9</v>
      </c>
      <c r="B46" s="56">
        <v>4.5562445477929604E-3</v>
      </c>
      <c r="C46" s="68">
        <v>4.6834119967854903E-3</v>
      </c>
      <c r="D46" s="68">
        <v>4.6785010658765402E-3</v>
      </c>
      <c r="E46" s="68">
        <v>5.0701761611492702E-3</v>
      </c>
      <c r="F46" s="68">
        <v>5.4440489400571397E-3</v>
      </c>
      <c r="G46" s="68">
        <v>5.6670736614648602E-3</v>
      </c>
      <c r="H46" s="68">
        <v>5.4240687195840302E-3</v>
      </c>
      <c r="I46" s="68">
        <v>5.8073243929533001E-3</v>
      </c>
      <c r="J46" s="68">
        <v>6.0440028063442298E-3</v>
      </c>
      <c r="K46" s="68">
        <v>7.0988936318339899E-3</v>
      </c>
      <c r="L46" s="68">
        <v>7.8524075775227697E-3</v>
      </c>
      <c r="M46" s="68">
        <v>8.0022766138854503E-3</v>
      </c>
      <c r="N46" s="68">
        <v>9.0952977359617694E-3</v>
      </c>
      <c r="O46" s="68">
        <v>9.2205844992123507E-3</v>
      </c>
      <c r="P46" s="68">
        <v>9.93801650886246E-3</v>
      </c>
      <c r="Q46" s="68">
        <v>9.8071026911267806E-3</v>
      </c>
      <c r="R46" s="68">
        <v>9.6476059479031796E-3</v>
      </c>
      <c r="S46" s="68">
        <v>9.0976654907731005E-3</v>
      </c>
      <c r="T46" s="68">
        <v>8.2836791385052008E-3</v>
      </c>
      <c r="U46" s="68">
        <v>7.4065425881282799E-3</v>
      </c>
      <c r="V46" s="68">
        <v>8.60655359732365E-3</v>
      </c>
      <c r="W46" s="68">
        <v>8.7419522597341395E-3</v>
      </c>
      <c r="X46" s="68">
        <v>8.7007448080937497E-3</v>
      </c>
      <c r="Y46" s="68">
        <v>8.1615240129415401E-3</v>
      </c>
      <c r="Z46" s="68">
        <v>8.2241946947918393E-3</v>
      </c>
      <c r="AA46" s="68">
        <v>8.3445299481959504E-3</v>
      </c>
      <c r="AB46" s="68">
        <v>8.2697786319855197E-3</v>
      </c>
      <c r="AC46" s="69">
        <v>8.9273178030606706E-3</v>
      </c>
      <c r="AD46" s="29">
        <f t="shared" ca="1" si="9"/>
        <v>0.95935878977019651</v>
      </c>
      <c r="AE46" s="37">
        <f t="shared" ca="1" si="4"/>
        <v>2.5224641279285587E-2</v>
      </c>
      <c r="AF46" s="37">
        <f t="shared" ca="1" si="5"/>
        <v>7.9511097011949916E-2</v>
      </c>
      <c r="AG46" s="44">
        <f t="shared" ca="1" si="6"/>
        <v>1.4215838220321117E-4</v>
      </c>
    </row>
    <row r="47" spans="1:33" ht="15" hidden="1" outlineLevel="1" x14ac:dyDescent="0.25">
      <c r="A47" s="16" t="s">
        <v>19</v>
      </c>
      <c r="B47" s="55">
        <f>SUBTOTAL(9,B48:B50)</f>
        <v>2.3674348307755E-2</v>
      </c>
      <c r="C47" s="66">
        <f t="shared" ref="C47:AC47" si="26">SUBTOTAL(9,C48:C50)</f>
        <v>2.2034812756649098E-2</v>
      </c>
      <c r="D47" s="66">
        <f t="shared" si="26"/>
        <v>2.5772683395027099E-2</v>
      </c>
      <c r="E47" s="66">
        <f t="shared" si="26"/>
        <v>1.8442168370621001E-2</v>
      </c>
      <c r="F47" s="66">
        <f t="shared" si="26"/>
        <v>1.9946600306340601E-2</v>
      </c>
      <c r="G47" s="66">
        <f t="shared" si="26"/>
        <v>2.0650595336331699E-2</v>
      </c>
      <c r="H47" s="66">
        <f t="shared" si="26"/>
        <v>2.21842069561623E-2</v>
      </c>
      <c r="I47" s="66">
        <f t="shared" si="26"/>
        <v>2.25819385296161E-2</v>
      </c>
      <c r="J47" s="66">
        <f t="shared" si="26"/>
        <v>2.1265103714717702E-2</v>
      </c>
      <c r="K47" s="66">
        <f t="shared" si="26"/>
        <v>1.77654924355438E-2</v>
      </c>
      <c r="L47" s="66">
        <f t="shared" si="26"/>
        <v>2.4471489714824601E-2</v>
      </c>
      <c r="M47" s="66">
        <f t="shared" si="26"/>
        <v>2.3890192635433898E-2</v>
      </c>
      <c r="N47" s="66">
        <f t="shared" si="26"/>
        <v>2.27669611544308E-2</v>
      </c>
      <c r="O47" s="66">
        <f t="shared" si="26"/>
        <v>2.1473813565766602E-2</v>
      </c>
      <c r="P47" s="66">
        <f t="shared" si="26"/>
        <v>2.6111899476703497E-2</v>
      </c>
      <c r="Q47" s="66">
        <f t="shared" si="26"/>
        <v>2.7188454341097901E-2</v>
      </c>
      <c r="R47" s="66">
        <f t="shared" si="26"/>
        <v>2.6972903917466699E-2</v>
      </c>
      <c r="S47" s="66">
        <f t="shared" si="26"/>
        <v>3.28224015798022E-2</v>
      </c>
      <c r="T47" s="66">
        <f t="shared" si="26"/>
        <v>2.7922385714218498E-2</v>
      </c>
      <c r="U47" s="66">
        <f t="shared" si="26"/>
        <v>1.7154327863920189E-2</v>
      </c>
      <c r="V47" s="66">
        <f t="shared" si="26"/>
        <v>1.9591286185335642E-2</v>
      </c>
      <c r="W47" s="66">
        <f t="shared" si="26"/>
        <v>2.2007883267955698E-2</v>
      </c>
      <c r="X47" s="66">
        <f t="shared" si="26"/>
        <v>2.3750258189345001E-2</v>
      </c>
      <c r="Y47" s="66">
        <f t="shared" si="26"/>
        <v>4.7521938002761804E-2</v>
      </c>
      <c r="Z47" s="66">
        <f t="shared" si="26"/>
        <v>2.2427366875377126E-2</v>
      </c>
      <c r="AA47" s="66">
        <f t="shared" si="26"/>
        <v>2.1637492948575521E-2</v>
      </c>
      <c r="AB47" s="66">
        <f t="shared" ref="AB47" si="27">SUBTOTAL(9,AB48:AB50)</f>
        <v>2.3936327892475275E-2</v>
      </c>
      <c r="AC47" s="67">
        <f t="shared" si="26"/>
        <v>2.6947957692663609E-2</v>
      </c>
      <c r="AD47" s="29">
        <f t="shared" ca="1" si="9"/>
        <v>0.13827664197355216</v>
      </c>
      <c r="AE47" s="37">
        <f t="shared" ca="1" si="4"/>
        <v>4.8083900883433284E-3</v>
      </c>
      <c r="AF47" s="37">
        <f t="shared" ca="1" si="5"/>
        <v>0.12581837171168941</v>
      </c>
      <c r="AG47" s="44">
        <f t="shared" ca="1" si="6"/>
        <v>4.2911859460814168E-4</v>
      </c>
    </row>
    <row r="48" spans="1:33" hidden="1" outlineLevel="2" x14ac:dyDescent="0.2">
      <c r="A48" s="17" t="s">
        <v>6</v>
      </c>
      <c r="B48" s="56">
        <v>0</v>
      </c>
      <c r="C48" s="68">
        <v>0</v>
      </c>
      <c r="D48" s="68">
        <v>0</v>
      </c>
      <c r="E48" s="68">
        <v>0</v>
      </c>
      <c r="F48" s="68">
        <v>0</v>
      </c>
      <c r="G48" s="68">
        <v>0</v>
      </c>
      <c r="H48" s="68">
        <v>0</v>
      </c>
      <c r="I48" s="68">
        <v>0</v>
      </c>
      <c r="J48" s="68">
        <v>0</v>
      </c>
      <c r="K48" s="68">
        <v>0</v>
      </c>
      <c r="L48" s="68">
        <v>0</v>
      </c>
      <c r="M48" s="68">
        <v>0</v>
      </c>
      <c r="N48" s="68">
        <v>0</v>
      </c>
      <c r="O48" s="68">
        <v>0</v>
      </c>
      <c r="P48" s="68">
        <v>0</v>
      </c>
      <c r="Q48" s="68">
        <v>0</v>
      </c>
      <c r="R48" s="68">
        <v>0</v>
      </c>
      <c r="S48" s="68">
        <v>0</v>
      </c>
      <c r="T48" s="68">
        <v>0</v>
      </c>
      <c r="U48" s="68">
        <v>0</v>
      </c>
      <c r="V48" s="68">
        <v>0</v>
      </c>
      <c r="W48" s="68">
        <v>0</v>
      </c>
      <c r="X48" s="68">
        <v>0</v>
      </c>
      <c r="Y48" s="68">
        <v>0</v>
      </c>
      <c r="Z48" s="68">
        <v>0</v>
      </c>
      <c r="AA48" s="68">
        <v>0</v>
      </c>
      <c r="AB48" s="68">
        <v>0</v>
      </c>
      <c r="AC48" s="69">
        <v>0</v>
      </c>
      <c r="AD48" s="30" t="str">
        <f t="shared" ca="1" si="9"/>
        <v/>
      </c>
      <c r="AE48" s="38" t="str">
        <f t="shared" ca="1" si="4"/>
        <v/>
      </c>
      <c r="AF48" s="38" t="str">
        <f t="shared" ca="1" si="5"/>
        <v/>
      </c>
      <c r="AG48" s="45">
        <f t="shared" ca="1" si="6"/>
        <v>0</v>
      </c>
    </row>
    <row r="49" spans="1:33" hidden="1" outlineLevel="2" x14ac:dyDescent="0.2">
      <c r="A49" s="17" t="s">
        <v>7</v>
      </c>
      <c r="B49" s="56">
        <v>7.7433628318584E-3</v>
      </c>
      <c r="C49" s="68">
        <v>7.7433628318584E-3</v>
      </c>
      <c r="D49" s="68">
        <v>7.7433628318584E-3</v>
      </c>
      <c r="E49" s="68">
        <v>7.7433628318584E-3</v>
      </c>
      <c r="F49" s="68">
        <v>7.7433628318584E-3</v>
      </c>
      <c r="G49" s="68">
        <v>7.7433628318584E-3</v>
      </c>
      <c r="H49" s="68">
        <v>7.7433628318584E-3</v>
      </c>
      <c r="I49" s="68">
        <v>7.7433628318584E-3</v>
      </c>
      <c r="J49" s="68">
        <v>7.7433628318584E-3</v>
      </c>
      <c r="K49" s="68">
        <v>7.7433628318584E-3</v>
      </c>
      <c r="L49" s="68">
        <v>7.7433628318584E-3</v>
      </c>
      <c r="M49" s="68">
        <v>7.7433628318584E-3</v>
      </c>
      <c r="N49" s="68">
        <v>7.7433628318584E-3</v>
      </c>
      <c r="O49" s="68">
        <v>7.7433628318584E-3</v>
      </c>
      <c r="P49" s="68">
        <v>7.7433628318584E-3</v>
      </c>
      <c r="Q49" s="68">
        <v>7.7433628318584E-3</v>
      </c>
      <c r="R49" s="68">
        <v>7.7433628318584E-3</v>
      </c>
      <c r="S49" s="68">
        <v>7.7433628318584E-3</v>
      </c>
      <c r="T49" s="68">
        <v>7.7433628318584E-3</v>
      </c>
      <c r="U49" s="68">
        <v>4.8093104089093897E-3</v>
      </c>
      <c r="V49" s="68">
        <v>8.00821056791764E-3</v>
      </c>
      <c r="W49" s="68">
        <v>1.0238482005736601E-2</v>
      </c>
      <c r="X49" s="68">
        <v>1.04669051931308E-2</v>
      </c>
      <c r="Y49" s="68">
        <v>2.93826801056199E-2</v>
      </c>
      <c r="Z49" s="68">
        <v>6.3308318485022605E-4</v>
      </c>
      <c r="AA49" s="68">
        <v>7.5468298426872296E-4</v>
      </c>
      <c r="AB49" s="68">
        <v>5.50753234097076E-4</v>
      </c>
      <c r="AC49" s="69">
        <v>6.9337583400549104E-3</v>
      </c>
      <c r="AD49" s="30">
        <f t="shared" ca="1" si="9"/>
        <v>-0.1045546372271936</v>
      </c>
      <c r="AE49" s="38">
        <f t="shared" ca="1" si="4"/>
        <v>-4.0817975567409848E-3</v>
      </c>
      <c r="AF49" s="38">
        <f t="shared" ca="1" si="5"/>
        <v>11.589591691499288</v>
      </c>
      <c r="AG49" s="45">
        <f t="shared" ca="1" si="6"/>
        <v>1.1041299189240145E-4</v>
      </c>
    </row>
    <row r="50" spans="1:33" hidden="1" outlineLevel="2" x14ac:dyDescent="0.2">
      <c r="A50" s="17" t="s">
        <v>8</v>
      </c>
      <c r="B50" s="56">
        <v>1.5930985475896602E-2</v>
      </c>
      <c r="C50" s="68">
        <v>1.42914499247907E-2</v>
      </c>
      <c r="D50" s="68">
        <v>1.8029320563168701E-2</v>
      </c>
      <c r="E50" s="68">
        <v>1.0698805538762599E-2</v>
      </c>
      <c r="F50" s="68">
        <v>1.2203237474482201E-2</v>
      </c>
      <c r="G50" s="68">
        <v>1.2907232504473299E-2</v>
      </c>
      <c r="H50" s="68">
        <v>1.44408441243039E-2</v>
      </c>
      <c r="I50" s="68">
        <v>1.48385756977577E-2</v>
      </c>
      <c r="J50" s="68">
        <v>1.35217408828593E-2</v>
      </c>
      <c r="K50" s="68">
        <v>1.00221296036854E-2</v>
      </c>
      <c r="L50" s="68">
        <v>1.67281268829662E-2</v>
      </c>
      <c r="M50" s="68">
        <v>1.6146829803575499E-2</v>
      </c>
      <c r="N50" s="68">
        <v>1.50235983225724E-2</v>
      </c>
      <c r="O50" s="68">
        <v>1.37304507339082E-2</v>
      </c>
      <c r="P50" s="68">
        <v>1.8368536644845099E-2</v>
      </c>
      <c r="Q50" s="68">
        <v>1.9445091509239499E-2</v>
      </c>
      <c r="R50" s="68">
        <v>1.9229541085608301E-2</v>
      </c>
      <c r="S50" s="68">
        <v>2.5079038747943799E-2</v>
      </c>
      <c r="T50" s="68">
        <v>2.01790228823601E-2</v>
      </c>
      <c r="U50" s="68">
        <v>1.23450174550108E-2</v>
      </c>
      <c r="V50" s="68">
        <v>1.1583075617418E-2</v>
      </c>
      <c r="W50" s="68">
        <v>1.1769401262219099E-2</v>
      </c>
      <c r="X50" s="68">
        <v>1.32833529962142E-2</v>
      </c>
      <c r="Y50" s="68">
        <v>1.8139257897141901E-2</v>
      </c>
      <c r="Z50" s="68">
        <v>2.1794283690526901E-2</v>
      </c>
      <c r="AA50" s="68">
        <v>2.08828099643068E-2</v>
      </c>
      <c r="AB50" s="68">
        <v>2.3385574658378198E-2</v>
      </c>
      <c r="AC50" s="69">
        <v>2.0014199352608699E-2</v>
      </c>
      <c r="AD50" s="30">
        <f t="shared" ca="1" si="9"/>
        <v>0.25630642140060655</v>
      </c>
      <c r="AE50" s="38">
        <f t="shared" ca="1" si="4"/>
        <v>8.4867733196438699E-3</v>
      </c>
      <c r="AF50" s="38">
        <f t="shared" ca="1" si="5"/>
        <v>-0.14416474065826124</v>
      </c>
      <c r="AG50" s="45">
        <f t="shared" ca="1" si="6"/>
        <v>3.1870560271574024E-4</v>
      </c>
    </row>
    <row r="51" spans="1:33" ht="15" hidden="1" outlineLevel="1" x14ac:dyDescent="0.25">
      <c r="A51" s="16" t="s">
        <v>20</v>
      </c>
      <c r="B51" s="55">
        <f>SUBTOTAL(9,B52:B54)</f>
        <v>0.30099796007017982</v>
      </c>
      <c r="C51" s="66">
        <f t="shared" ref="C51:AC51" si="28">SUBTOTAL(9,C52:C54)</f>
        <v>0.3235290363735468</v>
      </c>
      <c r="D51" s="66">
        <f t="shared" si="28"/>
        <v>0.55056370373386987</v>
      </c>
      <c r="E51" s="66">
        <f t="shared" si="28"/>
        <v>0.27004870657729257</v>
      </c>
      <c r="F51" s="66">
        <f t="shared" si="28"/>
        <v>0.32843299234702561</v>
      </c>
      <c r="G51" s="66">
        <f t="shared" si="28"/>
        <v>0.293414351826838</v>
      </c>
      <c r="H51" s="66">
        <f t="shared" si="28"/>
        <v>0.354401049154141</v>
      </c>
      <c r="I51" s="66">
        <f t="shared" si="28"/>
        <v>0.30946246455524096</v>
      </c>
      <c r="J51" s="66">
        <f t="shared" si="28"/>
        <v>0.23231492833686299</v>
      </c>
      <c r="K51" s="66">
        <f t="shared" si="28"/>
        <v>0.202794475688233</v>
      </c>
      <c r="L51" s="66">
        <f t="shared" si="28"/>
        <v>0.268675382455205</v>
      </c>
      <c r="M51" s="66">
        <f t="shared" si="28"/>
        <v>0.22605867316929801</v>
      </c>
      <c r="N51" s="66">
        <f t="shared" si="28"/>
        <v>0.22609032398401599</v>
      </c>
      <c r="O51" s="66">
        <f t="shared" si="28"/>
        <v>0.19199432619784959</v>
      </c>
      <c r="P51" s="66">
        <f t="shared" si="28"/>
        <v>0.19870490571363519</v>
      </c>
      <c r="Q51" s="66">
        <f t="shared" si="28"/>
        <v>0.19212094637699578</v>
      </c>
      <c r="R51" s="66">
        <f t="shared" si="28"/>
        <v>0.1447581359193767</v>
      </c>
      <c r="S51" s="66">
        <f t="shared" si="28"/>
        <v>0.14247668963153559</v>
      </c>
      <c r="T51" s="66">
        <f t="shared" si="28"/>
        <v>0.19436524548062212</v>
      </c>
      <c r="U51" s="66">
        <f t="shared" si="28"/>
        <v>8.7281441122337294E-2</v>
      </c>
      <c r="V51" s="66">
        <f t="shared" si="28"/>
        <v>0.12229177633503999</v>
      </c>
      <c r="W51" s="66">
        <f t="shared" si="28"/>
        <v>8.4693841429373001E-2</v>
      </c>
      <c r="X51" s="66">
        <f t="shared" si="28"/>
        <v>7.4982440819127999E-2</v>
      </c>
      <c r="Y51" s="66">
        <f t="shared" si="28"/>
        <v>8.1913989808339194E-2</v>
      </c>
      <c r="Z51" s="66">
        <f t="shared" si="28"/>
        <v>6.8804703932456607E-2</v>
      </c>
      <c r="AA51" s="66">
        <f t="shared" si="28"/>
        <v>9.9392664820423998E-2</v>
      </c>
      <c r="AB51" s="66">
        <f t="shared" ref="AB51" si="29">SUBTOTAL(9,AB52:AB54)</f>
        <v>6.4841601409058994E-2</v>
      </c>
      <c r="AC51" s="67">
        <f t="shared" si="28"/>
        <v>5.7103638796416431E-2</v>
      </c>
      <c r="AD51" s="29">
        <f t="shared" ca="1" si="9"/>
        <v>-0.81028562857003317</v>
      </c>
      <c r="AE51" s="37">
        <f t="shared" ca="1" si="4"/>
        <v>-5.9707501206738067E-2</v>
      </c>
      <c r="AF51" s="37">
        <f t="shared" ca="1" si="5"/>
        <v>-0.11933638967099125</v>
      </c>
      <c r="AG51" s="44">
        <f t="shared" ca="1" si="6"/>
        <v>9.0931689543212685E-4</v>
      </c>
    </row>
    <row r="52" spans="1:33" hidden="1" outlineLevel="2" x14ac:dyDescent="0.2">
      <c r="A52" s="17" t="s">
        <v>6</v>
      </c>
      <c r="B52" s="56">
        <v>0</v>
      </c>
      <c r="C52" s="68">
        <v>0</v>
      </c>
      <c r="D52" s="68">
        <v>0</v>
      </c>
      <c r="E52" s="68">
        <v>0</v>
      </c>
      <c r="F52" s="68">
        <v>0</v>
      </c>
      <c r="G52" s="68">
        <v>0</v>
      </c>
      <c r="H52" s="68">
        <v>0</v>
      </c>
      <c r="I52" s="68">
        <v>0</v>
      </c>
      <c r="J52" s="68">
        <v>0</v>
      </c>
      <c r="K52" s="68">
        <v>0</v>
      </c>
      <c r="L52" s="68">
        <v>0</v>
      </c>
      <c r="M52" s="68">
        <v>0</v>
      </c>
      <c r="N52" s="68">
        <v>0</v>
      </c>
      <c r="O52" s="68">
        <v>0</v>
      </c>
      <c r="P52" s="68">
        <v>0</v>
      </c>
      <c r="Q52" s="68">
        <v>0</v>
      </c>
      <c r="R52" s="68">
        <v>0</v>
      </c>
      <c r="S52" s="68">
        <v>0</v>
      </c>
      <c r="T52" s="68">
        <v>0</v>
      </c>
      <c r="U52" s="68">
        <v>0</v>
      </c>
      <c r="V52" s="68">
        <v>0</v>
      </c>
      <c r="W52" s="68">
        <v>0</v>
      </c>
      <c r="X52" s="68">
        <v>0</v>
      </c>
      <c r="Y52" s="68">
        <v>0</v>
      </c>
      <c r="Z52" s="68">
        <v>0</v>
      </c>
      <c r="AA52" s="68">
        <v>0</v>
      </c>
      <c r="AB52" s="68">
        <v>0</v>
      </c>
      <c r="AC52" s="69">
        <v>0</v>
      </c>
      <c r="AD52" s="30" t="str">
        <f t="shared" ca="1" si="9"/>
        <v/>
      </c>
      <c r="AE52" s="38" t="str">
        <f t="shared" ca="1" si="4"/>
        <v/>
      </c>
      <c r="AF52" s="38" t="str">
        <f t="shared" ca="1" si="5"/>
        <v/>
      </c>
      <c r="AG52" s="45">
        <f t="shared" ca="1" si="6"/>
        <v>0</v>
      </c>
    </row>
    <row r="53" spans="1:33" hidden="1" outlineLevel="2" x14ac:dyDescent="0.2">
      <c r="A53" s="17" t="s">
        <v>7</v>
      </c>
      <c r="B53" s="56">
        <v>9.7429181177678806E-2</v>
      </c>
      <c r="C53" s="68">
        <v>9.7429181177678806E-2</v>
      </c>
      <c r="D53" s="68">
        <v>9.7429181177678806E-2</v>
      </c>
      <c r="E53" s="68">
        <v>9.8909024445993601E-2</v>
      </c>
      <c r="F53" s="68">
        <v>9.8909024445993601E-2</v>
      </c>
      <c r="G53" s="68">
        <v>0.10038886771430799</v>
      </c>
      <c r="H53" s="68">
        <v>0.10038886771430799</v>
      </c>
      <c r="I53" s="68">
        <v>0.10038886771430799</v>
      </c>
      <c r="J53" s="68">
        <v>0.10038886771430799</v>
      </c>
      <c r="K53" s="68">
        <v>0.10038886771430799</v>
      </c>
      <c r="L53" s="68">
        <v>0.10079480722084801</v>
      </c>
      <c r="M53" s="68">
        <v>0.106214196747866</v>
      </c>
      <c r="N53" s="68">
        <v>0.11285795772547599</v>
      </c>
      <c r="O53" s="68">
        <v>0.12463473774738899</v>
      </c>
      <c r="P53" s="68">
        <v>0.16079603293083899</v>
      </c>
      <c r="Q53" s="68">
        <v>0.15307319336452499</v>
      </c>
      <c r="R53" s="68">
        <v>0.101990902103739</v>
      </c>
      <c r="S53" s="68">
        <v>9.48472378613857E-2</v>
      </c>
      <c r="T53" s="68">
        <v>9.8354945830265703E-2</v>
      </c>
      <c r="U53" s="68">
        <v>4.4680584703293898E-2</v>
      </c>
      <c r="V53" s="68">
        <v>5.9071784290628697E-2</v>
      </c>
      <c r="W53" s="68">
        <v>3.8542548091093497E-2</v>
      </c>
      <c r="X53" s="68">
        <v>3.29089818190186E-2</v>
      </c>
      <c r="Y53" s="68">
        <v>3.64843333502596E-2</v>
      </c>
      <c r="Z53" s="68">
        <v>2.3818823825306201E-2</v>
      </c>
      <c r="AA53" s="68">
        <v>4.6607852944258302E-2</v>
      </c>
      <c r="AB53" s="68">
        <v>2.1997248573787698E-2</v>
      </c>
      <c r="AC53" s="69">
        <v>6.6526523443063302E-3</v>
      </c>
      <c r="AD53" s="30">
        <f t="shared" ca="1" si="9"/>
        <v>-0.93171807189702149</v>
      </c>
      <c r="AE53" s="38">
        <f t="shared" ca="1" si="4"/>
        <v>-9.4629916463775055E-2</v>
      </c>
      <c r="AF53" s="38">
        <f t="shared" ca="1" si="5"/>
        <v>-0.69756888812750217</v>
      </c>
      <c r="AG53" s="45">
        <f t="shared" ca="1" si="6"/>
        <v>1.0593666714797034E-4</v>
      </c>
    </row>
    <row r="54" spans="1:33" hidden="1" outlineLevel="2" x14ac:dyDescent="0.2">
      <c r="A54" s="17" t="s">
        <v>8</v>
      </c>
      <c r="B54" s="56">
        <v>0.203568778892501</v>
      </c>
      <c r="C54" s="68">
        <v>0.226099855195868</v>
      </c>
      <c r="D54" s="68">
        <v>0.45313452255619102</v>
      </c>
      <c r="E54" s="68">
        <v>0.17113968213129899</v>
      </c>
      <c r="F54" s="68">
        <v>0.22952396790103199</v>
      </c>
      <c r="G54" s="68">
        <v>0.19302548411253001</v>
      </c>
      <c r="H54" s="68">
        <v>0.25401218143983301</v>
      </c>
      <c r="I54" s="68">
        <v>0.20907359684093299</v>
      </c>
      <c r="J54" s="68">
        <v>0.13192606062255499</v>
      </c>
      <c r="K54" s="68">
        <v>0.10240560797392501</v>
      </c>
      <c r="L54" s="68">
        <v>0.16788057523435701</v>
      </c>
      <c r="M54" s="68">
        <v>0.11984447642143201</v>
      </c>
      <c r="N54" s="68">
        <v>0.11323236625854</v>
      </c>
      <c r="O54" s="68">
        <v>6.7359588450460597E-2</v>
      </c>
      <c r="P54" s="68">
        <v>3.7908872782796199E-2</v>
      </c>
      <c r="Q54" s="68">
        <v>3.90477530124708E-2</v>
      </c>
      <c r="R54" s="68">
        <v>4.2767233815637698E-2</v>
      </c>
      <c r="S54" s="68">
        <v>4.7629451770149898E-2</v>
      </c>
      <c r="T54" s="68">
        <v>9.6010299650356401E-2</v>
      </c>
      <c r="U54" s="68">
        <v>4.2600856419043397E-2</v>
      </c>
      <c r="V54" s="68">
        <v>6.3219992044411297E-2</v>
      </c>
      <c r="W54" s="68">
        <v>4.6151293338279498E-2</v>
      </c>
      <c r="X54" s="68">
        <v>4.2073459000109399E-2</v>
      </c>
      <c r="Y54" s="68">
        <v>4.5429656458079601E-2</v>
      </c>
      <c r="Z54" s="68">
        <v>4.4985880107150399E-2</v>
      </c>
      <c r="AA54" s="68">
        <v>5.2784811876165703E-2</v>
      </c>
      <c r="AB54" s="68">
        <v>4.2844352835271299E-2</v>
      </c>
      <c r="AC54" s="69">
        <v>5.0450986452110103E-2</v>
      </c>
      <c r="AD54" s="30">
        <f t="shared" ca="1" si="9"/>
        <v>-0.75216736708553988</v>
      </c>
      <c r="AE54" s="38">
        <f t="shared" ca="1" si="4"/>
        <v>-5.0354694712530734E-2</v>
      </c>
      <c r="AF54" s="38">
        <f t="shared" ca="1" si="5"/>
        <v>0.17754110199971795</v>
      </c>
      <c r="AG54" s="45">
        <f t="shared" ca="1" si="6"/>
        <v>8.0338022828415658E-4</v>
      </c>
    </row>
    <row r="55" spans="1:33" ht="15" hidden="1" outlineLevel="1" x14ac:dyDescent="0.25">
      <c r="A55" s="16" t="s">
        <v>21</v>
      </c>
      <c r="B55" s="55">
        <f>SUBTOTAL(9,B56:B58)</f>
        <v>3.9145414686713502E-2</v>
      </c>
      <c r="C55" s="66">
        <f t="shared" ref="C55:AC55" si="30">SUBTOTAL(9,C56:C58)</f>
        <v>3.4769276751346397E-2</v>
      </c>
      <c r="D55" s="66">
        <f t="shared" si="30"/>
        <v>3.6011042038651499E-2</v>
      </c>
      <c r="E55" s="66">
        <f t="shared" si="30"/>
        <v>2.8299859520525401E-2</v>
      </c>
      <c r="F55" s="66">
        <f t="shared" si="30"/>
        <v>3.0006463704903698E-2</v>
      </c>
      <c r="G55" s="66">
        <f t="shared" si="30"/>
        <v>3.2981975116408303E-2</v>
      </c>
      <c r="H55" s="66">
        <f t="shared" si="30"/>
        <v>3.2549227181596099E-2</v>
      </c>
      <c r="I55" s="66">
        <f t="shared" si="30"/>
        <v>4.0313601905612E-2</v>
      </c>
      <c r="J55" s="66">
        <f t="shared" si="30"/>
        <v>3.9538718842946498E-2</v>
      </c>
      <c r="K55" s="66">
        <f t="shared" si="30"/>
        <v>3.1725302805034099E-2</v>
      </c>
      <c r="L55" s="66">
        <f t="shared" si="30"/>
        <v>5.0554149789331503E-2</v>
      </c>
      <c r="M55" s="66">
        <f t="shared" si="30"/>
        <v>4.95140521698254E-2</v>
      </c>
      <c r="N55" s="66">
        <f t="shared" si="30"/>
        <v>5.0495120210735302E-2</v>
      </c>
      <c r="O55" s="66">
        <f t="shared" si="30"/>
        <v>5.2335743985134603E-2</v>
      </c>
      <c r="P55" s="66">
        <f t="shared" si="30"/>
        <v>7.1607757640198805E-2</v>
      </c>
      <c r="Q55" s="66">
        <f t="shared" si="30"/>
        <v>7.2573956991067307E-2</v>
      </c>
      <c r="R55" s="66">
        <f t="shared" si="30"/>
        <v>7.2910891925113797E-2</v>
      </c>
      <c r="S55" s="66">
        <f t="shared" si="30"/>
        <v>8.6215822580024498E-2</v>
      </c>
      <c r="T55" s="66">
        <f t="shared" si="30"/>
        <v>6.03630996834051E-2</v>
      </c>
      <c r="U55" s="66">
        <f t="shared" si="30"/>
        <v>3.9074713095454704E-2</v>
      </c>
      <c r="V55" s="66">
        <f t="shared" si="30"/>
        <v>3.1258565553295897E-2</v>
      </c>
      <c r="W55" s="66">
        <f t="shared" si="30"/>
        <v>2.9209127382286499E-2</v>
      </c>
      <c r="X55" s="66">
        <f t="shared" si="30"/>
        <v>4.6325033330157979E-2</v>
      </c>
      <c r="Y55" s="66">
        <f t="shared" si="30"/>
        <v>6.0654073606556932E-2</v>
      </c>
      <c r="Z55" s="66">
        <f t="shared" si="30"/>
        <v>6.31531004042582E-2</v>
      </c>
      <c r="AA55" s="66">
        <f t="shared" si="30"/>
        <v>8.7481584603698606E-2</v>
      </c>
      <c r="AB55" s="66">
        <f t="shared" ref="AB55" si="31">SUBTOTAL(9,AB56:AB58)</f>
        <v>7.0749629739702682E-2</v>
      </c>
      <c r="AC55" s="67">
        <f t="shared" si="30"/>
        <v>0.12204307448420781</v>
      </c>
      <c r="AD55" s="29">
        <f t="shared" ca="1" si="9"/>
        <v>2.1176850586699989</v>
      </c>
      <c r="AE55" s="37">
        <f t="shared" ca="1" si="4"/>
        <v>4.3013868343572348E-2</v>
      </c>
      <c r="AF55" s="37">
        <f t="shared" ca="1" si="5"/>
        <v>0.72499947961877043</v>
      </c>
      <c r="AG55" s="44">
        <f t="shared" ca="1" si="6"/>
        <v>1.9434108217624832E-3</v>
      </c>
    </row>
    <row r="56" spans="1:33" hidden="1" outlineLevel="2" x14ac:dyDescent="0.2">
      <c r="A56" s="17" t="s">
        <v>6</v>
      </c>
      <c r="B56" s="56">
        <v>0</v>
      </c>
      <c r="C56" s="68">
        <v>0</v>
      </c>
      <c r="D56" s="68">
        <v>0</v>
      </c>
      <c r="E56" s="68">
        <v>0</v>
      </c>
      <c r="F56" s="68">
        <v>0</v>
      </c>
      <c r="G56" s="68">
        <v>0</v>
      </c>
      <c r="H56" s="68">
        <v>0</v>
      </c>
      <c r="I56" s="68">
        <v>0</v>
      </c>
      <c r="J56" s="68">
        <v>0</v>
      </c>
      <c r="K56" s="68">
        <v>0</v>
      </c>
      <c r="L56" s="68">
        <v>0</v>
      </c>
      <c r="M56" s="68">
        <v>0</v>
      </c>
      <c r="N56" s="68">
        <v>0</v>
      </c>
      <c r="O56" s="68">
        <v>0</v>
      </c>
      <c r="P56" s="68">
        <v>0</v>
      </c>
      <c r="Q56" s="68">
        <v>0</v>
      </c>
      <c r="R56" s="68">
        <v>0</v>
      </c>
      <c r="S56" s="68">
        <v>0</v>
      </c>
      <c r="T56" s="68">
        <v>0</v>
      </c>
      <c r="U56" s="68">
        <v>0</v>
      </c>
      <c r="V56" s="68">
        <v>0</v>
      </c>
      <c r="W56" s="68">
        <v>0</v>
      </c>
      <c r="X56" s="68">
        <v>0</v>
      </c>
      <c r="Y56" s="68">
        <v>0</v>
      </c>
      <c r="Z56" s="68">
        <v>0</v>
      </c>
      <c r="AA56" s="68">
        <v>0</v>
      </c>
      <c r="AB56" s="68">
        <v>0</v>
      </c>
      <c r="AC56" s="69">
        <v>0</v>
      </c>
      <c r="AD56" s="30" t="str">
        <f t="shared" ca="1" si="9"/>
        <v/>
      </c>
      <c r="AE56" s="38" t="str">
        <f t="shared" ca="1" si="4"/>
        <v/>
      </c>
      <c r="AF56" s="38" t="str">
        <f t="shared" ca="1" si="5"/>
        <v/>
      </c>
      <c r="AG56" s="45">
        <f t="shared" ca="1" si="6"/>
        <v>0</v>
      </c>
    </row>
    <row r="57" spans="1:33" hidden="1" outlineLevel="2" x14ac:dyDescent="0.2">
      <c r="A57" s="17" t="s">
        <v>7</v>
      </c>
      <c r="B57" s="56">
        <v>0</v>
      </c>
      <c r="C57" s="68">
        <v>0</v>
      </c>
      <c r="D57" s="68">
        <v>0</v>
      </c>
      <c r="E57" s="68">
        <v>0</v>
      </c>
      <c r="F57" s="68">
        <v>0</v>
      </c>
      <c r="G57" s="68">
        <v>0</v>
      </c>
      <c r="H57" s="68">
        <v>0</v>
      </c>
      <c r="I57" s="68">
        <v>0</v>
      </c>
      <c r="J57" s="68">
        <v>0</v>
      </c>
      <c r="K57" s="68">
        <v>0</v>
      </c>
      <c r="L57" s="68">
        <v>0</v>
      </c>
      <c r="M57" s="68">
        <v>0</v>
      </c>
      <c r="N57" s="68">
        <v>0</v>
      </c>
      <c r="O57" s="68">
        <v>0</v>
      </c>
      <c r="P57" s="68">
        <v>0</v>
      </c>
      <c r="Q57" s="68">
        <v>0</v>
      </c>
      <c r="R57" s="68">
        <v>0</v>
      </c>
      <c r="S57" s="68">
        <v>0</v>
      </c>
      <c r="T57" s="68">
        <v>0</v>
      </c>
      <c r="U57" s="68">
        <v>2.6012096298623001E-3</v>
      </c>
      <c r="V57" s="68">
        <v>0</v>
      </c>
      <c r="W57" s="68">
        <v>0</v>
      </c>
      <c r="X57" s="68">
        <v>9.8069776849302806E-3</v>
      </c>
      <c r="Y57" s="68">
        <v>9.41740965705813E-3</v>
      </c>
      <c r="Z57" s="68">
        <v>0</v>
      </c>
      <c r="AA57" s="68">
        <v>2.74173840218945E-2</v>
      </c>
      <c r="AB57" s="68">
        <v>4.2662825148713796E-3</v>
      </c>
      <c r="AC57" s="69">
        <v>6.9522566608081704E-2</v>
      </c>
      <c r="AD57" s="30" t="str">
        <f t="shared" ca="1" si="9"/>
        <v/>
      </c>
      <c r="AE57" s="38" t="str">
        <f t="shared" ca="1" si="4"/>
        <v/>
      </c>
      <c r="AF57" s="38">
        <f t="shared" ca="1" si="5"/>
        <v>15.295818752213524</v>
      </c>
      <c r="AG57" s="45">
        <f t="shared" ca="1" si="6"/>
        <v>1.1070755868276014E-3</v>
      </c>
    </row>
    <row r="58" spans="1:33" hidden="1" outlineLevel="2" x14ac:dyDescent="0.2">
      <c r="A58" s="17" t="s">
        <v>8</v>
      </c>
      <c r="B58" s="56">
        <v>3.9145414686713502E-2</v>
      </c>
      <c r="C58" s="68">
        <v>3.4769276751346397E-2</v>
      </c>
      <c r="D58" s="68">
        <v>3.6011042038651499E-2</v>
      </c>
      <c r="E58" s="68">
        <v>2.8299859520525401E-2</v>
      </c>
      <c r="F58" s="68">
        <v>3.0006463704903698E-2</v>
      </c>
      <c r="G58" s="68">
        <v>3.2981975116408303E-2</v>
      </c>
      <c r="H58" s="68">
        <v>3.2549227181596099E-2</v>
      </c>
      <c r="I58" s="68">
        <v>4.0313601905612E-2</v>
      </c>
      <c r="J58" s="68">
        <v>3.9538718842946498E-2</v>
      </c>
      <c r="K58" s="68">
        <v>3.1725302805034099E-2</v>
      </c>
      <c r="L58" s="68">
        <v>5.0554149789331503E-2</v>
      </c>
      <c r="M58" s="68">
        <v>4.95140521698254E-2</v>
      </c>
      <c r="N58" s="68">
        <v>5.0495120210735302E-2</v>
      </c>
      <c r="O58" s="68">
        <v>5.2335743985134603E-2</v>
      </c>
      <c r="P58" s="68">
        <v>7.1607757640198805E-2</v>
      </c>
      <c r="Q58" s="68">
        <v>7.2573956991067307E-2</v>
      </c>
      <c r="R58" s="68">
        <v>7.2910891925113797E-2</v>
      </c>
      <c r="S58" s="68">
        <v>8.6215822580024498E-2</v>
      </c>
      <c r="T58" s="68">
        <v>6.03630996834051E-2</v>
      </c>
      <c r="U58" s="68">
        <v>3.6473503465592402E-2</v>
      </c>
      <c r="V58" s="68">
        <v>3.1258565553295897E-2</v>
      </c>
      <c r="W58" s="68">
        <v>2.9209127382286499E-2</v>
      </c>
      <c r="X58" s="68">
        <v>3.6518055645227698E-2</v>
      </c>
      <c r="Y58" s="68">
        <v>5.1236663949498801E-2</v>
      </c>
      <c r="Z58" s="68">
        <v>6.31531004042582E-2</v>
      </c>
      <c r="AA58" s="68">
        <v>6.0064200581804103E-2</v>
      </c>
      <c r="AB58" s="68">
        <v>6.6483347224831305E-2</v>
      </c>
      <c r="AC58" s="69">
        <v>5.2520507876126103E-2</v>
      </c>
      <c r="AD58" s="30">
        <f t="shared" ca="1" si="9"/>
        <v>0.34167713629949859</v>
      </c>
      <c r="AE58" s="38">
        <f t="shared" ca="1" si="4"/>
        <v>1.0945409143568563E-2</v>
      </c>
      <c r="AF58" s="38">
        <f t="shared" ca="1" si="5"/>
        <v>-0.21002010174797769</v>
      </c>
      <c r="AG58" s="45">
        <f t="shared" ca="1" si="6"/>
        <v>8.3633523493488167E-4</v>
      </c>
    </row>
    <row r="59" spans="1:33" ht="15" hidden="1" outlineLevel="1" x14ac:dyDescent="0.25">
      <c r="A59" s="16" t="s">
        <v>22</v>
      </c>
      <c r="B59" s="55">
        <f>SUBTOTAL(9,B60:B62)</f>
        <v>3.1265894141029813</v>
      </c>
      <c r="C59" s="66">
        <f t="shared" ref="C59:AC59" si="32">SUBTOTAL(9,C60:C62)</f>
        <v>2.4393672384404579</v>
      </c>
      <c r="D59" s="66">
        <f t="shared" si="32"/>
        <v>1.652341976202895</v>
      </c>
      <c r="E59" s="66">
        <f t="shared" si="32"/>
        <v>2.827070974643707</v>
      </c>
      <c r="F59" s="66">
        <f t="shared" si="32"/>
        <v>3.2152444902697859</v>
      </c>
      <c r="G59" s="66">
        <f t="shared" si="32"/>
        <v>3.780344874289447</v>
      </c>
      <c r="H59" s="66">
        <f t="shared" si="32"/>
        <v>3.3563040035440372</v>
      </c>
      <c r="I59" s="66">
        <f t="shared" si="32"/>
        <v>3.5298157292210188</v>
      </c>
      <c r="J59" s="66">
        <f t="shared" si="32"/>
        <v>3.1847017726547118</v>
      </c>
      <c r="K59" s="66">
        <f t="shared" si="32"/>
        <v>3.2643534940533847</v>
      </c>
      <c r="L59" s="66">
        <f t="shared" si="32"/>
        <v>3.2409442283136767</v>
      </c>
      <c r="M59" s="66">
        <f t="shared" si="32"/>
        <v>3.1570354847207369</v>
      </c>
      <c r="N59" s="66">
        <f t="shared" si="32"/>
        <v>3.1672714366809851</v>
      </c>
      <c r="O59" s="66">
        <f t="shared" si="32"/>
        <v>3.0992017204358349</v>
      </c>
      <c r="P59" s="66">
        <f t="shared" si="32"/>
        <v>3.0172987639640301</v>
      </c>
      <c r="Q59" s="66">
        <f t="shared" si="32"/>
        <v>3.389969080902687</v>
      </c>
      <c r="R59" s="66">
        <f t="shared" si="32"/>
        <v>3.119419953819754</v>
      </c>
      <c r="S59" s="66">
        <f t="shared" si="32"/>
        <v>3.924997284607842</v>
      </c>
      <c r="T59" s="66">
        <f t="shared" si="32"/>
        <v>3.5970051323032757</v>
      </c>
      <c r="U59" s="66">
        <f t="shared" si="32"/>
        <v>2.3351480642129849</v>
      </c>
      <c r="V59" s="66">
        <f t="shared" si="32"/>
        <v>2.7593748202816801</v>
      </c>
      <c r="W59" s="66">
        <f t="shared" si="32"/>
        <v>2.3775055526289139</v>
      </c>
      <c r="X59" s="66">
        <f t="shared" si="32"/>
        <v>2.4073364756682039</v>
      </c>
      <c r="Y59" s="66">
        <f t="shared" si="32"/>
        <v>4.7901511482589969</v>
      </c>
      <c r="Z59" s="66">
        <f t="shared" si="32"/>
        <v>3.1948801840227561</v>
      </c>
      <c r="AA59" s="66">
        <f t="shared" si="32"/>
        <v>2.9579994690539708</v>
      </c>
      <c r="AB59" s="66">
        <f t="shared" ref="AB59" si="33">SUBTOTAL(9,AB60:AB62)</f>
        <v>2.0170637095765929</v>
      </c>
      <c r="AC59" s="67">
        <f t="shared" si="32"/>
        <v>1.870049637641094</v>
      </c>
      <c r="AD59" s="29">
        <f t="shared" ca="1" si="9"/>
        <v>-0.40188832303789679</v>
      </c>
      <c r="AE59" s="37">
        <f t="shared" ca="1" si="4"/>
        <v>-1.8856170040880582E-2</v>
      </c>
      <c r="AF59" s="37">
        <f t="shared" ca="1" si="5"/>
        <v>-7.2885190109517661E-2</v>
      </c>
      <c r="AG59" s="44">
        <f t="shared" ca="1" si="6"/>
        <v>2.9778622985239377E-2</v>
      </c>
    </row>
    <row r="60" spans="1:33" hidden="1" outlineLevel="2" x14ac:dyDescent="0.2">
      <c r="A60" s="17" t="s">
        <v>6</v>
      </c>
      <c r="B60" s="56">
        <v>0</v>
      </c>
      <c r="C60" s="68">
        <v>0</v>
      </c>
      <c r="D60" s="68">
        <v>0</v>
      </c>
      <c r="E60" s="68">
        <v>0</v>
      </c>
      <c r="F60" s="68">
        <v>0</v>
      </c>
      <c r="G60" s="68">
        <v>0</v>
      </c>
      <c r="H60" s="68">
        <v>0</v>
      </c>
      <c r="I60" s="68">
        <v>0</v>
      </c>
      <c r="J60" s="68">
        <v>0</v>
      </c>
      <c r="K60" s="68">
        <v>0</v>
      </c>
      <c r="L60" s="68">
        <v>0</v>
      </c>
      <c r="M60" s="68">
        <v>0</v>
      </c>
      <c r="N60" s="68">
        <v>0</v>
      </c>
      <c r="O60" s="68">
        <v>0</v>
      </c>
      <c r="P60" s="68">
        <v>0</v>
      </c>
      <c r="Q60" s="68">
        <v>0</v>
      </c>
      <c r="R60" s="68">
        <v>0</v>
      </c>
      <c r="S60" s="68">
        <v>0</v>
      </c>
      <c r="T60" s="68">
        <v>0</v>
      </c>
      <c r="U60" s="68">
        <v>0</v>
      </c>
      <c r="V60" s="68">
        <v>0</v>
      </c>
      <c r="W60" s="68">
        <v>0</v>
      </c>
      <c r="X60" s="68">
        <v>0</v>
      </c>
      <c r="Y60" s="68">
        <v>0</v>
      </c>
      <c r="Z60" s="68">
        <v>0</v>
      </c>
      <c r="AA60" s="68">
        <v>0</v>
      </c>
      <c r="AB60" s="68">
        <v>0</v>
      </c>
      <c r="AC60" s="69">
        <v>0</v>
      </c>
      <c r="AD60" s="30" t="str">
        <f t="shared" ca="1" si="9"/>
        <v/>
      </c>
      <c r="AE60" s="38" t="str">
        <f t="shared" ca="1" si="4"/>
        <v/>
      </c>
      <c r="AF60" s="38" t="str">
        <f t="shared" ca="1" si="5"/>
        <v/>
      </c>
      <c r="AG60" s="45">
        <f t="shared" ca="1" si="6"/>
        <v>0</v>
      </c>
    </row>
    <row r="61" spans="1:33" hidden="1" outlineLevel="2" x14ac:dyDescent="0.2">
      <c r="A61" s="17" t="s">
        <v>7</v>
      </c>
      <c r="B61" s="56">
        <v>2.8814537281417101</v>
      </c>
      <c r="C61" s="68">
        <v>2.21286949679638</v>
      </c>
      <c r="D61" s="68">
        <v>1.1934457053849601</v>
      </c>
      <c r="E61" s="68">
        <v>2.6326071471839301</v>
      </c>
      <c r="F61" s="68">
        <v>2.9590010623738299</v>
      </c>
      <c r="G61" s="68">
        <v>3.5262603745030199</v>
      </c>
      <c r="H61" s="68">
        <v>3.0453455168258601</v>
      </c>
      <c r="I61" s="68">
        <v>3.2573866732616801</v>
      </c>
      <c r="J61" s="68">
        <v>2.9893891143270999</v>
      </c>
      <c r="K61" s="68">
        <v>3.1103923926461698</v>
      </c>
      <c r="L61" s="68">
        <v>2.9640946448598098</v>
      </c>
      <c r="M61" s="68">
        <v>2.9364869579439201</v>
      </c>
      <c r="N61" s="68">
        <v>2.9488738317757002</v>
      </c>
      <c r="O61" s="68">
        <v>2.9336527682757598</v>
      </c>
      <c r="P61" s="68">
        <v>2.8683668555031101</v>
      </c>
      <c r="Q61" s="68">
        <v>3.23535702474013</v>
      </c>
      <c r="R61" s="68">
        <v>2.9541529110085398</v>
      </c>
      <c r="S61" s="68">
        <v>3.7173856171619</v>
      </c>
      <c r="T61" s="68">
        <v>3.3165579417676199</v>
      </c>
      <c r="U61" s="68">
        <v>2.1988793149508501</v>
      </c>
      <c r="V61" s="68">
        <v>2.59976426158949</v>
      </c>
      <c r="W61" s="68">
        <v>2.24361991684877</v>
      </c>
      <c r="X61" s="68">
        <v>2.2613395568821399</v>
      </c>
      <c r="Y61" s="68">
        <v>4.6002098194536103</v>
      </c>
      <c r="Z61" s="68">
        <v>2.9727086858237102</v>
      </c>
      <c r="AA61" s="68">
        <v>2.7127581262412299</v>
      </c>
      <c r="AB61" s="68">
        <v>1.78096241500847</v>
      </c>
      <c r="AC61" s="69">
        <v>1.6327609469886999</v>
      </c>
      <c r="AD61" s="30">
        <f t="shared" ca="1" si="9"/>
        <v>-0.43335513909442847</v>
      </c>
      <c r="AE61" s="38">
        <f t="shared" ca="1" si="4"/>
        <v>-2.0818118805955077E-2</v>
      </c>
      <c r="AF61" s="38">
        <f t="shared" ca="1" si="5"/>
        <v>-8.3214259195394269E-2</v>
      </c>
      <c r="AG61" s="45">
        <f t="shared" ca="1" si="6"/>
        <v>2.600004389548214E-2</v>
      </c>
    </row>
    <row r="62" spans="1:33" hidden="1" outlineLevel="2" x14ac:dyDescent="0.2">
      <c r="A62" s="17" t="s">
        <v>8</v>
      </c>
      <c r="B62" s="56">
        <v>0.245135685961271</v>
      </c>
      <c r="C62" s="68">
        <v>0.22649774164407799</v>
      </c>
      <c r="D62" s="68">
        <v>0.45889627081793499</v>
      </c>
      <c r="E62" s="68">
        <v>0.194463827459777</v>
      </c>
      <c r="F62" s="68">
        <v>0.256243427895956</v>
      </c>
      <c r="G62" s="68">
        <v>0.254084499786427</v>
      </c>
      <c r="H62" s="68">
        <v>0.310958486718177</v>
      </c>
      <c r="I62" s="68">
        <v>0.27242905595933897</v>
      </c>
      <c r="J62" s="68">
        <v>0.19531265832761199</v>
      </c>
      <c r="K62" s="68">
        <v>0.153961101407215</v>
      </c>
      <c r="L62" s="68">
        <v>0.27684958345386701</v>
      </c>
      <c r="M62" s="68">
        <v>0.22054852677681699</v>
      </c>
      <c r="N62" s="68">
        <v>0.21839760490528501</v>
      </c>
      <c r="O62" s="68">
        <v>0.16554895216007501</v>
      </c>
      <c r="P62" s="68">
        <v>0.14893190846092</v>
      </c>
      <c r="Q62" s="68">
        <v>0.15461205616255699</v>
      </c>
      <c r="R62" s="68">
        <v>0.16526704281121399</v>
      </c>
      <c r="S62" s="68">
        <v>0.20761166744594201</v>
      </c>
      <c r="T62" s="68">
        <v>0.28044719053565598</v>
      </c>
      <c r="U62" s="68">
        <v>0.136268749262135</v>
      </c>
      <c r="V62" s="68">
        <v>0.15961055869219001</v>
      </c>
      <c r="W62" s="68">
        <v>0.13388563578014401</v>
      </c>
      <c r="X62" s="68">
        <v>0.14599691878606399</v>
      </c>
      <c r="Y62" s="68">
        <v>0.189941328805387</v>
      </c>
      <c r="Z62" s="68">
        <v>0.222171498199046</v>
      </c>
      <c r="AA62" s="68">
        <v>0.24524134281274099</v>
      </c>
      <c r="AB62" s="68">
        <v>0.23610129456812301</v>
      </c>
      <c r="AC62" s="69">
        <v>0.237288690652394</v>
      </c>
      <c r="AD62" s="30">
        <f t="shared" ca="1" si="9"/>
        <v>-3.2010824038556152E-2</v>
      </c>
      <c r="AE62" s="38">
        <f t="shared" ca="1" si="4"/>
        <v>-1.204251107931209E-3</v>
      </c>
      <c r="AF62" s="38">
        <f t="shared" ca="1" si="5"/>
        <v>5.0291807439810654E-3</v>
      </c>
      <c r="AG62" s="45">
        <f t="shared" ca="1" si="6"/>
        <v>3.7785790897572375E-3</v>
      </c>
    </row>
    <row r="63" spans="1:33" ht="15" hidden="1" outlineLevel="1" x14ac:dyDescent="0.25">
      <c r="A63" s="16" t="s">
        <v>23</v>
      </c>
      <c r="B63" s="55">
        <f>SUBTOTAL(9,B64:B67)</f>
        <v>3.3303148512720653</v>
      </c>
      <c r="C63" s="66">
        <f t="shared" ref="C63:AC63" si="34">SUBTOTAL(9,C64:C67)</f>
        <v>3.88302291837386</v>
      </c>
      <c r="D63" s="66">
        <f t="shared" si="34"/>
        <v>3.6709683359995342</v>
      </c>
      <c r="E63" s="66">
        <f t="shared" si="34"/>
        <v>4.7128870758270889</v>
      </c>
      <c r="F63" s="66">
        <f t="shared" si="34"/>
        <v>4.011962877489939</v>
      </c>
      <c r="G63" s="66">
        <f t="shared" si="34"/>
        <v>2.6258571161425048</v>
      </c>
      <c r="H63" s="66">
        <f t="shared" si="34"/>
        <v>2.8370118972463767</v>
      </c>
      <c r="I63" s="66">
        <f t="shared" si="34"/>
        <v>2.5733640077107269</v>
      </c>
      <c r="J63" s="66">
        <f t="shared" si="34"/>
        <v>2.6245183717610954</v>
      </c>
      <c r="K63" s="66">
        <f t="shared" si="34"/>
        <v>1.7835619943539682</v>
      </c>
      <c r="L63" s="66">
        <f t="shared" si="34"/>
        <v>2.4578771007234286</v>
      </c>
      <c r="M63" s="66">
        <f t="shared" si="34"/>
        <v>5.3535888449268274</v>
      </c>
      <c r="N63" s="66">
        <f t="shared" si="34"/>
        <v>4.8029079186709067</v>
      </c>
      <c r="O63" s="66">
        <f t="shared" si="34"/>
        <v>7.5006415642715405</v>
      </c>
      <c r="P63" s="66">
        <f t="shared" si="34"/>
        <v>3.0055877787930103</v>
      </c>
      <c r="Q63" s="66">
        <f t="shared" si="34"/>
        <v>1.7198044018637859</v>
      </c>
      <c r="R63" s="66">
        <f t="shared" si="34"/>
        <v>2.1236794085882691</v>
      </c>
      <c r="S63" s="66">
        <f t="shared" si="34"/>
        <v>2.6229799696008889</v>
      </c>
      <c r="T63" s="66">
        <f t="shared" si="34"/>
        <v>3.3212351010091599</v>
      </c>
      <c r="U63" s="66">
        <f t="shared" si="34"/>
        <v>2.1588796689668048</v>
      </c>
      <c r="V63" s="66">
        <f t="shared" si="34"/>
        <v>1.1867901653989679</v>
      </c>
      <c r="W63" s="66">
        <f t="shared" si="34"/>
        <v>0.70332320218311939</v>
      </c>
      <c r="X63" s="66">
        <f t="shared" si="34"/>
        <v>0.11873370831935104</v>
      </c>
      <c r="Y63" s="66">
        <f t="shared" si="34"/>
        <v>1.0541959030673118</v>
      </c>
      <c r="Z63" s="66">
        <f t="shared" si="34"/>
        <v>1.1194414886709083</v>
      </c>
      <c r="AA63" s="66">
        <f t="shared" si="34"/>
        <v>0.11782590614205297</v>
      </c>
      <c r="AB63" s="66">
        <f t="shared" ref="AB63" si="35">SUBTOTAL(9,AB64:AB67)</f>
        <v>0.66940351517822594</v>
      </c>
      <c r="AC63" s="67">
        <f t="shared" si="34"/>
        <v>0.88731217533171991</v>
      </c>
      <c r="AD63" s="29">
        <f t="shared" ca="1" si="9"/>
        <v>-0.73356507869134435</v>
      </c>
      <c r="AE63" s="37">
        <f t="shared" ca="1" si="4"/>
        <v>-4.7805654743770409E-2</v>
      </c>
      <c r="AF63" s="37">
        <f t="shared" ca="1" si="5"/>
        <v>0.32552661468393507</v>
      </c>
      <c r="AG63" s="44">
        <f t="shared" ca="1" si="6"/>
        <v>1.4129536568209044E-2</v>
      </c>
    </row>
    <row r="64" spans="1:33" hidden="1" outlineLevel="2" x14ac:dyDescent="0.2">
      <c r="A64" s="17" t="s">
        <v>6</v>
      </c>
      <c r="B64" s="56">
        <v>0</v>
      </c>
      <c r="C64" s="68">
        <v>0</v>
      </c>
      <c r="D64" s="68">
        <v>0</v>
      </c>
      <c r="E64" s="68">
        <v>0</v>
      </c>
      <c r="F64" s="68">
        <v>0</v>
      </c>
      <c r="G64" s="68">
        <v>0</v>
      </c>
      <c r="H64" s="68">
        <v>0</v>
      </c>
      <c r="I64" s="68">
        <v>0</v>
      </c>
      <c r="J64" s="68">
        <v>0</v>
      </c>
      <c r="K64" s="68">
        <v>0</v>
      </c>
      <c r="L64" s="68">
        <v>0</v>
      </c>
      <c r="M64" s="68">
        <v>0</v>
      </c>
      <c r="N64" s="68">
        <v>0</v>
      </c>
      <c r="O64" s="68">
        <v>0</v>
      </c>
      <c r="P64" s="68">
        <v>0</v>
      </c>
      <c r="Q64" s="68">
        <v>0</v>
      </c>
      <c r="R64" s="68">
        <v>0</v>
      </c>
      <c r="S64" s="68">
        <v>0</v>
      </c>
      <c r="T64" s="68">
        <v>0</v>
      </c>
      <c r="U64" s="68">
        <v>0</v>
      </c>
      <c r="V64" s="68">
        <v>0</v>
      </c>
      <c r="W64" s="68">
        <v>0</v>
      </c>
      <c r="X64" s="68">
        <v>0</v>
      </c>
      <c r="Y64" s="68">
        <v>0</v>
      </c>
      <c r="Z64" s="68">
        <v>0</v>
      </c>
      <c r="AA64" s="68">
        <v>0</v>
      </c>
      <c r="AB64" s="68">
        <v>0</v>
      </c>
      <c r="AC64" s="69">
        <v>0</v>
      </c>
      <c r="AD64" s="30" t="str">
        <f t="shared" ca="1" si="9"/>
        <v/>
      </c>
      <c r="AE64" s="38" t="str">
        <f t="shared" ca="1" si="4"/>
        <v/>
      </c>
      <c r="AF64" s="38" t="str">
        <f t="shared" ca="1" si="5"/>
        <v/>
      </c>
      <c r="AG64" s="45">
        <f t="shared" ca="1" si="6"/>
        <v>0</v>
      </c>
    </row>
    <row r="65" spans="1:33" hidden="1" outlineLevel="2" x14ac:dyDescent="0.2">
      <c r="A65" s="17" t="s">
        <v>7</v>
      </c>
      <c r="B65" s="56">
        <v>3.3293216651090001</v>
      </c>
      <c r="C65" s="68">
        <v>3.88202799979421</v>
      </c>
      <c r="D65" s="68">
        <v>3.6694841313763802</v>
      </c>
      <c r="E65" s="68">
        <v>4.7119462763544604</v>
      </c>
      <c r="F65" s="68">
        <v>4.0108524912452799</v>
      </c>
      <c r="G65" s="68">
        <v>2.6247855868837702</v>
      </c>
      <c r="H65" s="68">
        <v>2.8358919777126901</v>
      </c>
      <c r="I65" s="68">
        <v>2.57229312761097</v>
      </c>
      <c r="J65" s="68">
        <v>2.62353600539595</v>
      </c>
      <c r="K65" s="68">
        <v>1.7825420597355</v>
      </c>
      <c r="L65" s="68">
        <v>2.45653243649843</v>
      </c>
      <c r="M65" s="68">
        <v>5.3523514038008804</v>
      </c>
      <c r="N65" s="68">
        <v>4.8015661884348599</v>
      </c>
      <c r="O65" s="68">
        <v>7.49940809145156</v>
      </c>
      <c r="P65" s="68">
        <v>3.0043097766121698</v>
      </c>
      <c r="Q65" s="68">
        <v>1.7185384012929501</v>
      </c>
      <c r="R65" s="68">
        <v>2.1224141599697299</v>
      </c>
      <c r="S65" s="68">
        <v>2.6217385463301701</v>
      </c>
      <c r="T65" s="68">
        <v>3.3200283877352499</v>
      </c>
      <c r="U65" s="68">
        <v>2.1579388547770102</v>
      </c>
      <c r="V65" s="68">
        <v>1.18569899115855</v>
      </c>
      <c r="W65" s="68">
        <v>0.70226034353399602</v>
      </c>
      <c r="X65" s="68">
        <v>0.117665423932927</v>
      </c>
      <c r="Y65" s="68">
        <v>1.0531269771009899</v>
      </c>
      <c r="Z65" s="68">
        <v>1.1183439142210401</v>
      </c>
      <c r="AA65" s="68">
        <v>0.11668869279633499</v>
      </c>
      <c r="AB65" s="68">
        <v>0.66825503654498797</v>
      </c>
      <c r="AC65" s="69">
        <v>0.88611259910272799</v>
      </c>
      <c r="AD65" s="30">
        <f t="shared" ca="1" si="9"/>
        <v>-0.73384590368989855</v>
      </c>
      <c r="AE65" s="38">
        <f t="shared" ca="1" si="4"/>
        <v>-4.7842844809597884E-2</v>
      </c>
      <c r="AF65" s="38">
        <f t="shared" ca="1" si="5"/>
        <v>0.32600960807434709</v>
      </c>
      <c r="AG65" s="45">
        <f t="shared" ca="1" si="6"/>
        <v>1.4110434546772722E-2</v>
      </c>
    </row>
    <row r="66" spans="1:33" hidden="1" outlineLevel="2" x14ac:dyDescent="0.2">
      <c r="A66" s="17" t="s">
        <v>8</v>
      </c>
      <c r="B66" s="56">
        <v>5.4594825122798404E-4</v>
      </c>
      <c r="C66" s="68">
        <v>5.3519799623021405E-4</v>
      </c>
      <c r="D66" s="68">
        <v>1.0249660934213401E-3</v>
      </c>
      <c r="E66" s="68">
        <v>4.4311437799155601E-4</v>
      </c>
      <c r="F66" s="68">
        <v>5.7600204856270197E-4</v>
      </c>
      <c r="G66" s="68">
        <v>5.1525310542614798E-4</v>
      </c>
      <c r="H66" s="68">
        <v>5.8749658264436197E-4</v>
      </c>
      <c r="I66" s="68">
        <v>5.0083702862235499E-4</v>
      </c>
      <c r="J66" s="68">
        <v>3.8909109954187598E-4</v>
      </c>
      <c r="K66" s="68">
        <v>3.2311197627844199E-4</v>
      </c>
      <c r="L66" s="68">
        <v>5.7387715880279999E-4</v>
      </c>
      <c r="M66" s="68">
        <v>4.5194301556330402E-4</v>
      </c>
      <c r="N66" s="68">
        <v>4.4894190471341297E-4</v>
      </c>
      <c r="O66" s="68">
        <v>3.2838642391738802E-4</v>
      </c>
      <c r="P66" s="68">
        <v>3.0249313943493699E-4</v>
      </c>
      <c r="Q66" s="68">
        <v>3.0334194205871098E-4</v>
      </c>
      <c r="R66" s="68">
        <v>3.1824608320412198E-4</v>
      </c>
      <c r="S66" s="68">
        <v>3.4840252216013597E-4</v>
      </c>
      <c r="T66" s="68">
        <v>3.9359288026760898E-4</v>
      </c>
      <c r="U66" s="68">
        <v>2.1379293219949701E-4</v>
      </c>
      <c r="V66" s="68">
        <v>2.4636070624399199E-4</v>
      </c>
      <c r="W66" s="68">
        <v>2.0475447297310599E-4</v>
      </c>
      <c r="X66" s="68">
        <v>2.1422510611514699E-4</v>
      </c>
      <c r="Y66" s="68">
        <v>2.6779623795291101E-4</v>
      </c>
      <c r="Z66" s="68">
        <v>2.9029300936205498E-4</v>
      </c>
      <c r="AA66" s="68">
        <v>3.18119877369996E-4</v>
      </c>
      <c r="AB66" s="68">
        <v>3.3672270400112901E-4</v>
      </c>
      <c r="AC66" s="69">
        <v>3.2327669531542801E-4</v>
      </c>
      <c r="AD66" s="30">
        <f t="shared" ca="1" si="9"/>
        <v>-0.40786201881168771</v>
      </c>
      <c r="AE66" s="38">
        <f t="shared" ca="1" si="4"/>
        <v>-1.922086256814759E-2</v>
      </c>
      <c r="AF66" s="38">
        <f t="shared" ca="1" si="5"/>
        <v>-3.9931993078957673E-2</v>
      </c>
      <c r="AG66" s="45">
        <f t="shared" ca="1" si="6"/>
        <v>5.1478498944314261E-6</v>
      </c>
    </row>
    <row r="67" spans="1:33" ht="15" hidden="1" outlineLevel="2" x14ac:dyDescent="0.25">
      <c r="A67" s="17" t="s">
        <v>9</v>
      </c>
      <c r="B67" s="56">
        <v>4.4723791183710399E-4</v>
      </c>
      <c r="C67" s="68">
        <v>4.5972058341991399E-4</v>
      </c>
      <c r="D67" s="68">
        <v>4.5923852973252802E-4</v>
      </c>
      <c r="E67" s="68">
        <v>4.9768509463722198E-4</v>
      </c>
      <c r="F67" s="68">
        <v>5.3438419609622601E-4</v>
      </c>
      <c r="G67" s="68">
        <v>5.5627615330883001E-4</v>
      </c>
      <c r="H67" s="68">
        <v>5.3242295104260703E-4</v>
      </c>
      <c r="I67" s="68">
        <v>5.7004307113480497E-4</v>
      </c>
      <c r="J67" s="68">
        <v>5.9327526560363705E-4</v>
      </c>
      <c r="K67" s="68">
        <v>6.9682264218962205E-4</v>
      </c>
      <c r="L67" s="68">
        <v>7.7078706619606099E-4</v>
      </c>
      <c r="M67" s="68">
        <v>7.8549811038361602E-4</v>
      </c>
      <c r="N67" s="68">
        <v>8.9278833133280802E-4</v>
      </c>
      <c r="O67" s="68">
        <v>9.0508639606336899E-4</v>
      </c>
      <c r="P67" s="68">
        <v>9.75509041405449E-4</v>
      </c>
      <c r="Q67" s="68">
        <v>9.6265862877711699E-4</v>
      </c>
      <c r="R67" s="68">
        <v>9.4700253533527205E-4</v>
      </c>
      <c r="S67" s="68">
        <v>8.9302074855854101E-4</v>
      </c>
      <c r="T67" s="68">
        <v>8.1312039364266303E-4</v>
      </c>
      <c r="U67" s="68">
        <v>7.2702125759505998E-4</v>
      </c>
      <c r="V67" s="68">
        <v>8.4481353417381502E-4</v>
      </c>
      <c r="W67" s="68">
        <v>8.5810417615029503E-4</v>
      </c>
      <c r="X67" s="68">
        <v>8.5405928030889296E-4</v>
      </c>
      <c r="Y67" s="68">
        <v>8.0112972836905401E-4</v>
      </c>
      <c r="Z67" s="68">
        <v>8.0728144050612796E-4</v>
      </c>
      <c r="AA67" s="68">
        <v>8.1909346834798497E-4</v>
      </c>
      <c r="AB67" s="68">
        <v>8.1175592923691598E-4</v>
      </c>
      <c r="AC67" s="69">
        <v>8.7629953367649805E-4</v>
      </c>
      <c r="AD67" s="29">
        <f t="shared" ca="1" si="9"/>
        <v>0.95935878977019673</v>
      </c>
      <c r="AE67" s="37">
        <f t="shared" ca="1" si="4"/>
        <v>2.5224641279285587E-2</v>
      </c>
      <c r="AF67" s="37">
        <f t="shared" ca="1" si="5"/>
        <v>7.9511097011949916E-2</v>
      </c>
      <c r="AG67" s="44">
        <f t="shared" ca="1" si="6"/>
        <v>1.3954171541890243E-5</v>
      </c>
    </row>
    <row r="68" spans="1:33" ht="15" collapsed="1" x14ac:dyDescent="0.25">
      <c r="A68" s="15" t="s">
        <v>24</v>
      </c>
      <c r="B68" s="54">
        <f>SUBTOTAL(9,B69:B82)</f>
        <v>5.5510936947895146</v>
      </c>
      <c r="C68" s="64">
        <f t="shared" ref="C68:AC68" si="36">SUBTOTAL(9,C69:C82)</f>
        <v>5.6527208727635312</v>
      </c>
      <c r="D68" s="64">
        <f t="shared" si="36"/>
        <v>6.077160844291944</v>
      </c>
      <c r="E68" s="64">
        <f t="shared" si="36"/>
        <v>6.5077268334059983</v>
      </c>
      <c r="F68" s="64">
        <f t="shared" si="36"/>
        <v>7.7030482574259969</v>
      </c>
      <c r="G68" s="64">
        <f t="shared" si="36"/>
        <v>8.4932398484966036</v>
      </c>
      <c r="H68" s="64">
        <f t="shared" si="36"/>
        <v>8.1732763460329796</v>
      </c>
      <c r="I68" s="64">
        <f t="shared" si="36"/>
        <v>7.2625483755786826</v>
      </c>
      <c r="J68" s="64">
        <f t="shared" si="36"/>
        <v>6.9939228054420592</v>
      </c>
      <c r="K68" s="64">
        <f t="shared" si="36"/>
        <v>8.0306241959557845</v>
      </c>
      <c r="L68" s="64">
        <f t="shared" si="36"/>
        <v>10.990722723048243</v>
      </c>
      <c r="M68" s="64">
        <f t="shared" si="36"/>
        <v>10.472249590144948</v>
      </c>
      <c r="N68" s="64">
        <f t="shared" si="36"/>
        <v>11.333511737485965</v>
      </c>
      <c r="O68" s="64">
        <f t="shared" si="36"/>
        <v>11.715561981324456</v>
      </c>
      <c r="P68" s="64">
        <f t="shared" si="36"/>
        <v>11.251680689293407</v>
      </c>
      <c r="Q68" s="64">
        <f t="shared" si="36"/>
        <v>12.490211006601534</v>
      </c>
      <c r="R68" s="64">
        <f t="shared" si="36"/>
        <v>11.419531969925039</v>
      </c>
      <c r="S68" s="64">
        <f t="shared" si="36"/>
        <v>12.073232627015305</v>
      </c>
      <c r="T68" s="64">
        <f t="shared" si="36"/>
        <v>11.521226223915985</v>
      </c>
      <c r="U68" s="64">
        <f t="shared" si="36"/>
        <v>11.541476368111095</v>
      </c>
      <c r="V68" s="64">
        <f t="shared" si="36"/>
        <v>11.24188869914885</v>
      </c>
      <c r="W68" s="64">
        <f t="shared" si="36"/>
        <v>11.977043555945718</v>
      </c>
      <c r="X68" s="64">
        <f t="shared" si="36"/>
        <v>12.135731260828466</v>
      </c>
      <c r="Y68" s="64">
        <f t="shared" si="36"/>
        <v>13.542221162144495</v>
      </c>
      <c r="Z68" s="64">
        <f t="shared" si="36"/>
        <v>12.90185462500939</v>
      </c>
      <c r="AA68" s="64">
        <f t="shared" si="36"/>
        <v>14.775476161004827</v>
      </c>
      <c r="AB68" s="64">
        <f t="shared" ref="AB68" si="37">SUBTOTAL(9,AB69:AB82)</f>
        <v>13.28336468586591</v>
      </c>
      <c r="AC68" s="65">
        <f t="shared" si="36"/>
        <v>14.609117309504926</v>
      </c>
      <c r="AD68" s="28">
        <f t="shared" ca="1" si="9"/>
        <v>1.6317547699145569</v>
      </c>
      <c r="AE68" s="36">
        <f t="shared" ca="1" si="4"/>
        <v>3.6488875284760969E-2</v>
      </c>
      <c r="AF68" s="36">
        <f t="shared" ca="1" si="5"/>
        <v>9.9805482646251109E-2</v>
      </c>
      <c r="AG68" s="43">
        <f t="shared" ca="1" si="6"/>
        <v>0.23263521339232818</v>
      </c>
    </row>
    <row r="69" spans="1:33" ht="15" hidden="1" outlineLevel="1" x14ac:dyDescent="0.25">
      <c r="A69" s="16" t="s">
        <v>25</v>
      </c>
      <c r="B69" s="55">
        <f>SUBTOTAL(9,B70:B75)</f>
        <v>2.3320126351060178</v>
      </c>
      <c r="C69" s="66">
        <f t="shared" ref="C69:AC69" si="38">SUBTOTAL(9,C70:C75)</f>
        <v>2.4217537980216708</v>
      </c>
      <c r="D69" s="66">
        <f t="shared" si="38"/>
        <v>2.7763287804263821</v>
      </c>
      <c r="E69" s="66">
        <f t="shared" si="38"/>
        <v>3.1960711630851892</v>
      </c>
      <c r="F69" s="66">
        <f t="shared" si="38"/>
        <v>3.6154490731457352</v>
      </c>
      <c r="G69" s="66">
        <f t="shared" si="38"/>
        <v>4.3408053337725026</v>
      </c>
      <c r="H69" s="66">
        <f t="shared" si="38"/>
        <v>4.617126153735116</v>
      </c>
      <c r="I69" s="66">
        <f t="shared" si="38"/>
        <v>4.9327416561907702</v>
      </c>
      <c r="J69" s="66">
        <f t="shared" si="38"/>
        <v>5.1418494242195969</v>
      </c>
      <c r="K69" s="66">
        <f t="shared" si="38"/>
        <v>5.325775354991058</v>
      </c>
      <c r="L69" s="66">
        <f t="shared" si="38"/>
        <v>5.761923954335586</v>
      </c>
      <c r="M69" s="66">
        <f t="shared" si="38"/>
        <v>5.9086820410000049</v>
      </c>
      <c r="N69" s="66">
        <f t="shared" si="38"/>
        <v>6.3622686244478155</v>
      </c>
      <c r="O69" s="66">
        <f t="shared" si="38"/>
        <v>6.5973450689397772</v>
      </c>
      <c r="P69" s="66">
        <f t="shared" si="38"/>
        <v>6.6595673555163</v>
      </c>
      <c r="Q69" s="66">
        <f t="shared" si="38"/>
        <v>7.1438490573820719</v>
      </c>
      <c r="R69" s="66">
        <f t="shared" si="38"/>
        <v>7.378130822210033</v>
      </c>
      <c r="S69" s="66">
        <f t="shared" si="38"/>
        <v>7.6483270485168999</v>
      </c>
      <c r="T69" s="66">
        <f t="shared" si="38"/>
        <v>7.8021573532439064</v>
      </c>
      <c r="U69" s="66">
        <f t="shared" si="38"/>
        <v>7.7346338688977641</v>
      </c>
      <c r="V69" s="66">
        <f t="shared" si="38"/>
        <v>8.044525345704086</v>
      </c>
      <c r="W69" s="66">
        <f t="shared" si="38"/>
        <v>8.2613689956982181</v>
      </c>
      <c r="X69" s="66">
        <f t="shared" si="38"/>
        <v>8.343476780070322</v>
      </c>
      <c r="Y69" s="66">
        <f t="shared" si="38"/>
        <v>8.5900999227186521</v>
      </c>
      <c r="Z69" s="66">
        <f t="shared" si="38"/>
        <v>8.7469139431599316</v>
      </c>
      <c r="AA69" s="66">
        <f t="shared" si="38"/>
        <v>9.1562462985450885</v>
      </c>
      <c r="AB69" s="66">
        <f t="shared" ref="AB69" si="39">SUBTOTAL(9,AB70:AB75)</f>
        <v>9.4063656197529966</v>
      </c>
      <c r="AC69" s="67">
        <f t="shared" si="38"/>
        <v>10.487909677186309</v>
      </c>
      <c r="AD69" s="29">
        <f t="shared" ca="1" si="9"/>
        <v>3.497364001936254</v>
      </c>
      <c r="AE69" s="37">
        <f t="shared" ca="1" si="4"/>
        <v>5.7264453833709705E-2</v>
      </c>
      <c r="AF69" s="37">
        <f t="shared" ca="1" si="5"/>
        <v>0.11498001472131936</v>
      </c>
      <c r="AG69" s="44">
        <f t="shared" ca="1" si="6"/>
        <v>0.16700920761340526</v>
      </c>
    </row>
    <row r="70" spans="1:33" ht="15" hidden="1" outlineLevel="2" x14ac:dyDescent="0.25">
      <c r="A70" s="18" t="s">
        <v>26</v>
      </c>
      <c r="B70" s="57">
        <f>SUBTOTAL(9,B71:B72)</f>
        <v>0.18235094498880769</v>
      </c>
      <c r="C70" s="70">
        <f t="shared" ref="C70:AC70" si="40">SUBTOTAL(9,C71:C72)</f>
        <v>0.18234880314659069</v>
      </c>
      <c r="D70" s="70">
        <f t="shared" si="40"/>
        <v>0.18541368073717202</v>
      </c>
      <c r="E70" s="70">
        <f t="shared" si="40"/>
        <v>0.18735933464039919</v>
      </c>
      <c r="F70" s="70">
        <f t="shared" si="40"/>
        <v>0.19341201349216519</v>
      </c>
      <c r="G70" s="70">
        <f t="shared" si="40"/>
        <v>0.19980930708077288</v>
      </c>
      <c r="H70" s="70">
        <f t="shared" si="40"/>
        <v>0.20105235340505639</v>
      </c>
      <c r="I70" s="70">
        <f t="shared" si="40"/>
        <v>0.20701425829829009</v>
      </c>
      <c r="J70" s="70">
        <f t="shared" si="40"/>
        <v>0.21002874031904759</v>
      </c>
      <c r="K70" s="70">
        <f t="shared" si="40"/>
        <v>0.2135156811391179</v>
      </c>
      <c r="L70" s="70">
        <f t="shared" si="40"/>
        <v>0.21150704437911549</v>
      </c>
      <c r="M70" s="70">
        <f t="shared" si="40"/>
        <v>0.21290871467918479</v>
      </c>
      <c r="N70" s="70">
        <f t="shared" si="40"/>
        <v>0.2200929716582358</v>
      </c>
      <c r="O70" s="70">
        <f t="shared" si="40"/>
        <v>0.2277464360824073</v>
      </c>
      <c r="P70" s="70">
        <f t="shared" si="40"/>
        <v>0.2360079069026205</v>
      </c>
      <c r="Q70" s="70">
        <f t="shared" si="40"/>
        <v>0.2305876857472213</v>
      </c>
      <c r="R70" s="70">
        <f t="shared" si="40"/>
        <v>0.2324517678775132</v>
      </c>
      <c r="S70" s="70">
        <f t="shared" si="40"/>
        <v>0.2365484913024396</v>
      </c>
      <c r="T70" s="70">
        <f t="shared" si="40"/>
        <v>0.2334199927170455</v>
      </c>
      <c r="U70" s="70">
        <f t="shared" si="40"/>
        <v>0.2305189803370542</v>
      </c>
      <c r="V70" s="70">
        <f t="shared" si="40"/>
        <v>0.23199341677618671</v>
      </c>
      <c r="W70" s="70">
        <f t="shared" si="40"/>
        <v>0.22804438298640739</v>
      </c>
      <c r="X70" s="70">
        <f t="shared" si="40"/>
        <v>0.22311833026575209</v>
      </c>
      <c r="Y70" s="70">
        <f t="shared" si="40"/>
        <v>0.2220613055681524</v>
      </c>
      <c r="Z70" s="70">
        <f t="shared" si="40"/>
        <v>0.22250500403152182</v>
      </c>
      <c r="AA70" s="70">
        <f t="shared" si="40"/>
        <v>0.22894705064935789</v>
      </c>
      <c r="AB70" s="70">
        <f t="shared" ref="AB70" si="41">SUBTOTAL(9,AB71:AB72)</f>
        <v>0.2344212613547173</v>
      </c>
      <c r="AC70" s="71">
        <f t="shared" si="40"/>
        <v>0.2397559701028088</v>
      </c>
      <c r="AD70" s="31">
        <f t="shared" ca="1" si="9"/>
        <v>0.31480519674589291</v>
      </c>
      <c r="AE70" s="39">
        <f t="shared" ca="1" si="4"/>
        <v>1.0188161157692388E-2</v>
      </c>
      <c r="AF70" s="39">
        <f t="shared" ca="1" si="5"/>
        <v>2.2756932188071621E-2</v>
      </c>
      <c r="AG70" s="46">
        <f t="shared" ca="1" si="6"/>
        <v>3.8178679851289185E-3</v>
      </c>
    </row>
    <row r="71" spans="1:33" hidden="1" outlineLevel="3" x14ac:dyDescent="0.2">
      <c r="A71" s="19" t="s">
        <v>27</v>
      </c>
      <c r="B71" s="56">
        <v>0.145769184385003</v>
      </c>
      <c r="C71" s="68">
        <v>0.12436755264546399</v>
      </c>
      <c r="D71" s="68">
        <v>0.11675428593056</v>
      </c>
      <c r="E71" s="68">
        <v>0.109724907732865</v>
      </c>
      <c r="F71" s="68">
        <v>0.105958989407917</v>
      </c>
      <c r="G71" s="68">
        <v>0.100675164767159</v>
      </c>
      <c r="H71" s="68">
        <v>6.4773767103428401E-2</v>
      </c>
      <c r="I71" s="68">
        <v>5.6006492806643098E-2</v>
      </c>
      <c r="J71" s="68">
        <v>5.4159405900552599E-2</v>
      </c>
      <c r="K71" s="68">
        <v>5.3384399168900899E-2</v>
      </c>
      <c r="L71" s="68">
        <v>4.8298626117580498E-2</v>
      </c>
      <c r="M71" s="68">
        <v>4.6457999434318803E-2</v>
      </c>
      <c r="N71" s="68">
        <v>4.81621266633998E-2</v>
      </c>
      <c r="O71" s="68">
        <v>4.9672736766248303E-2</v>
      </c>
      <c r="P71" s="68">
        <v>5.4508788573697502E-2</v>
      </c>
      <c r="Q71" s="68">
        <v>4.81703069892453E-2</v>
      </c>
      <c r="R71" s="68">
        <v>4.6477438730319197E-2</v>
      </c>
      <c r="S71" s="68">
        <v>4.7937761941307597E-2</v>
      </c>
      <c r="T71" s="68">
        <v>4.5536330286953502E-2</v>
      </c>
      <c r="U71" s="68">
        <v>4.7995231169634202E-2</v>
      </c>
      <c r="V71" s="68">
        <v>4.7340248805883701E-2</v>
      </c>
      <c r="W71" s="68">
        <v>4.3647000803406402E-2</v>
      </c>
      <c r="X71" s="68">
        <v>4.3888108093269103E-2</v>
      </c>
      <c r="Y71" s="68">
        <v>4.4928249726284397E-2</v>
      </c>
      <c r="Z71" s="68">
        <v>4.65433419309128E-2</v>
      </c>
      <c r="AA71" s="68">
        <v>4.98355547807489E-2</v>
      </c>
      <c r="AB71" s="68">
        <v>5.3709849151378303E-2</v>
      </c>
      <c r="AC71" s="69">
        <v>5.5572524124091797E-2</v>
      </c>
      <c r="AD71" s="30">
        <f t="shared" ca="1" si="9"/>
        <v>-0.61876356543702249</v>
      </c>
      <c r="AE71" s="38">
        <f t="shared" ca="1" si="4"/>
        <v>-3.5085836034637996E-2</v>
      </c>
      <c r="AF71" s="38">
        <f t="shared" ca="1" si="5"/>
        <v>3.4680324040077704E-2</v>
      </c>
      <c r="AG71" s="45">
        <f t="shared" ca="1" si="6"/>
        <v>8.8493546423555332E-4</v>
      </c>
    </row>
    <row r="72" spans="1:33" hidden="1" outlineLevel="3" x14ac:dyDescent="0.2">
      <c r="A72" s="19" t="s">
        <v>28</v>
      </c>
      <c r="B72" s="56">
        <v>3.6581760603804699E-2</v>
      </c>
      <c r="C72" s="68">
        <v>5.7981250501126701E-2</v>
      </c>
      <c r="D72" s="68">
        <v>6.8659394806611998E-2</v>
      </c>
      <c r="E72" s="68">
        <v>7.7634426907534193E-2</v>
      </c>
      <c r="F72" s="68">
        <v>8.7453024084248196E-2</v>
      </c>
      <c r="G72" s="68">
        <v>9.9134142313613893E-2</v>
      </c>
      <c r="H72" s="68">
        <v>0.13627858630162801</v>
      </c>
      <c r="I72" s="68">
        <v>0.15100776549164699</v>
      </c>
      <c r="J72" s="68">
        <v>0.15586933441849499</v>
      </c>
      <c r="K72" s="68">
        <v>0.160131281970217</v>
      </c>
      <c r="L72" s="68">
        <v>0.16320841826153501</v>
      </c>
      <c r="M72" s="68">
        <v>0.16645071524486599</v>
      </c>
      <c r="N72" s="68">
        <v>0.17193084499483599</v>
      </c>
      <c r="O72" s="68">
        <v>0.17807369931615899</v>
      </c>
      <c r="P72" s="68">
        <v>0.18149911832892299</v>
      </c>
      <c r="Q72" s="68">
        <v>0.18241737875797601</v>
      </c>
      <c r="R72" s="68">
        <v>0.185974329147194</v>
      </c>
      <c r="S72" s="68">
        <v>0.18861072936113199</v>
      </c>
      <c r="T72" s="68">
        <v>0.187883662430092</v>
      </c>
      <c r="U72" s="68">
        <v>0.18252374916742001</v>
      </c>
      <c r="V72" s="68">
        <v>0.18465316797030301</v>
      </c>
      <c r="W72" s="68">
        <v>0.184397382183001</v>
      </c>
      <c r="X72" s="68">
        <v>0.17923022217248299</v>
      </c>
      <c r="Y72" s="68">
        <v>0.177133055841868</v>
      </c>
      <c r="Z72" s="68">
        <v>0.17596166210060901</v>
      </c>
      <c r="AA72" s="68">
        <v>0.179111495868609</v>
      </c>
      <c r="AB72" s="68">
        <v>0.180711412203339</v>
      </c>
      <c r="AC72" s="69">
        <v>0.184183445978717</v>
      </c>
      <c r="AD72" s="30">
        <f t="shared" ca="1" si="9"/>
        <v>4.0348436745157894</v>
      </c>
      <c r="AE72" s="38">
        <f t="shared" ca="1" si="4"/>
        <v>6.1694288773877615E-2</v>
      </c>
      <c r="AF72" s="38">
        <f t="shared" ca="1" si="5"/>
        <v>1.9213140625956804E-2</v>
      </c>
      <c r="AG72" s="45">
        <f t="shared" ca="1" si="6"/>
        <v>2.932932520893365E-3</v>
      </c>
    </row>
    <row r="73" spans="1:33" ht="15" hidden="1" outlineLevel="2" x14ac:dyDescent="0.25">
      <c r="A73" s="18" t="s">
        <v>29</v>
      </c>
      <c r="B73" s="57">
        <v>2.1496616901172101</v>
      </c>
      <c r="C73" s="70">
        <v>2.23940499487508</v>
      </c>
      <c r="D73" s="70">
        <v>2.5909150996892101</v>
      </c>
      <c r="E73" s="70">
        <v>3.00871182844479</v>
      </c>
      <c r="F73" s="70">
        <v>3.4220370596535701</v>
      </c>
      <c r="G73" s="70">
        <v>4.1409960266917301</v>
      </c>
      <c r="H73" s="70">
        <v>4.4160738003300599</v>
      </c>
      <c r="I73" s="70">
        <v>4.7257273978924799</v>
      </c>
      <c r="J73" s="70">
        <v>4.9318206839005496</v>
      </c>
      <c r="K73" s="70">
        <v>5.1122596738519404</v>
      </c>
      <c r="L73" s="70">
        <v>5.5504169099564704</v>
      </c>
      <c r="M73" s="70">
        <v>5.6957733263208201</v>
      </c>
      <c r="N73" s="70">
        <v>6.1421756527895797</v>
      </c>
      <c r="O73" s="70">
        <v>6.3695986328573699</v>
      </c>
      <c r="P73" s="70">
        <v>6.4235594486136796</v>
      </c>
      <c r="Q73" s="70">
        <v>6.9132613716348503</v>
      </c>
      <c r="R73" s="70">
        <v>7.1456790543325202</v>
      </c>
      <c r="S73" s="70">
        <v>7.4117785572144603</v>
      </c>
      <c r="T73" s="70">
        <v>7.5687373605268604</v>
      </c>
      <c r="U73" s="70">
        <v>7.5041148885607099</v>
      </c>
      <c r="V73" s="70">
        <v>7.8125319289278998</v>
      </c>
      <c r="W73" s="70">
        <v>8.0333246127118105</v>
      </c>
      <c r="X73" s="70">
        <v>8.12035844980457</v>
      </c>
      <c r="Y73" s="70">
        <v>8.3680386171504999</v>
      </c>
      <c r="Z73" s="70">
        <v>8.5244089391284099</v>
      </c>
      <c r="AA73" s="70">
        <v>8.9272992478957303</v>
      </c>
      <c r="AB73" s="70">
        <v>9.1719443583982798</v>
      </c>
      <c r="AC73" s="71">
        <v>10.2481537070835</v>
      </c>
      <c r="AD73" s="30">
        <f t="shared" ca="1" si="9"/>
        <v>3.767333275835008</v>
      </c>
      <c r="AE73" s="38">
        <f t="shared" ca="1" si="4"/>
        <v>5.954965723238792E-2</v>
      </c>
      <c r="AF73" s="38">
        <f t="shared" ca="1" si="5"/>
        <v>0.11733709959762129</v>
      </c>
      <c r="AG73" s="45">
        <f t="shared" ca="1" si="6"/>
        <v>0.16319133962827634</v>
      </c>
    </row>
    <row r="74" spans="1:33" ht="15" hidden="1" outlineLevel="2" x14ac:dyDescent="0.25">
      <c r="A74" s="18" t="s">
        <v>30</v>
      </c>
      <c r="B74" s="57">
        <v>0</v>
      </c>
      <c r="C74" s="70">
        <v>0</v>
      </c>
      <c r="D74" s="70">
        <v>0</v>
      </c>
      <c r="E74" s="70">
        <v>0</v>
      </c>
      <c r="F74" s="70">
        <v>0</v>
      </c>
      <c r="G74" s="70">
        <v>0</v>
      </c>
      <c r="H74" s="70">
        <v>0</v>
      </c>
      <c r="I74" s="70">
        <v>0</v>
      </c>
      <c r="J74" s="70">
        <v>0</v>
      </c>
      <c r="K74" s="70">
        <v>0</v>
      </c>
      <c r="L74" s="70">
        <v>0</v>
      </c>
      <c r="M74" s="70">
        <v>0</v>
      </c>
      <c r="N74" s="70">
        <v>0</v>
      </c>
      <c r="O74" s="70">
        <v>0</v>
      </c>
      <c r="P74" s="70">
        <v>0</v>
      </c>
      <c r="Q74" s="70">
        <v>0</v>
      </c>
      <c r="R74" s="70">
        <v>0</v>
      </c>
      <c r="S74" s="70">
        <v>0</v>
      </c>
      <c r="T74" s="70">
        <v>0</v>
      </c>
      <c r="U74" s="70">
        <v>0</v>
      </c>
      <c r="V74" s="70">
        <v>0</v>
      </c>
      <c r="W74" s="70">
        <v>0</v>
      </c>
      <c r="X74" s="70">
        <v>0</v>
      </c>
      <c r="Y74" s="70">
        <v>0</v>
      </c>
      <c r="Z74" s="70">
        <v>0</v>
      </c>
      <c r="AA74" s="70">
        <v>0</v>
      </c>
      <c r="AB74" s="70">
        <v>0</v>
      </c>
      <c r="AC74" s="71">
        <v>0</v>
      </c>
      <c r="AD74" s="30" t="str">
        <f t="shared" ca="1" si="9"/>
        <v/>
      </c>
      <c r="AE74" s="38" t="str">
        <f t="shared" ca="1" si="4"/>
        <v/>
      </c>
      <c r="AF74" s="38" t="str">
        <f t="shared" ca="1" si="5"/>
        <v/>
      </c>
      <c r="AG74" s="45">
        <f t="shared" ca="1" si="6"/>
        <v>0</v>
      </c>
    </row>
    <row r="75" spans="1:33" ht="15" hidden="1" outlineLevel="2" x14ac:dyDescent="0.25">
      <c r="A75" s="18" t="s">
        <v>31</v>
      </c>
      <c r="B75" s="57">
        <v>0</v>
      </c>
      <c r="C75" s="70">
        <v>0</v>
      </c>
      <c r="D75" s="70">
        <v>0</v>
      </c>
      <c r="E75" s="70">
        <v>0</v>
      </c>
      <c r="F75" s="70">
        <v>0</v>
      </c>
      <c r="G75" s="70">
        <v>0</v>
      </c>
      <c r="H75" s="70">
        <v>0</v>
      </c>
      <c r="I75" s="70">
        <v>0</v>
      </c>
      <c r="J75" s="70">
        <v>0</v>
      </c>
      <c r="K75" s="70">
        <v>0</v>
      </c>
      <c r="L75" s="70">
        <v>0</v>
      </c>
      <c r="M75" s="70">
        <v>0</v>
      </c>
      <c r="N75" s="70">
        <v>0</v>
      </c>
      <c r="O75" s="70">
        <v>0</v>
      </c>
      <c r="P75" s="70">
        <v>0</v>
      </c>
      <c r="Q75" s="70">
        <v>0</v>
      </c>
      <c r="R75" s="70">
        <v>0</v>
      </c>
      <c r="S75" s="70">
        <v>0</v>
      </c>
      <c r="T75" s="70">
        <v>0</v>
      </c>
      <c r="U75" s="70">
        <v>0</v>
      </c>
      <c r="V75" s="70">
        <v>0</v>
      </c>
      <c r="W75" s="70">
        <v>0</v>
      </c>
      <c r="X75" s="70">
        <v>0</v>
      </c>
      <c r="Y75" s="70">
        <v>0</v>
      </c>
      <c r="Z75" s="70">
        <v>0</v>
      </c>
      <c r="AA75" s="70">
        <v>0</v>
      </c>
      <c r="AB75" s="70">
        <v>0</v>
      </c>
      <c r="AC75" s="71">
        <v>0</v>
      </c>
      <c r="AD75" s="30" t="str">
        <f t="shared" ca="1" si="9"/>
        <v/>
      </c>
      <c r="AE75" s="38" t="str">
        <f t="shared" ca="1" si="4"/>
        <v/>
      </c>
      <c r="AF75" s="38" t="str">
        <f t="shared" ca="1" si="5"/>
        <v/>
      </c>
      <c r="AG75" s="45">
        <f t="shared" ca="1" si="6"/>
        <v>0</v>
      </c>
    </row>
    <row r="76" spans="1:33" ht="15" hidden="1" outlineLevel="1" x14ac:dyDescent="0.25">
      <c r="A76" s="16" t="s">
        <v>32</v>
      </c>
      <c r="B76" s="55">
        <f>SUBTOTAL(9,B77)</f>
        <v>0.11831746259138699</v>
      </c>
      <c r="C76" s="66">
        <f t="shared" ref="C76:AC76" si="42">SUBTOTAL(9,C77)</f>
        <v>0.15454625559846799</v>
      </c>
      <c r="D76" s="66">
        <f t="shared" si="42"/>
        <v>0.19280691694476099</v>
      </c>
      <c r="E76" s="66">
        <f t="shared" si="42"/>
        <v>0.20575528243665001</v>
      </c>
      <c r="F76" s="66">
        <f t="shared" si="42"/>
        <v>0.21559843243282401</v>
      </c>
      <c r="G76" s="66">
        <f t="shared" si="42"/>
        <v>0.23149003586711001</v>
      </c>
      <c r="H76" s="66">
        <f t="shared" si="42"/>
        <v>0.22774761680355801</v>
      </c>
      <c r="I76" s="66">
        <f t="shared" si="42"/>
        <v>0.23918710076223401</v>
      </c>
      <c r="J76" s="66">
        <f t="shared" si="42"/>
        <v>0.230831737726551</v>
      </c>
      <c r="K76" s="66">
        <f t="shared" si="42"/>
        <v>0.265854340723715</v>
      </c>
      <c r="L76" s="66">
        <f t="shared" si="42"/>
        <v>0.36641382366295</v>
      </c>
      <c r="M76" s="66">
        <f t="shared" si="42"/>
        <v>0.28964381907537401</v>
      </c>
      <c r="N76" s="66">
        <f t="shared" si="42"/>
        <v>0.24191197514895901</v>
      </c>
      <c r="O76" s="66">
        <f t="shared" si="42"/>
        <v>0.25289990878283097</v>
      </c>
      <c r="P76" s="66">
        <f t="shared" si="42"/>
        <v>0.26072341968166901</v>
      </c>
      <c r="Q76" s="66">
        <f t="shared" si="42"/>
        <v>0.22923768434066899</v>
      </c>
      <c r="R76" s="66">
        <f t="shared" si="42"/>
        <v>0.23541244305146899</v>
      </c>
      <c r="S76" s="66">
        <f t="shared" si="42"/>
        <v>0.23969994348401799</v>
      </c>
      <c r="T76" s="66">
        <f t="shared" si="42"/>
        <v>0.23233220714987701</v>
      </c>
      <c r="U76" s="66">
        <f t="shared" si="42"/>
        <v>0.24482575805946999</v>
      </c>
      <c r="V76" s="66">
        <f t="shared" si="42"/>
        <v>0.21347180041402999</v>
      </c>
      <c r="W76" s="66">
        <f t="shared" si="42"/>
        <v>0.22799725624696601</v>
      </c>
      <c r="X76" s="66">
        <f t="shared" si="42"/>
        <v>0.22922642860065501</v>
      </c>
      <c r="Y76" s="66">
        <f t="shared" si="42"/>
        <v>0.22089027510362899</v>
      </c>
      <c r="Z76" s="66">
        <f t="shared" si="42"/>
        <v>0.213542904740363</v>
      </c>
      <c r="AA76" s="66">
        <f t="shared" si="42"/>
        <v>0.20785297284233201</v>
      </c>
      <c r="AB76" s="66">
        <f t="shared" si="42"/>
        <v>0.19461587846169801</v>
      </c>
      <c r="AC76" s="67">
        <f t="shared" si="42"/>
        <v>0.167442780327337</v>
      </c>
      <c r="AD76" s="29">
        <f t="shared" ca="1" si="9"/>
        <v>0.41519921624423106</v>
      </c>
      <c r="AE76" s="37">
        <f t="shared" ca="1" si="4"/>
        <v>1.2944932860343705E-2</v>
      </c>
      <c r="AF76" s="37">
        <f t="shared" ca="1" si="5"/>
        <v>-0.13962426061606725</v>
      </c>
      <c r="AG76" s="44">
        <f t="shared" ca="1" si="6"/>
        <v>2.666354585783993E-3</v>
      </c>
    </row>
    <row r="77" spans="1:33" hidden="1" outlineLevel="2" x14ac:dyDescent="0.2">
      <c r="A77" s="17" t="s">
        <v>29</v>
      </c>
      <c r="B77" s="56">
        <v>0.11831746259138699</v>
      </c>
      <c r="C77" s="68">
        <v>0.15454625559846799</v>
      </c>
      <c r="D77" s="68">
        <v>0.19280691694476099</v>
      </c>
      <c r="E77" s="68">
        <v>0.20575528243665001</v>
      </c>
      <c r="F77" s="68">
        <v>0.21559843243282401</v>
      </c>
      <c r="G77" s="68">
        <v>0.23149003586711001</v>
      </c>
      <c r="H77" s="68">
        <v>0.22774761680355801</v>
      </c>
      <c r="I77" s="68">
        <v>0.23918710076223401</v>
      </c>
      <c r="J77" s="68">
        <v>0.230831737726551</v>
      </c>
      <c r="K77" s="68">
        <v>0.265854340723715</v>
      </c>
      <c r="L77" s="68">
        <v>0.36641382366295</v>
      </c>
      <c r="M77" s="68">
        <v>0.28964381907537401</v>
      </c>
      <c r="N77" s="68">
        <v>0.24191197514895901</v>
      </c>
      <c r="O77" s="68">
        <v>0.25289990878283097</v>
      </c>
      <c r="P77" s="68">
        <v>0.26072341968166901</v>
      </c>
      <c r="Q77" s="68">
        <v>0.22923768434066899</v>
      </c>
      <c r="R77" s="68">
        <v>0.23541244305146899</v>
      </c>
      <c r="S77" s="68">
        <v>0.23969994348401799</v>
      </c>
      <c r="T77" s="68">
        <v>0.23233220714987701</v>
      </c>
      <c r="U77" s="68">
        <v>0.24482575805946999</v>
      </c>
      <c r="V77" s="68">
        <v>0.21347180041402999</v>
      </c>
      <c r="W77" s="68">
        <v>0.22799725624696601</v>
      </c>
      <c r="X77" s="68">
        <v>0.22922642860065501</v>
      </c>
      <c r="Y77" s="68">
        <v>0.22089027510362899</v>
      </c>
      <c r="Z77" s="68">
        <v>0.213542904740363</v>
      </c>
      <c r="AA77" s="68">
        <v>0.20785297284233201</v>
      </c>
      <c r="AB77" s="68">
        <v>0.19461587846169801</v>
      </c>
      <c r="AC77" s="69">
        <v>0.167442780327337</v>
      </c>
      <c r="AD77" s="30">
        <f t="shared" ca="1" si="9"/>
        <v>0.41519921624423106</v>
      </c>
      <c r="AE77" s="38">
        <f t="shared" ca="1" si="4"/>
        <v>1.2944932860343705E-2</v>
      </c>
      <c r="AF77" s="38">
        <f t="shared" ca="1" si="5"/>
        <v>-0.13962426061606725</v>
      </c>
      <c r="AG77" s="45">
        <f t="shared" ca="1" si="6"/>
        <v>2.666354585783993E-3</v>
      </c>
    </row>
    <row r="78" spans="1:33" ht="15" hidden="1" outlineLevel="1" x14ac:dyDescent="0.25">
      <c r="A78" s="16" t="s">
        <v>33</v>
      </c>
      <c r="B78" s="55">
        <f>SUBTOTAL(9,B79)</f>
        <v>5.9800611806666903E-2</v>
      </c>
      <c r="C78" s="66">
        <f t="shared" ref="C78:AC78" si="43">SUBTOTAL(9,C79)</f>
        <v>5.1864285031698501E-2</v>
      </c>
      <c r="D78" s="66">
        <f t="shared" si="43"/>
        <v>5.1437012590167502E-2</v>
      </c>
      <c r="E78" s="66">
        <f t="shared" si="43"/>
        <v>5.9374926262375602E-2</v>
      </c>
      <c r="F78" s="66">
        <f t="shared" si="43"/>
        <v>6.8448824704524E-2</v>
      </c>
      <c r="G78" s="66">
        <f t="shared" si="43"/>
        <v>7.0436549400227005E-2</v>
      </c>
      <c r="H78" s="66">
        <f t="shared" si="43"/>
        <v>6.9015730088461499E-2</v>
      </c>
      <c r="I78" s="66">
        <f t="shared" si="43"/>
        <v>6.5929596120934894E-2</v>
      </c>
      <c r="J78" s="66">
        <f t="shared" si="43"/>
        <v>6.9244907967416905E-2</v>
      </c>
      <c r="K78" s="66">
        <f t="shared" si="43"/>
        <v>6.8201608350988194E-2</v>
      </c>
      <c r="L78" s="66">
        <f t="shared" si="43"/>
        <v>7.4030973803684494E-2</v>
      </c>
      <c r="M78" s="66">
        <f t="shared" si="43"/>
        <v>7.5901884897676103E-2</v>
      </c>
      <c r="N78" s="66">
        <f t="shared" si="43"/>
        <v>7.0426404627907099E-2</v>
      </c>
      <c r="O78" s="66">
        <f t="shared" si="43"/>
        <v>7.8357174189863904E-2</v>
      </c>
      <c r="P78" s="66">
        <f t="shared" si="43"/>
        <v>8.0701568967093795E-2</v>
      </c>
      <c r="Q78" s="66">
        <f t="shared" si="43"/>
        <v>7.5062027593668396E-2</v>
      </c>
      <c r="R78" s="66">
        <f t="shared" si="43"/>
        <v>7.6357813862344803E-2</v>
      </c>
      <c r="S78" s="66">
        <f t="shared" si="43"/>
        <v>6.2877701797103003E-2</v>
      </c>
      <c r="T78" s="66">
        <f t="shared" si="43"/>
        <v>6.80121235298769E-2</v>
      </c>
      <c r="U78" s="66">
        <f t="shared" si="43"/>
        <v>6.4760519753724405E-2</v>
      </c>
      <c r="V78" s="66">
        <f t="shared" si="43"/>
        <v>6.3032536185773202E-2</v>
      </c>
      <c r="W78" s="66">
        <f t="shared" si="43"/>
        <v>6.0682909748097397E-2</v>
      </c>
      <c r="X78" s="66">
        <f t="shared" si="43"/>
        <v>5.1226950841528701E-2</v>
      </c>
      <c r="Y78" s="66">
        <f t="shared" si="43"/>
        <v>5.3501302214842998E-2</v>
      </c>
      <c r="Z78" s="66">
        <f t="shared" si="43"/>
        <v>5.3383458693954798E-2</v>
      </c>
      <c r="AA78" s="66">
        <f t="shared" si="43"/>
        <v>5.3501607503967701E-2</v>
      </c>
      <c r="AB78" s="66">
        <f t="shared" si="43"/>
        <v>5.8510654698119502E-2</v>
      </c>
      <c r="AC78" s="67">
        <f t="shared" si="43"/>
        <v>6.2477673929411601E-2</v>
      </c>
      <c r="AD78" s="30">
        <f t="shared" ca="1" si="9"/>
        <v>4.4766467129124576E-2</v>
      </c>
      <c r="AE78" s="37">
        <f t="shared" ref="AE78:AE110" ca="1" si="44">IF(OFFSET($AE78,0,-1)="","",(OFFSET($AE78,0,-1)+1)^(1/(OFFSET($AE$11,0,-2)-B$11))-1)</f>
        <v>1.6232933020521312E-3</v>
      </c>
      <c r="AF78" s="37">
        <f t="shared" ref="AF78:AF110" ca="1" si="45">IF(OFFSET($AF78, 0, -4)=0, "", OFFSET($AF78, 0, -3) / OFFSET($AF78, 0, -4) - 1)</f>
        <v>6.7799946039906356E-2</v>
      </c>
      <c r="AG78" s="44">
        <f t="shared" ref="AG78:AG110" ca="1" si="46">IF(OFFSET($AG$13, 0, -4) = 0, "", OFFSET($AG78, 0, -4) / OFFSET($AG$13, 0, -4))</f>
        <v>9.9489289454665294E-4</v>
      </c>
    </row>
    <row r="79" spans="1:33" hidden="1" outlineLevel="2" x14ac:dyDescent="0.2">
      <c r="A79" s="17" t="s">
        <v>8</v>
      </c>
      <c r="B79" s="56">
        <v>5.9800611806666903E-2</v>
      </c>
      <c r="C79" s="68">
        <v>5.1864285031698501E-2</v>
      </c>
      <c r="D79" s="68">
        <v>5.1437012590167502E-2</v>
      </c>
      <c r="E79" s="68">
        <v>5.9374926262375602E-2</v>
      </c>
      <c r="F79" s="68">
        <v>6.8448824704524E-2</v>
      </c>
      <c r="G79" s="68">
        <v>7.0436549400227005E-2</v>
      </c>
      <c r="H79" s="68">
        <v>6.9015730088461499E-2</v>
      </c>
      <c r="I79" s="68">
        <v>6.5929596120934894E-2</v>
      </c>
      <c r="J79" s="68">
        <v>6.9244907967416905E-2</v>
      </c>
      <c r="K79" s="68">
        <v>6.8201608350988194E-2</v>
      </c>
      <c r="L79" s="68">
        <v>7.4030973803684494E-2</v>
      </c>
      <c r="M79" s="68">
        <v>7.5901884897676103E-2</v>
      </c>
      <c r="N79" s="68">
        <v>7.0426404627907099E-2</v>
      </c>
      <c r="O79" s="68">
        <v>7.8357174189863904E-2</v>
      </c>
      <c r="P79" s="68">
        <v>8.0701568967093795E-2</v>
      </c>
      <c r="Q79" s="68">
        <v>7.5062027593668396E-2</v>
      </c>
      <c r="R79" s="68">
        <v>7.6357813862344803E-2</v>
      </c>
      <c r="S79" s="68">
        <v>6.2877701797103003E-2</v>
      </c>
      <c r="T79" s="68">
        <v>6.80121235298769E-2</v>
      </c>
      <c r="U79" s="68">
        <v>6.4760519753724405E-2</v>
      </c>
      <c r="V79" s="68">
        <v>6.3032536185773202E-2</v>
      </c>
      <c r="W79" s="68">
        <v>6.0682909748097397E-2</v>
      </c>
      <c r="X79" s="68">
        <v>5.1226950841528701E-2</v>
      </c>
      <c r="Y79" s="68">
        <v>5.3501302214842998E-2</v>
      </c>
      <c r="Z79" s="68">
        <v>5.3383458693954798E-2</v>
      </c>
      <c r="AA79" s="68">
        <v>5.3501607503967701E-2</v>
      </c>
      <c r="AB79" s="68">
        <v>5.8510654698119502E-2</v>
      </c>
      <c r="AC79" s="69">
        <v>6.2477673929411601E-2</v>
      </c>
      <c r="AD79" s="30">
        <f ca="1">IF(B78=0,"", OFFSET($AD79, 0, -1) / B78 - 1)</f>
        <v>4.4766467129124576E-2</v>
      </c>
      <c r="AE79" s="38">
        <f t="shared" ca="1" si="44"/>
        <v>1.6232933020521312E-3</v>
      </c>
      <c r="AF79" s="38">
        <f t="shared" ca="1" si="45"/>
        <v>6.7799946039906356E-2</v>
      </c>
      <c r="AG79" s="45">
        <f t="shared" ca="1" si="46"/>
        <v>9.9489289454665294E-4</v>
      </c>
    </row>
    <row r="80" spans="1:33" ht="15" hidden="1" outlineLevel="1" x14ac:dyDescent="0.25">
      <c r="A80" s="16" t="s">
        <v>34</v>
      </c>
      <c r="B80" s="55">
        <f>SUBTOTAL(9,B81:B82)</f>
        <v>3.0409629852854434</v>
      </c>
      <c r="C80" s="66">
        <f t="shared" ref="C80:AC80" si="47">SUBTOTAL(9,C81:C82)</f>
        <v>3.0245565341116936</v>
      </c>
      <c r="D80" s="66">
        <f t="shared" si="47"/>
        <v>3.0565881343306334</v>
      </c>
      <c r="E80" s="66">
        <f t="shared" si="47"/>
        <v>3.0465254616217834</v>
      </c>
      <c r="F80" s="66">
        <f t="shared" si="47"/>
        <v>3.8035519271429137</v>
      </c>
      <c r="G80" s="66">
        <f t="shared" si="47"/>
        <v>3.8505079294567635</v>
      </c>
      <c r="H80" s="66">
        <f t="shared" si="47"/>
        <v>3.2593868454058437</v>
      </c>
      <c r="I80" s="66">
        <f t="shared" si="47"/>
        <v>2.0246900225047435</v>
      </c>
      <c r="J80" s="66">
        <f t="shared" si="47"/>
        <v>1.5519967355284936</v>
      </c>
      <c r="K80" s="66">
        <f t="shared" si="47"/>
        <v>2.3707928918900234</v>
      </c>
      <c r="L80" s="66">
        <f t="shared" si="47"/>
        <v>4.7883539712460239</v>
      </c>
      <c r="M80" s="66">
        <f t="shared" si="47"/>
        <v>4.1980218451718931</v>
      </c>
      <c r="N80" s="66">
        <f t="shared" si="47"/>
        <v>4.6589047332612834</v>
      </c>
      <c r="O80" s="66">
        <f t="shared" si="47"/>
        <v>4.7869598294119839</v>
      </c>
      <c r="P80" s="66">
        <f t="shared" si="47"/>
        <v>4.2506883451283439</v>
      </c>
      <c r="Q80" s="66">
        <f t="shared" si="47"/>
        <v>5.0420622372851236</v>
      </c>
      <c r="R80" s="66">
        <f t="shared" si="47"/>
        <v>3.7296308908011935</v>
      </c>
      <c r="S80" s="66">
        <f t="shared" si="47"/>
        <v>4.1223279332172833</v>
      </c>
      <c r="T80" s="66">
        <f t="shared" si="47"/>
        <v>3.4187245399923234</v>
      </c>
      <c r="U80" s="66">
        <f t="shared" si="47"/>
        <v>3.4972562214001366</v>
      </c>
      <c r="V80" s="66">
        <f t="shared" si="47"/>
        <v>2.9208590168449611</v>
      </c>
      <c r="W80" s="66">
        <f t="shared" si="47"/>
        <v>3.4269943942524375</v>
      </c>
      <c r="X80" s="66">
        <f t="shared" si="47"/>
        <v>3.5118011013159616</v>
      </c>
      <c r="Y80" s="66">
        <f t="shared" si="47"/>
        <v>4.6777296621073701</v>
      </c>
      <c r="Z80" s="66">
        <f t="shared" si="47"/>
        <v>3.888014318415141</v>
      </c>
      <c r="AA80" s="66">
        <f t="shared" si="47"/>
        <v>5.3578752821134383</v>
      </c>
      <c r="AB80" s="66">
        <f t="shared" ref="AB80" si="48">SUBTOTAL(9,AB81:AB82)</f>
        <v>3.6238725329530941</v>
      </c>
      <c r="AC80" s="67">
        <f t="shared" si="47"/>
        <v>3.8912871780618699</v>
      </c>
      <c r="AD80" s="29">
        <f t="shared" ref="AD80:AD110" ca="1" si="49">IF(B80=0,"", OFFSET($AD80, 0, -1) / B80 - 1)</f>
        <v>0.27962332882411256</v>
      </c>
      <c r="AE80" s="37">
        <f t="shared" ca="1" si="44"/>
        <v>9.1738897202986447E-3</v>
      </c>
      <c r="AF80" s="37">
        <f t="shared" ca="1" si="45"/>
        <v>7.3792508615323715E-2</v>
      </c>
      <c r="AG80" s="44">
        <f t="shared" ca="1" si="46"/>
        <v>6.1964758298592285E-2</v>
      </c>
    </row>
    <row r="81" spans="1:33" hidden="1" outlineLevel="2" x14ac:dyDescent="0.2">
      <c r="A81" s="17" t="s">
        <v>8</v>
      </c>
      <c r="B81" s="56">
        <v>3.0099895339580098</v>
      </c>
      <c r="C81" s="68">
        <v>2.99358308278426</v>
      </c>
      <c r="D81" s="68">
        <v>3.0256146830031998</v>
      </c>
      <c r="E81" s="68">
        <v>3.0155520102943498</v>
      </c>
      <c r="F81" s="68">
        <v>3.7725784758154801</v>
      </c>
      <c r="G81" s="68">
        <v>3.8195344781293299</v>
      </c>
      <c r="H81" s="68">
        <v>3.2284133940784101</v>
      </c>
      <c r="I81" s="68">
        <v>1.9937165711773099</v>
      </c>
      <c r="J81" s="68">
        <v>1.52102328420106</v>
      </c>
      <c r="K81" s="68">
        <v>2.3398194405625898</v>
      </c>
      <c r="L81" s="68">
        <v>4.7573805199185903</v>
      </c>
      <c r="M81" s="68">
        <v>4.1670483938444596</v>
      </c>
      <c r="N81" s="68">
        <v>4.6279312819338498</v>
      </c>
      <c r="O81" s="68">
        <v>4.7559863780845504</v>
      </c>
      <c r="P81" s="68">
        <v>4.2197148938009104</v>
      </c>
      <c r="Q81" s="68">
        <v>5.01108878595769</v>
      </c>
      <c r="R81" s="68">
        <v>3.6986574394737599</v>
      </c>
      <c r="S81" s="68">
        <v>4.0913544818898497</v>
      </c>
      <c r="T81" s="68">
        <v>3.3877510886648898</v>
      </c>
      <c r="U81" s="68">
        <v>3.4891637628208199</v>
      </c>
      <c r="V81" s="68">
        <v>2.9009655361121101</v>
      </c>
      <c r="W81" s="68">
        <v>3.4110630144081102</v>
      </c>
      <c r="X81" s="68">
        <v>3.4990500940892901</v>
      </c>
      <c r="Y81" s="68">
        <v>4.6697746200606902</v>
      </c>
      <c r="Z81" s="68">
        <v>3.87989343643437</v>
      </c>
      <c r="AA81" s="68">
        <v>5.3516407881241301</v>
      </c>
      <c r="AB81" s="68">
        <v>3.6226450752516501</v>
      </c>
      <c r="AC81" s="69">
        <v>3.8912871780618699</v>
      </c>
      <c r="AD81" s="30">
        <f t="shared" ca="1" si="49"/>
        <v>0.29279093304520254</v>
      </c>
      <c r="AE81" s="38">
        <f t="shared" ca="1" si="44"/>
        <v>9.556612422769728E-3</v>
      </c>
      <c r="AF81" s="38">
        <f t="shared" ca="1" si="45"/>
        <v>7.4156340803427589E-2</v>
      </c>
      <c r="AG81" s="45">
        <f t="shared" ca="1" si="46"/>
        <v>6.1964758298592285E-2</v>
      </c>
    </row>
    <row r="82" spans="1:33" hidden="1" outlineLevel="2" x14ac:dyDescent="0.2">
      <c r="A82" s="17" t="s">
        <v>7</v>
      </c>
      <c r="B82" s="56">
        <v>3.09734513274336E-2</v>
      </c>
      <c r="C82" s="68">
        <v>3.09734513274336E-2</v>
      </c>
      <c r="D82" s="68">
        <v>3.09734513274336E-2</v>
      </c>
      <c r="E82" s="68">
        <v>3.09734513274336E-2</v>
      </c>
      <c r="F82" s="68">
        <v>3.09734513274336E-2</v>
      </c>
      <c r="G82" s="68">
        <v>3.09734513274336E-2</v>
      </c>
      <c r="H82" s="68">
        <v>3.09734513274336E-2</v>
      </c>
      <c r="I82" s="68">
        <v>3.09734513274336E-2</v>
      </c>
      <c r="J82" s="68">
        <v>3.09734513274336E-2</v>
      </c>
      <c r="K82" s="68">
        <v>3.09734513274336E-2</v>
      </c>
      <c r="L82" s="68">
        <v>3.09734513274336E-2</v>
      </c>
      <c r="M82" s="68">
        <v>3.09734513274336E-2</v>
      </c>
      <c r="N82" s="68">
        <v>3.09734513274336E-2</v>
      </c>
      <c r="O82" s="68">
        <v>3.09734513274336E-2</v>
      </c>
      <c r="P82" s="68">
        <v>3.09734513274336E-2</v>
      </c>
      <c r="Q82" s="68">
        <v>3.09734513274336E-2</v>
      </c>
      <c r="R82" s="68">
        <v>3.09734513274336E-2</v>
      </c>
      <c r="S82" s="68">
        <v>3.09734513274336E-2</v>
      </c>
      <c r="T82" s="68">
        <v>3.09734513274336E-2</v>
      </c>
      <c r="U82" s="68">
        <v>8.0924585793166696E-3</v>
      </c>
      <c r="V82" s="68">
        <v>1.9893480732851E-2</v>
      </c>
      <c r="W82" s="68">
        <v>1.5931379844327399E-2</v>
      </c>
      <c r="X82" s="68">
        <v>1.27510072266716E-2</v>
      </c>
      <c r="Y82" s="68">
        <v>7.9550420466799904E-3</v>
      </c>
      <c r="Z82" s="68">
        <v>8.1208819807708707E-3</v>
      </c>
      <c r="AA82" s="68">
        <v>6.23449398930847E-3</v>
      </c>
      <c r="AB82" s="68">
        <v>1.2274577014439599E-3</v>
      </c>
      <c r="AC82" s="69">
        <v>0</v>
      </c>
      <c r="AD82" s="30">
        <f t="shared" ca="1" si="49"/>
        <v>-1</v>
      </c>
      <c r="AE82" s="38">
        <f t="shared" ca="1" si="44"/>
        <v>-1</v>
      </c>
      <c r="AF82" s="38">
        <f t="shared" ca="1" si="45"/>
        <v>-1</v>
      </c>
      <c r="AG82" s="45">
        <f t="shared" ca="1" si="46"/>
        <v>0</v>
      </c>
    </row>
    <row r="83" spans="1:33" ht="15" collapsed="1" x14ac:dyDescent="0.25">
      <c r="A83" s="15" t="s">
        <v>35</v>
      </c>
      <c r="B83" s="54">
        <f>SUBTOTAL(9,B84:B98)</f>
        <v>9.4314747566891395</v>
      </c>
      <c r="C83" s="64">
        <f t="shared" ref="C83:AC83" si="50">SUBTOTAL(9,C84:C98)</f>
        <v>7.5633208007076256</v>
      </c>
      <c r="D83" s="64">
        <f t="shared" si="50"/>
        <v>8.5810915219833017</v>
      </c>
      <c r="E83" s="64">
        <f t="shared" si="50"/>
        <v>6.7493500843991985</v>
      </c>
      <c r="F83" s="64">
        <f t="shared" si="50"/>
        <v>7.23316021431806</v>
      </c>
      <c r="G83" s="64">
        <f t="shared" si="50"/>
        <v>7.2963252973584893</v>
      </c>
      <c r="H83" s="64">
        <f t="shared" si="50"/>
        <v>7.8747165818759299</v>
      </c>
      <c r="I83" s="64">
        <f t="shared" si="50"/>
        <v>8.0977105471120723</v>
      </c>
      <c r="J83" s="64">
        <f t="shared" si="50"/>
        <v>8.8190726093500924</v>
      </c>
      <c r="K83" s="64">
        <f t="shared" si="50"/>
        <v>8.2830657907174992</v>
      </c>
      <c r="L83" s="64">
        <f t="shared" si="50"/>
        <v>7.9160662877102865</v>
      </c>
      <c r="M83" s="64">
        <f t="shared" si="50"/>
        <v>8.0180904190299565</v>
      </c>
      <c r="N83" s="64">
        <f t="shared" si="50"/>
        <v>8.03255442541262</v>
      </c>
      <c r="O83" s="64">
        <f t="shared" si="50"/>
        <v>10.585910309521205</v>
      </c>
      <c r="P83" s="64">
        <f t="shared" si="50"/>
        <v>8.1670819429802641</v>
      </c>
      <c r="Q83" s="64">
        <f t="shared" si="50"/>
        <v>9.0456881837663516</v>
      </c>
      <c r="R83" s="64">
        <f t="shared" si="50"/>
        <v>8.5130512607771323</v>
      </c>
      <c r="S83" s="64">
        <f t="shared" si="50"/>
        <v>8.3169313227770996</v>
      </c>
      <c r="T83" s="64">
        <f t="shared" si="50"/>
        <v>8.2705584851598459</v>
      </c>
      <c r="U83" s="64">
        <f t="shared" si="50"/>
        <v>7.7542989291206847</v>
      </c>
      <c r="V83" s="64">
        <f t="shared" si="50"/>
        <v>8.2544323847435983</v>
      </c>
      <c r="W83" s="64">
        <f t="shared" si="50"/>
        <v>8.3528449957135003</v>
      </c>
      <c r="X83" s="64">
        <f t="shared" si="50"/>
        <v>8.8140803210332486</v>
      </c>
      <c r="Y83" s="64">
        <f t="shared" si="50"/>
        <v>8.3258201601997879</v>
      </c>
      <c r="Z83" s="64">
        <f t="shared" si="50"/>
        <v>8.122390397677961</v>
      </c>
      <c r="AA83" s="64">
        <f t="shared" si="50"/>
        <v>7.6501563212956398</v>
      </c>
      <c r="AB83" s="64">
        <f t="shared" ref="AB83" si="51">SUBTOTAL(9,AB84:AB98)</f>
        <v>7.1495223935262864</v>
      </c>
      <c r="AC83" s="65">
        <f t="shared" si="50"/>
        <v>7.288353584756436</v>
      </c>
      <c r="AD83" s="28">
        <f t="shared" ca="1" si="49"/>
        <v>-0.22723075947509963</v>
      </c>
      <c r="AE83" s="36">
        <f t="shared" ca="1" si="44"/>
        <v>-9.5017848329498333E-3</v>
      </c>
      <c r="AF83" s="36">
        <f t="shared" ca="1" si="45"/>
        <v>1.9418246924557847E-2</v>
      </c>
      <c r="AG83" s="43">
        <f t="shared" ca="1" si="46"/>
        <v>0.11605955757268209</v>
      </c>
    </row>
    <row r="84" spans="1:33" ht="15" hidden="1" outlineLevel="1" x14ac:dyDescent="0.25">
      <c r="A84" s="16" t="s">
        <v>36</v>
      </c>
      <c r="B84" s="55">
        <f>SUBTOTAL(9,B85:B88)</f>
        <v>2.2857037148356469</v>
      </c>
      <c r="C84" s="66">
        <f t="shared" ref="C84:AC84" si="52">SUBTOTAL(9,C85:C88)</f>
        <v>1.8549274425580549</v>
      </c>
      <c r="D84" s="66">
        <f t="shared" si="52"/>
        <v>2.2925675911166024</v>
      </c>
      <c r="E84" s="66">
        <f t="shared" si="52"/>
        <v>2.397455471084196</v>
      </c>
      <c r="F84" s="66">
        <f t="shared" si="52"/>
        <v>2.7643726054434961</v>
      </c>
      <c r="G84" s="66">
        <f t="shared" si="52"/>
        <v>2.8376577167713219</v>
      </c>
      <c r="H84" s="66">
        <f t="shared" si="52"/>
        <v>3.3537483602607989</v>
      </c>
      <c r="I84" s="66">
        <f t="shared" si="52"/>
        <v>3.7480090143490319</v>
      </c>
      <c r="J84" s="66">
        <f t="shared" si="52"/>
        <v>4.2731204871253796</v>
      </c>
      <c r="K84" s="66">
        <f t="shared" si="52"/>
        <v>3.7673263398730121</v>
      </c>
      <c r="L84" s="66">
        <f t="shared" si="52"/>
        <v>3.2953926572766252</v>
      </c>
      <c r="M84" s="66">
        <f t="shared" si="52"/>
        <v>3.3812024295260321</v>
      </c>
      <c r="N84" s="66">
        <f t="shared" si="52"/>
        <v>3.5773603617017598</v>
      </c>
      <c r="O84" s="66">
        <f t="shared" si="52"/>
        <v>5.0454148498593732</v>
      </c>
      <c r="P84" s="66">
        <f t="shared" si="52"/>
        <v>3.2471914681833671</v>
      </c>
      <c r="Q84" s="66">
        <f t="shared" si="52"/>
        <v>3.6743121383046851</v>
      </c>
      <c r="R84" s="66">
        <f t="shared" si="52"/>
        <v>4.1558102418692888</v>
      </c>
      <c r="S84" s="66">
        <f t="shared" si="52"/>
        <v>3.9426975176003269</v>
      </c>
      <c r="T84" s="66">
        <f t="shared" si="52"/>
        <v>3.9294579137541401</v>
      </c>
      <c r="U84" s="66">
        <f t="shared" si="52"/>
        <v>3.7333725198383219</v>
      </c>
      <c r="V84" s="66">
        <f t="shared" si="52"/>
        <v>4.043712081579133</v>
      </c>
      <c r="W84" s="66">
        <f t="shared" si="52"/>
        <v>4.2093302236063197</v>
      </c>
      <c r="X84" s="66">
        <f t="shared" si="52"/>
        <v>4.8641751700776501</v>
      </c>
      <c r="Y84" s="66">
        <f t="shared" si="52"/>
        <v>4.4304898358724802</v>
      </c>
      <c r="Z84" s="66">
        <f t="shared" si="52"/>
        <v>4.3412045406159372</v>
      </c>
      <c r="AA84" s="66">
        <f t="shared" si="52"/>
        <v>3.8148655077906986</v>
      </c>
      <c r="AB84" s="66">
        <f t="shared" ref="AB84" si="53">SUBTOTAL(9,AB85:AB88)</f>
        <v>3.2199418597532992</v>
      </c>
      <c r="AC84" s="67">
        <f t="shared" si="52"/>
        <v>3.2944266208205302</v>
      </c>
      <c r="AD84" s="29">
        <f t="shared" ca="1" si="49"/>
        <v>0.44131831235940178</v>
      </c>
      <c r="AE84" s="37">
        <f t="shared" ca="1" si="44"/>
        <v>1.3631262113596776E-2</v>
      </c>
      <c r="AF84" s="37">
        <f t="shared" ca="1" si="45"/>
        <v>2.313233105175927E-2</v>
      </c>
      <c r="AG84" s="44">
        <f t="shared" ca="1" si="46"/>
        <v>5.2460365927879761E-2</v>
      </c>
    </row>
    <row r="85" spans="1:33" hidden="1" outlineLevel="2" x14ac:dyDescent="0.2">
      <c r="A85" s="17" t="s">
        <v>6</v>
      </c>
      <c r="B85" s="56">
        <v>0</v>
      </c>
      <c r="C85" s="68">
        <v>0</v>
      </c>
      <c r="D85" s="68">
        <v>0</v>
      </c>
      <c r="E85" s="68">
        <v>0</v>
      </c>
      <c r="F85" s="68">
        <v>0</v>
      </c>
      <c r="G85" s="68">
        <v>0</v>
      </c>
      <c r="H85" s="68">
        <v>0</v>
      </c>
      <c r="I85" s="68">
        <v>0</v>
      </c>
      <c r="J85" s="68">
        <v>0</v>
      </c>
      <c r="K85" s="68">
        <v>0</v>
      </c>
      <c r="L85" s="68">
        <v>0</v>
      </c>
      <c r="M85" s="68">
        <v>0</v>
      </c>
      <c r="N85" s="68">
        <v>0</v>
      </c>
      <c r="O85" s="68">
        <v>0</v>
      </c>
      <c r="P85" s="68">
        <v>0</v>
      </c>
      <c r="Q85" s="68">
        <v>0</v>
      </c>
      <c r="R85" s="68">
        <v>0</v>
      </c>
      <c r="S85" s="68">
        <v>0</v>
      </c>
      <c r="T85" s="68">
        <v>0</v>
      </c>
      <c r="U85" s="68">
        <v>0</v>
      </c>
      <c r="V85" s="68">
        <v>0</v>
      </c>
      <c r="W85" s="68">
        <v>0</v>
      </c>
      <c r="X85" s="68">
        <v>0</v>
      </c>
      <c r="Y85" s="68">
        <v>0</v>
      </c>
      <c r="Z85" s="68">
        <v>0</v>
      </c>
      <c r="AA85" s="68">
        <v>0</v>
      </c>
      <c r="AB85" s="68">
        <v>0</v>
      </c>
      <c r="AC85" s="69">
        <v>0</v>
      </c>
      <c r="AD85" s="30" t="str">
        <f t="shared" ca="1" si="49"/>
        <v/>
      </c>
      <c r="AE85" s="38" t="str">
        <f t="shared" ca="1" si="44"/>
        <v/>
      </c>
      <c r="AF85" s="38" t="str">
        <f t="shared" ca="1" si="45"/>
        <v/>
      </c>
      <c r="AG85" s="45">
        <f t="shared" ca="1" si="46"/>
        <v>0</v>
      </c>
    </row>
    <row r="86" spans="1:33" hidden="1" outlineLevel="2" x14ac:dyDescent="0.2">
      <c r="A86" s="17" t="s">
        <v>7</v>
      </c>
      <c r="B86" s="56">
        <v>0.21697576399985699</v>
      </c>
      <c r="C86" s="68">
        <v>0.188381875987715</v>
      </c>
      <c r="D86" s="68">
        <v>0.156136173622272</v>
      </c>
      <c r="E86" s="68">
        <v>0.16913032156656599</v>
      </c>
      <c r="F86" s="68">
        <v>0.31074343362282603</v>
      </c>
      <c r="G86" s="68">
        <v>0.43440521895668199</v>
      </c>
      <c r="H86" s="68">
        <v>0.45457576090372898</v>
      </c>
      <c r="I86" s="68">
        <v>0.41450928238979201</v>
      </c>
      <c r="J86" s="68">
        <v>0.33920567178750999</v>
      </c>
      <c r="K86" s="68">
        <v>0.21990534876871201</v>
      </c>
      <c r="L86" s="68">
        <v>0.25592713239648501</v>
      </c>
      <c r="M86" s="68">
        <v>0.27231990053338201</v>
      </c>
      <c r="N86" s="68">
        <v>0.29666354832047998</v>
      </c>
      <c r="O86" s="68">
        <v>0.246922652457993</v>
      </c>
      <c r="P86" s="68">
        <v>0.23046274496018701</v>
      </c>
      <c r="Q86" s="68">
        <v>0.48553166164149503</v>
      </c>
      <c r="R86" s="68">
        <v>0.87914447040250898</v>
      </c>
      <c r="S86" s="68">
        <v>0.56958958351011701</v>
      </c>
      <c r="T86" s="68">
        <v>0.68623896188179001</v>
      </c>
      <c r="U86" s="68">
        <v>0.33909031999314199</v>
      </c>
      <c r="V86" s="68">
        <v>0.76818458535322298</v>
      </c>
      <c r="W86" s="68">
        <v>0.82863081538047001</v>
      </c>
      <c r="X86" s="68">
        <v>1.3949934923320699</v>
      </c>
      <c r="Y86" s="68">
        <v>1.26292687335988</v>
      </c>
      <c r="Z86" s="68">
        <v>0.630060626823707</v>
      </c>
      <c r="AA86" s="68">
        <v>0.81051835625629898</v>
      </c>
      <c r="AB86" s="68">
        <v>0.46086047229321903</v>
      </c>
      <c r="AC86" s="69">
        <v>1.0590551569507101</v>
      </c>
      <c r="AD86" s="30">
        <f t="shared" ca="1" si="49"/>
        <v>3.8809836519409977</v>
      </c>
      <c r="AE86" s="38">
        <f t="shared" ca="1" si="44"/>
        <v>6.0474603370110014E-2</v>
      </c>
      <c r="AF86" s="38">
        <f t="shared" ca="1" si="45"/>
        <v>1.2979952081394694</v>
      </c>
      <c r="AG86" s="45">
        <f t="shared" ca="1" si="46"/>
        <v>1.6864367450261999E-2</v>
      </c>
    </row>
    <row r="87" spans="1:33" hidden="1" outlineLevel="2" x14ac:dyDescent="0.2">
      <c r="A87" s="17" t="s">
        <v>8</v>
      </c>
      <c r="B87" s="56">
        <v>2.0687279508357901</v>
      </c>
      <c r="C87" s="68">
        <v>1.6665455665703399</v>
      </c>
      <c r="D87" s="68">
        <v>2.1364314174943302</v>
      </c>
      <c r="E87" s="68">
        <v>2.2283251495176302</v>
      </c>
      <c r="F87" s="68">
        <v>2.45362917182067</v>
      </c>
      <c r="G87" s="68">
        <v>2.4032524978146399</v>
      </c>
      <c r="H87" s="68">
        <v>2.8991725993570698</v>
      </c>
      <c r="I87" s="68">
        <v>3.3334997319592401</v>
      </c>
      <c r="J87" s="68">
        <v>3.9339148153378698</v>
      </c>
      <c r="K87" s="68">
        <v>3.5474209911043002</v>
      </c>
      <c r="L87" s="68">
        <v>3.0394655248801401</v>
      </c>
      <c r="M87" s="68">
        <v>3.1088825289926501</v>
      </c>
      <c r="N87" s="68">
        <v>3.2806968133812799</v>
      </c>
      <c r="O87" s="68">
        <v>4.7984921974013801</v>
      </c>
      <c r="P87" s="68">
        <v>3.0167287232231801</v>
      </c>
      <c r="Q87" s="68">
        <v>3.1887804766631902</v>
      </c>
      <c r="R87" s="68">
        <v>3.2766657714667802</v>
      </c>
      <c r="S87" s="68">
        <v>3.3731079340902101</v>
      </c>
      <c r="T87" s="68">
        <v>3.24321895187235</v>
      </c>
      <c r="U87" s="68">
        <v>3.39428219984518</v>
      </c>
      <c r="V87" s="68">
        <v>3.27552749622591</v>
      </c>
      <c r="W87" s="68">
        <v>3.3806994082258499</v>
      </c>
      <c r="X87" s="68">
        <v>3.46918167774558</v>
      </c>
      <c r="Y87" s="68">
        <v>3.1675629625126001</v>
      </c>
      <c r="Z87" s="68">
        <v>3.7111439137922302</v>
      </c>
      <c r="AA87" s="68">
        <v>3.0043471515343998</v>
      </c>
      <c r="AB87" s="68">
        <v>2.7590813874600801</v>
      </c>
      <c r="AC87" s="69">
        <v>2.2353714638698201</v>
      </c>
      <c r="AD87" s="30">
        <f t="shared" ca="1" si="49"/>
        <v>8.0553614102184978E-2</v>
      </c>
      <c r="AE87" s="38">
        <f t="shared" ca="1" si="44"/>
        <v>2.8735100993062535E-3</v>
      </c>
      <c r="AF87" s="38">
        <f t="shared" ca="1" si="45"/>
        <v>-0.18981314794500148</v>
      </c>
      <c r="AG87" s="45">
        <f t="shared" ca="1" si="46"/>
        <v>3.5595998477617762E-2</v>
      </c>
    </row>
    <row r="88" spans="1:33" hidden="1" outlineLevel="2" x14ac:dyDescent="0.2">
      <c r="A88" s="17" t="s">
        <v>9</v>
      </c>
      <c r="B88" s="56">
        <v>0</v>
      </c>
      <c r="C88" s="68">
        <v>0</v>
      </c>
      <c r="D88" s="68">
        <v>0</v>
      </c>
      <c r="E88" s="68">
        <v>0</v>
      </c>
      <c r="F88" s="68">
        <v>0</v>
      </c>
      <c r="G88" s="68">
        <v>0</v>
      </c>
      <c r="H88" s="68">
        <v>0</v>
      </c>
      <c r="I88" s="68">
        <v>0</v>
      </c>
      <c r="J88" s="68">
        <v>0</v>
      </c>
      <c r="K88" s="68">
        <v>0</v>
      </c>
      <c r="L88" s="68">
        <v>0</v>
      </c>
      <c r="M88" s="68">
        <v>0</v>
      </c>
      <c r="N88" s="68">
        <v>0</v>
      </c>
      <c r="O88" s="68">
        <v>0</v>
      </c>
      <c r="P88" s="68">
        <v>0</v>
      </c>
      <c r="Q88" s="68">
        <v>0</v>
      </c>
      <c r="R88" s="68">
        <v>0</v>
      </c>
      <c r="S88" s="68">
        <v>0</v>
      </c>
      <c r="T88" s="68">
        <v>0</v>
      </c>
      <c r="U88" s="68">
        <v>0</v>
      </c>
      <c r="V88" s="68">
        <v>0</v>
      </c>
      <c r="W88" s="68">
        <v>0</v>
      </c>
      <c r="X88" s="68">
        <v>0</v>
      </c>
      <c r="Y88" s="68">
        <v>0</v>
      </c>
      <c r="Z88" s="68">
        <v>0</v>
      </c>
      <c r="AA88" s="68">
        <v>0</v>
      </c>
      <c r="AB88" s="68">
        <v>0</v>
      </c>
      <c r="AC88" s="69">
        <v>0</v>
      </c>
      <c r="AD88" s="30" t="str">
        <f t="shared" ca="1" si="49"/>
        <v/>
      </c>
      <c r="AE88" s="38" t="str">
        <f t="shared" ca="1" si="44"/>
        <v/>
      </c>
      <c r="AF88" s="38" t="str">
        <f t="shared" ca="1" si="45"/>
        <v/>
      </c>
      <c r="AG88" s="45">
        <f t="shared" ca="1" si="46"/>
        <v>0</v>
      </c>
    </row>
    <row r="89" spans="1:33" ht="15" hidden="1" outlineLevel="1" x14ac:dyDescent="0.25">
      <c r="A89" s="16" t="s">
        <v>37</v>
      </c>
      <c r="B89" s="55">
        <f>SUBTOTAL(9,B90:B93)</f>
        <v>2.12326635851533</v>
      </c>
      <c r="C89" s="66">
        <f t="shared" ref="C89:AC89" si="54">SUBTOTAL(9,C90:C93)</f>
        <v>2.0163401108424912</v>
      </c>
      <c r="D89" s="66">
        <f t="shared" si="54"/>
        <v>3.0190337823468041</v>
      </c>
      <c r="E89" s="66">
        <f t="shared" si="54"/>
        <v>1.2099451450836409</v>
      </c>
      <c r="F89" s="66">
        <f t="shared" si="54"/>
        <v>1.312094191093802</v>
      </c>
      <c r="G89" s="66">
        <f t="shared" si="54"/>
        <v>1.279462468359571</v>
      </c>
      <c r="H89" s="66">
        <f t="shared" si="54"/>
        <v>1.357015216705145</v>
      </c>
      <c r="I89" s="66">
        <f t="shared" si="54"/>
        <v>1.1151011770891299</v>
      </c>
      <c r="J89" s="66">
        <f t="shared" si="54"/>
        <v>1.23930552875707</v>
      </c>
      <c r="K89" s="66">
        <f t="shared" si="54"/>
        <v>1.2205226959069839</v>
      </c>
      <c r="L89" s="66">
        <f t="shared" si="54"/>
        <v>1.3240883768077452</v>
      </c>
      <c r="M89" s="66">
        <f t="shared" si="54"/>
        <v>1.4135419168883558</v>
      </c>
      <c r="N89" s="66">
        <f t="shared" si="54"/>
        <v>1.2979376622245791</v>
      </c>
      <c r="O89" s="66">
        <f t="shared" si="54"/>
        <v>2.2905643579252741</v>
      </c>
      <c r="P89" s="66">
        <f t="shared" si="54"/>
        <v>1.641677056643116</v>
      </c>
      <c r="Q89" s="66">
        <f t="shared" si="54"/>
        <v>2.0851367639608829</v>
      </c>
      <c r="R89" s="66">
        <f t="shared" si="54"/>
        <v>1.1571641856588251</v>
      </c>
      <c r="S89" s="66">
        <f t="shared" si="54"/>
        <v>1.2287147368586551</v>
      </c>
      <c r="T89" s="66">
        <f t="shared" si="54"/>
        <v>1.3093869535367069</v>
      </c>
      <c r="U89" s="66">
        <f t="shared" si="54"/>
        <v>0.82031904383147203</v>
      </c>
      <c r="V89" s="66">
        <f t="shared" si="54"/>
        <v>1.159523152942376</v>
      </c>
      <c r="W89" s="66">
        <f t="shared" si="54"/>
        <v>1.0368052117912341</v>
      </c>
      <c r="X89" s="66">
        <f t="shared" si="54"/>
        <v>0.96723814191371593</v>
      </c>
      <c r="Y89" s="66">
        <f t="shared" si="54"/>
        <v>0.971096446110707</v>
      </c>
      <c r="Z89" s="66">
        <f t="shared" si="54"/>
        <v>0.861901661623658</v>
      </c>
      <c r="AA89" s="66">
        <f t="shared" si="54"/>
        <v>0.87046906797217893</v>
      </c>
      <c r="AB89" s="66">
        <f t="shared" ref="AB89" si="55">SUBTOTAL(9,AB90:AB93)</f>
        <v>0.946856900715217</v>
      </c>
      <c r="AC89" s="67">
        <f t="shared" si="54"/>
        <v>0.99719021221681403</v>
      </c>
      <c r="AD89" s="29">
        <f t="shared" ca="1" si="49"/>
        <v>-0.53035086332075265</v>
      </c>
      <c r="AE89" s="37">
        <f t="shared" ca="1" si="44"/>
        <v>-2.7603327553599954E-2</v>
      </c>
      <c r="AF89" s="37">
        <f t="shared" ca="1" si="45"/>
        <v>5.315830878306671E-2</v>
      </c>
      <c r="AG89" s="44">
        <f t="shared" ca="1" si="46"/>
        <v>1.5879231639879338E-2</v>
      </c>
    </row>
    <row r="90" spans="1:33" hidden="1" outlineLevel="2" x14ac:dyDescent="0.2">
      <c r="A90" s="17" t="s">
        <v>6</v>
      </c>
      <c r="B90" s="56">
        <v>0</v>
      </c>
      <c r="C90" s="68">
        <v>0</v>
      </c>
      <c r="D90" s="68">
        <v>0</v>
      </c>
      <c r="E90" s="68">
        <v>0</v>
      </c>
      <c r="F90" s="68">
        <v>0</v>
      </c>
      <c r="G90" s="68">
        <v>0</v>
      </c>
      <c r="H90" s="68">
        <v>0</v>
      </c>
      <c r="I90" s="68">
        <v>0</v>
      </c>
      <c r="J90" s="68">
        <v>0</v>
      </c>
      <c r="K90" s="68">
        <v>0</v>
      </c>
      <c r="L90" s="68">
        <v>0</v>
      </c>
      <c r="M90" s="68">
        <v>0</v>
      </c>
      <c r="N90" s="68">
        <v>0</v>
      </c>
      <c r="O90" s="68">
        <v>0</v>
      </c>
      <c r="P90" s="68">
        <v>0</v>
      </c>
      <c r="Q90" s="68">
        <v>0</v>
      </c>
      <c r="R90" s="68">
        <v>0</v>
      </c>
      <c r="S90" s="68">
        <v>0</v>
      </c>
      <c r="T90" s="68">
        <v>0</v>
      </c>
      <c r="U90" s="68">
        <v>0</v>
      </c>
      <c r="V90" s="68">
        <v>0</v>
      </c>
      <c r="W90" s="68">
        <v>0</v>
      </c>
      <c r="X90" s="68">
        <v>0</v>
      </c>
      <c r="Y90" s="68">
        <v>0</v>
      </c>
      <c r="Z90" s="68">
        <v>0</v>
      </c>
      <c r="AA90" s="68">
        <v>0</v>
      </c>
      <c r="AB90" s="68">
        <v>0</v>
      </c>
      <c r="AC90" s="69">
        <v>0</v>
      </c>
      <c r="AD90" s="30" t="str">
        <f t="shared" ca="1" si="49"/>
        <v/>
      </c>
      <c r="AE90" s="38" t="str">
        <f t="shared" ca="1" si="44"/>
        <v/>
      </c>
      <c r="AF90" s="38" t="str">
        <f t="shared" ca="1" si="45"/>
        <v/>
      </c>
      <c r="AG90" s="45">
        <f t="shared" ca="1" si="46"/>
        <v>0</v>
      </c>
    </row>
    <row r="91" spans="1:33" hidden="1" outlineLevel="2" x14ac:dyDescent="0.2">
      <c r="A91" s="17" t="s">
        <v>7</v>
      </c>
      <c r="B91" s="56">
        <v>0.68204901253462002</v>
      </c>
      <c r="C91" s="68">
        <v>0.66373868634312105</v>
      </c>
      <c r="D91" s="68">
        <v>0.580726358862384</v>
      </c>
      <c r="E91" s="68">
        <v>0.73566939285230504</v>
      </c>
      <c r="F91" s="68">
        <v>0.731946710465876</v>
      </c>
      <c r="G91" s="68">
        <v>0.69125835731593599</v>
      </c>
      <c r="H91" s="68">
        <v>0.66883505736775595</v>
      </c>
      <c r="I91" s="68">
        <v>0.67581897699358695</v>
      </c>
      <c r="J91" s="68">
        <v>0.66034583859308604</v>
      </c>
      <c r="K91" s="68">
        <v>0.589986026234949</v>
      </c>
      <c r="L91" s="68">
        <v>0.57983283805770902</v>
      </c>
      <c r="M91" s="68">
        <v>0.75755847511279695</v>
      </c>
      <c r="N91" s="68">
        <v>0.68932732682837405</v>
      </c>
      <c r="O91" s="68">
        <v>0.86318118191084403</v>
      </c>
      <c r="P91" s="68">
        <v>0.62096450512368595</v>
      </c>
      <c r="Q91" s="68">
        <v>0.58133788833240296</v>
      </c>
      <c r="R91" s="68">
        <v>0.61130304336434205</v>
      </c>
      <c r="S91" s="68">
        <v>0.636275440817891</v>
      </c>
      <c r="T91" s="68">
        <v>0.70591970210205401</v>
      </c>
      <c r="U91" s="68">
        <v>0.49228081404999002</v>
      </c>
      <c r="V91" s="68">
        <v>0.62898806431513199</v>
      </c>
      <c r="W91" s="68">
        <v>0.47664064911444498</v>
      </c>
      <c r="X91" s="68">
        <v>0.53638278553398999</v>
      </c>
      <c r="Y91" s="68">
        <v>0.56301781836510401</v>
      </c>
      <c r="Z91" s="68">
        <v>0.39224747073516197</v>
      </c>
      <c r="AA91" s="68">
        <v>0.380351650747424</v>
      </c>
      <c r="AB91" s="68">
        <v>0.40652911379032403</v>
      </c>
      <c r="AC91" s="69">
        <v>0.36325523060778098</v>
      </c>
      <c r="AD91" s="30">
        <f t="shared" ca="1" si="49"/>
        <v>-0.46740597239799897</v>
      </c>
      <c r="AE91" s="38">
        <f t="shared" ca="1" si="44"/>
        <v>-2.3063064833118818E-2</v>
      </c>
      <c r="AF91" s="38">
        <f t="shared" ca="1" si="45"/>
        <v>-0.10644719336107</v>
      </c>
      <c r="AG91" s="45">
        <f t="shared" ca="1" si="46"/>
        <v>5.7844670761415251E-3</v>
      </c>
    </row>
    <row r="92" spans="1:33" hidden="1" outlineLevel="2" x14ac:dyDescent="0.2">
      <c r="A92" s="17" t="s">
        <v>8</v>
      </c>
      <c r="B92" s="56">
        <v>1.4412173459807101</v>
      </c>
      <c r="C92" s="68">
        <v>1.35260142449937</v>
      </c>
      <c r="D92" s="68">
        <v>2.43830742348442</v>
      </c>
      <c r="E92" s="68">
        <v>0.474275752231336</v>
      </c>
      <c r="F92" s="68">
        <v>0.58014748062792598</v>
      </c>
      <c r="G92" s="68">
        <v>0.58820411104363501</v>
      </c>
      <c r="H92" s="68">
        <v>0.68818015933738896</v>
      </c>
      <c r="I92" s="68">
        <v>0.43928220009554297</v>
      </c>
      <c r="J92" s="68">
        <v>0.57895969016398396</v>
      </c>
      <c r="K92" s="68">
        <v>0.63053666967203503</v>
      </c>
      <c r="L92" s="68">
        <v>0.74425553875003603</v>
      </c>
      <c r="M92" s="68">
        <v>0.65598344177555901</v>
      </c>
      <c r="N92" s="68">
        <v>0.60861033539620502</v>
      </c>
      <c r="O92" s="68">
        <v>1.42738317601443</v>
      </c>
      <c r="P92" s="68">
        <v>1.02071255151943</v>
      </c>
      <c r="Q92" s="68">
        <v>1.5037988756284799</v>
      </c>
      <c r="R92" s="68">
        <v>0.54586114229448301</v>
      </c>
      <c r="S92" s="68">
        <v>0.59243929604076395</v>
      </c>
      <c r="T92" s="68">
        <v>0.60346725143465296</v>
      </c>
      <c r="U92" s="68">
        <v>0.328038229781482</v>
      </c>
      <c r="V92" s="68">
        <v>0.53053508862724397</v>
      </c>
      <c r="W92" s="68">
        <v>0.56016456267678905</v>
      </c>
      <c r="X92" s="68">
        <v>0.430855356379726</v>
      </c>
      <c r="Y92" s="68">
        <v>0.408078627745603</v>
      </c>
      <c r="Z92" s="68">
        <v>0.46965419088849603</v>
      </c>
      <c r="AA92" s="68">
        <v>0.49011741722475499</v>
      </c>
      <c r="AB92" s="68">
        <v>0.54032778692489303</v>
      </c>
      <c r="AC92" s="69">
        <v>0.63393498160903305</v>
      </c>
      <c r="AD92" s="30">
        <f t="shared" ca="1" si="49"/>
        <v>-0.56013922301382157</v>
      </c>
      <c r="AE92" s="38">
        <f t="shared" ca="1" si="44"/>
        <v>-2.9960423767235733E-2</v>
      </c>
      <c r="AF92" s="38">
        <f t="shared" ca="1" si="45"/>
        <v>0.17324149701216762</v>
      </c>
      <c r="AG92" s="45">
        <f t="shared" ca="1" si="46"/>
        <v>1.0094764563737814E-2</v>
      </c>
    </row>
    <row r="93" spans="1:33" hidden="1" outlineLevel="2" x14ac:dyDescent="0.2">
      <c r="A93" s="17" t="s">
        <v>9</v>
      </c>
      <c r="B93" s="56">
        <v>0</v>
      </c>
      <c r="C93" s="68">
        <v>0</v>
      </c>
      <c r="D93" s="68">
        <v>0</v>
      </c>
      <c r="E93" s="68">
        <v>0</v>
      </c>
      <c r="F93" s="68">
        <v>0</v>
      </c>
      <c r="G93" s="68">
        <v>0</v>
      </c>
      <c r="H93" s="68">
        <v>0</v>
      </c>
      <c r="I93" s="68">
        <v>0</v>
      </c>
      <c r="J93" s="68">
        <v>0</v>
      </c>
      <c r="K93" s="68">
        <v>0</v>
      </c>
      <c r="L93" s="68">
        <v>0</v>
      </c>
      <c r="M93" s="68">
        <v>0</v>
      </c>
      <c r="N93" s="68">
        <v>0</v>
      </c>
      <c r="O93" s="68">
        <v>0</v>
      </c>
      <c r="P93" s="68">
        <v>0</v>
      </c>
      <c r="Q93" s="68">
        <v>0</v>
      </c>
      <c r="R93" s="68">
        <v>0</v>
      </c>
      <c r="S93" s="68">
        <v>0</v>
      </c>
      <c r="T93" s="68">
        <v>0</v>
      </c>
      <c r="U93" s="68">
        <v>0</v>
      </c>
      <c r="V93" s="68">
        <v>0</v>
      </c>
      <c r="W93" s="68">
        <v>0</v>
      </c>
      <c r="X93" s="68">
        <v>0</v>
      </c>
      <c r="Y93" s="68">
        <v>0</v>
      </c>
      <c r="Z93" s="68">
        <v>0</v>
      </c>
      <c r="AA93" s="68">
        <v>0</v>
      </c>
      <c r="AB93" s="68">
        <v>0</v>
      </c>
      <c r="AC93" s="69">
        <v>0</v>
      </c>
      <c r="AD93" s="30" t="str">
        <f t="shared" ca="1" si="49"/>
        <v/>
      </c>
      <c r="AE93" s="38" t="str">
        <f t="shared" ca="1" si="44"/>
        <v/>
      </c>
      <c r="AF93" s="38" t="str">
        <f t="shared" ca="1" si="45"/>
        <v/>
      </c>
      <c r="AG93" s="45">
        <f t="shared" ca="1" si="46"/>
        <v>0</v>
      </c>
    </row>
    <row r="94" spans="1:33" ht="15" hidden="1" outlineLevel="1" x14ac:dyDescent="0.25">
      <c r="A94" s="16" t="s">
        <v>38</v>
      </c>
      <c r="B94" s="55">
        <f>SUBTOTAL(9,B95:B98)</f>
        <v>5.0225046833381626</v>
      </c>
      <c r="C94" s="66">
        <f t="shared" ref="C94:AC94" si="56">SUBTOTAL(9,C95:C98)</f>
        <v>3.6920532473070788</v>
      </c>
      <c r="D94" s="66">
        <f t="shared" si="56"/>
        <v>3.2694901485198948</v>
      </c>
      <c r="E94" s="66">
        <f t="shared" si="56"/>
        <v>3.1419494682313625</v>
      </c>
      <c r="F94" s="66">
        <f t="shared" si="56"/>
        <v>3.1566934177807613</v>
      </c>
      <c r="G94" s="66">
        <f t="shared" si="56"/>
        <v>3.1792051122275975</v>
      </c>
      <c r="H94" s="66">
        <f t="shared" si="56"/>
        <v>3.1639530049099855</v>
      </c>
      <c r="I94" s="66">
        <f t="shared" si="56"/>
        <v>3.2346003556739111</v>
      </c>
      <c r="J94" s="66">
        <f t="shared" si="56"/>
        <v>3.3066465934676419</v>
      </c>
      <c r="K94" s="66">
        <f t="shared" si="56"/>
        <v>3.2952167549375022</v>
      </c>
      <c r="L94" s="66">
        <f t="shared" si="56"/>
        <v>3.2965852536259166</v>
      </c>
      <c r="M94" s="66">
        <f t="shared" si="56"/>
        <v>3.2233460726155698</v>
      </c>
      <c r="N94" s="66">
        <f t="shared" si="56"/>
        <v>3.1572564014862827</v>
      </c>
      <c r="O94" s="66">
        <f t="shared" si="56"/>
        <v>3.2499311017365593</v>
      </c>
      <c r="P94" s="66">
        <f t="shared" si="56"/>
        <v>3.2782134181537805</v>
      </c>
      <c r="Q94" s="66">
        <f t="shared" si="56"/>
        <v>3.2862392815007828</v>
      </c>
      <c r="R94" s="66">
        <f t="shared" si="56"/>
        <v>3.2000768332490184</v>
      </c>
      <c r="S94" s="66">
        <f t="shared" si="56"/>
        <v>3.1455190683181176</v>
      </c>
      <c r="T94" s="66">
        <f t="shared" si="56"/>
        <v>3.0317136178689998</v>
      </c>
      <c r="U94" s="66">
        <f t="shared" si="56"/>
        <v>3.2006073654508906</v>
      </c>
      <c r="V94" s="66">
        <f t="shared" si="56"/>
        <v>3.0511971502220914</v>
      </c>
      <c r="W94" s="66">
        <f t="shared" si="56"/>
        <v>3.1067095603159469</v>
      </c>
      <c r="X94" s="66">
        <f t="shared" si="56"/>
        <v>2.982667009041883</v>
      </c>
      <c r="Y94" s="66">
        <f t="shared" si="56"/>
        <v>2.9242338782166009</v>
      </c>
      <c r="Z94" s="66">
        <f t="shared" si="56"/>
        <v>2.9192841954383653</v>
      </c>
      <c r="AA94" s="66">
        <f t="shared" si="56"/>
        <v>2.9648217455327628</v>
      </c>
      <c r="AB94" s="66">
        <f t="shared" ref="AB94" si="57">SUBTOTAL(9,AB95:AB98)</f>
        <v>2.9827236330577698</v>
      </c>
      <c r="AC94" s="67">
        <f t="shared" si="56"/>
        <v>2.9967367517190908</v>
      </c>
      <c r="AD94" s="29">
        <f t="shared" ca="1" si="49"/>
        <v>-0.40333818668988541</v>
      </c>
      <c r="AE94" s="37">
        <f t="shared" ca="1" si="44"/>
        <v>-1.8944360415428796E-2</v>
      </c>
      <c r="AF94" s="37">
        <f t="shared" ca="1" si="45"/>
        <v>4.6980948908617037E-3</v>
      </c>
      <c r="AG94" s="44">
        <f t="shared" ca="1" si="46"/>
        <v>4.7719960004922977E-2</v>
      </c>
    </row>
    <row r="95" spans="1:33" hidden="1" outlineLevel="2" x14ac:dyDescent="0.2">
      <c r="A95" s="17" t="s">
        <v>6</v>
      </c>
      <c r="B95" s="56">
        <v>0</v>
      </c>
      <c r="C95" s="68">
        <v>0</v>
      </c>
      <c r="D95" s="68">
        <v>0</v>
      </c>
      <c r="E95" s="68">
        <v>0</v>
      </c>
      <c r="F95" s="68">
        <v>0</v>
      </c>
      <c r="G95" s="68">
        <v>0</v>
      </c>
      <c r="H95" s="68">
        <v>0</v>
      </c>
      <c r="I95" s="68">
        <v>0</v>
      </c>
      <c r="J95" s="68">
        <v>0</v>
      </c>
      <c r="K95" s="68">
        <v>0</v>
      </c>
      <c r="L95" s="68">
        <v>0</v>
      </c>
      <c r="M95" s="68">
        <v>0</v>
      </c>
      <c r="N95" s="68">
        <v>0</v>
      </c>
      <c r="O95" s="68">
        <v>0</v>
      </c>
      <c r="P95" s="68">
        <v>0</v>
      </c>
      <c r="Q95" s="68">
        <v>0</v>
      </c>
      <c r="R95" s="68">
        <v>0</v>
      </c>
      <c r="S95" s="68">
        <v>0</v>
      </c>
      <c r="T95" s="68">
        <v>0</v>
      </c>
      <c r="U95" s="68">
        <v>0</v>
      </c>
      <c r="V95" s="68">
        <v>0</v>
      </c>
      <c r="W95" s="68">
        <v>0</v>
      </c>
      <c r="X95" s="68">
        <v>0</v>
      </c>
      <c r="Y95" s="68">
        <v>0</v>
      </c>
      <c r="Z95" s="68">
        <v>0</v>
      </c>
      <c r="AA95" s="68">
        <v>0</v>
      </c>
      <c r="AB95" s="68">
        <v>0</v>
      </c>
      <c r="AC95" s="69">
        <v>0</v>
      </c>
      <c r="AD95" s="30" t="str">
        <f t="shared" ca="1" si="49"/>
        <v/>
      </c>
      <c r="AE95" s="38" t="str">
        <f t="shared" ca="1" si="44"/>
        <v/>
      </c>
      <c r="AF95" s="38" t="str">
        <f t="shared" ca="1" si="45"/>
        <v/>
      </c>
      <c r="AG95" s="45">
        <f t="shared" ca="1" si="46"/>
        <v>0</v>
      </c>
    </row>
    <row r="96" spans="1:33" hidden="1" outlineLevel="2" x14ac:dyDescent="0.2">
      <c r="A96" s="17" t="s">
        <v>7</v>
      </c>
      <c r="B96" s="56">
        <v>2.3351807825467201</v>
      </c>
      <c r="C96" s="68">
        <v>1.00196886543099</v>
      </c>
      <c r="D96" s="68">
        <v>0.57012852469749797</v>
      </c>
      <c r="E96" s="68">
        <v>0.44001820781310502</v>
      </c>
      <c r="F96" s="68">
        <v>0.45337824611928201</v>
      </c>
      <c r="G96" s="68">
        <v>0.44622921211036798</v>
      </c>
      <c r="H96" s="68">
        <v>0.430441446870654</v>
      </c>
      <c r="I96" s="68">
        <v>0.45777045829903801</v>
      </c>
      <c r="J96" s="68">
        <v>0.48411294830955198</v>
      </c>
      <c r="K96" s="68">
        <v>0.43105691537325302</v>
      </c>
      <c r="L96" s="68">
        <v>0.39342424089989703</v>
      </c>
      <c r="M96" s="68">
        <v>0.28302096052742198</v>
      </c>
      <c r="N96" s="68">
        <v>0.22372581419822299</v>
      </c>
      <c r="O96" s="68">
        <v>0.31157228450011099</v>
      </c>
      <c r="P96" s="68">
        <v>0.329032846006377</v>
      </c>
      <c r="Q96" s="68">
        <v>0.33143368774568499</v>
      </c>
      <c r="R96" s="68">
        <v>0.25430645247718803</v>
      </c>
      <c r="S96" s="68">
        <v>0.202576139905116</v>
      </c>
      <c r="T96" s="68">
        <v>0.135116413423365</v>
      </c>
      <c r="U96" s="68">
        <v>0.321116542690775</v>
      </c>
      <c r="V96" s="68">
        <v>0.19585646863987199</v>
      </c>
      <c r="W96" s="68">
        <v>0.27144413651181099</v>
      </c>
      <c r="X96" s="68">
        <v>0.17869985177953801</v>
      </c>
      <c r="Y96" s="68">
        <v>0.12605655282932501</v>
      </c>
      <c r="Z96" s="68">
        <v>0.131125235251836</v>
      </c>
      <c r="AA96" s="68">
        <v>0.14589288253410501</v>
      </c>
      <c r="AB96" s="68">
        <v>0.12854550084274299</v>
      </c>
      <c r="AC96" s="69">
        <v>0.104471597093392</v>
      </c>
      <c r="AD96" s="30">
        <f t="shared" ca="1" si="49"/>
        <v>-0.95526188041875859</v>
      </c>
      <c r="AE96" s="38">
        <f t="shared" ca="1" si="44"/>
        <v>-0.10869754865420433</v>
      </c>
      <c r="AF96" s="38">
        <f t="shared" ca="1" si="45"/>
        <v>-0.18727924035864907</v>
      </c>
      <c r="AG96" s="45">
        <f t="shared" ca="1" si="46"/>
        <v>1.6636030615926505E-3</v>
      </c>
    </row>
    <row r="97" spans="1:33" hidden="1" outlineLevel="2" x14ac:dyDescent="0.2">
      <c r="A97" s="17" t="s">
        <v>8</v>
      </c>
      <c r="B97" s="56">
        <v>1.57751904537131E-2</v>
      </c>
      <c r="C97" s="68">
        <v>1.8535671538358899E-2</v>
      </c>
      <c r="D97" s="68">
        <v>2.7812913484666701E-2</v>
      </c>
      <c r="E97" s="68">
        <v>3.0382550080527201E-2</v>
      </c>
      <c r="F97" s="68">
        <v>3.1766461323749301E-2</v>
      </c>
      <c r="G97" s="68">
        <v>6.1427189779499299E-2</v>
      </c>
      <c r="H97" s="68">
        <v>3.1387487511591601E-2</v>
      </c>
      <c r="I97" s="68">
        <v>3.67860421724229E-2</v>
      </c>
      <c r="J97" s="68">
        <v>4.1545558328690203E-2</v>
      </c>
      <c r="K97" s="68">
        <v>4.7126480838249302E-2</v>
      </c>
      <c r="L97" s="68">
        <v>4.4068999754679698E-2</v>
      </c>
      <c r="M97" s="68">
        <v>4.5605721366837798E-2</v>
      </c>
      <c r="N97" s="68">
        <v>4.9329481886599497E-2</v>
      </c>
      <c r="O97" s="68">
        <v>5.4089060408878301E-2</v>
      </c>
      <c r="P97" s="68">
        <v>5.9314235113333599E-2</v>
      </c>
      <c r="Q97" s="68">
        <v>6.3182233945967795E-2</v>
      </c>
      <c r="R97" s="68">
        <v>6.3593616565740502E-2</v>
      </c>
      <c r="S97" s="68">
        <v>6.6652687519931794E-2</v>
      </c>
      <c r="T97" s="68">
        <v>2.9486134059295E-2</v>
      </c>
      <c r="U97" s="68">
        <v>3.2157900738225602E-2</v>
      </c>
      <c r="V97" s="68">
        <v>3.1747242493999697E-2</v>
      </c>
      <c r="W97" s="68">
        <v>3.5867402538035803E-2</v>
      </c>
      <c r="X97" s="68">
        <v>3.02851721747248E-2</v>
      </c>
      <c r="Y97" s="68">
        <v>4.7103214343536003E-2</v>
      </c>
      <c r="Z97" s="68">
        <v>1.05352292789191E-2</v>
      </c>
      <c r="AA97" s="68">
        <v>1.1004388541537799E-2</v>
      </c>
      <c r="AB97" s="68">
        <v>1.25769028913268E-2</v>
      </c>
      <c r="AC97" s="69">
        <v>1.35694799662889E-2</v>
      </c>
      <c r="AD97" s="30">
        <f t="shared" ca="1" si="49"/>
        <v>-0.13982148069122224</v>
      </c>
      <c r="AE97" s="38">
        <f t="shared" ca="1" si="44"/>
        <v>-5.5628155020116532E-3</v>
      </c>
      <c r="AF97" s="38">
        <f t="shared" ca="1" si="45"/>
        <v>7.8920628038449347E-2</v>
      </c>
      <c r="AG97" s="45">
        <f t="shared" ca="1" si="46"/>
        <v>2.1608005471533283E-4</v>
      </c>
    </row>
    <row r="98" spans="1:33" hidden="1" outlineLevel="2" x14ac:dyDescent="0.2">
      <c r="A98" s="17" t="s">
        <v>9</v>
      </c>
      <c r="B98" s="56">
        <v>2.67154871033773</v>
      </c>
      <c r="C98" s="68">
        <v>2.67154871033773</v>
      </c>
      <c r="D98" s="68">
        <v>2.67154871033773</v>
      </c>
      <c r="E98" s="68">
        <v>2.67154871033773</v>
      </c>
      <c r="F98" s="68">
        <v>2.67154871033773</v>
      </c>
      <c r="G98" s="68">
        <v>2.67154871033773</v>
      </c>
      <c r="H98" s="68">
        <v>2.7021240705277401</v>
      </c>
      <c r="I98" s="68">
        <v>2.7400438552024502</v>
      </c>
      <c r="J98" s="68">
        <v>2.7809880868293999</v>
      </c>
      <c r="K98" s="68">
        <v>2.8170333587259999</v>
      </c>
      <c r="L98" s="68">
        <v>2.85909201297134</v>
      </c>
      <c r="M98" s="68">
        <v>2.8947193907213098</v>
      </c>
      <c r="N98" s="68">
        <v>2.88420110540146</v>
      </c>
      <c r="O98" s="68">
        <v>2.8842697568275701</v>
      </c>
      <c r="P98" s="68">
        <v>2.88986633703407</v>
      </c>
      <c r="Q98" s="68">
        <v>2.8916233598091301</v>
      </c>
      <c r="R98" s="68">
        <v>2.8821767642060898</v>
      </c>
      <c r="S98" s="68">
        <v>2.8762902408930699</v>
      </c>
      <c r="T98" s="68">
        <v>2.8671110703863398</v>
      </c>
      <c r="U98" s="68">
        <v>2.8473329220218901</v>
      </c>
      <c r="V98" s="68">
        <v>2.8235934390882198</v>
      </c>
      <c r="W98" s="68">
        <v>2.7993980212661</v>
      </c>
      <c r="X98" s="68">
        <v>2.7736819850876202</v>
      </c>
      <c r="Y98" s="68">
        <v>2.75107411104374</v>
      </c>
      <c r="Z98" s="68">
        <v>2.7776237309076102</v>
      </c>
      <c r="AA98" s="68">
        <v>2.8079244744571201</v>
      </c>
      <c r="AB98" s="68">
        <v>2.8416012293236999</v>
      </c>
      <c r="AC98" s="69">
        <v>2.8786956746594101</v>
      </c>
      <c r="AD98" s="30">
        <f t="shared" ca="1" si="49"/>
        <v>7.7538157369211103E-2</v>
      </c>
      <c r="AE98" s="38">
        <f t="shared" ca="1" si="44"/>
        <v>2.7697158262207644E-3</v>
      </c>
      <c r="AF98" s="38">
        <f t="shared" ca="1" si="45"/>
        <v>1.3054064360937367E-2</v>
      </c>
      <c r="AG98" s="45">
        <f t="shared" ca="1" si="46"/>
        <v>4.5840276888615E-2</v>
      </c>
    </row>
    <row r="99" spans="1:33" ht="15.75" collapsed="1" thickBot="1" x14ac:dyDescent="0.3">
      <c r="A99" s="20" t="s">
        <v>39</v>
      </c>
      <c r="B99" s="58">
        <f>SUBTOTAL(9,B100:B107)</f>
        <v>2.7498369999999999</v>
      </c>
      <c r="C99" s="72">
        <f t="shared" ref="C99:AC99" si="58">SUBTOTAL(9,C100:C107)</f>
        <v>3.095113</v>
      </c>
      <c r="D99" s="72">
        <f t="shared" si="58"/>
        <v>2.8759100000000002</v>
      </c>
      <c r="E99" s="72">
        <f t="shared" si="58"/>
        <v>3.0106009999999999</v>
      </c>
      <c r="F99" s="72">
        <f t="shared" si="58"/>
        <v>3.2285529999999998</v>
      </c>
      <c r="G99" s="72">
        <f t="shared" si="58"/>
        <v>2.5428660000000001</v>
      </c>
      <c r="H99" s="72">
        <f t="shared" si="58"/>
        <v>2.8355999999999999</v>
      </c>
      <c r="I99" s="72">
        <f t="shared" si="58"/>
        <v>3.2562139999999999</v>
      </c>
      <c r="J99" s="72">
        <f t="shared" si="58"/>
        <v>3.2412019999999999</v>
      </c>
      <c r="K99" s="72">
        <f t="shared" si="58"/>
        <v>3.0196360000000002</v>
      </c>
      <c r="L99" s="72">
        <f t="shared" si="58"/>
        <v>3.5310169999999999</v>
      </c>
      <c r="M99" s="72">
        <f t="shared" si="58"/>
        <v>3.5899529999999999</v>
      </c>
      <c r="N99" s="72">
        <f t="shared" si="58"/>
        <v>3.4763899999999999</v>
      </c>
      <c r="O99" s="72">
        <f t="shared" si="58"/>
        <v>3.680164</v>
      </c>
      <c r="P99" s="72">
        <f t="shared" si="58"/>
        <v>2.9777969999999998</v>
      </c>
      <c r="Q99" s="72">
        <f t="shared" si="58"/>
        <v>4.0695030000000001</v>
      </c>
      <c r="R99" s="72">
        <f t="shared" si="58"/>
        <v>4.1196820000000001</v>
      </c>
      <c r="S99" s="72">
        <f t="shared" si="58"/>
        <v>4.3832259999999996</v>
      </c>
      <c r="T99" s="72">
        <f t="shared" si="58"/>
        <v>5.2732429999999999</v>
      </c>
      <c r="U99" s="72">
        <f t="shared" si="58"/>
        <v>5.3035449999999997</v>
      </c>
      <c r="V99" s="72">
        <f t="shared" si="58"/>
        <v>4.4542549999999999</v>
      </c>
      <c r="W99" s="72">
        <f t="shared" si="58"/>
        <v>5.5413740000000002</v>
      </c>
      <c r="X99" s="72">
        <f t="shared" si="58"/>
        <v>4.5455779999999999</v>
      </c>
      <c r="Y99" s="72">
        <f t="shared" si="58"/>
        <v>4.8112069999999996</v>
      </c>
      <c r="Z99" s="72">
        <f t="shared" si="58"/>
        <v>4.6038189999999997</v>
      </c>
      <c r="AA99" s="72">
        <f t="shared" si="58"/>
        <v>4.8031449999999998</v>
      </c>
      <c r="AB99" s="72">
        <f t="shared" ref="AB99" si="59">SUBTOTAL(9,AB100:AB107)</f>
        <v>5.0912369560000004</v>
      </c>
      <c r="AC99" s="73">
        <f t="shared" si="58"/>
        <v>5.4896416749999997</v>
      </c>
      <c r="AD99" s="32">
        <f t="shared" ca="1" si="49"/>
        <v>0.99635166557145016</v>
      </c>
      <c r="AE99" s="40">
        <f t="shared" ca="1" si="44"/>
        <v>2.5935105094367916E-2</v>
      </c>
      <c r="AF99" s="40">
        <f t="shared" ca="1" si="45"/>
        <v>7.8253030146334224E-2</v>
      </c>
      <c r="AG99" s="47">
        <f t="shared" ca="1" si="46"/>
        <v>8.7416914756386507E-2</v>
      </c>
    </row>
    <row r="100" spans="1:33" ht="15.75" hidden="1" outlineLevel="1" thickBot="1" x14ac:dyDescent="0.3">
      <c r="A100" s="21" t="s">
        <v>40</v>
      </c>
      <c r="B100" s="55">
        <v>0</v>
      </c>
      <c r="C100" s="66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7">
        <v>0</v>
      </c>
      <c r="AD100" s="29" t="str">
        <f t="shared" ca="1" si="49"/>
        <v/>
      </c>
      <c r="AE100" s="37" t="str">
        <f t="shared" ca="1" si="44"/>
        <v/>
      </c>
      <c r="AF100" s="37" t="str">
        <f t="shared" ca="1" si="45"/>
        <v/>
      </c>
      <c r="AG100" s="44">
        <f t="shared" ca="1" si="46"/>
        <v>0</v>
      </c>
    </row>
    <row r="101" spans="1:33" ht="15.75" hidden="1" outlineLevel="1" thickBot="1" x14ac:dyDescent="0.3">
      <c r="A101" s="21" t="s">
        <v>41</v>
      </c>
      <c r="B101" s="55">
        <f>SUBTOTAL(9,B102:B105)</f>
        <v>0</v>
      </c>
      <c r="C101" s="66">
        <f t="shared" ref="C101:AC101" si="60">SUBTOTAL(9,C102:C105)</f>
        <v>0</v>
      </c>
      <c r="D101" s="66">
        <f t="shared" si="60"/>
        <v>0</v>
      </c>
      <c r="E101" s="66">
        <f t="shared" si="60"/>
        <v>0</v>
      </c>
      <c r="F101" s="66">
        <f t="shared" si="60"/>
        <v>0</v>
      </c>
      <c r="G101" s="66">
        <f t="shared" si="60"/>
        <v>0</v>
      </c>
      <c r="H101" s="66">
        <f t="shared" si="60"/>
        <v>0</v>
      </c>
      <c r="I101" s="66">
        <f t="shared" si="60"/>
        <v>0</v>
      </c>
      <c r="J101" s="66">
        <f t="shared" si="60"/>
        <v>0</v>
      </c>
      <c r="K101" s="66">
        <f t="shared" si="60"/>
        <v>0</v>
      </c>
      <c r="L101" s="66">
        <f t="shared" si="60"/>
        <v>0</v>
      </c>
      <c r="M101" s="66">
        <f t="shared" si="60"/>
        <v>0</v>
      </c>
      <c r="N101" s="66">
        <f t="shared" si="60"/>
        <v>0</v>
      </c>
      <c r="O101" s="66">
        <f t="shared" si="60"/>
        <v>0</v>
      </c>
      <c r="P101" s="66">
        <f t="shared" si="60"/>
        <v>0</v>
      </c>
      <c r="Q101" s="66">
        <f t="shared" si="60"/>
        <v>0</v>
      </c>
      <c r="R101" s="66">
        <f t="shared" si="60"/>
        <v>0</v>
      </c>
      <c r="S101" s="66">
        <f t="shared" si="60"/>
        <v>0</v>
      </c>
      <c r="T101" s="66">
        <f t="shared" si="60"/>
        <v>0</v>
      </c>
      <c r="U101" s="66">
        <f t="shared" si="60"/>
        <v>0</v>
      </c>
      <c r="V101" s="66">
        <f t="shared" si="60"/>
        <v>0</v>
      </c>
      <c r="W101" s="66">
        <f t="shared" si="60"/>
        <v>0</v>
      </c>
      <c r="X101" s="66">
        <f t="shared" si="60"/>
        <v>0</v>
      </c>
      <c r="Y101" s="66">
        <f t="shared" si="60"/>
        <v>0</v>
      </c>
      <c r="Z101" s="66">
        <f t="shared" si="60"/>
        <v>0</v>
      </c>
      <c r="AA101" s="66">
        <f t="shared" si="60"/>
        <v>0</v>
      </c>
      <c r="AB101" s="66">
        <f t="shared" ref="AB101" si="61">SUBTOTAL(9,AB102:AB105)</f>
        <v>0</v>
      </c>
      <c r="AC101" s="67">
        <f t="shared" si="60"/>
        <v>0</v>
      </c>
      <c r="AD101" s="29" t="str">
        <f t="shared" ca="1" si="49"/>
        <v/>
      </c>
      <c r="AE101" s="37" t="str">
        <f t="shared" ca="1" si="44"/>
        <v/>
      </c>
      <c r="AF101" s="37" t="str">
        <f t="shared" ca="1" si="45"/>
        <v/>
      </c>
      <c r="AG101" s="44">
        <f t="shared" ca="1" si="46"/>
        <v>0</v>
      </c>
    </row>
    <row r="102" spans="1:33" ht="15.75" hidden="1" outlineLevel="2" thickBot="1" x14ac:dyDescent="0.3">
      <c r="A102" s="22" t="s">
        <v>42</v>
      </c>
      <c r="B102" s="57">
        <v>0</v>
      </c>
      <c r="C102" s="70">
        <v>0</v>
      </c>
      <c r="D102" s="70">
        <v>0</v>
      </c>
      <c r="E102" s="70">
        <v>0</v>
      </c>
      <c r="F102" s="70">
        <v>0</v>
      </c>
      <c r="G102" s="70">
        <v>0</v>
      </c>
      <c r="H102" s="70">
        <v>0</v>
      </c>
      <c r="I102" s="70">
        <v>0</v>
      </c>
      <c r="J102" s="70">
        <v>0</v>
      </c>
      <c r="K102" s="70">
        <v>0</v>
      </c>
      <c r="L102" s="70">
        <v>0</v>
      </c>
      <c r="M102" s="70">
        <v>0</v>
      </c>
      <c r="N102" s="70">
        <v>0</v>
      </c>
      <c r="O102" s="70">
        <v>0</v>
      </c>
      <c r="P102" s="70">
        <v>0</v>
      </c>
      <c r="Q102" s="70">
        <v>0</v>
      </c>
      <c r="R102" s="70">
        <v>0</v>
      </c>
      <c r="S102" s="70">
        <v>0</v>
      </c>
      <c r="T102" s="70">
        <v>0</v>
      </c>
      <c r="U102" s="70">
        <v>0</v>
      </c>
      <c r="V102" s="70">
        <v>0</v>
      </c>
      <c r="W102" s="70">
        <v>0</v>
      </c>
      <c r="X102" s="70">
        <v>0</v>
      </c>
      <c r="Y102" s="70">
        <v>0</v>
      </c>
      <c r="Z102" s="70">
        <v>0</v>
      </c>
      <c r="AA102" s="70">
        <v>0</v>
      </c>
      <c r="AB102" s="70">
        <v>0</v>
      </c>
      <c r="AC102" s="71">
        <v>0</v>
      </c>
      <c r="AD102" s="31" t="str">
        <f t="shared" ca="1" si="49"/>
        <v/>
      </c>
      <c r="AE102" s="39" t="str">
        <f t="shared" ca="1" si="44"/>
        <v/>
      </c>
      <c r="AF102" s="39" t="str">
        <f t="shared" ca="1" si="45"/>
        <v/>
      </c>
      <c r="AG102" s="46">
        <f t="shared" ca="1" si="46"/>
        <v>0</v>
      </c>
    </row>
    <row r="103" spans="1:33" ht="15.75" hidden="1" outlineLevel="2" thickBot="1" x14ac:dyDescent="0.3">
      <c r="A103" s="22" t="s">
        <v>43</v>
      </c>
      <c r="B103" s="57">
        <v>0</v>
      </c>
      <c r="C103" s="70">
        <v>0</v>
      </c>
      <c r="D103" s="70">
        <v>0</v>
      </c>
      <c r="E103" s="70">
        <v>0</v>
      </c>
      <c r="F103" s="70">
        <v>0</v>
      </c>
      <c r="G103" s="70">
        <v>0</v>
      </c>
      <c r="H103" s="70">
        <v>0</v>
      </c>
      <c r="I103" s="70">
        <v>0</v>
      </c>
      <c r="J103" s="70">
        <v>0</v>
      </c>
      <c r="K103" s="70">
        <v>0</v>
      </c>
      <c r="L103" s="70">
        <v>0</v>
      </c>
      <c r="M103" s="70">
        <v>0</v>
      </c>
      <c r="N103" s="70">
        <v>0</v>
      </c>
      <c r="O103" s="70">
        <v>0</v>
      </c>
      <c r="P103" s="70">
        <v>0</v>
      </c>
      <c r="Q103" s="70">
        <v>0</v>
      </c>
      <c r="R103" s="70">
        <v>0</v>
      </c>
      <c r="S103" s="70">
        <v>0</v>
      </c>
      <c r="T103" s="70">
        <v>0</v>
      </c>
      <c r="U103" s="70">
        <v>0</v>
      </c>
      <c r="V103" s="70">
        <v>0</v>
      </c>
      <c r="W103" s="70">
        <v>0</v>
      </c>
      <c r="X103" s="70">
        <v>0</v>
      </c>
      <c r="Y103" s="70">
        <v>0</v>
      </c>
      <c r="Z103" s="70">
        <v>0</v>
      </c>
      <c r="AA103" s="70">
        <v>0</v>
      </c>
      <c r="AB103" s="70">
        <v>0</v>
      </c>
      <c r="AC103" s="71">
        <v>0</v>
      </c>
      <c r="AD103" s="31" t="str">
        <f t="shared" ca="1" si="49"/>
        <v/>
      </c>
      <c r="AE103" s="39" t="str">
        <f t="shared" ca="1" si="44"/>
        <v/>
      </c>
      <c r="AF103" s="39" t="str">
        <f t="shared" ca="1" si="45"/>
        <v/>
      </c>
      <c r="AG103" s="46">
        <f t="shared" ca="1" si="46"/>
        <v>0</v>
      </c>
    </row>
    <row r="104" spans="1:33" ht="15.75" hidden="1" outlineLevel="2" thickBot="1" x14ac:dyDescent="0.3">
      <c r="A104" s="22" t="s">
        <v>44</v>
      </c>
      <c r="B104" s="57">
        <v>0</v>
      </c>
      <c r="C104" s="70">
        <v>0</v>
      </c>
      <c r="D104" s="70">
        <v>0</v>
      </c>
      <c r="E104" s="70">
        <v>0</v>
      </c>
      <c r="F104" s="70">
        <v>0</v>
      </c>
      <c r="G104" s="70">
        <v>0</v>
      </c>
      <c r="H104" s="70">
        <v>0</v>
      </c>
      <c r="I104" s="70">
        <v>0</v>
      </c>
      <c r="J104" s="70">
        <v>0</v>
      </c>
      <c r="K104" s="70">
        <v>0</v>
      </c>
      <c r="L104" s="70">
        <v>0</v>
      </c>
      <c r="M104" s="70">
        <v>0</v>
      </c>
      <c r="N104" s="70">
        <v>0</v>
      </c>
      <c r="O104" s="70">
        <v>0</v>
      </c>
      <c r="P104" s="70">
        <v>0</v>
      </c>
      <c r="Q104" s="70">
        <v>0</v>
      </c>
      <c r="R104" s="70">
        <v>0</v>
      </c>
      <c r="S104" s="70">
        <v>0</v>
      </c>
      <c r="T104" s="70">
        <v>0</v>
      </c>
      <c r="U104" s="70">
        <v>0</v>
      </c>
      <c r="V104" s="70">
        <v>0</v>
      </c>
      <c r="W104" s="70">
        <v>0</v>
      </c>
      <c r="X104" s="70">
        <v>0</v>
      </c>
      <c r="Y104" s="70">
        <v>0</v>
      </c>
      <c r="Z104" s="70">
        <v>0</v>
      </c>
      <c r="AA104" s="70">
        <v>0</v>
      </c>
      <c r="AB104" s="70">
        <v>0</v>
      </c>
      <c r="AC104" s="71">
        <v>0</v>
      </c>
      <c r="AD104" s="31" t="str">
        <f t="shared" ca="1" si="49"/>
        <v/>
      </c>
      <c r="AE104" s="39" t="str">
        <f t="shared" ca="1" si="44"/>
        <v/>
      </c>
      <c r="AF104" s="39" t="str">
        <f t="shared" ca="1" si="45"/>
        <v/>
      </c>
      <c r="AG104" s="46">
        <f t="shared" ca="1" si="46"/>
        <v>0</v>
      </c>
    </row>
    <row r="105" spans="1:33" ht="15.75" hidden="1" outlineLevel="2" thickBot="1" x14ac:dyDescent="0.3">
      <c r="A105" s="22" t="s">
        <v>48</v>
      </c>
      <c r="B105" s="57">
        <v>0</v>
      </c>
      <c r="C105" s="70">
        <v>0</v>
      </c>
      <c r="D105" s="70">
        <v>0</v>
      </c>
      <c r="E105" s="70">
        <v>0</v>
      </c>
      <c r="F105" s="70">
        <v>0</v>
      </c>
      <c r="G105" s="70">
        <v>0</v>
      </c>
      <c r="H105" s="70">
        <v>0</v>
      </c>
      <c r="I105" s="70">
        <v>0</v>
      </c>
      <c r="J105" s="70">
        <v>0</v>
      </c>
      <c r="K105" s="70">
        <v>0</v>
      </c>
      <c r="L105" s="70">
        <v>0</v>
      </c>
      <c r="M105" s="70">
        <v>0</v>
      </c>
      <c r="N105" s="70">
        <v>0</v>
      </c>
      <c r="O105" s="70">
        <v>0</v>
      </c>
      <c r="P105" s="70">
        <v>0</v>
      </c>
      <c r="Q105" s="70">
        <v>0</v>
      </c>
      <c r="R105" s="70">
        <v>0</v>
      </c>
      <c r="S105" s="70">
        <v>0</v>
      </c>
      <c r="T105" s="70">
        <v>0</v>
      </c>
      <c r="U105" s="70">
        <v>0</v>
      </c>
      <c r="V105" s="70">
        <v>0</v>
      </c>
      <c r="W105" s="70">
        <v>0</v>
      </c>
      <c r="X105" s="70">
        <v>0</v>
      </c>
      <c r="Y105" s="70">
        <v>0</v>
      </c>
      <c r="Z105" s="70">
        <v>0</v>
      </c>
      <c r="AA105" s="70">
        <v>0</v>
      </c>
      <c r="AB105" s="70">
        <v>0</v>
      </c>
      <c r="AC105" s="71">
        <v>0</v>
      </c>
      <c r="AD105" s="31" t="str">
        <f t="shared" ca="1" si="49"/>
        <v/>
      </c>
      <c r="AE105" s="39" t="str">
        <f t="shared" ca="1" si="44"/>
        <v/>
      </c>
      <c r="AF105" s="39" t="str">
        <f t="shared" ca="1" si="45"/>
        <v/>
      </c>
      <c r="AG105" s="46">
        <f t="shared" ca="1" si="46"/>
        <v>0</v>
      </c>
    </row>
    <row r="106" spans="1:33" ht="15.75" hidden="1" outlineLevel="1" thickBot="1" x14ac:dyDescent="0.3">
      <c r="A106" s="21" t="s">
        <v>45</v>
      </c>
      <c r="B106" s="55">
        <v>2.7498369999999999</v>
      </c>
      <c r="C106" s="66">
        <v>3.095113</v>
      </c>
      <c r="D106" s="66">
        <v>2.8759100000000002</v>
      </c>
      <c r="E106" s="66">
        <v>3.0106009999999999</v>
      </c>
      <c r="F106" s="66">
        <v>3.2285529999999998</v>
      </c>
      <c r="G106" s="66">
        <v>2.5428660000000001</v>
      </c>
      <c r="H106" s="66">
        <v>2.8355999999999999</v>
      </c>
      <c r="I106" s="66">
        <v>3.2562139999999999</v>
      </c>
      <c r="J106" s="66">
        <v>3.2412019999999999</v>
      </c>
      <c r="K106" s="66">
        <v>3.0196360000000002</v>
      </c>
      <c r="L106" s="66">
        <v>3.5310169999999999</v>
      </c>
      <c r="M106" s="66">
        <v>3.5899529999999999</v>
      </c>
      <c r="N106" s="66">
        <v>3.4763899999999999</v>
      </c>
      <c r="O106" s="66">
        <v>3.680164</v>
      </c>
      <c r="P106" s="66">
        <v>2.9777969999999998</v>
      </c>
      <c r="Q106" s="66">
        <v>4.0695030000000001</v>
      </c>
      <c r="R106" s="66">
        <v>4.1196820000000001</v>
      </c>
      <c r="S106" s="66">
        <v>4.3832259999999996</v>
      </c>
      <c r="T106" s="66">
        <v>5.2732429999999999</v>
      </c>
      <c r="U106" s="66">
        <v>5.3035449999999997</v>
      </c>
      <c r="V106" s="66">
        <v>4.4542549999999999</v>
      </c>
      <c r="W106" s="66">
        <v>5.5413740000000002</v>
      </c>
      <c r="X106" s="66">
        <v>4.5455779999999999</v>
      </c>
      <c r="Y106" s="66">
        <v>4.8112069999999996</v>
      </c>
      <c r="Z106" s="66">
        <v>4.6038189999999997</v>
      </c>
      <c r="AA106" s="66">
        <v>4.8031449999999998</v>
      </c>
      <c r="AB106" s="66">
        <v>5.0912369560000004</v>
      </c>
      <c r="AC106" s="67">
        <v>5.4896416749999997</v>
      </c>
      <c r="AD106" s="29">
        <f t="shared" ca="1" si="49"/>
        <v>0.99635166557145016</v>
      </c>
      <c r="AE106" s="37">
        <f t="shared" ca="1" si="44"/>
        <v>2.5935105094367916E-2</v>
      </c>
      <c r="AF106" s="37">
        <f t="shared" ca="1" si="45"/>
        <v>7.8253030146334224E-2</v>
      </c>
      <c r="AG106" s="44">
        <f t="shared" ca="1" si="46"/>
        <v>8.7416914756386507E-2</v>
      </c>
    </row>
    <row r="107" spans="1:33" ht="15.75" hidden="1" outlineLevel="1" thickBot="1" x14ac:dyDescent="0.3">
      <c r="A107" s="21" t="s">
        <v>46</v>
      </c>
      <c r="B107" s="55">
        <v>0</v>
      </c>
      <c r="C107" s="66">
        <v>0</v>
      </c>
      <c r="D107" s="66">
        <v>0</v>
      </c>
      <c r="E107" s="66">
        <v>0</v>
      </c>
      <c r="F107" s="66">
        <v>0</v>
      </c>
      <c r="G107" s="66">
        <v>0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M107" s="66">
        <v>0</v>
      </c>
      <c r="N107" s="66">
        <v>0</v>
      </c>
      <c r="O107" s="66">
        <v>0</v>
      </c>
      <c r="P107" s="66">
        <v>0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0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7">
        <v>0</v>
      </c>
      <c r="AD107" s="29" t="str">
        <f t="shared" ca="1" si="49"/>
        <v/>
      </c>
      <c r="AE107" s="37" t="str">
        <f t="shared" ca="1" si="44"/>
        <v/>
      </c>
      <c r="AF107" s="37" t="str">
        <f t="shared" ca="1" si="45"/>
        <v/>
      </c>
      <c r="AG107" s="44">
        <f t="shared" ca="1" si="46"/>
        <v>0</v>
      </c>
    </row>
    <row r="108" spans="1:33" ht="15" collapsed="1" x14ac:dyDescent="0.25">
      <c r="A108" s="23" t="s">
        <v>47</v>
      </c>
      <c r="B108" s="59">
        <f>SUBTOTAL(9,B109:B110)</f>
        <v>9.6591712388127391</v>
      </c>
      <c r="C108" s="74">
        <f t="shared" ref="C108:AC108" si="62">SUBTOTAL(9,C109:C110)</f>
        <v>7.3686021891361211</v>
      </c>
      <c r="D108" s="74">
        <f t="shared" si="62"/>
        <v>8.3041089605844398</v>
      </c>
      <c r="E108" s="74">
        <f t="shared" si="62"/>
        <v>9.1005209030484711</v>
      </c>
      <c r="F108" s="74">
        <f t="shared" si="62"/>
        <v>13.339823907635735</v>
      </c>
      <c r="G108" s="74">
        <f t="shared" si="62"/>
        <v>11.201170818136786</v>
      </c>
      <c r="H108" s="74">
        <f t="shared" si="62"/>
        <v>11.343008317146273</v>
      </c>
      <c r="I108" s="74">
        <f t="shared" si="62"/>
        <v>12.173475632204177</v>
      </c>
      <c r="J108" s="74">
        <f t="shared" si="62"/>
        <v>12.128607818438656</v>
      </c>
      <c r="K108" s="74">
        <f t="shared" si="62"/>
        <v>11.030004044582176</v>
      </c>
      <c r="L108" s="74">
        <f t="shared" si="62"/>
        <v>8.9860465700923076</v>
      </c>
      <c r="M108" s="74">
        <f t="shared" si="62"/>
        <v>9.7914901510285812</v>
      </c>
      <c r="N108" s="74">
        <f t="shared" si="62"/>
        <v>11.0988055055373</v>
      </c>
      <c r="O108" s="74">
        <f t="shared" si="62"/>
        <v>10.310861868014891</v>
      </c>
      <c r="P108" s="74">
        <f t="shared" si="62"/>
        <v>9.3084957165706381</v>
      </c>
      <c r="Q108" s="74">
        <f t="shared" si="62"/>
        <v>12.644827702779555</v>
      </c>
      <c r="R108" s="74">
        <f t="shared" si="62"/>
        <v>12.545939589317181</v>
      </c>
      <c r="S108" s="74">
        <f t="shared" si="62"/>
        <v>12.98936343934465</v>
      </c>
      <c r="T108" s="74">
        <f t="shared" si="62"/>
        <v>14.502165957996981</v>
      </c>
      <c r="U108" s="74">
        <f t="shared" si="62"/>
        <v>13.419772843621095</v>
      </c>
      <c r="V108" s="74">
        <f t="shared" si="62"/>
        <v>13.959127499106231</v>
      </c>
      <c r="W108" s="74">
        <f t="shared" si="62"/>
        <v>12.617789270886759</v>
      </c>
      <c r="X108" s="74">
        <f t="shared" si="62"/>
        <v>12.484238838557491</v>
      </c>
      <c r="Y108" s="74">
        <f t="shared" si="62"/>
        <v>12.309368400090927</v>
      </c>
      <c r="Z108" s="74">
        <f t="shared" si="62"/>
        <v>11.44962427391232</v>
      </c>
      <c r="AA108" s="74">
        <f t="shared" si="62"/>
        <v>13.298621436891597</v>
      </c>
      <c r="AB108" s="74">
        <f t="shared" ref="AB108" si="63">SUBTOTAL(9,AB109:AB110)</f>
        <v>12.161367017440826</v>
      </c>
      <c r="AC108" s="75">
        <f t="shared" si="62"/>
        <v>11.541348437107452</v>
      </c>
      <c r="AD108" s="33">
        <f t="shared" ca="1" si="49"/>
        <v>0.19485907763304766</v>
      </c>
      <c r="AE108" s="41">
        <f t="shared" ca="1" si="44"/>
        <v>6.6154248479528555E-3</v>
      </c>
      <c r="AF108" s="41">
        <f t="shared" ca="1" si="45"/>
        <v>-5.0982638665883151E-2</v>
      </c>
      <c r="AG108" s="48">
        <f t="shared" ca="1" si="46"/>
        <v>0.18378413969986063</v>
      </c>
    </row>
    <row r="109" spans="1:33" ht="15" hidden="1" outlineLevel="1" x14ac:dyDescent="0.25">
      <c r="A109" s="21" t="s">
        <v>33</v>
      </c>
      <c r="B109" s="50">
        <v>8.3846389341959607E-2</v>
      </c>
      <c r="C109" s="51">
        <v>8.13953018151614E-2</v>
      </c>
      <c r="D109" s="51">
        <v>7.9965448052939994E-2</v>
      </c>
      <c r="E109" s="51">
        <v>8.14449776496107E-2</v>
      </c>
      <c r="F109" s="51">
        <v>8.1184264692934299E-2</v>
      </c>
      <c r="G109" s="51">
        <v>0.10135722407358699</v>
      </c>
      <c r="H109" s="51">
        <v>0.10272762898167399</v>
      </c>
      <c r="I109" s="51">
        <v>0.103081147542676</v>
      </c>
      <c r="J109" s="51">
        <v>0.111785052826657</v>
      </c>
      <c r="K109" s="51">
        <v>0.11606959186577601</v>
      </c>
      <c r="L109" s="51">
        <v>0.113391006766607</v>
      </c>
      <c r="M109" s="51">
        <v>0.122596926426651</v>
      </c>
      <c r="N109" s="51">
        <v>0.122223062709699</v>
      </c>
      <c r="O109" s="51">
        <v>0.12620867465359101</v>
      </c>
      <c r="P109" s="51">
        <v>0.140520109266629</v>
      </c>
      <c r="Q109" s="51">
        <v>0.13966942050515599</v>
      </c>
      <c r="R109" s="51">
        <v>0.13737959122137999</v>
      </c>
      <c r="S109" s="51">
        <v>0.14414208838624901</v>
      </c>
      <c r="T109" s="51">
        <v>0.14491800606088001</v>
      </c>
      <c r="U109" s="51">
        <v>0.14504874334839599</v>
      </c>
      <c r="V109" s="51">
        <v>0.14569721853263001</v>
      </c>
      <c r="W109" s="51">
        <v>0.152075504291659</v>
      </c>
      <c r="X109" s="51">
        <v>0.15744516129419101</v>
      </c>
      <c r="Y109" s="51">
        <v>0.157641437681527</v>
      </c>
      <c r="Z109" s="51">
        <v>0.16232712387902001</v>
      </c>
      <c r="AA109" s="51">
        <v>0.17395113029579701</v>
      </c>
      <c r="AB109" s="51">
        <v>0.20930535014212601</v>
      </c>
      <c r="AC109" s="49">
        <v>0.23181947812655199</v>
      </c>
      <c r="AD109" s="29">
        <f t="shared" ca="1" si="49"/>
        <v>1.7648116984632227</v>
      </c>
      <c r="AE109" s="39">
        <f t="shared" ca="1" si="44"/>
        <v>3.8383990407044211E-2</v>
      </c>
      <c r="AF109" s="37">
        <f t="shared" ca="1" si="45"/>
        <v>0.10756594596907365</v>
      </c>
      <c r="AG109" s="44">
        <f t="shared" ca="1" si="46"/>
        <v>3.6914874882537398E-3</v>
      </c>
    </row>
    <row r="110" spans="1:33" ht="15" hidden="1" outlineLevel="1" x14ac:dyDescent="0.25">
      <c r="A110" s="21" t="s">
        <v>34</v>
      </c>
      <c r="B110" s="50">
        <v>9.5753248494707801</v>
      </c>
      <c r="C110" s="51">
        <v>7.2872068873209601</v>
      </c>
      <c r="D110" s="51">
        <v>8.2241435125314997</v>
      </c>
      <c r="E110" s="51">
        <v>9.0190759253988606</v>
      </c>
      <c r="F110" s="51">
        <v>13.2586396429428</v>
      </c>
      <c r="G110" s="51">
        <v>11.0998135940632</v>
      </c>
      <c r="H110" s="51">
        <v>11.240280688164599</v>
      </c>
      <c r="I110" s="51">
        <v>12.070394484661501</v>
      </c>
      <c r="J110" s="51">
        <v>12.016822765612</v>
      </c>
      <c r="K110" s="51">
        <v>10.913934452716401</v>
      </c>
      <c r="L110" s="51">
        <v>8.8726555633257007</v>
      </c>
      <c r="M110" s="51">
        <v>9.6688932246019306</v>
      </c>
      <c r="N110" s="51">
        <v>10.976582442827601</v>
      </c>
      <c r="O110" s="51">
        <v>10.184653193361299</v>
      </c>
      <c r="P110" s="51">
        <v>9.16797560730401</v>
      </c>
      <c r="Q110" s="51">
        <v>12.505158282274399</v>
      </c>
      <c r="R110" s="51">
        <v>12.4085599980958</v>
      </c>
      <c r="S110" s="51">
        <v>12.845221350958401</v>
      </c>
      <c r="T110" s="51">
        <v>14.357247951936101</v>
      </c>
      <c r="U110" s="51">
        <v>13.274724100272699</v>
      </c>
      <c r="V110" s="51">
        <v>13.8134302805736</v>
      </c>
      <c r="W110" s="51">
        <v>12.465713766595099</v>
      </c>
      <c r="X110" s="51">
        <v>12.3267936772633</v>
      </c>
      <c r="Y110" s="51">
        <v>12.1517269624094</v>
      </c>
      <c r="Z110" s="51">
        <v>11.2872971500333</v>
      </c>
      <c r="AA110" s="51">
        <v>13.124670306595799</v>
      </c>
      <c r="AB110" s="51">
        <v>11.9520616672987</v>
      </c>
      <c r="AC110" s="49">
        <v>11.3095289589809</v>
      </c>
      <c r="AD110" s="29">
        <f t="shared" ca="1" si="49"/>
        <v>0.18111177811434431</v>
      </c>
      <c r="AE110" s="39">
        <f t="shared" ca="1" si="44"/>
        <v>6.1840866895690461E-3</v>
      </c>
      <c r="AF110" s="37">
        <f t="shared" ca="1" si="45"/>
        <v>-5.3759152705494695E-2</v>
      </c>
      <c r="AG110" s="44">
        <f t="shared" ca="1" si="46"/>
        <v>0.18009265221160689</v>
      </c>
    </row>
    <row r="111" spans="1:33" x14ac:dyDescent="0.2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D365D0B-6874-455A-A565-6666DECD5D4D}"/>
</file>

<file path=customXml/itemProps2.xml><?xml version="1.0" encoding="utf-8"?>
<ds:datastoreItem xmlns:ds="http://schemas.openxmlformats.org/officeDocument/2006/customXml" ds:itemID="{B27D7697-A44C-4979-8B48-CE9ED3B5FF12}"/>
</file>

<file path=customXml/itemProps3.xml><?xml version="1.0" encoding="utf-8"?>
<ds:datastoreItem xmlns:ds="http://schemas.openxmlformats.org/officeDocument/2006/customXml" ds:itemID="{BFC14C1B-F927-426C-8AEA-E9B21DC5EA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CO2-e</vt:lpstr>
      <vt:lpstr>CO2</vt:lpstr>
      <vt:lpstr>CH4</vt:lpstr>
      <vt:lpstr>N2O</vt:lpstr>
      <vt:lpstr>CO</vt:lpstr>
      <vt:lpstr>NOx</vt:lpstr>
      <vt:lpstr>NMVOCs</vt:lpstr>
      <vt:lpstr>SO2</vt:lpstr>
    </vt:vector>
  </TitlesOfParts>
  <Company>Ministry of Economic Development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Jan-Yves Ruzicka</dc:creator>
  <cp:lastModifiedBy>Maria Botes</cp:lastModifiedBy>
  <dcterms:created xsi:type="dcterms:W3CDTF">2017-07-07T03:21:35Z</dcterms:created>
  <dcterms:modified xsi:type="dcterms:W3CDTF">2019-09-15T21:00:20Z</dcterms:modified>
</cp:coreProperties>
</file>