
<file path=[Content_Types].xml><?xml version="1.0" encoding="utf-8"?>
<Types xmlns="http://schemas.openxmlformats.org/package/2006/content-types">
  <Default Extension="xml" ContentType="application/xml"/>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125"/>
  <workbookPr autoCompressPictures="0"/>
  <bookViews>
    <workbookView xWindow="0" yWindow="0" windowWidth="25680" windowHeight="14720"/>
  </bookViews>
  <sheets>
    <sheet name="TSF Failures 1915-2016" sheetId="1" r:id="rId1"/>
  </sheets>
  <externalReferences>
    <externalReference r:id="rId2"/>
  </externalReferences>
  <definedNames>
    <definedName name="_GoBack" localSheetId="0">'TSF Failures 1915-2016'!$G$441</definedName>
    <definedName name="xcir1" hidden="1">-3.14159265358979+(ROW(OFFSET(#REF!,0,0,500,1))-1)*0.0125915537218028</definedName>
    <definedName name="xdata1" hidden="1">9.6+(ROW(OFFSET(#REF!,0,0,70,1))-1)*2.2695652173913</definedName>
    <definedName name="xdata2" hidden="1">9.6+(ROW(OFFSET(#REF!,0,0,70,1))-1)*2.2695652173913</definedName>
    <definedName name="xdata3" hidden="1">9.6+(ROW(OFFSET(#REF!,0,0,100,1))-1)*1.58181818181818</definedName>
    <definedName name="xdata4" hidden="1">9.6+(ROW(OFFSET(#REF!,0,0,100,1))-1)*1.58181818181818</definedName>
    <definedName name="xdata5" hidden="1">0+(ROW(OFFSET(#REF!,0,0,70,1))-1)*0.144927536231884</definedName>
    <definedName name="xdata6" hidden="1">0+(ROW(OFFSET(#REF!,0,0,70,1))-1)*0.144927536231884</definedName>
    <definedName name="ycir1" localSheetId="0" hidden="1">1*COS([1]!xcir1)+0</definedName>
    <definedName name="ycir1" hidden="1">1*COS([1]!xcir1)+0</definedName>
    <definedName name="ydata1" hidden="1">0.866301194514596+0.0423093370935212*[1]!xdata1-4.92844208502245*(0.142857142857143+([1]!xdata1-77.4428571428571)^2/23731.3371428571)^0.5</definedName>
    <definedName name="ydata2" hidden="1">0.866301194514596+0.0423093370935212*[1]!xdata2+4.92844208502245*(0.142857142857143+([1]!xdata2-77.4428571428571)^2/23731.3371428571)^0.5</definedName>
    <definedName name="ydata3" hidden="1">0.866301194514596+0.0423093370935212*[1]!xdata3-4.92844208502245*(1.14285714285714+([1]!xdata3-77.4428571428571)^2/23731.3371428571)^0.5</definedName>
    <definedName name="ydata4" hidden="1">0.866301194514596+0.0423093370935212*[1]!xdata4+4.92844208502245*(1.14285714285714+([1]!xdata4-77.4428571428571)^2/23731.3371428571)^0.5</definedName>
    <definedName name="ydata5" hidden="1">0+1*[1]!xdata5-4.92844208502245*(1.14285714285714+([1]!xdata5-4.14285714285714)^2/42.4809921183006)^0.5</definedName>
    <definedName name="ydata6" hidden="1">0+1*[1]!xdata6+4.92844208502245*(1.14285714285714+([1]!xdata6-4.14285714285714)^2/42.4809921183006)^0.5</definedName>
    <definedName name="yycir1" localSheetId="0" hidden="1">1*SIN([1]!xcir1)+0+0*COS([1]!xcir1)</definedName>
    <definedName name="yycir1" hidden="1">1*SIN([1]!xcir1)+0+0*COS([1]!xcir1)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41" i="1" l="1"/>
  <c r="I541" i="1"/>
  <c r="H541" i="1"/>
  <c r="G541" i="1"/>
  <c r="F541" i="1"/>
  <c r="J540" i="1"/>
  <c r="I540" i="1"/>
  <c r="H540" i="1"/>
  <c r="G540" i="1"/>
  <c r="F540" i="1"/>
  <c r="J539" i="1"/>
  <c r="I539" i="1"/>
  <c r="H539" i="1"/>
  <c r="G539" i="1"/>
  <c r="F539" i="1"/>
  <c r="J538" i="1"/>
  <c r="I538" i="1"/>
  <c r="H538" i="1"/>
  <c r="G538" i="1"/>
  <c r="F538" i="1"/>
  <c r="K538" i="1"/>
  <c r="J537" i="1"/>
  <c r="I537" i="1"/>
  <c r="H537" i="1"/>
  <c r="G537" i="1"/>
  <c r="F537" i="1"/>
  <c r="J536" i="1"/>
  <c r="I536" i="1"/>
  <c r="H536" i="1"/>
  <c r="G536" i="1"/>
  <c r="F536" i="1"/>
  <c r="K536" i="1"/>
  <c r="J535" i="1"/>
  <c r="I535" i="1"/>
  <c r="H535" i="1"/>
  <c r="G535" i="1"/>
  <c r="F535" i="1"/>
  <c r="K535" i="1"/>
  <c r="J534" i="1"/>
  <c r="I534" i="1"/>
  <c r="H534" i="1"/>
  <c r="G534" i="1"/>
  <c r="F534" i="1"/>
  <c r="J533" i="1"/>
  <c r="I533" i="1"/>
  <c r="H533" i="1"/>
  <c r="G533" i="1"/>
  <c r="F533" i="1"/>
  <c r="J532" i="1"/>
  <c r="I532" i="1"/>
  <c r="H532" i="1"/>
  <c r="G532" i="1"/>
  <c r="F532" i="1"/>
  <c r="J531" i="1"/>
  <c r="I531" i="1"/>
  <c r="H531" i="1"/>
  <c r="G531" i="1"/>
  <c r="F531" i="1"/>
  <c r="J530" i="1"/>
  <c r="I530" i="1"/>
  <c r="H530" i="1"/>
  <c r="G530" i="1"/>
  <c r="F530" i="1"/>
  <c r="K530" i="1"/>
  <c r="J529" i="1"/>
  <c r="I529" i="1"/>
  <c r="H529" i="1"/>
  <c r="G529" i="1"/>
  <c r="F529" i="1"/>
  <c r="J528" i="1"/>
  <c r="I528" i="1"/>
  <c r="H528" i="1"/>
  <c r="G528" i="1"/>
  <c r="F528" i="1"/>
  <c r="K528" i="1"/>
  <c r="J527" i="1"/>
  <c r="I527" i="1"/>
  <c r="H527" i="1"/>
  <c r="G527" i="1"/>
  <c r="F527" i="1"/>
  <c r="J526" i="1"/>
  <c r="I526" i="1"/>
  <c r="H526" i="1"/>
  <c r="G526" i="1"/>
  <c r="F526" i="1"/>
  <c r="J525" i="1"/>
  <c r="I525" i="1"/>
  <c r="H525" i="1"/>
  <c r="G525" i="1"/>
  <c r="F525" i="1"/>
  <c r="J524" i="1"/>
  <c r="I524" i="1"/>
  <c r="H524" i="1"/>
  <c r="G524" i="1"/>
  <c r="F524" i="1"/>
  <c r="J523" i="1"/>
  <c r="I523" i="1"/>
  <c r="H523" i="1"/>
  <c r="G523" i="1"/>
  <c r="F523" i="1"/>
  <c r="J522" i="1"/>
  <c r="I522" i="1"/>
  <c r="H522" i="1"/>
  <c r="G522" i="1"/>
  <c r="F522" i="1"/>
  <c r="K522" i="1"/>
  <c r="J521" i="1"/>
  <c r="I521" i="1"/>
  <c r="H521" i="1"/>
  <c r="G521" i="1"/>
  <c r="F521" i="1"/>
  <c r="J520" i="1"/>
  <c r="I520" i="1"/>
  <c r="H520" i="1"/>
  <c r="G520" i="1"/>
  <c r="F520" i="1"/>
  <c r="K520" i="1"/>
  <c r="J519" i="1"/>
  <c r="I519" i="1"/>
  <c r="H519" i="1"/>
  <c r="G519" i="1"/>
  <c r="F519" i="1"/>
  <c r="K519" i="1"/>
  <c r="J518" i="1"/>
  <c r="I518" i="1"/>
  <c r="H518" i="1"/>
  <c r="G518" i="1"/>
  <c r="F518" i="1"/>
  <c r="J517" i="1"/>
  <c r="I517" i="1"/>
  <c r="H517" i="1"/>
  <c r="G517" i="1"/>
  <c r="F517" i="1"/>
  <c r="J516" i="1"/>
  <c r="I516" i="1"/>
  <c r="H516" i="1"/>
  <c r="G516" i="1"/>
  <c r="F516" i="1"/>
  <c r="J515" i="1"/>
  <c r="I515" i="1"/>
  <c r="H515" i="1"/>
  <c r="G515" i="1"/>
  <c r="F515" i="1"/>
  <c r="J514" i="1"/>
  <c r="I514" i="1"/>
  <c r="H514" i="1"/>
  <c r="G514" i="1"/>
  <c r="F514" i="1"/>
  <c r="K514" i="1"/>
  <c r="J513" i="1"/>
  <c r="I513" i="1"/>
  <c r="H513" i="1"/>
  <c r="G513" i="1"/>
  <c r="F513" i="1"/>
  <c r="J512" i="1"/>
  <c r="I512" i="1"/>
  <c r="H512" i="1"/>
  <c r="G512" i="1"/>
  <c r="F512" i="1"/>
  <c r="K512" i="1"/>
  <c r="J511" i="1"/>
  <c r="I511" i="1"/>
  <c r="H511" i="1"/>
  <c r="G511" i="1"/>
  <c r="F511" i="1"/>
  <c r="K511" i="1"/>
  <c r="J510" i="1"/>
  <c r="I510" i="1"/>
  <c r="H510" i="1"/>
  <c r="G510" i="1"/>
  <c r="F510" i="1"/>
  <c r="J509" i="1"/>
  <c r="I509" i="1"/>
  <c r="H509" i="1"/>
  <c r="G509" i="1"/>
  <c r="F509" i="1"/>
  <c r="J508" i="1"/>
  <c r="I508" i="1"/>
  <c r="H508" i="1"/>
  <c r="G508" i="1"/>
  <c r="F508" i="1"/>
  <c r="J507" i="1"/>
  <c r="I507" i="1"/>
  <c r="H507" i="1"/>
  <c r="G507" i="1"/>
  <c r="F507" i="1"/>
  <c r="J506" i="1"/>
  <c r="I506" i="1"/>
  <c r="H506" i="1"/>
  <c r="G506" i="1"/>
  <c r="F506" i="1"/>
  <c r="K506" i="1"/>
  <c r="J505" i="1"/>
  <c r="I505" i="1"/>
  <c r="H505" i="1"/>
  <c r="G505" i="1"/>
  <c r="F505" i="1"/>
  <c r="J504" i="1"/>
  <c r="I504" i="1"/>
  <c r="H504" i="1"/>
  <c r="G504" i="1"/>
  <c r="F504" i="1"/>
  <c r="K504" i="1"/>
  <c r="J503" i="1"/>
  <c r="I503" i="1"/>
  <c r="H503" i="1"/>
  <c r="G503" i="1"/>
  <c r="F503" i="1"/>
  <c r="K503" i="1"/>
  <c r="J502" i="1"/>
  <c r="I502" i="1"/>
  <c r="H502" i="1"/>
  <c r="G502" i="1"/>
  <c r="F502" i="1"/>
  <c r="J501" i="1"/>
  <c r="I501" i="1"/>
  <c r="H501" i="1"/>
  <c r="G501" i="1"/>
  <c r="F501" i="1"/>
  <c r="J500" i="1"/>
  <c r="I500" i="1"/>
  <c r="H500" i="1"/>
  <c r="G500" i="1"/>
  <c r="F500" i="1"/>
  <c r="J499" i="1"/>
  <c r="I499" i="1"/>
  <c r="H499" i="1"/>
  <c r="G499" i="1"/>
  <c r="F499" i="1"/>
  <c r="J498" i="1"/>
  <c r="I498" i="1"/>
  <c r="H498" i="1"/>
  <c r="G498" i="1"/>
  <c r="F498" i="1"/>
  <c r="K498" i="1"/>
  <c r="J497" i="1"/>
  <c r="I497" i="1"/>
  <c r="H497" i="1"/>
  <c r="G497" i="1"/>
  <c r="F497" i="1"/>
  <c r="J496" i="1"/>
  <c r="I496" i="1"/>
  <c r="H496" i="1"/>
  <c r="G496" i="1"/>
  <c r="F496" i="1"/>
  <c r="K496" i="1"/>
  <c r="J495" i="1"/>
  <c r="I495" i="1"/>
  <c r="H495" i="1"/>
  <c r="G495" i="1"/>
  <c r="F495" i="1"/>
  <c r="K495" i="1"/>
  <c r="J494" i="1"/>
  <c r="I494" i="1"/>
  <c r="H494" i="1"/>
  <c r="G494" i="1"/>
  <c r="F494" i="1"/>
  <c r="J493" i="1"/>
  <c r="I493" i="1"/>
  <c r="H493" i="1"/>
  <c r="G493" i="1"/>
  <c r="F493" i="1"/>
  <c r="J492" i="1"/>
  <c r="I492" i="1"/>
  <c r="H492" i="1"/>
  <c r="G492" i="1"/>
  <c r="F492" i="1"/>
  <c r="J491" i="1"/>
  <c r="I491" i="1"/>
  <c r="H491" i="1"/>
  <c r="G491" i="1"/>
  <c r="F491" i="1"/>
  <c r="J490" i="1"/>
  <c r="I490" i="1"/>
  <c r="H490" i="1"/>
  <c r="G490" i="1"/>
  <c r="F490" i="1"/>
  <c r="K490" i="1"/>
  <c r="J489" i="1"/>
  <c r="I489" i="1"/>
  <c r="H489" i="1"/>
  <c r="G489" i="1"/>
  <c r="F489" i="1"/>
  <c r="J488" i="1"/>
  <c r="I488" i="1"/>
  <c r="H488" i="1"/>
  <c r="G488" i="1"/>
  <c r="F488" i="1"/>
  <c r="K488" i="1"/>
  <c r="J487" i="1"/>
  <c r="I487" i="1"/>
  <c r="H487" i="1"/>
  <c r="G487" i="1"/>
  <c r="F487" i="1"/>
  <c r="K487" i="1"/>
  <c r="J486" i="1"/>
  <c r="I486" i="1"/>
  <c r="H486" i="1"/>
  <c r="G486" i="1"/>
  <c r="F486" i="1"/>
  <c r="J485" i="1"/>
  <c r="I485" i="1"/>
  <c r="H485" i="1"/>
  <c r="G485" i="1"/>
  <c r="F485" i="1"/>
  <c r="K484" i="1"/>
  <c r="K483" i="1"/>
  <c r="J482" i="1"/>
  <c r="I482" i="1"/>
  <c r="H482" i="1"/>
  <c r="G482" i="1"/>
  <c r="F482" i="1"/>
  <c r="K482" i="1"/>
  <c r="K481" i="1"/>
  <c r="K480" i="1"/>
  <c r="K479" i="1"/>
  <c r="J478" i="1"/>
  <c r="I478" i="1"/>
  <c r="H478" i="1"/>
  <c r="G478" i="1"/>
  <c r="F478" i="1"/>
  <c r="K478" i="1"/>
  <c r="J477" i="1"/>
  <c r="I477" i="1"/>
  <c r="H477" i="1"/>
  <c r="G477" i="1"/>
  <c r="F477" i="1"/>
  <c r="K476" i="1"/>
  <c r="K475" i="1"/>
  <c r="J474" i="1"/>
  <c r="I474" i="1"/>
  <c r="H474" i="1"/>
  <c r="G474" i="1"/>
  <c r="F474" i="1"/>
  <c r="J473" i="1"/>
  <c r="I473" i="1"/>
  <c r="H473" i="1"/>
  <c r="G473" i="1"/>
  <c r="F473" i="1"/>
  <c r="K472" i="1"/>
  <c r="K471" i="1"/>
  <c r="J470" i="1"/>
  <c r="I470" i="1"/>
  <c r="H470" i="1"/>
  <c r="G470" i="1"/>
  <c r="F470" i="1"/>
  <c r="K470" i="1"/>
  <c r="K469" i="1"/>
  <c r="J468" i="1"/>
  <c r="I468" i="1"/>
  <c r="H468" i="1"/>
  <c r="G468" i="1"/>
  <c r="F468" i="1"/>
  <c r="K468" i="1"/>
  <c r="J467" i="1"/>
  <c r="I467" i="1"/>
  <c r="H467" i="1"/>
  <c r="G467" i="1"/>
  <c r="F467" i="1"/>
  <c r="J466" i="1"/>
  <c r="I466" i="1"/>
  <c r="H466" i="1"/>
  <c r="G466" i="1"/>
  <c r="F466" i="1"/>
  <c r="J465" i="1"/>
  <c r="I465" i="1"/>
  <c r="H465" i="1"/>
  <c r="G465" i="1"/>
  <c r="F465" i="1"/>
  <c r="K464" i="1"/>
  <c r="J463" i="1"/>
  <c r="I463" i="1"/>
  <c r="H463" i="1"/>
  <c r="G463" i="1"/>
  <c r="F463" i="1"/>
  <c r="K462" i="1"/>
  <c r="K461" i="1"/>
  <c r="K460" i="1"/>
  <c r="K459" i="1"/>
  <c r="K458" i="1"/>
  <c r="K457" i="1"/>
  <c r="K456" i="1"/>
  <c r="K455" i="1"/>
  <c r="J454" i="1"/>
  <c r="I454" i="1"/>
  <c r="H454" i="1"/>
  <c r="G454" i="1"/>
  <c r="F454" i="1"/>
  <c r="K453" i="1"/>
  <c r="K452" i="1"/>
  <c r="K451" i="1"/>
  <c r="K450" i="1"/>
  <c r="K449" i="1"/>
  <c r="K448" i="1"/>
  <c r="K447" i="1"/>
  <c r="K446" i="1"/>
  <c r="K445" i="1"/>
  <c r="K444" i="1"/>
  <c r="J443" i="1"/>
  <c r="I443" i="1"/>
  <c r="H443" i="1"/>
  <c r="G443" i="1"/>
  <c r="F443" i="1"/>
  <c r="K443" i="1"/>
  <c r="K442" i="1"/>
  <c r="J441" i="1"/>
  <c r="J544" i="1"/>
  <c r="I441" i="1"/>
  <c r="H441" i="1"/>
  <c r="G441" i="1"/>
  <c r="F441" i="1"/>
  <c r="J432" i="1"/>
  <c r="I432" i="1"/>
  <c r="H432" i="1"/>
  <c r="G432" i="1"/>
  <c r="F432" i="1"/>
  <c r="J431" i="1"/>
  <c r="I431" i="1"/>
  <c r="H431" i="1"/>
  <c r="G431" i="1"/>
  <c r="F431" i="1"/>
  <c r="K431" i="1"/>
  <c r="J430" i="1"/>
  <c r="I430" i="1"/>
  <c r="H430" i="1"/>
  <c r="G430" i="1"/>
  <c r="F430" i="1"/>
  <c r="J429" i="1"/>
  <c r="I429" i="1"/>
  <c r="H429" i="1"/>
  <c r="G429" i="1"/>
  <c r="F429" i="1"/>
  <c r="K429" i="1"/>
  <c r="J428" i="1"/>
  <c r="I428" i="1"/>
  <c r="H428" i="1"/>
  <c r="G428" i="1"/>
  <c r="F428" i="1"/>
  <c r="J427" i="1"/>
  <c r="J435" i="1"/>
  <c r="I427" i="1"/>
  <c r="H427" i="1"/>
  <c r="H435" i="1"/>
  <c r="G427" i="1"/>
  <c r="F427" i="1"/>
  <c r="J419" i="1"/>
  <c r="I419" i="1"/>
  <c r="H419" i="1"/>
  <c r="G419" i="1"/>
  <c r="F419" i="1"/>
  <c r="J418" i="1"/>
  <c r="I418" i="1"/>
  <c r="H418" i="1"/>
  <c r="G418" i="1"/>
  <c r="F418" i="1"/>
  <c r="J417" i="1"/>
  <c r="I417" i="1"/>
  <c r="H417" i="1"/>
  <c r="G417" i="1"/>
  <c r="F417" i="1"/>
  <c r="J416" i="1"/>
  <c r="I416" i="1"/>
  <c r="H416" i="1"/>
  <c r="G416" i="1"/>
  <c r="F416" i="1"/>
  <c r="K416" i="1"/>
  <c r="J415" i="1"/>
  <c r="I415" i="1"/>
  <c r="H415" i="1"/>
  <c r="G415" i="1"/>
  <c r="F415" i="1"/>
  <c r="J414" i="1"/>
  <c r="I414" i="1"/>
  <c r="H414" i="1"/>
  <c r="G414" i="1"/>
  <c r="F414" i="1"/>
  <c r="K414" i="1"/>
  <c r="J413" i="1"/>
  <c r="I413" i="1"/>
  <c r="H413" i="1"/>
  <c r="G413" i="1"/>
  <c r="F413" i="1"/>
  <c r="J412" i="1"/>
  <c r="I412" i="1"/>
  <c r="H412" i="1"/>
  <c r="G412" i="1"/>
  <c r="F412" i="1"/>
  <c r="J411" i="1"/>
  <c r="I411" i="1"/>
  <c r="H411" i="1"/>
  <c r="G411" i="1"/>
  <c r="F411" i="1"/>
  <c r="J410" i="1"/>
  <c r="I410" i="1"/>
  <c r="H410" i="1"/>
  <c r="G410" i="1"/>
  <c r="F410" i="1"/>
  <c r="J409" i="1"/>
  <c r="I409" i="1"/>
  <c r="H409" i="1"/>
  <c r="G409" i="1"/>
  <c r="F409" i="1"/>
  <c r="J408" i="1"/>
  <c r="I408" i="1"/>
  <c r="H408" i="1"/>
  <c r="G408" i="1"/>
  <c r="F408" i="1"/>
  <c r="K408" i="1"/>
  <c r="J407" i="1"/>
  <c r="I407" i="1"/>
  <c r="H407" i="1"/>
  <c r="G407" i="1"/>
  <c r="F407" i="1"/>
  <c r="J406" i="1"/>
  <c r="I406" i="1"/>
  <c r="H406" i="1"/>
  <c r="G406" i="1"/>
  <c r="F406" i="1"/>
  <c r="J405" i="1"/>
  <c r="I405" i="1"/>
  <c r="H405" i="1"/>
  <c r="G405" i="1"/>
  <c r="F405" i="1"/>
  <c r="J404" i="1"/>
  <c r="I404" i="1"/>
  <c r="H404" i="1"/>
  <c r="G404" i="1"/>
  <c r="F404" i="1"/>
  <c r="J403" i="1"/>
  <c r="I403" i="1"/>
  <c r="H403" i="1"/>
  <c r="G403" i="1"/>
  <c r="F403" i="1"/>
  <c r="K402" i="1"/>
  <c r="J401" i="1"/>
  <c r="I401" i="1"/>
  <c r="H401" i="1"/>
  <c r="G401" i="1"/>
  <c r="F401" i="1"/>
  <c r="K401" i="1"/>
  <c r="K400" i="1"/>
  <c r="J399" i="1"/>
  <c r="J421" i="1"/>
  <c r="I399" i="1"/>
  <c r="H399" i="1"/>
  <c r="G399" i="1"/>
  <c r="F399" i="1"/>
  <c r="K389" i="1"/>
  <c r="J388" i="1"/>
  <c r="I388" i="1"/>
  <c r="H388" i="1"/>
  <c r="G388" i="1"/>
  <c r="F388" i="1"/>
  <c r="C388" i="1"/>
  <c r="J387" i="1"/>
  <c r="I387" i="1"/>
  <c r="H387" i="1"/>
  <c r="G387" i="1"/>
  <c r="F387" i="1"/>
  <c r="K387" i="1"/>
  <c r="J386" i="1"/>
  <c r="I386" i="1"/>
  <c r="H386" i="1"/>
  <c r="G386" i="1"/>
  <c r="F386" i="1"/>
  <c r="J385" i="1"/>
  <c r="I385" i="1"/>
  <c r="H385" i="1"/>
  <c r="F385" i="1"/>
  <c r="G385" i="1"/>
  <c r="K385" i="1"/>
  <c r="J384" i="1"/>
  <c r="I384" i="1"/>
  <c r="H384" i="1"/>
  <c r="G384" i="1"/>
  <c r="F384" i="1"/>
  <c r="J383" i="1"/>
  <c r="I383" i="1"/>
  <c r="H383" i="1"/>
  <c r="G383" i="1"/>
  <c r="F383" i="1"/>
  <c r="J382" i="1"/>
  <c r="I382" i="1"/>
  <c r="H382" i="1"/>
  <c r="G382" i="1"/>
  <c r="F382" i="1"/>
  <c r="J381" i="1"/>
  <c r="I381" i="1"/>
  <c r="H381" i="1"/>
  <c r="G381" i="1"/>
  <c r="F381" i="1"/>
  <c r="K381" i="1"/>
  <c r="C381" i="1"/>
  <c r="J380" i="1"/>
  <c r="I380" i="1"/>
  <c r="H380" i="1"/>
  <c r="G380" i="1"/>
  <c r="F380" i="1"/>
  <c r="J379" i="1"/>
  <c r="I379" i="1"/>
  <c r="H379" i="1"/>
  <c r="G379" i="1"/>
  <c r="F379" i="1"/>
  <c r="K379" i="1"/>
  <c r="J378" i="1"/>
  <c r="I378" i="1"/>
  <c r="H378" i="1"/>
  <c r="G378" i="1"/>
  <c r="F378" i="1"/>
  <c r="Q369" i="1"/>
  <c r="Q368" i="1"/>
  <c r="Q367" i="1"/>
  <c r="Q366" i="1"/>
  <c r="Q365" i="1"/>
  <c r="Q364" i="1"/>
  <c r="Q363" i="1"/>
  <c r="Q362" i="1"/>
  <c r="I347" i="1"/>
  <c r="I362" i="1"/>
  <c r="Q361" i="1"/>
  <c r="I348" i="1"/>
  <c r="I361" i="1"/>
  <c r="Q360" i="1"/>
  <c r="G349" i="1"/>
  <c r="G360" i="1"/>
  <c r="J359" i="1"/>
  <c r="I359" i="1"/>
  <c r="H359" i="1"/>
  <c r="G359" i="1"/>
  <c r="F359" i="1"/>
  <c r="J349" i="1"/>
  <c r="J360" i="1"/>
  <c r="I349" i="1"/>
  <c r="I360" i="1"/>
  <c r="H349" i="1"/>
  <c r="H360" i="1"/>
  <c r="F349" i="1"/>
  <c r="F360" i="1"/>
  <c r="K360" i="1"/>
  <c r="J348" i="1"/>
  <c r="J361" i="1"/>
  <c r="H348" i="1"/>
  <c r="H361" i="1"/>
  <c r="G348" i="1"/>
  <c r="G361" i="1"/>
  <c r="F348" i="1"/>
  <c r="F361" i="1"/>
  <c r="J347" i="1"/>
  <c r="J362" i="1"/>
  <c r="H347" i="1"/>
  <c r="H362" i="1"/>
  <c r="G347" i="1"/>
  <c r="G362" i="1"/>
  <c r="F347" i="1"/>
  <c r="J346" i="1"/>
  <c r="J363" i="1"/>
  <c r="I346" i="1"/>
  <c r="I363" i="1"/>
  <c r="H346" i="1"/>
  <c r="H363" i="1"/>
  <c r="G346" i="1"/>
  <c r="G363" i="1"/>
  <c r="F346" i="1"/>
  <c r="J345" i="1"/>
  <c r="J364" i="1"/>
  <c r="I345" i="1"/>
  <c r="I364" i="1"/>
  <c r="H345" i="1"/>
  <c r="H364" i="1"/>
  <c r="G345" i="1"/>
  <c r="G364" i="1"/>
  <c r="F345" i="1"/>
  <c r="F364" i="1"/>
  <c r="J344" i="1"/>
  <c r="J365" i="1"/>
  <c r="I344" i="1"/>
  <c r="I365" i="1"/>
  <c r="H344" i="1"/>
  <c r="H365" i="1"/>
  <c r="G344" i="1"/>
  <c r="G365" i="1"/>
  <c r="F344" i="1"/>
  <c r="F365" i="1"/>
  <c r="J343" i="1"/>
  <c r="J366" i="1"/>
  <c r="I343" i="1"/>
  <c r="I366" i="1"/>
  <c r="H343" i="1"/>
  <c r="H366" i="1"/>
  <c r="G343" i="1"/>
  <c r="G366" i="1"/>
  <c r="F343" i="1"/>
  <c r="F366" i="1"/>
  <c r="J342" i="1"/>
  <c r="J367" i="1"/>
  <c r="I342" i="1"/>
  <c r="I367" i="1"/>
  <c r="H342" i="1"/>
  <c r="H367" i="1"/>
  <c r="G342" i="1"/>
  <c r="G367" i="1"/>
  <c r="F342" i="1"/>
  <c r="J341" i="1"/>
  <c r="J368" i="1"/>
  <c r="I341" i="1"/>
  <c r="I368" i="1"/>
  <c r="H341" i="1"/>
  <c r="H368" i="1"/>
  <c r="G341" i="1"/>
  <c r="G368" i="1"/>
  <c r="F341" i="1"/>
  <c r="F368" i="1"/>
  <c r="K368" i="1"/>
  <c r="J340" i="1"/>
  <c r="J369" i="1"/>
  <c r="I340" i="1"/>
  <c r="I369" i="1"/>
  <c r="H340" i="1"/>
  <c r="H369" i="1"/>
  <c r="G340" i="1"/>
  <c r="G369" i="1"/>
  <c r="F340" i="1"/>
  <c r="F369" i="1"/>
  <c r="J339" i="1"/>
  <c r="J370" i="1"/>
  <c r="I339" i="1"/>
  <c r="I370" i="1"/>
  <c r="H339" i="1"/>
  <c r="H370" i="1"/>
  <c r="G339" i="1"/>
  <c r="G370" i="1"/>
  <c r="F339" i="1"/>
  <c r="B293" i="1"/>
  <c r="L300"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X16" i="1"/>
  <c r="T16" i="1"/>
  <c r="T15" i="1"/>
  <c r="T14" i="1"/>
  <c r="T13" i="1"/>
  <c r="T12" i="1"/>
  <c r="T11" i="1"/>
  <c r="T10" i="1"/>
  <c r="T9" i="1"/>
  <c r="T8" i="1"/>
  <c r="T7" i="1"/>
  <c r="T6" i="1"/>
  <c r="T5" i="1"/>
  <c r="T4" i="1"/>
  <c r="T3" i="1"/>
  <c r="T1" i="1"/>
  <c r="L296" i="1"/>
  <c r="K346" i="1"/>
  <c r="F392" i="1"/>
  <c r="K384" i="1"/>
  <c r="K403" i="1"/>
  <c r="K411" i="1"/>
  <c r="K419" i="1"/>
  <c r="I435" i="1"/>
  <c r="K454" i="1"/>
  <c r="K466" i="1"/>
  <c r="K473" i="1"/>
  <c r="K485" i="1"/>
  <c r="K493" i="1"/>
  <c r="K501" i="1"/>
  <c r="K509" i="1"/>
  <c r="K517" i="1"/>
  <c r="K525" i="1"/>
  <c r="K533" i="1"/>
  <c r="K541" i="1"/>
  <c r="L297" i="1"/>
  <c r="G392" i="1"/>
  <c r="K406" i="1"/>
  <c r="L298" i="1"/>
  <c r="K369" i="1"/>
  <c r="K361" i="1"/>
  <c r="H392" i="1"/>
  <c r="K386" i="1"/>
  <c r="K405" i="1"/>
  <c r="K413" i="1"/>
  <c r="K527" i="1"/>
  <c r="L299" i="1"/>
  <c r="I392" i="1"/>
  <c r="K383" i="1"/>
  <c r="F421" i="1"/>
  <c r="K410" i="1"/>
  <c r="F544" i="1"/>
  <c r="K465" i="1"/>
  <c r="K492" i="1"/>
  <c r="K500" i="1"/>
  <c r="K508" i="1"/>
  <c r="K516" i="1"/>
  <c r="K524" i="1"/>
  <c r="K532" i="1"/>
  <c r="K540" i="1"/>
  <c r="K342" i="1"/>
  <c r="J392" i="1"/>
  <c r="K380" i="1"/>
  <c r="G421" i="1"/>
  <c r="K407" i="1"/>
  <c r="K415" i="1"/>
  <c r="K430" i="1"/>
  <c r="G544" i="1"/>
  <c r="K477" i="1"/>
  <c r="K489" i="1"/>
  <c r="K497" i="1"/>
  <c r="K505" i="1"/>
  <c r="K513" i="1"/>
  <c r="K521" i="1"/>
  <c r="K529" i="1"/>
  <c r="K537" i="1"/>
  <c r="K339" i="1"/>
  <c r="K347" i="1"/>
  <c r="K378" i="1"/>
  <c r="K382" i="1"/>
  <c r="K388" i="1"/>
  <c r="K392" i="1"/>
  <c r="H421" i="1"/>
  <c r="K404" i="1"/>
  <c r="K412" i="1"/>
  <c r="K418" i="1"/>
  <c r="F435" i="1"/>
  <c r="H544" i="1"/>
  <c r="K467" i="1"/>
  <c r="K474" i="1"/>
  <c r="K486" i="1"/>
  <c r="K494" i="1"/>
  <c r="K502" i="1"/>
  <c r="K510" i="1"/>
  <c r="K518" i="1"/>
  <c r="K526" i="1"/>
  <c r="K534" i="1"/>
  <c r="I421" i="1"/>
  <c r="K409" i="1"/>
  <c r="K417" i="1"/>
  <c r="G435" i="1"/>
  <c r="K428" i="1"/>
  <c r="K432" i="1"/>
  <c r="I544" i="1"/>
  <c r="K463" i="1"/>
  <c r="K491" i="1"/>
  <c r="K499" i="1"/>
  <c r="K507" i="1"/>
  <c r="K515" i="1"/>
  <c r="K523" i="1"/>
  <c r="K531" i="1"/>
  <c r="K539" i="1"/>
  <c r="K364" i="1"/>
  <c r="I372" i="1"/>
  <c r="K365" i="1"/>
  <c r="H372" i="1"/>
  <c r="J372" i="1"/>
  <c r="K366" i="1"/>
  <c r="G372" i="1"/>
  <c r="K341" i="1"/>
  <c r="K345" i="1"/>
  <c r="K349" i="1"/>
  <c r="K427" i="1"/>
  <c r="F352" i="1"/>
  <c r="F363" i="1"/>
  <c r="K363" i="1"/>
  <c r="K340" i="1"/>
  <c r="K344" i="1"/>
  <c r="K348" i="1"/>
  <c r="G352" i="1"/>
  <c r="F362" i="1"/>
  <c r="K362" i="1"/>
  <c r="F370" i="1"/>
  <c r="K370" i="1"/>
  <c r="K441" i="1"/>
  <c r="H352" i="1"/>
  <c r="K343" i="1"/>
  <c r="I352" i="1"/>
  <c r="J352" i="1"/>
  <c r="F367" i="1"/>
  <c r="K367" i="1"/>
  <c r="K399" i="1"/>
  <c r="K352" i="1"/>
  <c r="K372" i="1"/>
  <c r="K544" i="1"/>
  <c r="K435" i="1"/>
  <c r="K421" i="1"/>
  <c r="L302" i="1"/>
  <c r="F372" i="1"/>
</calcChain>
</file>

<file path=xl/sharedStrings.xml><?xml version="1.0" encoding="utf-8"?>
<sst xmlns="http://schemas.openxmlformats.org/spreadsheetml/2006/main" count="2442" uniqueCount="842">
  <si>
    <t>FAILURE COLOR CODE</t>
  </si>
  <si>
    <t>CSP2 FAILURE TYPE</t>
  </si>
  <si>
    <t>MINE/PROJECT &amp; LOCATION</t>
  </si>
  <si>
    <t>ORE TYPE</t>
  </si>
  <si>
    <t>DAM TYPE</t>
  </si>
  <si>
    <t>DAM FILL MATERIAL</t>
  </si>
  <si>
    <t>DAM HEIGHT (meters)</t>
  </si>
  <si>
    <t>STORAGE VOLUME
(cu. meters)</t>
  </si>
  <si>
    <t>ICOLD TYPE</t>
  </si>
  <si>
    <t>ICOLD INCIDENT TYPE</t>
  </si>
  <si>
    <t>ICOLD INCIDENT NUMBER</t>
  </si>
  <si>
    <t>INCIDENT YEAR</t>
  </si>
  <si>
    <t>INCIDENT DATE</t>
  </si>
  <si>
    <t>RELEASE
(cu. meters)</t>
  </si>
  <si>
    <t>RUNOUT (km)</t>
  </si>
  <si>
    <t>DEATHS</t>
  </si>
  <si>
    <t>SOURCES</t>
  </si>
  <si>
    <t>NOTES</t>
  </si>
  <si>
    <t>DEPOSIT TYPE</t>
  </si>
  <si>
    <t>Est. Size (resource)  Mtonnes</t>
  </si>
  <si>
    <t>Cu, %</t>
  </si>
  <si>
    <t>Au, ppm</t>
  </si>
  <si>
    <t>CuEq, %</t>
  </si>
  <si>
    <t>1st Prod</t>
  </si>
  <si>
    <t>Est. Mill through-put to event, Mtonnes</t>
  </si>
  <si>
    <t>Adverse Minerals</t>
  </si>
  <si>
    <t>as of: 22Aug16</t>
  </si>
  <si>
    <t>ORE DEPOSIT DATA</t>
  </si>
  <si>
    <t>Xiangjiang Wanji Aluminum , China</t>
  </si>
  <si>
    <t>Al</t>
  </si>
  <si>
    <t>1A-SI</t>
  </si>
  <si>
    <t>-</t>
  </si>
  <si>
    <t>AGU Landslide Blog 15Aug16, az-china.com 11Aug16</t>
  </si>
  <si>
    <t>The southwest corner of its red-mud dam body was unsound, threatening a red-mud slide.  Around 7pm on 8th of August, Xiangjiang Wanji Aluminium’s red mud storage had a landslide accident. It has been reported that the dam held about 2 million cubic meters of red mud and was about 1.5km in length. (http://blogs.agu.org/landslideblog/2016/08/15/luoyang-1/) Xiangjiang Wanji Aluminium is a private alumina refinery ... established in 2005 ... annual capacity is 1.2 million tonnes of alumina. (http://az-china.com/archives/7980#)</t>
  </si>
  <si>
    <t>Fundao-Santarem (Germano), Minas Gerais, Brazil (Samarco = Vale &amp; BHP)</t>
  </si>
  <si>
    <t>Fe</t>
  </si>
  <si>
    <t>US</t>
  </si>
  <si>
    <t>MW</t>
  </si>
  <si>
    <t>1A-ST</t>
  </si>
  <si>
    <t>The Australian, 16Nov15, 9Jan16; Sydney Morning Herald, 14Nov15; Do the right Thing, Samarco, December 15, 2015; www.mining.com, 8Jan16</t>
  </si>
  <si>
    <t>The Fundão dam breached and its tailings impacted the nearby Santarém dam and caused a partial erosion of its right shoulder.  The Selinha dike, one of the side walls of the Germano dam, was also damaged.  19 people killed, including 14 working on the dams at the time.  Waste discharge reached the Atlantic Ocean.</t>
  </si>
  <si>
    <t>Gold King Mine, near Silverton, Colorado</t>
  </si>
  <si>
    <t>Au</t>
  </si>
  <si>
    <t>N/A</t>
  </si>
  <si>
    <t>3B-ST</t>
  </si>
  <si>
    <t>USEPA</t>
  </si>
  <si>
    <t>Summary Report, EPA Internal Review of the August 5, 2015 Gold King Mine Blowout, August 24, 2015.  On August 5, 2015, there was a release of approximately 3,000,000 gallons of mine wastewater from the Gold King Mine near Silverton, CO.</t>
  </si>
  <si>
    <t>Yellow Giant Mine, Banks Island, British Columbia, Canada</t>
  </si>
  <si>
    <t>2A-ST</t>
  </si>
  <si>
    <t>Vancouver Sun</t>
  </si>
  <si>
    <t>Effluent and mine waste leaked from a pair of underground mine sites, including from a “non-engineered” containment berm and a concrete plug at an old underground site. Discharge reached the ocean through a creek, several beaver-dam-created wetlands and Banks Lake before entering the ocean at Surrey Bay. (Vancouver Sun, 27Jul15) ("Pollution spill at Yellow Giant gold mine sparks investigation by Environment Canada," Hoekstra, Vancouver 29Jul15)</t>
  </si>
  <si>
    <t>Herculano Iron Mine, Itabirite, Minas Gerais, Brazil</t>
  </si>
  <si>
    <t>1A-U</t>
  </si>
  <si>
    <t>WISE</t>
  </si>
  <si>
    <t>A large amount of waste was released on top of vehicles and workers. A truck driver, a bulldozer with operator and a Fiat Uno with the driver were all buried. "Tailings dam failure kills three workers," Mining.com, September 12, 2014.</t>
  </si>
  <si>
    <t>Buenavista del Cobre mine, Cananea, Sonora, Mexico (Grupo Mexico)</t>
  </si>
  <si>
    <t>Cu</t>
  </si>
  <si>
    <t xml:space="preserve">Southern Copper Corp. (Grupo México) Flow into the 420km-long Bacanuchi river waterway, a tributary of the Sonora River, directly affecting 800,000 people </t>
  </si>
  <si>
    <t>PCD</t>
  </si>
  <si>
    <t>Py</t>
  </si>
  <si>
    <t>Imperial Metals, Mt Polley, British Columbia, Canada</t>
  </si>
  <si>
    <t>Cu Au</t>
  </si>
  <si>
    <t>MCL</t>
  </si>
  <si>
    <t>1A-FN</t>
  </si>
  <si>
    <t>Expert Panel Report</t>
  </si>
  <si>
    <t>Report on Mount Polley Tailings Storage Facility Breach, Independent Expert Engineering Investigation and Review Panel, Province of British Columbia, January 30, 2015; Imperial Metals 2015 Annual Report</t>
  </si>
  <si>
    <t>Dan River Steam Station, North Carolina (Duke Energy)</t>
  </si>
  <si>
    <t>Coal</t>
  </si>
  <si>
    <t>WISE, Caldwell 2014</t>
  </si>
  <si>
    <t>Collapse of an old drainage pipe under a 27-acre ash waste pond.  Ash flowing through drainage pipe into Dan River. Tailings Facility Failures in 2013/2014, Caldwell, 4Nov14</t>
  </si>
  <si>
    <t>Zangezur Copper Molybdenum Combine, Armenia</t>
  </si>
  <si>
    <t>Cu Mo</t>
  </si>
  <si>
    <t>2A-U</t>
  </si>
  <si>
    <t>WISE, Green Program</t>
  </si>
  <si>
    <t>Cronimet Mining AG. Tailings pipeline damage, tailings flowing into Norashenik River for several days (http://www.thegreenprogram.org/slopedoc2.html)</t>
  </si>
  <si>
    <t>Obed Mountain Coal Mine Alberta, Canada</t>
  </si>
  <si>
    <t>1B-U</t>
  </si>
  <si>
    <t>&gt;113</t>
  </si>
  <si>
    <t>WISE; Caldwell, 2014</t>
  </si>
  <si>
    <t>Sherritt International. Breach of wall in containment pond. Plume of slurry containing fine coal particles, clay and heavy metals into the Apetowun und Plate creeks and eventually the Athabasca River. $52.2 million Set aside by Sheritt for cleanup (2013 Annual Report).  Tailings Facility Failures in 2013/2014, Caldwell, 4Nov14</t>
  </si>
  <si>
    <t>Casa Berardi Mine, La Sarre, Abitibi region, Quebec (Hecla Mining Company)</t>
  </si>
  <si>
    <t>1B-OT</t>
  </si>
  <si>
    <t>Caldwell 2014</t>
  </si>
  <si>
    <t>Breach of an internal tailings dyke which resulted in a surge of liquids and suspended solids over the external tailings dyke. Tailings Facility Failures in 2013/2014, Caldwell, 4Nov14</t>
  </si>
  <si>
    <t>Gullbridge Mine Newfoundland</t>
  </si>
  <si>
    <t>DS</t>
  </si>
  <si>
    <t>E</t>
  </si>
  <si>
    <t>1B-SI</t>
  </si>
  <si>
    <t>WISE, Caldwell 2013</t>
  </si>
  <si>
    <t>At 7:45 am on Monday December 17, the tailings dam at the former Gullbridge copper mine, central Newfoundland failed while work was under way to stabilize it. The failure resulted in a breach of the 7 m high dam approximately 25 m wide. The dam was impounding mine tailings that were partially covered by water forming a tailings pond.</t>
  </si>
  <si>
    <t>Sotkamo, Kainuu Province, Finland (Talvivaara)</t>
  </si>
  <si>
    <t>Ni U</t>
  </si>
  <si>
    <t>1A-SE</t>
  </si>
  <si>
    <t>Talvivaara Mining Company Plc  Leak from gypsum pond through a "funnel-shaped hole." Nickel and zinc concentrations in nearby Snow River exceeded the values that are harmful to organisms tenfold or even a hundredfold, uranium concentrations more than tenfold. Heap-leach operation; leakage form gypsum pond also occured in 8 April 2013 (4th leak since 2008); after restarting operations, the gypsum leaked again on 21 May 2013</t>
  </si>
  <si>
    <t>Padcal No 3, Benquet Philippines (Philex)</t>
  </si>
  <si>
    <t>1A-OT</t>
  </si>
  <si>
    <t>NASSA &amp; CCCP</t>
  </si>
  <si>
    <t>20.6 million tonnes released due to heavy rains.  The Balog and Agno River are heavily polluted. "CSOs release results of independent investigation on Philex's tailings spill," NASSA &amp; CCCP press release, 2 October 2012</t>
  </si>
  <si>
    <t>Hudson Bay (HB) Mine, Salmo, British Columbia (Regional District of Central Kootenay &amp; Teck)</t>
  </si>
  <si>
    <t>Pb Zn</t>
  </si>
  <si>
    <t>1B-SE</t>
  </si>
  <si>
    <t>nil</t>
  </si>
  <si>
    <t>Nelson Star, 9Jul12</t>
  </si>
  <si>
    <t>A sinkhole in the dam at the  the HB mine site south of Salmo has been determined as the primary cause of the slough that threatened the stability of the tailings pond last week.  Heavy rainfall throughout the month of June was a contributing factor to some seepage and the initial slough. The Regional District of Central Kootenay purchased the six-hectare tailings area in 1998 as part of their central landfill area. "Sinkhole to blame for slough at mine site near Salmo," Nelson Star, 9Jul12.</t>
  </si>
  <si>
    <t>Johson Gold Mining Corporation at Baranggay Bangong-Bayan</t>
  </si>
  <si>
    <t>1A-ER</t>
  </si>
  <si>
    <t>Mambulaoans Worldwide Buzz, 2012</t>
  </si>
  <si>
    <t>Cyanide-laden mine tailings destroyed 10 houses. (http://mambulaoansworldwidebuzz.blogspot.com/2012/04/friday-13th-disaster-gold-miners_21.html)</t>
  </si>
  <si>
    <t>Mianyang City, Songpan County, Sichuan Province, China</t>
  </si>
  <si>
    <t>Mn</t>
  </si>
  <si>
    <t>Future Directions Intl.</t>
  </si>
  <si>
    <t>Heavy rain on July 20 led the managers of the electrolytic manganese metal plant to release water from its tailing dams into the Fujiang River, which provides drinking water to Sichuan’s second largest city - (http://www.futuredirections.org.au/publications/food-and-water-crises/28-global-food-and-water-crises-swa/176-chinese-city-of-4-million-left-dry-as-pollution-contaminates-water.html)</t>
  </si>
  <si>
    <t>Bloom Lake, Newfoundland, Canada (Cleveland Cliffs)</t>
  </si>
  <si>
    <t>Globe and Mail, December 25, 2014</t>
  </si>
  <si>
    <t>Cliffs' Bloom Lake mine hit with record $7.5-million environmental fine</t>
  </si>
  <si>
    <t>Ajka Alumina Plant, Kolontár, Hungary (MAL Magyar Aluminum)</t>
  </si>
  <si>
    <t>Compacted Fly Ash</t>
  </si>
  <si>
    <t>Kolontár Report, WISE, Zanbak 2010</t>
  </si>
  <si>
    <t>The Kolontar Report (https://www.google.com/?gws_rd=ssl#q=kolontar+hungary+disaster), 10 people dead and almost 150 injured, about 1,000 acres of polluted land.  8 square kilometres flooded, including several towns.  Failure Mechanism and Kinematics of the Ajka Tailings Pond, Hungary, C. Zanbak, 10 December 2010</t>
  </si>
  <si>
    <t>Zijin Mining, Xinyi Yinyan Tin Mine, Guangdong Province, China</t>
  </si>
  <si>
    <t>Sn</t>
  </si>
  <si>
    <t>Zijin Mining Group;  Fry et al, 2012</t>
  </si>
  <si>
    <t>Gaoqiling tailing pool dam at Qianpai Town, Xinyi City, Guangdong. Yinyan Tin Mine Dam Failure, Zijin Mining Group, 27Dec10, (https://www.regjeringen.no/contentassets/e7016c9a7430498e8c583a533dd1ca15/rec_zijin_2012_eng.pdf, http://www.facing-finance.org/en/database/cases/zijin-mining-collapse-of-tailing-dam-kills-22-destroys-houses/)</t>
  </si>
  <si>
    <t>Zijin Mining, Zijinshan Gold &amp; Copper Mine, (Ting River)</t>
  </si>
  <si>
    <t>Au Cu</t>
  </si>
  <si>
    <t>3A-U</t>
  </si>
  <si>
    <t>Zijin Mining Group</t>
  </si>
  <si>
    <t>Transfer tank used to dispose waste water for heap leach emergency leaked, Progress relating to the environmental incident concerning a sudden leakage of the waste water pond at the Zijinshan Copper Mine hydro-metallurgical plant, Zijin Mining Group, 16Jul10 (https://www.regjeringen.no/contentassets/e7016c9a7430498e8c583a533dd1ca15/rec_zijin_2012_eng.pdf)</t>
  </si>
  <si>
    <t>Heap Leach pond break, Social Responsibility Report of 2010, Zijin Mining Group Co., Ltd., Department of Investment Securities of Zijin Mining Group, 31Mar11 (https://www.regjeringen.no/contentassets/e7016c9a7430498e8c583a533dd1ca15/rec_zijin_2012_eng.pdf);</t>
  </si>
  <si>
    <t>Huancavelica, Peru, Unidad Minera Caudalosa Chica</t>
  </si>
  <si>
    <t>Ag, Cu, Pb, Zn</t>
  </si>
  <si>
    <t>WISE, McLemore et al, 2014</t>
  </si>
  <si>
    <t>Contamination of río Escalera and río Opamayo 110 km downstream.  See Sampling and Monitoring for the Mine Life Cycle
edited by McLemore, Virginia T., Smith, Kathleen S., Russell, Carol C. Russell, SME, 2014</t>
  </si>
  <si>
    <t>Unidad Minera Caudalosa Chica, Huancavelica, Peru</t>
  </si>
  <si>
    <t xml:space="preserve">Contamination of río Escalera and río Opamayo 110 km downstream </t>
  </si>
  <si>
    <t>Tranque Adosado Planta Alhué, Alhué, Region Metropolitana, Chile</t>
  </si>
  <si>
    <t>1A-EQ</t>
  </si>
  <si>
    <t>Villavicencio</t>
  </si>
  <si>
    <t>Intraplate earthquake Mw = 8.8, R = 252 km, slope 4.5:1, slope instability with seismically induced deformations</t>
  </si>
  <si>
    <t>Las Palmas, Pencahue, VII Region, Maule, Chile (COMINOR)</t>
  </si>
  <si>
    <t>1B-EQ</t>
  </si>
  <si>
    <t>Intraplate earthquake Mw = 8.8, 80% of total volume estimated lost, overtopping with ﬂow failure</t>
  </si>
  <si>
    <t>Tranque Planta Chacón, Cachapoal, VI Region, Rancagua, Chile</t>
  </si>
  <si>
    <t>Intraplate earthquake Mw = 8.8, slope 1.8:1, slope instability with seismically induced deformations</t>
  </si>
  <si>
    <t>Veta del Agua Tranque No. 5, Nogales, V Region, Valparaíso, Chile</t>
  </si>
  <si>
    <t>Intraplate earthquake Mw = 8.8, slope 1.4:1, slope instability with seismically induced deformations</t>
  </si>
  <si>
    <t>Tranque Adosado Planta Alhué, Alhué, Region Metropolitana, Chile (Florida Mining)</t>
  </si>
  <si>
    <t>Intraplate earthquake Mw = 8.8, 80% of total volume estimated lost, slope 1.2:1, slope instability with seismically induced deformations</t>
  </si>
  <si>
    <t>Karamken, Magadan Region, Russia (cyanide-leach processing facility of gold mines in the region)</t>
  </si>
  <si>
    <t>WISE, MACE</t>
  </si>
  <si>
    <t xml:space="preserve">11 houses lost, 1 death (Karamken Update - MACE 2012-02-10); shutdown in 1990s; bad design, bad construction, no maintenance led to groundwater contamination prior to failure; </t>
  </si>
  <si>
    <t>Vein</t>
  </si>
  <si>
    <t>Huayuan County, Xiangxi Autonomous Prefecture, Hunan Province, China</t>
  </si>
  <si>
    <t>3 killed, 4 injured</t>
  </si>
  <si>
    <t>Kingston fossil plant, Harriman, Tennessee, USA (TVA)</t>
  </si>
  <si>
    <t>5.4 million cubic yards (1.09 billion gallons) of fly ash was released (http://www.sourcewatch.org/index.php?title=TVA_Kingston_Fossil_Plant_coal_ash_spill#TVA_Reaction)</t>
  </si>
  <si>
    <t>Strat</t>
  </si>
  <si>
    <t>Taoshi, Linfen City, Xiangfen county, Shanxi province, China (Tahsan Mining Co.)</t>
  </si>
  <si>
    <t>At least 254 dead and 35 injured; mine not operating - claimed that state-owned company "sealed" TSF</t>
  </si>
  <si>
    <t>Glebe Mines, UK</t>
  </si>
  <si>
    <t>F</t>
  </si>
  <si>
    <t>HSE Report</t>
  </si>
  <si>
    <t>Flourspar mine.  Initial Report of the HSE investigation into the Glebe Mines Stony Middleton dam failure 2007, HSE Central Division - Nottingham, UK, 23Feb07</t>
  </si>
  <si>
    <t>Mineracao Rio Pomba Cataguases, Mirai, Minas Gerais, Brazil, Mineração (Industrias Quimicas Cataguases)</t>
  </si>
  <si>
    <t xml:space="preserve">The mud flow left about 4000 residents of the cities of Miraí and Muriaé in the Zona da Mata homeless. Crops and pastures were destroyed and the water supply was compromised in cities in the states of Minas Gerais and Rio de Janeiro. </t>
  </si>
  <si>
    <t>Laterite (Bauxite)</t>
  </si>
  <si>
    <t>Fonte Santa ,Freixia De Espado a Cinta, Potugal</t>
  </si>
  <si>
    <t>?</t>
  </si>
  <si>
    <t>2B-OT</t>
  </si>
  <si>
    <t>Duque, 2011</t>
  </si>
  <si>
    <t>Reconstitution of the failure of the Fonte Santa mine tailings dam. Modelling of the dam breaching process. Marta AC Duque, New University of Lisbon, Master of Civil Engineering Structures and Geotechnics thesis, July 2011</t>
  </si>
  <si>
    <t>Nchanga, Chingola, Zambia (Konkola Copper Mines - Vedanta)</t>
  </si>
  <si>
    <t>Konkola Copper Mines Plc (51% Vedanta Resources plc)  Failure of tailings slurry pipeline from Nchanga tailings leaching plant to Muntimpa tailings dumps. Release of highly acidic tailings into Kafue river; high concentrations of copper, manganese, cobalt in river water; drinking water supply of downstream communities shut down.</t>
  </si>
  <si>
    <t>SSC</t>
  </si>
  <si>
    <t>Co</t>
  </si>
  <si>
    <t>Miliang, Zhen'an County, Shangluo, Shaanxi Province, China</t>
  </si>
  <si>
    <t xml:space="preserve">The landslide buried about 40 rooms of nine households, leaving 17 residents missing. Five injured people were taken to hospital. More than 130 local residents have been evacuated. Toxic potassium cyanide was released into the Huashui river, contaminating it approx. 5 km downstream. </t>
  </si>
  <si>
    <t>Brazil Magazine</t>
  </si>
  <si>
    <t>In March 2006, a leaking (sic) let 400 million liters (400,000 m3) of muddy water escape making its way to Rio de Janeiro. "Brazilian Rains Kill Dozens and Broken Dam Leaves, Thousands Without Shelter ," José Wilson Miranda , Brazzil Magazine, 11 January 2007  The mud flow left about 4000 residents of the cities of Miraí and Muriaé in the Zona da Mata homeless. Crops and pastures were destroyed and the water supply was compromised in cities in the states of Minas Gerais and Rio de Janeiro; company was cited for a TSF infraction in 2006</t>
  </si>
  <si>
    <t>Bangs Lake, Jackson County, Mississippi, USA (Mississippi Phosphates Corp)</t>
  </si>
  <si>
    <t>P</t>
  </si>
  <si>
    <t>Mississippi Phosphates Corp. Phosphogypsum stack failure, because the company was trying to increase the capacity of the pond at a faster rate than normal, according to Officials with the Mississippi Department of Environmental Quality (the company has blamed the spill on unusually heavy rainfall, though). Liquid poured into adjacent marsh lands, causing vegetation to die.</t>
  </si>
  <si>
    <t>Pinchi Lake, BC, Canada (Teck Cominco Ltd.)</t>
  </si>
  <si>
    <t>Hg</t>
  </si>
  <si>
    <t>WR</t>
  </si>
  <si>
    <t>2A-ER</t>
  </si>
  <si>
    <t>6,000-8,000</t>
  </si>
  <si>
    <t>Mercury contaminated tailings into Pinchi Lake; operated 1940-43 and 1968-1975 by Cominco</t>
  </si>
  <si>
    <t>Vein-Strat</t>
  </si>
  <si>
    <t>Riverview, Florida, USA</t>
  </si>
  <si>
    <t>A dike at the top of a 100-foot-high gypsum stack holding 150-million gallons of polluted water broke after waves driven by Hurricane Frances bashed the dike's southwest corner. Liquid spilled into Archie Creek that leads to Hillsborough Bay.</t>
  </si>
  <si>
    <t>Partizansk, Primorski Krai, Russia (Dalenergo)</t>
  </si>
  <si>
    <t>Ring</t>
  </si>
  <si>
    <t>A ring dike, enclosing an area of roughly 1 km2 and holding roughly 20 million cubic meters of coal ash, broke. The break left a hole roughly 50 meter wide in the dam. The ash flowed through a drainage canal into a tributary to the Partizanskaya River which empties in to Nahodka Bay in Primorski Krai (east of Vladivostok).  For details download Sept. 2004 report by Paul Robinson, SRIC.</t>
  </si>
  <si>
    <t>Malvési, Aude, France (Comurhex, Cogéma/Areva)</t>
  </si>
  <si>
    <t>U</t>
  </si>
  <si>
    <t>Uranium slurries elevated nitrate in river. Decantation and evaporation pond of uranium conversion plant dam failure after heavy rain in preceding year. the release led to elevated nitrate concentrations of up to 170 mg/L in the canal of Tauran for several weeks.</t>
  </si>
  <si>
    <t>Cerro Negro, near Santiago, Chile, (5 of 5)</t>
  </si>
  <si>
    <t>T</t>
  </si>
  <si>
    <t>WISE, Villavicencio</t>
  </si>
  <si>
    <t>Tailings flowed 20 kilometers downstream the río La Ligua.</t>
  </si>
  <si>
    <t>Sasa Mine, Macedonia</t>
  </si>
  <si>
    <t>Pb-Zn</t>
  </si>
  <si>
    <t>70,000-100,000</t>
  </si>
  <si>
    <t>Vrhovnik et al, 2011; Vrhovnik et al, 2013; Peck, 2007</t>
  </si>
  <si>
    <t>Culvert failure under Sasa Mine Tailings Dam. (Avoiding tailings dam failures, Good practice in prevention, Philip Peck, UNEP GRID Arendal and IIIEE at Lund University, Workshop on the safety of Tailings Management Facilities, November 12, 2007, Yerevan, Armenia); Tailings dam break with waste flowing into Lake Kalimanci 12 km from mine. (http://www.geologija-revija.si/dokument.aspx?id=1229); The Occurrence of Heavy Metals and Metalloids in Surficial Lake Sediments before and after a Tailings Dam Failure, Petra Vrhovnik, Tadej Dolenec, Todor Serafimovski, Matej Dolenec, Nastja Rogan Šmuc, Pol. J. Environ. Stud. Vol. 22, No. 5 (2013), 1525-1538 (http://www.pjoes.com/pdf/22.5/Pol.J.Environ.Stud.Vol.22.No.5.1525-1538.pdf)</t>
  </si>
  <si>
    <t>1.2 billion liters (1.2 million m3) of toxic water was poured out into the Pomba and Paraíba do Sul rivers. "Brazilian Rains Kill Dozens and Broken Dam Leaves, Thousands Without Shelter ," José Wilson Miranda , Brazzil Magazine, 11 January 2007</t>
  </si>
  <si>
    <t>El Cobre, Chile - El Soldado (Exxon)</t>
  </si>
  <si>
    <t>Strong rains and overﬂow</t>
  </si>
  <si>
    <t>HT Manto</t>
  </si>
  <si>
    <t>19th c</t>
  </si>
  <si>
    <t>El Cobre, Chile, 2, 3, 4, 5 (Exxon)</t>
  </si>
  <si>
    <t>San Marcelino Zambales, Philippines, Bayarong dam (Benguet Corp-Dizon Copper-Silver Mines Inc)</t>
  </si>
  <si>
    <t>&gt;1,000,000?</t>
  </si>
  <si>
    <t>WISE, Piplinks</t>
  </si>
  <si>
    <t>Dizon Copper Silver Mines Inc. Spillway of Bayarong tailings dam collapsed and Camalca tailings dam damaged during heavy rain. Low lying villages flooded with mine waste; 250 families evacuated; mined ceased operations in 1997</t>
  </si>
  <si>
    <t>San Marcelino Zambales, Philippines, Camalca dam (Benguet Corp-Dizon Copper-Silver Mines)</t>
  </si>
  <si>
    <t xml:space="preserve">Heavy rains impounded water on the Bayarong tailings dam and Camalca silt dam, and spillways, eroding these and eventually causing leak. Some tailings spilled into Mapanuepe Lake and eventually into the Sto. Tomas River.  </t>
  </si>
  <si>
    <t>Tarkwa, Ghana (Goldfields)</t>
  </si>
  <si>
    <t>Environmental New Service</t>
  </si>
  <si>
    <t>http://www.corpwatch.org/article.php?id=744  (accessed 1Jul16)  This is possibly a larger failure, but no additional details are available.</t>
  </si>
  <si>
    <t>Sebastião das Águas Claras, Nova Lima district, Minas Gerais, Brazil</t>
  </si>
  <si>
    <t>2 killed, 3 missing. Taililngs 8 km downstream the Córrego Taquaras stream, mud affected an area of 30 hectares</t>
  </si>
  <si>
    <t>Nandan Tin mine, Dachang, Guangxi</t>
  </si>
  <si>
    <t>Wei, WISE</t>
  </si>
  <si>
    <t>WISE:15 killed, 100 missing, 100 houses destroyed</t>
  </si>
  <si>
    <t>Py, Asp, Ga</t>
  </si>
  <si>
    <t>Inez, Martin County, Kentucky, USA (Massey Energy subsidiary Martin Co. Coal Corp)</t>
  </si>
  <si>
    <t>Table 1</t>
  </si>
  <si>
    <t>ICOLD, WISE</t>
  </si>
  <si>
    <t>Estimated 250 million gallons (950,000 m3) of water and 155,000 cubic yards (118,500 m3) of coal waste into local streams 80' deep over a 15-18' crown pillar; $46M for cleanup, $3.5M in state fines; since this event, 22 impoundment spills attributed to Massey-operated sites through2010 (Wheeling Jesuit Univ.)</t>
  </si>
  <si>
    <t>Aitik mine, near Gällivare, Sweden (Boliden Ltd)</t>
  </si>
  <si>
    <t>MW &amp; E</t>
  </si>
  <si>
    <t>Failure at containment wall separating tailings pond from decant pond, which caused a 1.3m rise I nwater level. Discharge was controlled and only increase in suspended solids in the Leipojoki and Sakajoki Rivers was reported. https://pure.ltu.se/portal/files/96533586/Numerical_analysis_of_staged_construction_of_an_upstream_tailings_dam.pdf</t>
  </si>
  <si>
    <t>Borsa, Romania (Remin S.A - govt)</t>
  </si>
  <si>
    <t>22,000 t of heavy-metal contaminated tailings, contamination of the Vaser stream, tributary of the Tisza River. Company: Remin SA</t>
  </si>
  <si>
    <t xml:space="preserve">Baia Mare, Romania </t>
  </si>
  <si>
    <t>DS then US</t>
  </si>
  <si>
    <t>A few m</t>
  </si>
  <si>
    <t>&gt;100</t>
  </si>
  <si>
    <t>ICOLD, WISE, Rico</t>
  </si>
  <si>
    <t>(Aurul SA-Esmeralda Exploration, Australia (50%), Remin S.A. (44.8%))  Killed tonnes of fish and poisoned drinking water of more than 2 million people in Hungary; retreating old tailings (mining there for over 2,000 years) with cyanide; high snowfall led to water rise and overtopping causing a breach 25m wide and 2.5m deep (livebettermagazine.com)</t>
  </si>
  <si>
    <t>Tailings</t>
  </si>
  <si>
    <t>St, Bi, Py, Ga</t>
  </si>
  <si>
    <t>Toledo City, Philippines (Atlas Con Mining Corp)</t>
  </si>
  <si>
    <t>1B-ST</t>
  </si>
  <si>
    <t>Piplinks</t>
  </si>
  <si>
    <t>Drainage tunnel blowout</t>
  </si>
  <si>
    <t>Red Mountain, BC</t>
  </si>
  <si>
    <t>Au Ag</t>
  </si>
  <si>
    <t>Jumbo</t>
  </si>
  <si>
    <t>Mt Polley Expert Panel 2015, App. I</t>
  </si>
  <si>
    <t>Failure of the surface water diversion culvert beneath the facility. Discharge of tailings into the water reclaim pond downstream of the impoundment and into Little Sheep Creek.</t>
  </si>
  <si>
    <t>Surigao Del Norte Placer, Philippines (#3 of 3) Manila Mining Corp</t>
  </si>
  <si>
    <t>700,000 t</t>
  </si>
  <si>
    <t>ICOLD, Piplinks</t>
  </si>
  <si>
    <t>Manila Mining Corp.  Tailings spill from damaged concrete pipe.  17 homes buried, 51 hectares of riceland swamped.</t>
  </si>
  <si>
    <t>Placer</t>
  </si>
  <si>
    <t>Huelva, Spain (Fertiberia, Foret)</t>
  </si>
  <si>
    <t>Fertiberia phosphate mine, 50,000 m3 of acidic and toxic water</t>
  </si>
  <si>
    <t>Zamboanga Del Norte, Sibutad Gold Project (Philex Mining Corp)</t>
  </si>
  <si>
    <t>Philex Gold Philippines Inc. Heavy rain resulted in overflowing of silt dam at the Sibutad gold project</t>
  </si>
  <si>
    <t>Los Frailes, near Seville, Spain (Boliden Ltd.)</t>
  </si>
  <si>
    <t>R</t>
  </si>
  <si>
    <t>Modern mining started in 1876 at nearby Aznalcollar; Andaluza de Piritas started open pit in 1979 after delineating recently-discovered mineralization; Boliden purchased company in 1987.</t>
  </si>
  <si>
    <t>VMS</t>
  </si>
  <si>
    <t>PY</t>
  </si>
  <si>
    <t>Mulberry Phosphate, Polk County, Florida, USA (Mulberry Phosphate)</t>
  </si>
  <si>
    <t>2A-SE</t>
  </si>
  <si>
    <t>WISE; Beavers 2013.</t>
  </si>
  <si>
    <t>Phosphogypsum stack failure. Biota in the Alafia River eliminated (WISE). Mulberry Phosphate had a gypsum stack dam break that resulted in the release of approximately 50 million gallons of waters into adjacent marshes and ponds. Acidic water eventually traveled down the Alafia toward Tampa Bay. Estimates of fish killed ranged from 50,000 to 3,000,000 (An Overview of Phosphate Mining and Reclamation in Florida, Casey Beavers, University of Florida thesis, April 2013).</t>
  </si>
  <si>
    <t>Philex Gold Philippines Inc. Heavy rain caused mudflow and rockslide into silt dam at Lalab. Flashfloods damaged nearby houses and rice fields.</t>
  </si>
  <si>
    <t>Pinto Valley, Arizona, USA (BHP Copper)</t>
  </si>
  <si>
    <t>Tailings dam slope failure. Tailings flow covers 16 hectares.</t>
  </si>
  <si>
    <t>Algarrobo, IV Region, Vallenar, Chile</t>
  </si>
  <si>
    <t>Intraplate earthquake Ms = 7.0, R = 100 km, dam slope 1.5:1</t>
  </si>
  <si>
    <t>Magmatic</t>
  </si>
  <si>
    <t>Intraplate earthquake Ms = 7.0, R = 80 km, dam slope 1.5:1</t>
  </si>
  <si>
    <t>Maitén, IV Region, Vallenar, Chile</t>
  </si>
  <si>
    <t>Intraplate earthquake Ms = 7.0, R = 120 km, dam slope 1.5:1</t>
  </si>
  <si>
    <t>Tranque Antiguo Planta La Cocinera, IV Region, Vallenar, Chile</t>
  </si>
  <si>
    <t>US/CL</t>
  </si>
  <si>
    <t>&gt;0.15</t>
  </si>
  <si>
    <t>Intraplate earthquake Ms = 7.0, R = 80 km, dam slope 1.7:1; deaths in 1943 failure after 7.9 magnitude eartquake</t>
  </si>
  <si>
    <t>Amatista, Nazca, Peru</t>
  </si>
  <si>
    <t>Liquefaction failure of upstream-type tailings dam during M6.4 earthquake. Flow runout of about 600 meters, spill into river, croplands contaminated.</t>
  </si>
  <si>
    <t>El Porco, Bolivia (Comsur-62%, Rio Tinto-33%)</t>
  </si>
  <si>
    <t>400,000 tonnes released, 300 km of Pilcomayo river contaminated</t>
  </si>
  <si>
    <t>Marcopper, Marinduque Island, Philippines (#2 of 2) (Placer Dome and President Marcos)</t>
  </si>
  <si>
    <t>ICOLD, WISE, Piplinks</t>
  </si>
  <si>
    <t>Drainage tunnel plug failed. 26 km of the Makulaquit and Boac river systems filled with tailings rendering them unusable; US$ 80 million in damage; no production after this event</t>
  </si>
  <si>
    <t>Sgurigrad, Bulgaria</t>
  </si>
  <si>
    <t>ICOLD, Rico</t>
  </si>
  <si>
    <t>Negros Occidental, Bulawan Mine Sipalay River, Philippines (Philex Mining Corp)</t>
  </si>
  <si>
    <t>Pressure exerted by impounded tailings caused leak in decant tower of tailings pond 1 at the Bulawan gold mine. This was the 4th discharge in this area (1st was in 1982);  mine reactivated by Philex in 1996 and decommissioned in 2002 after which tailings dried up causing a dust problem as far as 5km from site</t>
  </si>
  <si>
    <t>Golden Cross, Waitekauri Valley, New Zealand (Coeur d'Alène Mines)</t>
  </si>
  <si>
    <t>25-30</t>
  </si>
  <si>
    <t>Nil</t>
  </si>
  <si>
    <t>ICOLD</t>
  </si>
  <si>
    <t>Movement of dam</t>
  </si>
  <si>
    <t>Surigao del Norte Placer, Philippines (#2 of 3) (Manila Mining Corp)</t>
  </si>
  <si>
    <t>1B-FN</t>
  </si>
  <si>
    <t xml:space="preserve">12 people killed, coastal pollution </t>
  </si>
  <si>
    <t>Omai Mine, Tailings dam No 1, 2, Guyana (Cambior)</t>
  </si>
  <si>
    <t>Cambior Inc., Canada (65%), Golden Star Resources Inc., Colorado, USA (30%) 80 km of Essequibo River declared environmental disaster zone.</t>
  </si>
  <si>
    <t>Middle Arm, Launceston, Tasmania</t>
  </si>
  <si>
    <t>CL</t>
  </si>
  <si>
    <t>Riltec, Mathinna, Tasmania</t>
  </si>
  <si>
    <t>Hopewell Mine, Hillsborough County, Florida, USA</t>
  </si>
  <si>
    <t>IMC-Agrico.  Water from a clay settling pond spilled into nearby wetlands and the Alafia River, Keysville flooded.</t>
  </si>
  <si>
    <t>Payne Creek Mine, Polk County, Florida, USA</t>
  </si>
  <si>
    <t>IMC-Agrico. Majority of spill contained on adjacent mining area; 500,000 m3 released into Hickey Branch, a tributary of Payne Creek.</t>
  </si>
  <si>
    <t xml:space="preserve">Fort Meade Phosphate, Florida, USA </t>
  </si>
  <si>
    <t>Cargill. Phosphogypsum process (?) water. Spill into Peace River near Fort Meade.</t>
  </si>
  <si>
    <t>IMC-Agrico Phosphate, Florida, USA</t>
  </si>
  <si>
    <t>IMC-Agrico. Sinkhole opens in phosphogypsum stack.</t>
  </si>
  <si>
    <t>Merriespruit, near Virginia, South Africa (Harmony) - No 4A Tailings Complex</t>
  </si>
  <si>
    <t>US paddock</t>
  </si>
  <si>
    <t>Dam wall breach following heavy rain, tailings traveled 4 km downstream, 17 people killed, extensive damage to residential township; No 4 TSF started in 1978 and was only 320m from nearest houses</t>
  </si>
  <si>
    <t>WITS</t>
  </si>
  <si>
    <t>Olympic Dam, Roxby Downs, South Australia</t>
  </si>
  <si>
    <t>Cu U</t>
  </si>
  <si>
    <t>Designed groundwater leakage from unlined tailings impoundment into groundwater.  Up to 5 million m3 of contaminated water into the subsoil.</t>
  </si>
  <si>
    <t>Minera Sera Grande: Crixas, Goias, Brazil</t>
  </si>
  <si>
    <t>CST</t>
  </si>
  <si>
    <t>2.25Mt</t>
  </si>
  <si>
    <t>2A-SI</t>
  </si>
  <si>
    <t>None</t>
  </si>
  <si>
    <t>Fort Meade, Florida, Cargill phosphate (#3 of 3)</t>
  </si>
  <si>
    <t>Longjiaoshan, Daye Iron Ore mine, Hubei</t>
  </si>
  <si>
    <t>Wei</t>
  </si>
  <si>
    <t>Marcopper, Marinduque Island, Mogpog Philippines(12/6) (#1 of 2) (Placer Dome-President Marcos)</t>
  </si>
  <si>
    <t>Siltation (tailings) dam failure. Mogpog River and Mogpog town flooded. The dam was completed in 1992.</t>
  </si>
  <si>
    <t>Gibsonton, Florida, USA (Cargill)</t>
  </si>
  <si>
    <t xml:space="preserve">Fish killed when acidic water spilled into Archie Creek (WISE). </t>
  </si>
  <si>
    <t>TD 7, Chingola, Zambia</t>
  </si>
  <si>
    <t>T&amp;E</t>
  </si>
  <si>
    <t>100 t</t>
  </si>
  <si>
    <t>Itogon-Suyoc, Baguio gold district, Luzon, Philippines (Benguet Corp)</t>
  </si>
  <si>
    <t>Itogon-Suyoc Mines.  Overtopping at the dam of the Itogon-Suyoc gold and silver mines occurred during a typhoon when the dam’s penstock and diversion tunnel were blocked. Siltation of the adjoining river. No production after this event.</t>
  </si>
  <si>
    <t>&gt;50</t>
  </si>
  <si>
    <t>Saaiplaas, South Africa, failure on south ring dyke (22Mar93)</t>
  </si>
  <si>
    <t>minimal</t>
  </si>
  <si>
    <t>Blight, ICOLD</t>
  </si>
  <si>
    <t xml:space="preserve">Slope Stability in Surface Mining, W. A. Hustrulid, M. Kim McCarter, Dirk J. A. Van Zyl, 2001, Chapter 42, Management and Operational Background to the Three Tailings Dam Failures in South Africa, G Blight, p. 386.  Three separate events within 4 days.  </t>
  </si>
  <si>
    <t>Wits</t>
  </si>
  <si>
    <t>Saaiplaas, South Africa, 2 failures on west ring dyke (18-19Mar93)</t>
  </si>
  <si>
    <t>Marsa, Peru (Marsa Mining Corp)</t>
  </si>
  <si>
    <t>Dam failure from overtopping.</t>
  </si>
  <si>
    <t>Kojkovac, Montenegro</t>
  </si>
  <si>
    <t>2B-ER</t>
  </si>
  <si>
    <t>none</t>
  </si>
  <si>
    <t>Maritsa Istok 1, Bulgaria</t>
  </si>
  <si>
    <t>Ash</t>
  </si>
  <si>
    <t>Dam failure from inundation of the beach.</t>
  </si>
  <si>
    <t>Tubu, Benguet, No.2 Tailings Pond, Luzon, Philippines - Padcal (Philex)</t>
  </si>
  <si>
    <t>Philex Mining Corp. Collapse of dam wall (foundation failure). 80,000,000 tonnes released, siltation affected government irrigation system; the 2nd of 3 dams that Philex controls failed in 1994 and a 3rd breached in 2001; Benguet Corp and Lepanto mines have built 5 TSFs each and no longer operate their mines; Itogon-Suyac;s TSF collapsed in 1994 (from UN report (2007))</t>
  </si>
  <si>
    <t>Ajka Alumina Plant, Kolontár, Hungary</t>
  </si>
  <si>
    <t>Kolontár Report</t>
  </si>
  <si>
    <t>The Kolontar Report (https://www.google.com/?gws_rd=ssl#q=kolontar+hungary+disaster)  Dam break occurred during the construction of Reservoir 10 resulting in alkaline (pH = 10-11) slag water escaping, polluting the rivers Marcal and Rába through the Torna stream to a traceable extent.</t>
  </si>
  <si>
    <t>Iron Dyke, Sullivan Mine, Kimberley, BC, Canada (Cominco, Inc)</t>
  </si>
  <si>
    <t>ICOLD, WISE, Mt Polley Expert Panel 2015, App I</t>
  </si>
  <si>
    <t>Dam failure (liquefaction in old tailings foundation during construction of incremental raise), material was contained in an adjacent pond.</t>
  </si>
  <si>
    <t>Brewer Gold Mine Jefferson South Carolina</t>
  </si>
  <si>
    <t>NWF, 2012</t>
  </si>
  <si>
    <t>The spill killed 11,000 fish and decimated 50 miles of the Lynches River. (Protecting America's Waters from Irresponsible Mining, National Wildlife Federation, February, 2012)</t>
  </si>
  <si>
    <t>Matachewan Mines, Kirtland Lake, Ontario</t>
  </si>
  <si>
    <t>Proceedings of Canadian dam safety conference, Niagara Falls (Canada), Oct 1996; Ontario Environment, 1990</t>
  </si>
  <si>
    <t>Proceedings: Failure of the dam in 1990, when it discharged 190,000 cu m of tailings into Davidson Creek and the Montreal River. The contaminant plume was observed as far away as Lake Temiskaming, some 168 km downstream. (https://www.etde.org/etdeweb/details.jsp?query_id=1&amp;page=0&amp;osti_id=415194); Ontario Environment (https://archive.org/details/matachewanmineta00ontauoft)</t>
  </si>
  <si>
    <t>Soda Lake, California, USA</t>
  </si>
  <si>
    <t>Na</t>
  </si>
  <si>
    <t>2A-EQ</t>
  </si>
  <si>
    <t>Silver King, Idaho, USA</t>
  </si>
  <si>
    <t>Ag Pb</t>
  </si>
  <si>
    <t>2A-OT</t>
  </si>
  <si>
    <t>Small</t>
  </si>
  <si>
    <t>Big Four, Florida, USA</t>
  </si>
  <si>
    <t>2A-FN</t>
  </si>
  <si>
    <t>Thompson Creek, Idaho, USA (Cyprus)</t>
  </si>
  <si>
    <t>Mo</t>
  </si>
  <si>
    <t>Southern Clay, Tennessee, USA</t>
  </si>
  <si>
    <t>Clay</t>
  </si>
  <si>
    <t>Stancil, Maryland, USA</t>
  </si>
  <si>
    <t>Sand</t>
  </si>
  <si>
    <t>ICOLD, Rico, WISE</t>
  </si>
  <si>
    <t>Unidentified, Hernando, County, Florida, USA #2</t>
  </si>
  <si>
    <t>Limestone</t>
  </si>
  <si>
    <t>Jinduicheng, Shaanxi Province., China</t>
  </si>
  <si>
    <t>~20</t>
  </si>
  <si>
    <t>Consolidated Coal No.1, Tennessee, USA,</t>
  </si>
  <si>
    <t>Unidentified, Hernando, County, Florida, USA</t>
  </si>
  <si>
    <t>Rain Starter Dam, Elko, Nevada, USA</t>
  </si>
  <si>
    <t>ER</t>
  </si>
  <si>
    <t>Riverview, Hillsborough County, Florida</t>
  </si>
  <si>
    <t>Gardiner/Cargill.  A breach at a Riverview phosphogypsum stack caused the release of 65,000 gallons of process water into Hillsborough Bay, impacting coastal ecosystems, including sea grasses and mangroves. Acidic spill. Thousands of fish killed at mouth of Alafia River. (An Overview of Phosphate Mining and Reclamation in Florida, Casey Beavers, University of Florida thesis, April 2013)</t>
  </si>
  <si>
    <t>Surigao Del Norte Placer, Philippines (#1 of 3) (Manila Mining Corp)</t>
  </si>
  <si>
    <t>Montcoal No.7, Raleigh County, West Virginia, USA</t>
  </si>
  <si>
    <t>tailings flow 80 km downstream</t>
  </si>
  <si>
    <t>Bekovsky, Western Siberia</t>
  </si>
  <si>
    <t>Argillite, aleurolite</t>
  </si>
  <si>
    <t>Xishimen, China</t>
  </si>
  <si>
    <t>Montana Tunnels, MT, USA (Pegasus Gold)</t>
  </si>
  <si>
    <t>Old Mining District re-opened with open pit</t>
  </si>
  <si>
    <t>Marianna Mine #58, PA</t>
  </si>
  <si>
    <t>Mankayan District, Luzon, Phillippines, No.3 Tailings Pond (Benguet Corp subsidiary Lepanto Con Mining Co)</t>
  </si>
  <si>
    <t>&gt;100,000?</t>
  </si>
  <si>
    <t>Lepanto Consolidated Mining Corporation. Collapse of tailings pond 3 due to weakened dam embankment caused by additional loading. Siltation of the Abra River which affected 9 municipalities</t>
  </si>
  <si>
    <t>Pico de Sao Luis, Gerais, Brazil</t>
  </si>
  <si>
    <t xml:space="preserve">Fe </t>
  </si>
  <si>
    <t>Rossarden, Tasmania</t>
  </si>
  <si>
    <t>Story’s Creek, Tasmania</t>
  </si>
  <si>
    <t>Valley side</t>
  </si>
  <si>
    <t>Minimal</t>
  </si>
  <si>
    <t>Itabirito, Minas Gerais, Brazil</t>
  </si>
  <si>
    <t>Gravity</t>
  </si>
  <si>
    <t>Masonry</t>
  </si>
  <si>
    <t>100,000t</t>
  </si>
  <si>
    <t xml:space="preserve">Itaminos Comercio de Minerios.  Dam wall burst. </t>
  </si>
  <si>
    <t>Mineral King, BC, Canada</t>
  </si>
  <si>
    <t>ICOLD, MT Polley Expert Panel 2015, App I</t>
  </si>
  <si>
    <t>Tailings spilt out through dam but were almost completely contained by the emergency pond downstream of the dam.</t>
  </si>
  <si>
    <t>Huangmeishan, China</t>
  </si>
  <si>
    <t>Spring Creek Plant, Borger, Texas, USA</t>
  </si>
  <si>
    <t>Bonsal, North Carolina, USA</t>
  </si>
  <si>
    <t>Prestavel Mine - Stava, North Italy, 2, 3 (Prealpi Mineraria)</t>
  </si>
  <si>
    <t>Damage valued at Euro133M; razed 20 buildings in Stava and flowed in to Avisio River; mining of argentiferous galena since 16th c.; fluorite mining commenced in 1934 and throughput increased from 30tpd to 200tpd in 1961; 1st TSF in use by 1962, 2nd by 1970</t>
  </si>
  <si>
    <t>La Belle, Pennsylvania, USA</t>
  </si>
  <si>
    <t>Cerro Negro No. (4 of 5)</t>
  </si>
  <si>
    <t>ICOLD WISE, Rico</t>
  </si>
  <si>
    <t>Veta de Agua</t>
  </si>
  <si>
    <t>WISE, Rico</t>
  </si>
  <si>
    <t>Niujiaolong, Shizhuyuan Non-ferrous Metals Co., Hunan</t>
  </si>
  <si>
    <t>El Cobre No. 4 - El Soldado (Exxon)</t>
  </si>
  <si>
    <t>Marga, Chile - El Teniente (Codelco)</t>
  </si>
  <si>
    <t>Olinghouse, Nevada, USA</t>
  </si>
  <si>
    <t>Quintette, MaËmot, BC, Canada</t>
  </si>
  <si>
    <t>Blight &amp; Fourie, 2004</t>
  </si>
  <si>
    <t>Waste dump failure - pore pressure resulting from collapse settlement. River valley filled with waste for 2.5km. (Blight &amp; Fourie, 2004)</t>
  </si>
  <si>
    <t>Texasgulf 4B Pond, Beaufort, Co., North Carolina, USA</t>
  </si>
  <si>
    <t>Mirolubovka, Southern Ukraine</t>
  </si>
  <si>
    <t>E&amp;T</t>
  </si>
  <si>
    <t>Battle Mt. Gold, Nevada,</t>
  </si>
  <si>
    <t>Virginia Vermiculite, Louisa County, Virginia, USA</t>
  </si>
  <si>
    <t>Vermiculite</t>
  </si>
  <si>
    <t>Clayton Mine, Idaho, USA</t>
  </si>
  <si>
    <t>Mine shut down in 1986</t>
  </si>
  <si>
    <t>Golden Sunlight, MT, USA</t>
  </si>
  <si>
    <t>Discovered in 1890, production ceased in 1945; mine started as open pit in 1983; earlier dumps/tails cleaned up</t>
  </si>
  <si>
    <t>Vallenar 1 and 2</t>
  </si>
  <si>
    <t>Grey Eagle, California, USA</t>
  </si>
  <si>
    <t xml:space="preserve"> Sipalay, Phillippines, No.3 Tailings Pond (Maricalum Mining Corp)</t>
  </si>
  <si>
    <t>28,000,000t</t>
  </si>
  <si>
    <t>dam failure, due to slippage of foundations on clayey soils.  Widespread inundation of agricultural land up to 1.5 m high; 1st of 4 discharges reported in this area (4th in 1995); mine reactivated by Philex in 1996 and decommissioned in 2002 after which tailings dried up causing a dust problem as far as 5km from site</t>
  </si>
  <si>
    <t>~100</t>
  </si>
  <si>
    <t>Royster, Florida, USA</t>
  </si>
  <si>
    <t>Gypsum</t>
  </si>
  <si>
    <t>Ages, Harlan County, Kentucky, USA</t>
  </si>
  <si>
    <t>Dixie Mine, Colorado, USA</t>
  </si>
  <si>
    <t>Ceased operations in 1954</t>
  </si>
  <si>
    <t>Py Ga</t>
  </si>
  <si>
    <t>Balka Chuficheva, Russia</t>
  </si>
  <si>
    <t>Texasgulf No. 1 Pond, Beaufort Co., North Carolina, USA</t>
  </si>
  <si>
    <t>Veta de Aqua A</t>
  </si>
  <si>
    <t>Veta de Agua B</t>
  </si>
  <si>
    <t>Tyrone, New Mexico (Phelps Dodge)</t>
  </si>
  <si>
    <t>Sweeney Tailings Dam, Longmont, Colorado, USA</t>
  </si>
  <si>
    <t>Marga, Sewell, VI Region, Rancagua, Chile - El Teniente (Codelco)</t>
  </si>
  <si>
    <t>Arena, Sewell, VI Region, Rancagua, Chile - El Teniente (Codelco)</t>
  </si>
  <si>
    <t>Kyanite Mining, Virginia, USA</t>
  </si>
  <si>
    <t>Kyanite</t>
  </si>
  <si>
    <t>Churchill Copper, BC</t>
  </si>
  <si>
    <t>Seepage and piping with release of 10,000,000 gallons of supernatant.</t>
  </si>
  <si>
    <t>Churchrock, New Mexico, United Nuclear</t>
  </si>
  <si>
    <t>ICOLD, Wikipedia, Rico</t>
  </si>
  <si>
    <t>Mined closed in 1982; basic surface remediation and tailings pumped into undergorund mine; high radium levels proximal to and on site; EPA program in progress</t>
  </si>
  <si>
    <t>Union Carbide, Uravan, Colorado, USA</t>
  </si>
  <si>
    <t>Suncor E-W Dike, Alberta, Canada</t>
  </si>
  <si>
    <t>Oil Sands</t>
  </si>
  <si>
    <t xml:space="preserve">Unidentified, British Columbia, Canada </t>
  </si>
  <si>
    <t xml:space="preserve">Piping in the sand beach of the tailings dam </t>
  </si>
  <si>
    <t>Incident No. 1, Elliot, Ontario, Canada</t>
  </si>
  <si>
    <t>Arcturus, Zimbabwe</t>
  </si>
  <si>
    <t>1.7-2.0 Mt</t>
  </si>
  <si>
    <t>Asp, Py</t>
  </si>
  <si>
    <t>Mochikoshi No. 1, Japan (1 of 2)</t>
  </si>
  <si>
    <t>Dam failure due to earthquake</t>
  </si>
  <si>
    <t>Norosawa, Japan</t>
  </si>
  <si>
    <t>2B-EQ</t>
  </si>
  <si>
    <t>Hirayama, Japan</t>
  </si>
  <si>
    <t>Mochikoshi No. 2, Japan (2 of 2)</t>
  </si>
  <si>
    <t>dam failure due to aftershock</t>
  </si>
  <si>
    <t>Syncrude, Alberta, Canada</t>
  </si>
  <si>
    <t>Madison, Missouri, USA</t>
  </si>
  <si>
    <t>Pb</t>
  </si>
  <si>
    <t>Grants, Milan, New Mexico, USA mill site (Homestake Mining)</t>
  </si>
  <si>
    <t>Dam failure, due to rupture of plugged slurry pipeline; mill decommissioned in 1993</t>
  </si>
  <si>
    <t>n.a.</t>
  </si>
  <si>
    <t>Pit No. 2, Western</t>
  </si>
  <si>
    <t>REE</t>
  </si>
  <si>
    <t>Western Nuclear, Jeffrey City, Wyoming, USA #2</t>
  </si>
  <si>
    <t>Kerr-McGee, Churchrock, New Mexico, USA</t>
  </si>
  <si>
    <t>Zlevoto No. 4, Yugoslavia</t>
  </si>
  <si>
    <t xml:space="preserve"> dam failure, due to high phreatic surface and seepage breakout on the embankment face.  Tailings flow reached and polluted nearby river</t>
  </si>
  <si>
    <t>Dashihe, China</t>
  </si>
  <si>
    <t>Unidentified, Idaho, USA</t>
  </si>
  <si>
    <t>Cadet No. 2, Montana,</t>
  </si>
  <si>
    <t>Barite</t>
  </si>
  <si>
    <t>Silverton, Colorado, USA</t>
  </si>
  <si>
    <t>116,000t</t>
  </si>
  <si>
    <t xml:space="preserve">Tailings flow slide polluted nearly 100 miles (160 km) of the Animas river and its tributaries; severe property damage; no injuries </t>
  </si>
  <si>
    <t>Madjarevo, Bulgaria</t>
  </si>
  <si>
    <t>20+</t>
  </si>
  <si>
    <t>Carr Fork, Utah, USA (Anaconda)</t>
  </si>
  <si>
    <t>Adjacent to Bingham Canyon open pit; underground mine operated form 1979-1982 and re-opened in 1984</t>
  </si>
  <si>
    <t>Skarn</t>
  </si>
  <si>
    <t>Mike Horse, Montana, USA (Asarco)</t>
  </si>
  <si>
    <t>Py, En, Ga</t>
  </si>
  <si>
    <t>Dresser No. 4, Montana,</t>
  </si>
  <si>
    <t>Keystone Mine, Crested Butte, Colorado, USA</t>
  </si>
  <si>
    <t>Heath Steele main dam, Brunswick, Canada (American Metals)</t>
  </si>
  <si>
    <t>R,E</t>
  </si>
  <si>
    <t>PY Ga</t>
  </si>
  <si>
    <t>PCS Rocanville, Saskatchewan, Canada</t>
  </si>
  <si>
    <t>K</t>
  </si>
  <si>
    <t>Unidentified, Green River, Wyoming, USA</t>
  </si>
  <si>
    <t>Trona</t>
  </si>
  <si>
    <t>Bafokeng, South Africa</t>
  </si>
  <si>
    <t>Pt</t>
  </si>
  <si>
    <t>https://books.google.com/books?id=mDgarPrQ1_YC&amp;pg=PA383&amp;lpg=PA383&amp;dq=Bafokeng+tailings&amp;source=bl&amp;ots=rgKF0PG8jS&amp;sig=ZHuhBXlzouXT6uMa4exSS0DC96U&amp;hl=en&amp;sa=X&amp;ved=0ahUKEwjKj4OnguLMAhUMcj4KHaBwAc0Q6AEIMDAD#v=onepage&amp;q=Bafokeng%20tailings&amp;f=false (copied 9Jun16)</t>
  </si>
  <si>
    <t>Golden Gilpin Mine, Colorado, USA</t>
  </si>
  <si>
    <t>Deneen Mica Yancey County, North Carolina, USA</t>
  </si>
  <si>
    <t>Mica</t>
  </si>
  <si>
    <t>Ag</t>
  </si>
  <si>
    <t>Galena Mine, Idaho, USA #2 of 2 (ASARCO)</t>
  </si>
  <si>
    <t>Berrien, France</t>
  </si>
  <si>
    <t>GCOS, Alberta, Canada</t>
  </si>
  <si>
    <t>Unidentified, Mississippi, USA #2</t>
  </si>
  <si>
    <t>Unidentified, Canaca, Mexico</t>
  </si>
  <si>
    <t>Ray Mine, Arizona, USA inc #2 (Kennecott)</t>
  </si>
  <si>
    <t>(unidentified), Southwestern USA</t>
  </si>
  <si>
    <t>noted as "Southwestern US" in WISE</t>
  </si>
  <si>
    <t>Earth Resources, N M,</t>
  </si>
  <si>
    <t>Ray Mine, Arizona, USA</t>
  </si>
  <si>
    <t>Buffalo Creek, West Virginia, USA (Pittson Coal Co.)</t>
  </si>
  <si>
    <t>Tailings traveled 27 km downstream, 125 people lost their lives, 500 homes were destroyed. Property and highway damage exceeded $65 million</t>
  </si>
  <si>
    <t>Galena Mine, Idaho, USA #1 of 2 (ASARCO)</t>
  </si>
  <si>
    <t>Cities Service, Fort Meade, Florida,  phosphate</t>
  </si>
  <si>
    <t>Certej gold mine, Romania</t>
  </si>
  <si>
    <t>Mining Watch Romania, 30Oct14;  Adevărul, 14Oct10</t>
  </si>
  <si>
    <t>43 years since the Certej gold mine dam failure, Mining Watch Romania, October 30, 2014; Certej 1971 forgotten tragedy of 89 lives buried under 300 thousand cubic meters of mud, Adevărul, October 14, 2010</t>
  </si>
  <si>
    <t>Pinchi Lake, BC, Canada</t>
  </si>
  <si>
    <t>Western Nuclear, Jeffrey City, Wyoming, USA</t>
  </si>
  <si>
    <t>Mufulira, Zambia (Roan Consolidated Mines)</t>
  </si>
  <si>
    <t>1A-MS</t>
  </si>
  <si>
    <t>Saturated slime tailings deposited in a TSF #3 over subsidence feature flowed into an underground mine killing 89 miners.</t>
  </si>
  <si>
    <t>Maggie Pye, United Kingdom, clay</t>
  </si>
  <si>
    <t>Park, United Kingdom</t>
  </si>
  <si>
    <t>Portworthy, United Kingdom</t>
  </si>
  <si>
    <t>Unidentified, Mississippi, USA</t>
  </si>
  <si>
    <t>Williamsport Washer, Maury County, Tennessee, USA</t>
  </si>
  <si>
    <t>Bilbao, Spain</t>
  </si>
  <si>
    <t>Monsanto Dike 15, TN,</t>
  </si>
  <si>
    <t>Phoenix Copper, BC</t>
  </si>
  <si>
    <t>Piping failure occurred 25 years after closure with a release of 9 million gallons of tailings and supernatant.</t>
  </si>
  <si>
    <t>Stoney Middleton, UK</t>
  </si>
  <si>
    <t>Hokkaido, Japan</t>
  </si>
  <si>
    <t>Agrico Chemical, Florida, USA</t>
  </si>
  <si>
    <t>IMC K-2, Saskatchewan, Canada</t>
  </si>
  <si>
    <t>Climax, Colorado, USA - Mill (Climax Molybdenum Co)</t>
  </si>
  <si>
    <t>Mill decommissioned in 1970</t>
  </si>
  <si>
    <t>Mobil Chemical, Fort Meade, Florida,  phosphate</t>
  </si>
  <si>
    <t>1A</t>
  </si>
  <si>
    <t>250,000 m3 of phosphatic clay slimes, 1.8 million m3 of water.  Spill reaches Peace River, fish kill reported</t>
  </si>
  <si>
    <t>Unidentified, United Kingdom</t>
  </si>
  <si>
    <t>Unidentified, United Kingdom #3</t>
  </si>
  <si>
    <t>Unidentified, United Kingdom #2</t>
  </si>
  <si>
    <t>Aberfan, South Wales Colliery</t>
  </si>
  <si>
    <t>Blight &amp; Fourie, 2004; WISE; Wikipedia</t>
  </si>
  <si>
    <t xml:space="preserve">Coal tip (waste rock pile) failure. Waste dumped over spring on hillside above village in Tips;  a Tip failed in 1939 burying a road, Tip 4 failed in 1944, Tip 7 failed in 1966 and slid into village </t>
  </si>
  <si>
    <t>Mir mine, Sgorigrad, Bulgaria</t>
  </si>
  <si>
    <t>Tailings wave traveled 8 km to the city of Vratza and destroyed half of Sgorigrad village 1 km downstream, killing 488 people.</t>
  </si>
  <si>
    <t>Williamthorpe, UK</t>
  </si>
  <si>
    <t>Unidentified, Texas, USA</t>
  </si>
  <si>
    <t>Gypsum Tailings Dam (Texas, USA)</t>
  </si>
  <si>
    <t>UP</t>
  </si>
  <si>
    <t>Rico, WISE</t>
  </si>
  <si>
    <t>Summary of Research on Analyses of Flow Failures of Mine Tailings Impoundments, J. K. Jeyapalan, J. M. Duncan, and H. B. Seed</t>
  </si>
  <si>
    <t>Derbyshire, United Kingdom</t>
  </si>
  <si>
    <t>Williamthorpe, UK #2</t>
  </si>
  <si>
    <t>Tymawr, United Kindom Inc#2</t>
  </si>
  <si>
    <t>Tymawr, United Kingdon</t>
  </si>
  <si>
    <t>El Cobre Old Dam</t>
  </si>
  <si>
    <t>&gt;200</t>
  </si>
  <si>
    <t>The talings failures of March 28, 1965, were from La Ligua, Chile, earthquake.  This accounts for a sigificant part of the large number of earthquakes in the period of 1960-1970.  About half of the failed dams  were abandoned, and half were lecated at operating mines. (see Villavicencio et al, 2014)</t>
  </si>
  <si>
    <t>El Cobre New Dam</t>
  </si>
  <si>
    <t>Bellavista, Chile</t>
  </si>
  <si>
    <t>Cerro Blanco de Polpaico, Chile</t>
  </si>
  <si>
    <t>El Cerrado, Chile</t>
  </si>
  <si>
    <t>Hierro Viejo, Chile</t>
  </si>
  <si>
    <t>La Patagua New Dam, Chile (La Patagua - private)</t>
  </si>
  <si>
    <t>Los Maquis No. 1</t>
  </si>
  <si>
    <t>Los Maquis No. 3</t>
  </si>
  <si>
    <t>Ramayana No. 1, Chile</t>
  </si>
  <si>
    <t>Sauce No. 1, Chile</t>
  </si>
  <si>
    <t>Sauce No. 2, Chile</t>
  </si>
  <si>
    <t>Sauce No. 3, Chile</t>
  </si>
  <si>
    <t>Sauce No. 4, Chile</t>
  </si>
  <si>
    <t>American Cyanamid, Florida #2</t>
  </si>
  <si>
    <t>Cerro Negro No. (1 of 5)</t>
  </si>
  <si>
    <t>Cracking due to EQ</t>
  </si>
  <si>
    <t>Cerro Negro No. (2 of 5)</t>
  </si>
  <si>
    <t>Cerro Negro No. (3 of 5)</t>
  </si>
  <si>
    <t>dam failied due to EQ</t>
  </si>
  <si>
    <t>El Cobre Small Dam - El Soldado (Penarroya)</t>
  </si>
  <si>
    <t>21st c</t>
  </si>
  <si>
    <t>N'yukka Creek, USSR</t>
  </si>
  <si>
    <t>Alcoa, Texas, USA</t>
  </si>
  <si>
    <t>Utah Construction, Riverton, Wyoming, USA</t>
  </si>
  <si>
    <t>Mines Development, Edgemont, South Dakota, USA</t>
  </si>
  <si>
    <t>Huogudu, Yunnan Tin Group Co., Yunnan</t>
  </si>
  <si>
    <t>American Cyanamid, Florida</t>
  </si>
  <si>
    <t>ICOLD; Beavers 2013.</t>
  </si>
  <si>
    <t>A gypsum stack dike break occurred at American Cyanamid Phosphate Complex in Brewster, Florida.  Approximately 3 billion gallons of process water were released into Hooker's Prairie.  The water was contained and limed on-site before the water was discharged into the South Prong of the Alafia River.  (An Overview of Phosphate Mining and Reclamation in Florida, Casey Beavers, University of Florida thesis, April 2013)</t>
  </si>
  <si>
    <t>Unidentified, Peru</t>
  </si>
  <si>
    <t>Union Carbide, Maybell, Colorado, USA</t>
  </si>
  <si>
    <t>Jupille, Belgium</t>
  </si>
  <si>
    <t>Cause - Fly ash dum faulure due to removal of toe support of dump. 11 deaths, houses destroyed.</t>
  </si>
  <si>
    <t>Lower Indian Creek, MO, USA</t>
  </si>
  <si>
    <t>Union Carbide, Green River, Utah, USA</t>
  </si>
  <si>
    <t>Grootvlei, South Africa</t>
  </si>
  <si>
    <t>Unidentified, Peace River, Florida, USA 3/52</t>
  </si>
  <si>
    <t>Unidentified, Alfaria River, Florida, USA 2/52</t>
  </si>
  <si>
    <t>Unidentified, Peace River, Florida, USA 9/51</t>
  </si>
  <si>
    <t>Unidentified, Peace River, Florida 7/51</t>
  </si>
  <si>
    <t>Unidentified, Peace River, Florida, USA 2/51</t>
  </si>
  <si>
    <t>Sullivan Mine, Kimberley, BC, Canada</t>
  </si>
  <si>
    <t>Castle Dome, Arizona, USA</t>
  </si>
  <si>
    <t>Hollinger, Canada</t>
  </si>
  <si>
    <t>Captains Flat Dump 3, Australia</t>
  </si>
  <si>
    <t>Kennecott, Utah, USA</t>
  </si>
  <si>
    <t>Kennecott, Garfield, Utah, USA</t>
  </si>
  <si>
    <t>St. Joe Lead, Flat Missouri, USA</t>
  </si>
  <si>
    <t>Captains Flat Dump 6A, Australia</t>
  </si>
  <si>
    <t>Los Cedros, Tlalpujahua, Michoacán, México</t>
  </si>
  <si>
    <t>&gt;300</t>
  </si>
  <si>
    <t>Macias et al, 2015</t>
  </si>
  <si>
    <t>The 27 May 1937 catastrophic flow failure of gold tailings at Tlalpujahua, Michoacán, Mexico, J. L. Macías, P. Corona-Chávez, J. M. Sanchéz-Núñez, M. Martínez-Medina, V. H. Garduño-Monroy, L. Capra, F. García-Tenorio, and G. Cisneros-Máximo, Nat. Hazards Earth Syst. Sci., 15, 1069–1085, 2015, www.nat-hazards-earth-syst-sci.net/15/1069/2015/</t>
  </si>
  <si>
    <t>Simmer and Jack, South Africa</t>
  </si>
  <si>
    <t>Barahona, Chile</t>
  </si>
  <si>
    <t>Unidentified, South Africa</t>
  </si>
  <si>
    <t>Agua Dulce, Sewell, VI Region, Rancagua, Chile</t>
  </si>
  <si>
    <t xml:space="preserve"> =====</t>
  </si>
  <si>
    <t>TSF FAILURE TYPE CLASSIFICATIONS (Chambers, Jul15)</t>
  </si>
  <si>
    <t>Very Serious Tailings Dam Failures = multiple loss of life (~20) and/or release of ≥ 1,000,000 m3 total discharge, and/or release travel of 20 km or more</t>
  </si>
  <si>
    <t>Serious Tailings Dam Failures = loss of life and/or release of ≥ 100,000 m3 semi-solids discharge</t>
  </si>
  <si>
    <t>Other Tailings Dam Failures = Engineering/facility failures other than those classified as Very Serious or Serious, no loss of life</t>
  </si>
  <si>
    <t>Other Tailings-Related Accidents = Accidents other than those classified as 1, 2, or 3</t>
  </si>
  <si>
    <t>Non-Tailings (or Unknown type) Failure = Non-tailings incidents - groundwater, waste rock, etc.</t>
  </si>
  <si>
    <t xml:space="preserve"> =======</t>
  </si>
  <si>
    <t>Deposit Type:</t>
  </si>
  <si>
    <t>ICOLD DAM TYPE KEY</t>
  </si>
  <si>
    <t>DAM FILL
MATERIAL KEY</t>
  </si>
  <si>
    <t>INCIDENT TYPE KEY</t>
  </si>
  <si>
    <t>ICOLD
INCIDENT CAUSE KEY</t>
  </si>
  <si>
    <t>ICOLD INCIDENT CAUSE CLASSIFICATIONS</t>
  </si>
  <si>
    <t>PCD-</t>
  </si>
  <si>
    <t>Porphyry Copper Deposit. Mineralization occurs as disseminations, in veinlets, and breccias. Always some pyrite in unoxidized/enriched zones, enargite can occur in upper reaches</t>
  </si>
  <si>
    <t>Upstream</t>
  </si>
  <si>
    <t>Active Dam Failure</t>
  </si>
  <si>
    <t>SI</t>
  </si>
  <si>
    <t>Slope instability - static failure</t>
  </si>
  <si>
    <t>HT Manto-</t>
  </si>
  <si>
    <t>High-Temperature Manto - mineralization hosted by volcanic rocks, especially confined to certain volcanic layers forming a tabular body</t>
  </si>
  <si>
    <t>Downstream</t>
  </si>
  <si>
    <t xml:space="preserve">Cycloned </t>
  </si>
  <si>
    <t>1B</t>
  </si>
  <si>
    <t>Inactive Dam Failure</t>
  </si>
  <si>
    <t>SE</t>
  </si>
  <si>
    <t>Seepage - seepage and internal erosion</t>
  </si>
  <si>
    <t>Skarn-</t>
  </si>
  <si>
    <t>High-temperature mineralization hosted by limestone, which was altered due to heat</t>
  </si>
  <si>
    <t>Centerline</t>
  </si>
  <si>
    <t xml:space="preserve">   sand tailings</t>
  </si>
  <si>
    <t>2A</t>
  </si>
  <si>
    <t>Active Tailings Accident</t>
  </si>
  <si>
    <t>FN</t>
  </si>
  <si>
    <t>Foundation - structural and foundation conditions, foundations with insufficient investigations</t>
  </si>
  <si>
    <t>Placer-</t>
  </si>
  <si>
    <t>gold, and other heavy minerals like tin, occur as small grains in unconsolidated sediments</t>
  </si>
  <si>
    <t>Water retention</t>
  </si>
  <si>
    <t>Mine waste</t>
  </si>
  <si>
    <t>2B</t>
  </si>
  <si>
    <t>Inactive Tailings Accident</t>
  </si>
  <si>
    <t>OT</t>
  </si>
  <si>
    <t>Overtopping</t>
  </si>
  <si>
    <t>Laterite-</t>
  </si>
  <si>
    <t>Fe-rich soils in tropical climates that contain elevated quantities of Bauxite (aluminum oxide) and nickel</t>
  </si>
  <si>
    <t>NR</t>
  </si>
  <si>
    <t>Not reported</t>
  </si>
  <si>
    <t>Earthfill</t>
  </si>
  <si>
    <t>Groundwater</t>
  </si>
  <si>
    <t>ST</t>
  </si>
  <si>
    <t>Structural - structural inadequacies, inadequate or failed decants</t>
  </si>
  <si>
    <t>VMS-</t>
  </si>
  <si>
    <r>
      <t xml:space="preserve">Volcanogenic Massive Sulfide; herein, deposits formed at coean floor; majority of ore deposit is sulfides </t>
    </r>
    <r>
      <rPr>
        <b/>
        <sz val="10"/>
        <color theme="1"/>
        <rFont val="Arial"/>
        <family val="2"/>
      </rPr>
      <t>with a very high content of pyrite</t>
    </r>
  </si>
  <si>
    <t>Rockfill</t>
  </si>
  <si>
    <t>EQ</t>
  </si>
  <si>
    <t>Earthquake - seismic instability</t>
  </si>
  <si>
    <t>VEIN-</t>
  </si>
  <si>
    <t>Typically a subvertical tabular body; herein includes mineralization in faults and breccias</t>
  </si>
  <si>
    <t>MS</t>
  </si>
  <si>
    <t>Mine Subsidence</t>
  </si>
  <si>
    <t>WITS-</t>
  </si>
  <si>
    <t>Free gold in a lithified conglomerate typical of deposits in the Witswatersrand, S Africa near Johannesberg</t>
  </si>
  <si>
    <t>Erosion - external erosion</t>
  </si>
  <si>
    <t>Magmatic-</t>
  </si>
  <si>
    <t xml:space="preserve">Sulfide mineralization formed in layers as magma cools; commodity, e.g, platiunum group metals, generally confined to a layer </t>
  </si>
  <si>
    <t>Unknown</t>
  </si>
  <si>
    <t>SSC-</t>
  </si>
  <si>
    <r>
      <t xml:space="preserve">Stratiform sedimentary-rock hosted copper deposit; mineralization generally confined to a stratigraphic unit; </t>
    </r>
    <r>
      <rPr>
        <b/>
        <sz val="10"/>
        <color theme="1"/>
        <rFont val="Arial"/>
        <family val="2"/>
      </rPr>
      <t>very little or no pyrite</t>
    </r>
  </si>
  <si>
    <t>Strat-</t>
  </si>
  <si>
    <t>Stratiform. commodity either is the straigraphic unit, e.g., coal, iron, or confined to that unit, e.g., phosphate</t>
  </si>
  <si>
    <t>Est. Size-</t>
  </si>
  <si>
    <t>tonnage that encompasses the mineralization that may have the reasonable expectation of economic extraction; principal source is Singer, D.A., et al., 2008, Porphyry Copper Deposits of the World: USGS Open File Report 2008-1155</t>
  </si>
  <si>
    <t>Cu, %-</t>
  </si>
  <si>
    <t>grade of copper in percent; principal source as above</t>
  </si>
  <si>
    <t>Au, ppm-</t>
  </si>
  <si>
    <t>grade of gold in ppm (or g/t); principal source as above</t>
  </si>
  <si>
    <t>CuEq, %-</t>
  </si>
  <si>
    <t>equivalent coppr grade in percent adding gold grade; prices of $2.00/lb copper, $1,100/oz gold, $14.00/oz Ag, $1.00/lb Pb, $1.00/lb Zn, $4.00/lb Ni, $6.00/lb Mo used</t>
  </si>
  <si>
    <t>1st prod-</t>
  </si>
  <si>
    <t>year that mine started operations and production; based on production series from USGS Mineral Commodity Summaries, American Metal Statistics, and Annual Reports</t>
  </si>
  <si>
    <t>Est. throughput-</t>
  </si>
  <si>
    <t>calculated by dividing copper production by estimated copper grade from start to year of event using aforementioned sources</t>
  </si>
  <si>
    <t>Deleterious Minerals-</t>
  </si>
  <si>
    <t>Gangue minerals known to potentially cause environmental issues:</t>
  </si>
  <si>
    <t>Pyrite-</t>
  </si>
  <si>
    <t>Iron sulfide that upon the addition of water and oxygen, leaches to form sulfuric acid and iron in solution; other sulfide minerals, e.g., chalcopyrite, bornite, will also leach</t>
  </si>
  <si>
    <t>En</t>
  </si>
  <si>
    <t>Enargite-</t>
  </si>
  <si>
    <t>Copper-arsenic sulfide that upon oxidation or leaching will release arsenic and copper into the ecosystem</t>
  </si>
  <si>
    <t>St</t>
  </si>
  <si>
    <t>Stibnite-</t>
  </si>
  <si>
    <t>Antimony sulfide</t>
  </si>
  <si>
    <t>Ga</t>
  </si>
  <si>
    <t>Galena-</t>
  </si>
  <si>
    <t>Lead sulfide</t>
  </si>
  <si>
    <t>Bi</t>
  </si>
  <si>
    <t>Bismuthinite-</t>
  </si>
  <si>
    <t>Bismuth sulfide</t>
  </si>
  <si>
    <t>TSF DAM FAILURES</t>
  </si>
  <si>
    <t>Asp-</t>
  </si>
  <si>
    <t>Arsenopyrite-</t>
  </si>
  <si>
    <t>Arsenic-iron sulfide</t>
  </si>
  <si>
    <t>Very Serious Failures</t>
  </si>
  <si>
    <t>Serious Failures</t>
  </si>
  <si>
    <t>Other Failures</t>
  </si>
  <si>
    <t>Other Accidents</t>
  </si>
  <si>
    <t>Non-Dam Failures</t>
  </si>
  <si>
    <t>All Failures</t>
  </si>
  <si>
    <t>cu prod</t>
  </si>
  <si>
    <t>cugrade</t>
  </si>
  <si>
    <t>cucost</t>
  </si>
  <si>
    <t>cu price</t>
  </si>
  <si>
    <t>x axis</t>
  </si>
  <si>
    <t>Notes</t>
  </si>
  <si>
    <t>Co-</t>
  </si>
  <si>
    <t>Cobalt</t>
  </si>
  <si>
    <t>U-</t>
  </si>
  <si>
    <t>Uranium</t>
  </si>
  <si>
    <t>2010-19</t>
  </si>
  <si>
    <t>(incomplete list)</t>
  </si>
  <si>
    <t>2000-09</t>
  </si>
  <si>
    <t>PY -</t>
  </si>
  <si>
    <t>indicates very high volume of pyrite in ore</t>
  </si>
  <si>
    <t>1990-99</t>
  </si>
  <si>
    <t>1980-89</t>
  </si>
  <si>
    <t>Key references:</t>
  </si>
  <si>
    <t>1970-79</t>
  </si>
  <si>
    <t>MRDS inventory (USGS) of mines</t>
  </si>
  <si>
    <t>1960-69</t>
  </si>
  <si>
    <t>USGS Mineral Commodities Summaries, American Metals Bulletin, Annual Reports (for production esitmates)</t>
  </si>
  <si>
    <t>1950-59</t>
  </si>
  <si>
    <t>USGS compilation of Porphyry Copper Deposits</t>
  </si>
  <si>
    <t>1940-49</t>
  </si>
  <si>
    <t>1930-39</t>
  </si>
  <si>
    <t>1920-29</t>
  </si>
  <si>
    <t>1910-19</t>
  </si>
  <si>
    <t>1900-09</t>
  </si>
  <si>
    <t>(Note: this data includes 1910 - 2015)</t>
  </si>
  <si>
    <t>TSF DAM FAILURES (Ascending Order For Stats)</t>
  </si>
  <si>
    <t>CONVERTER: Metric Tonnes to Cubic Meters</t>
  </si>
  <si>
    <t>TSF DAM FAILURES (5-Year Offset Data)</t>
  </si>
  <si>
    <t>Assume 1.6 metric tonnes per cubic meter (~100 pounds per cubic foot) for tailings.  Note, if the tailings discharge was pure water then the density would be 1 metric tonne per cubic meter.</t>
  </si>
  <si>
    <t>Enter Metric Tonnes:</t>
  </si>
  <si>
    <t>2006-15</t>
  </si>
  <si>
    <t>1996-05</t>
  </si>
  <si>
    <t>Cubic Meters:</t>
  </si>
  <si>
    <t>1986-95</t>
  </si>
  <si>
    <t>1976-85</t>
  </si>
  <si>
    <t>1966-75</t>
  </si>
  <si>
    <t>Gallons to Cubic Meters</t>
  </si>
  <si>
    <t>1956-65</t>
  </si>
  <si>
    <t>Gallons:</t>
  </si>
  <si>
    <t>1946-55</t>
  </si>
  <si>
    <t>1936-45</t>
  </si>
  <si>
    <t>1926-35</t>
  </si>
  <si>
    <t xml:space="preserve">Cubic Meters: </t>
  </si>
  <si>
    <t>1916-25</t>
  </si>
  <si>
    <t>1906-15</t>
  </si>
  <si>
    <t>1896-05</t>
  </si>
  <si>
    <t>TSF DAM FAILURES (5-Year Intervals)</t>
  </si>
  <si>
    <t>1905-14</t>
  </si>
  <si>
    <t>1915-19</t>
  </si>
  <si>
    <t>1920-24</t>
  </si>
  <si>
    <t>1925-29</t>
  </si>
  <si>
    <t>1930-34</t>
  </si>
  <si>
    <t>1935-39</t>
  </si>
  <si>
    <t>1940-44</t>
  </si>
  <si>
    <t>1945-49</t>
  </si>
  <si>
    <t>1950-54</t>
  </si>
  <si>
    <t>1955-59</t>
  </si>
  <si>
    <t>1960-64</t>
  </si>
  <si>
    <t>1965-69</t>
  </si>
  <si>
    <t>1970-74</t>
  </si>
  <si>
    <t>1975-79</t>
  </si>
  <si>
    <t>1980-84</t>
  </si>
  <si>
    <t>1985-89</t>
  </si>
  <si>
    <t>1990-94</t>
  </si>
  <si>
    <t>1995-99</t>
  </si>
  <si>
    <t>2000-04</t>
  </si>
  <si>
    <t>2005-09</t>
  </si>
  <si>
    <t>2010-14</t>
  </si>
  <si>
    <t>2015-19</t>
  </si>
  <si>
    <t>TSF DAM FAILURES (20-Year Interval)</t>
  </si>
  <si>
    <t>1900-19</t>
  </si>
  <si>
    <t>1920-39</t>
  </si>
  <si>
    <t>1940-59</t>
  </si>
  <si>
    <t>1960-79</t>
  </si>
  <si>
    <t>1980-99</t>
  </si>
  <si>
    <t>2000-19</t>
  </si>
  <si>
    <t>TSF DAM FAILURES Yearly Interval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</si>
</sst>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_);_(* \(#,##0\);_(* &quot;-&quot;_);_(@_)"/>
    <numFmt numFmtId="165" formatCode="#,###"/>
    <numFmt numFmtId="166" formatCode="[$-409]d/mmm/yy;@"/>
    <numFmt numFmtId="167" formatCode="[$-409]mmm/yy;@"/>
    <numFmt numFmtId="168" formatCode="0.0"/>
  </numFmts>
  <fonts count="47" x14ac:knownFonts="1">
    <font>
      <sz val="10"/>
      <color theme="1"/>
      <name val="Arial"/>
      <family val="2"/>
    </font>
    <font>
      <sz val="10"/>
      <color theme="1"/>
      <name val="Arial"/>
      <family val="2"/>
    </font>
    <font>
      <b/>
      <sz val="10"/>
      <color theme="1"/>
      <name val="Arial"/>
      <family val="2"/>
    </font>
    <font>
      <sz val="11"/>
      <color theme="1"/>
      <name val="Calibri"/>
      <family val="2"/>
      <scheme val="minor"/>
    </font>
    <font>
      <b/>
      <sz val="10"/>
      <color rgb="FF0000FF"/>
      <name val="Calibri"/>
      <family val="2"/>
      <scheme val="minor"/>
    </font>
    <font>
      <b/>
      <sz val="10"/>
      <name val="Calibri"/>
      <family val="2"/>
      <scheme val="minor"/>
    </font>
    <font>
      <sz val="10"/>
      <name val="Arial"/>
      <family val="2"/>
    </font>
    <font>
      <b/>
      <sz val="11"/>
      <name val="Calibri"/>
      <family val="2"/>
      <scheme val="minor"/>
    </font>
    <font>
      <b/>
      <sz val="11"/>
      <color rgb="FF0000FF"/>
      <name val="Calibri"/>
      <family val="2"/>
      <scheme val="minor"/>
    </font>
    <font>
      <b/>
      <sz val="11"/>
      <color theme="1"/>
      <name val="Calibri"/>
      <family val="2"/>
      <scheme val="minor"/>
    </font>
    <font>
      <sz val="11"/>
      <name val="Calibri"/>
      <family val="2"/>
      <scheme val="minor"/>
    </font>
    <font>
      <sz val="12"/>
      <name val="Calibri"/>
      <family val="2"/>
      <scheme val="minor"/>
    </font>
    <font>
      <b/>
      <sz val="9"/>
      <name val="Calibri"/>
      <family val="2"/>
      <scheme val="minor"/>
    </font>
    <font>
      <sz val="12"/>
      <color rgb="FF0000FF"/>
      <name val="Calibri"/>
      <family val="2"/>
      <scheme val="minor"/>
    </font>
    <font>
      <sz val="11"/>
      <color rgb="FFFF0000"/>
      <name val="Calibri"/>
      <family val="2"/>
      <scheme val="minor"/>
    </font>
    <font>
      <sz val="11"/>
      <color rgb="FF0000FF"/>
      <name val="Calibri"/>
      <family val="2"/>
      <scheme val="minor"/>
    </font>
    <font>
      <sz val="10"/>
      <name val="Calibri"/>
      <family val="2"/>
      <scheme val="minor"/>
    </font>
    <font>
      <sz val="9"/>
      <name val="Calibri"/>
      <family val="2"/>
      <scheme val="minor"/>
    </font>
    <font>
      <sz val="8"/>
      <name val="Calibri"/>
      <family val="2"/>
      <scheme val="minor"/>
    </font>
    <font>
      <sz val="11"/>
      <name val="Arial"/>
      <family val="2"/>
    </font>
    <font>
      <sz val="11"/>
      <color rgb="FF0000FF"/>
      <name val="Arial"/>
      <family val="2"/>
    </font>
    <font>
      <sz val="9"/>
      <name val="Arial"/>
      <family val="2"/>
    </font>
    <font>
      <sz val="11"/>
      <color theme="1"/>
      <name val="Arial"/>
      <family val="2"/>
    </font>
    <font>
      <b/>
      <u/>
      <sz val="11"/>
      <name val="Calibri"/>
      <family val="2"/>
      <scheme val="minor"/>
    </font>
    <font>
      <sz val="10"/>
      <color rgb="FF0000FF"/>
      <name val="Calibri"/>
      <family val="2"/>
      <scheme val="minor"/>
    </font>
    <font>
      <sz val="9"/>
      <color rgb="FF0000FF"/>
      <name val="Calibri"/>
      <family val="2"/>
      <scheme val="minor"/>
    </font>
    <font>
      <sz val="9"/>
      <color theme="1"/>
      <name val="Calibri"/>
      <family val="2"/>
      <scheme val="minor"/>
    </font>
    <font>
      <sz val="12"/>
      <color theme="3"/>
      <name val="Calibri"/>
      <family val="2"/>
      <scheme val="minor"/>
    </font>
    <font>
      <b/>
      <sz val="9"/>
      <color rgb="FF000000"/>
      <name val="Calibri"/>
      <family val="2"/>
    </font>
    <font>
      <b/>
      <sz val="9"/>
      <color rgb="FF0000FF"/>
      <name val="Calibri"/>
      <family val="2"/>
    </font>
    <font>
      <b/>
      <sz val="10"/>
      <color rgb="FF000000"/>
      <name val="Calibri"/>
      <family val="2"/>
      <scheme val="minor"/>
    </font>
    <font>
      <sz val="10"/>
      <color theme="1"/>
      <name val="Calibri"/>
      <family val="2"/>
      <scheme val="minor"/>
    </font>
    <font>
      <sz val="10"/>
      <color rgb="FF0000FF"/>
      <name val="Arial"/>
      <family val="2"/>
    </font>
    <font>
      <sz val="10"/>
      <color rgb="FF000000"/>
      <name val="Calibri"/>
      <family val="2"/>
      <scheme val="minor"/>
    </font>
    <font>
      <sz val="10"/>
      <color rgb="FF000000"/>
      <name val="Arial"/>
      <family val="2"/>
    </font>
    <font>
      <b/>
      <sz val="11"/>
      <color theme="3"/>
      <name val="Calibri"/>
      <family val="2"/>
      <scheme val="minor"/>
    </font>
    <font>
      <b/>
      <sz val="9"/>
      <color theme="3"/>
      <name val="Calibri"/>
      <family val="2"/>
      <scheme val="minor"/>
    </font>
    <font>
      <b/>
      <sz val="9"/>
      <color rgb="FF0000FF"/>
      <name val="Calibri"/>
      <family val="2"/>
      <scheme val="minor"/>
    </font>
    <font>
      <b/>
      <sz val="9"/>
      <color theme="1"/>
      <name val="Calibri"/>
      <family val="2"/>
      <scheme val="minor"/>
    </font>
    <font>
      <b/>
      <u/>
      <sz val="9"/>
      <color rgb="FF0000FF"/>
      <name val="Calibri"/>
      <family val="2"/>
      <scheme val="minor"/>
    </font>
    <font>
      <b/>
      <u/>
      <sz val="9"/>
      <color theme="3"/>
      <name val="Calibri"/>
      <family val="2"/>
      <scheme val="minor"/>
    </font>
    <font>
      <i/>
      <sz val="11"/>
      <name val="Calibri"/>
      <family val="2"/>
      <scheme val="minor"/>
    </font>
    <font>
      <i/>
      <sz val="11"/>
      <color rgb="FF0000FF"/>
      <name val="Calibri"/>
      <family val="2"/>
      <scheme val="minor"/>
    </font>
    <font>
      <b/>
      <u/>
      <sz val="10"/>
      <name val="Arial"/>
      <family val="2"/>
    </font>
    <font>
      <b/>
      <sz val="10"/>
      <color rgb="FFFF0000"/>
      <name val="Arial"/>
      <family val="2"/>
    </font>
    <font>
      <b/>
      <sz val="10"/>
      <color rgb="FF0000FF"/>
      <name val="Arial"/>
      <family val="2"/>
    </font>
    <font>
      <sz val="9"/>
      <color theme="1"/>
      <name val="Arial"/>
      <family val="2"/>
    </font>
  </fonts>
  <fills count="20">
    <fill>
      <patternFill patternType="none"/>
    </fill>
    <fill>
      <patternFill patternType="gray125"/>
    </fill>
    <fill>
      <patternFill patternType="solid">
        <fgColor theme="0" tint="-0.14999847407452621"/>
        <bgColor indexed="64"/>
      </patternFill>
    </fill>
    <fill>
      <patternFill patternType="solid">
        <fgColor theme="0" tint="-0.14999847407452621"/>
        <bgColor rgb="FF0000FF"/>
      </patternFill>
    </fill>
    <fill>
      <patternFill patternType="solid">
        <fgColor rgb="FFFFEFBD"/>
        <bgColor rgb="FF0000FF"/>
      </patternFill>
    </fill>
    <fill>
      <patternFill patternType="solid">
        <fgColor rgb="FF203764"/>
        <bgColor indexed="64"/>
      </patternFill>
    </fill>
    <fill>
      <patternFill patternType="solid">
        <fgColor theme="2"/>
        <bgColor indexed="64"/>
      </patternFill>
    </fill>
    <fill>
      <patternFill patternType="solid">
        <fgColor rgb="FFFFEFBD"/>
        <bgColor indexed="64"/>
      </patternFill>
    </fill>
    <fill>
      <patternFill patternType="solid">
        <fgColor rgb="FFB9FFFF"/>
        <bgColor indexed="64"/>
      </patternFill>
    </fill>
    <fill>
      <patternFill patternType="solid">
        <fgColor rgb="FF4472C4"/>
        <bgColor indexed="64"/>
      </patternFill>
    </fill>
    <fill>
      <patternFill patternType="solid">
        <fgColor theme="2" tint="-9.9978637043366805E-2"/>
        <bgColor indexed="64"/>
      </patternFill>
    </fill>
    <fill>
      <patternFill patternType="solid">
        <fgColor theme="2" tint="-9.9978637043366805E-2"/>
        <bgColor rgb="FFFFFFFF"/>
      </patternFill>
    </fill>
    <fill>
      <patternFill patternType="solid">
        <fgColor rgb="FFC5E4ED"/>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rgb="FFDCE6F1"/>
        <bgColor indexed="64"/>
      </patternFill>
    </fill>
    <fill>
      <patternFill patternType="solid">
        <fgColor rgb="FF92D050"/>
        <bgColor rgb="FFFF0000"/>
      </patternFill>
    </fill>
    <fill>
      <patternFill patternType="solid">
        <fgColor theme="2"/>
        <bgColor rgb="FF0000FF"/>
      </patternFill>
    </fill>
    <fill>
      <patternFill patternType="solid">
        <fgColor rgb="FFEEECE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s>
  <cellStyleXfs count="4">
    <xf numFmtId="0" fontId="0" fillId="0" borderId="0"/>
    <xf numFmtId="0" fontId="3" fillId="0" borderId="0"/>
    <xf numFmtId="0" fontId="6" fillId="0" borderId="0"/>
    <xf numFmtId="164" fontId="3" fillId="0" borderId="0" applyFont="0" applyFill="0" applyBorder="0" applyAlignment="0" applyProtection="0"/>
  </cellStyleXfs>
  <cellXfs count="315">
    <xf numFmtId="0" fontId="0" fillId="0" borderId="0" xfId="0"/>
    <xf numFmtId="0" fontId="4" fillId="2" borderId="1" xfId="1" applyFont="1" applyFill="1" applyBorder="1" applyAlignment="1">
      <alignment horizontal="center" textRotation="90" wrapText="1"/>
    </xf>
    <xf numFmtId="0" fontId="5" fillId="2" borderId="1" xfId="1" applyFont="1" applyFill="1" applyBorder="1" applyAlignment="1">
      <alignment horizontal="center" textRotation="90" wrapText="1"/>
    </xf>
    <xf numFmtId="0" fontId="7" fillId="3" borderId="1" xfId="2" applyFont="1" applyFill="1" applyBorder="1" applyAlignment="1">
      <alignment horizontal="center" wrapText="1"/>
    </xf>
    <xf numFmtId="0" fontId="8" fillId="3" borderId="1" xfId="2" applyFont="1" applyFill="1" applyBorder="1" applyAlignment="1">
      <alignment horizontal="center" wrapText="1"/>
    </xf>
    <xf numFmtId="0" fontId="9" fillId="3" borderId="1" xfId="2" applyFont="1" applyFill="1" applyBorder="1" applyAlignment="1">
      <alignment horizontal="center" wrapText="1"/>
    </xf>
    <xf numFmtId="0" fontId="7" fillId="2" borderId="1" xfId="0" applyFont="1" applyFill="1" applyBorder="1" applyAlignment="1">
      <alignment horizontal="center" wrapText="1"/>
    </xf>
    <xf numFmtId="0" fontId="7" fillId="2" borderId="1" xfId="0" applyFont="1" applyFill="1" applyBorder="1" applyAlignment="1">
      <alignment horizontal="center"/>
    </xf>
    <xf numFmtId="0" fontId="7" fillId="2" borderId="1" xfId="1" applyFont="1" applyFill="1" applyBorder="1" applyAlignment="1">
      <alignment horizontal="center" wrapText="1"/>
    </xf>
    <xf numFmtId="0" fontId="7" fillId="2" borderId="1" xfId="1" applyFont="1" applyFill="1" applyBorder="1" applyAlignment="1">
      <alignment horizontal="left" wrapText="1"/>
    </xf>
    <xf numFmtId="0" fontId="10" fillId="2" borderId="1" xfId="1" applyFont="1" applyFill="1" applyBorder="1" applyAlignment="1">
      <alignment horizontal="center"/>
    </xf>
    <xf numFmtId="0" fontId="11" fillId="2" borderId="1" xfId="1" applyFont="1" applyFill="1" applyBorder="1" applyAlignment="1">
      <alignment horizontal="center"/>
    </xf>
    <xf numFmtId="0" fontId="7" fillId="2" borderId="2" xfId="0" applyFont="1" applyFill="1" applyBorder="1" applyAlignment="1">
      <alignment horizontal="center" wrapText="1"/>
    </xf>
    <xf numFmtId="0" fontId="12" fillId="2" borderId="1" xfId="1" applyFont="1" applyFill="1" applyBorder="1" applyAlignment="1">
      <alignment horizontal="left" wrapText="1"/>
    </xf>
    <xf numFmtId="0" fontId="7" fillId="4" borderId="3"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7" fillId="4" borderId="4" xfId="2" applyFont="1" applyFill="1" applyBorder="1" applyAlignment="1">
      <alignment horizontal="center" vertical="center"/>
    </xf>
    <xf numFmtId="0" fontId="7" fillId="4" borderId="5" xfId="2" applyFont="1" applyFill="1" applyBorder="1" applyAlignment="1">
      <alignment horizontal="center" vertical="center" wrapText="1"/>
    </xf>
    <xf numFmtId="0" fontId="10" fillId="5" borderId="1" xfId="1" applyFont="1" applyFill="1" applyBorder="1" applyAlignment="1">
      <alignment horizontal="center" vertical="center"/>
    </xf>
    <xf numFmtId="0" fontId="13" fillId="0" borderId="1" xfId="1" applyFont="1" applyFill="1" applyBorder="1" applyAlignment="1">
      <alignment horizontal="center" vertical="center"/>
    </xf>
    <xf numFmtId="0" fontId="10" fillId="6" borderId="1" xfId="2" applyFont="1" applyFill="1" applyBorder="1" applyAlignment="1">
      <alignment horizontal="left" vertical="center" wrapText="1"/>
    </xf>
    <xf numFmtId="0" fontId="10" fillId="6" borderId="1" xfId="2" applyFont="1" applyFill="1" applyBorder="1" applyAlignment="1">
      <alignment horizontal="center" vertical="center"/>
    </xf>
    <xf numFmtId="165" fontId="14" fillId="6" borderId="1" xfId="2" applyNumberFormat="1" applyFont="1" applyFill="1" applyBorder="1" applyAlignment="1">
      <alignment horizontal="center" vertical="center"/>
    </xf>
    <xf numFmtId="0" fontId="15" fillId="6" borderId="1" xfId="2" applyFont="1" applyFill="1" applyBorder="1" applyAlignment="1">
      <alignment horizontal="center" vertical="center"/>
    </xf>
    <xf numFmtId="0" fontId="3" fillId="6" borderId="1" xfId="2" applyFont="1" applyFill="1" applyBorder="1" applyAlignment="1">
      <alignment horizontal="center" vertical="center"/>
    </xf>
    <xf numFmtId="166" fontId="16" fillId="6" borderId="2" xfId="0" applyNumberFormat="1" applyFont="1" applyFill="1" applyBorder="1" applyAlignment="1">
      <alignment horizontal="center" vertical="center" wrapText="1"/>
    </xf>
    <xf numFmtId="165" fontId="10" fillId="6" borderId="1" xfId="2" applyNumberFormat="1" applyFont="1" applyFill="1" applyBorder="1" applyAlignment="1">
      <alignment horizontal="right" vertical="center"/>
    </xf>
    <xf numFmtId="0" fontId="17" fillId="6" borderId="1" xfId="0" applyFont="1" applyFill="1" applyBorder="1" applyAlignment="1">
      <alignment horizontal="left" vertical="center" wrapText="1"/>
    </xf>
    <xf numFmtId="0" fontId="17" fillId="6" borderId="1" xfId="1" applyFont="1" applyFill="1" applyBorder="1" applyAlignment="1">
      <alignment horizontal="left" vertical="center" wrapText="1"/>
    </xf>
    <xf numFmtId="0" fontId="10" fillId="7" borderId="1" xfId="1" applyFont="1" applyFill="1" applyBorder="1" applyAlignment="1">
      <alignment horizontal="center" vertical="center"/>
    </xf>
    <xf numFmtId="0" fontId="10" fillId="7" borderId="1" xfId="2" applyFont="1" applyFill="1" applyBorder="1" applyAlignment="1">
      <alignment horizontal="center" vertical="center" wrapText="1"/>
    </xf>
    <xf numFmtId="0" fontId="10" fillId="0" borderId="1" xfId="1" applyFont="1" applyFill="1" applyBorder="1" applyAlignment="1">
      <alignment horizontal="center"/>
    </xf>
    <xf numFmtId="0" fontId="15" fillId="0" borderId="1" xfId="1" applyFont="1" applyFill="1" applyBorder="1" applyAlignment="1">
      <alignment horizontal="center"/>
    </xf>
    <xf numFmtId="165" fontId="10" fillId="6" borderId="1" xfId="2" applyNumberFormat="1" applyFont="1" applyFill="1" applyBorder="1" applyAlignment="1">
      <alignment horizontal="center" vertical="center"/>
    </xf>
    <xf numFmtId="166" fontId="16" fillId="6" borderId="1" xfId="0" applyNumberFormat="1" applyFont="1" applyFill="1" applyBorder="1" applyAlignment="1">
      <alignment horizontal="center" vertical="center" wrapText="1"/>
    </xf>
    <xf numFmtId="0" fontId="15" fillId="0" borderId="1" xfId="1" applyFont="1" applyFill="1" applyBorder="1" applyAlignment="1">
      <alignment horizontal="center" vertical="center"/>
    </xf>
    <xf numFmtId="0" fontId="15" fillId="8" borderId="1" xfId="1" applyFont="1" applyFill="1" applyBorder="1" applyAlignment="1">
      <alignment horizontal="center" vertical="center"/>
    </xf>
    <xf numFmtId="0" fontId="10" fillId="6" borderId="1" xfId="2" applyFont="1" applyFill="1" applyBorder="1" applyAlignment="1">
      <alignment horizontal="center" vertical="center" wrapText="1"/>
    </xf>
    <xf numFmtId="0" fontId="15" fillId="9" borderId="1" xfId="1" applyFont="1" applyFill="1" applyBorder="1" applyAlignment="1">
      <alignment horizontal="center" vertical="center"/>
    </xf>
    <xf numFmtId="0" fontId="10" fillId="10" borderId="1" xfId="2" applyFont="1" applyFill="1" applyBorder="1" applyAlignment="1">
      <alignment horizontal="left" vertical="center" wrapText="1"/>
    </xf>
    <xf numFmtId="0" fontId="10" fillId="11" borderId="1" xfId="2" applyFont="1" applyFill="1" applyBorder="1" applyAlignment="1">
      <alignment horizontal="center" vertical="center"/>
    </xf>
    <xf numFmtId="165" fontId="10" fillId="11" borderId="1" xfId="2" applyNumberFormat="1" applyFont="1" applyFill="1" applyBorder="1" applyAlignment="1">
      <alignment horizontal="center" vertical="center"/>
    </xf>
    <xf numFmtId="0" fontId="15" fillId="11" borderId="1" xfId="2" applyFont="1" applyFill="1" applyBorder="1" applyAlignment="1">
      <alignment horizontal="center" vertical="center"/>
    </xf>
    <xf numFmtId="166" fontId="16" fillId="10" borderId="2" xfId="0" applyNumberFormat="1" applyFont="1" applyFill="1" applyBorder="1" applyAlignment="1">
      <alignment horizontal="center" vertical="center" wrapText="1"/>
    </xf>
    <xf numFmtId="165" fontId="10" fillId="11" borderId="1" xfId="2" applyNumberFormat="1" applyFont="1" applyFill="1" applyBorder="1" applyAlignment="1">
      <alignment horizontal="right" vertical="center"/>
    </xf>
    <xf numFmtId="0" fontId="15" fillId="10" borderId="1" xfId="2" applyFont="1" applyFill="1" applyBorder="1" applyAlignment="1">
      <alignment horizontal="center" vertical="center"/>
    </xf>
    <xf numFmtId="0" fontId="10" fillId="10" borderId="1" xfId="2" applyFont="1" applyFill="1" applyBorder="1" applyAlignment="1">
      <alignment horizontal="center" vertical="center"/>
    </xf>
    <xf numFmtId="0" fontId="17" fillId="10" borderId="1" xfId="2" applyFont="1" applyFill="1" applyBorder="1" applyAlignment="1">
      <alignment horizontal="left" vertical="center"/>
    </xf>
    <xf numFmtId="0" fontId="17" fillId="10" borderId="1" xfId="1" applyFont="1" applyFill="1" applyBorder="1" applyAlignment="1">
      <alignment horizontal="left" vertical="center" wrapText="1"/>
    </xf>
    <xf numFmtId="0" fontId="15" fillId="12" borderId="1" xfId="1" applyFont="1" applyFill="1" applyBorder="1" applyAlignment="1">
      <alignment horizontal="center" vertical="center"/>
    </xf>
    <xf numFmtId="166" fontId="16" fillId="10" borderId="1" xfId="0" applyNumberFormat="1" applyFont="1" applyFill="1" applyBorder="1" applyAlignment="1">
      <alignment horizontal="center" vertical="center" wrapText="1"/>
    </xf>
    <xf numFmtId="167" fontId="16" fillId="10" borderId="1" xfId="0" applyNumberFormat="1" applyFont="1" applyFill="1" applyBorder="1" applyAlignment="1">
      <alignment horizontal="center" vertical="center" wrapText="1"/>
    </xf>
    <xf numFmtId="15" fontId="16" fillId="10" borderId="1" xfId="0" applyNumberFormat="1" applyFont="1" applyFill="1" applyBorder="1" applyAlignment="1">
      <alignment horizontal="center" vertical="center" wrapText="1"/>
    </xf>
    <xf numFmtId="0" fontId="17" fillId="10" borderId="0" xfId="1" applyFont="1" applyFill="1" applyBorder="1" applyAlignment="1">
      <alignment horizontal="left" vertical="center" wrapText="1"/>
    </xf>
    <xf numFmtId="0" fontId="10" fillId="11" borderId="1" xfId="2" applyFont="1" applyFill="1" applyBorder="1" applyAlignment="1">
      <alignment horizontal="center" vertical="center" wrapText="1"/>
    </xf>
    <xf numFmtId="0" fontId="15" fillId="0" borderId="2" xfId="1" applyFont="1" applyFill="1" applyBorder="1" applyAlignment="1">
      <alignment horizontal="center" vertical="center"/>
    </xf>
    <xf numFmtId="0" fontId="10" fillId="10" borderId="1" xfId="2" applyFont="1" applyFill="1" applyBorder="1" applyAlignment="1">
      <alignment horizontal="center" vertical="center" wrapText="1"/>
    </xf>
    <xf numFmtId="165" fontId="10" fillId="10" borderId="1" xfId="2" applyNumberFormat="1" applyFont="1" applyFill="1" applyBorder="1" applyAlignment="1">
      <alignment horizontal="right" vertical="center"/>
    </xf>
    <xf numFmtId="0" fontId="17" fillId="10" borderId="1" xfId="1" applyFont="1" applyFill="1" applyBorder="1" applyAlignment="1">
      <alignment vertical="center" wrapText="1"/>
    </xf>
    <xf numFmtId="165" fontId="10" fillId="10" borderId="1" xfId="2" applyNumberFormat="1" applyFont="1" applyFill="1" applyBorder="1" applyAlignment="1">
      <alignment horizontal="center" vertical="center"/>
    </xf>
    <xf numFmtId="0" fontId="17" fillId="10" borderId="1" xfId="0" applyFont="1" applyFill="1" applyBorder="1" applyAlignment="1">
      <alignment horizontal="left" vertical="center" wrapText="1"/>
    </xf>
    <xf numFmtId="165" fontId="18" fillId="10" borderId="1" xfId="2" applyNumberFormat="1" applyFont="1" applyFill="1" applyBorder="1" applyAlignment="1">
      <alignment horizontal="right" vertical="center"/>
    </xf>
    <xf numFmtId="0" fontId="10" fillId="13" borderId="1" xfId="1" applyFont="1" applyFill="1" applyBorder="1" applyAlignment="1">
      <alignment vertical="center" wrapText="1"/>
    </xf>
    <xf numFmtId="0" fontId="10" fillId="13" borderId="1" xfId="1" applyFont="1" applyFill="1" applyBorder="1" applyAlignment="1">
      <alignment horizontal="center" vertical="center"/>
    </xf>
    <xf numFmtId="164" fontId="10" fillId="13" borderId="1" xfId="3" applyFont="1" applyFill="1" applyBorder="1" applyAlignment="1">
      <alignment horizontal="right" vertical="center"/>
    </xf>
    <xf numFmtId="0" fontId="15" fillId="13" borderId="1" xfId="1" applyFont="1" applyFill="1" applyBorder="1" applyAlignment="1">
      <alignment horizontal="center" vertical="center"/>
    </xf>
    <xf numFmtId="164" fontId="10" fillId="13" borderId="1" xfId="3" applyFont="1" applyFill="1" applyBorder="1" applyAlignment="1">
      <alignment horizontal="center" vertical="center"/>
    </xf>
    <xf numFmtId="166" fontId="16" fillId="13" borderId="1" xfId="0" applyNumberFormat="1" applyFont="1" applyFill="1" applyBorder="1" applyAlignment="1">
      <alignment horizontal="center" vertical="center" wrapText="1"/>
    </xf>
    <xf numFmtId="0" fontId="10" fillId="13" borderId="1" xfId="0" applyFont="1" applyFill="1" applyBorder="1" applyAlignment="1">
      <alignment horizontal="center" vertical="center"/>
    </xf>
    <xf numFmtId="0" fontId="17" fillId="13" borderId="1" xfId="0" applyFont="1" applyFill="1" applyBorder="1" applyAlignment="1">
      <alignment horizontal="left" vertical="center" wrapText="1"/>
    </xf>
    <xf numFmtId="0" fontId="17" fillId="13" borderId="1" xfId="1" applyFont="1" applyFill="1" applyBorder="1" applyAlignment="1">
      <alignment vertical="center" wrapText="1"/>
    </xf>
    <xf numFmtId="0" fontId="10" fillId="0" borderId="1" xfId="1" applyFont="1" applyFill="1" applyBorder="1"/>
    <xf numFmtId="0" fontId="10" fillId="13" borderId="1" xfId="1" applyFont="1" applyFill="1" applyBorder="1" applyAlignment="1">
      <alignment horizontal="center" vertical="center" wrapText="1"/>
    </xf>
    <xf numFmtId="0" fontId="10" fillId="6" borderId="1" xfId="1" applyFont="1" applyFill="1" applyBorder="1"/>
    <xf numFmtId="0" fontId="10" fillId="14" borderId="1" xfId="1" applyFont="1" applyFill="1" applyBorder="1" applyAlignment="1">
      <alignment horizontal="center" vertical="center"/>
    </xf>
    <xf numFmtId="1" fontId="15" fillId="0" borderId="1" xfId="1" applyNumberFormat="1" applyFont="1" applyFill="1" applyBorder="1" applyAlignment="1">
      <alignment horizontal="center" vertical="center"/>
    </xf>
    <xf numFmtId="0" fontId="10" fillId="13" borderId="1" xfId="2" applyFont="1" applyFill="1" applyBorder="1" applyAlignment="1">
      <alignment horizontal="left" vertical="center" wrapText="1"/>
    </xf>
    <xf numFmtId="0" fontId="19" fillId="13" borderId="1" xfId="2" applyFont="1" applyFill="1" applyBorder="1" applyAlignment="1">
      <alignment horizontal="center" vertical="center"/>
    </xf>
    <xf numFmtId="0" fontId="20" fillId="13" borderId="1" xfId="2" applyFont="1" applyFill="1" applyBorder="1" applyAlignment="1">
      <alignment horizontal="center" vertical="center"/>
    </xf>
    <xf numFmtId="165" fontId="19" fillId="13" borderId="1" xfId="2" applyNumberFormat="1" applyFont="1" applyFill="1" applyBorder="1" applyAlignment="1">
      <alignment horizontal="center" vertical="center"/>
    </xf>
    <xf numFmtId="166" fontId="6" fillId="13" borderId="2" xfId="0" applyNumberFormat="1" applyFont="1" applyFill="1" applyBorder="1" applyAlignment="1">
      <alignment horizontal="center" vertical="center" wrapText="1"/>
    </xf>
    <xf numFmtId="165" fontId="10" fillId="13" borderId="1" xfId="2" applyNumberFormat="1" applyFont="1" applyFill="1" applyBorder="1" applyAlignment="1">
      <alignment horizontal="right" vertical="center"/>
    </xf>
    <xf numFmtId="0" fontId="17" fillId="13" borderId="1" xfId="1" applyFont="1" applyFill="1" applyBorder="1" applyAlignment="1">
      <alignment horizontal="left" vertical="center" wrapText="1"/>
    </xf>
    <xf numFmtId="166" fontId="16" fillId="13" borderId="2" xfId="0" applyNumberFormat="1" applyFont="1" applyFill="1" applyBorder="1" applyAlignment="1">
      <alignment horizontal="center" vertical="center" wrapText="1"/>
    </xf>
    <xf numFmtId="167" fontId="16" fillId="13" borderId="1" xfId="0" applyNumberFormat="1" applyFont="1" applyFill="1" applyBorder="1" applyAlignment="1">
      <alignment horizontal="center" vertical="center" wrapText="1"/>
    </xf>
    <xf numFmtId="0" fontId="17" fillId="13" borderId="1" xfId="1" applyNumberFormat="1" applyFont="1" applyFill="1" applyBorder="1" applyAlignment="1">
      <alignment vertical="center" wrapText="1"/>
    </xf>
    <xf numFmtId="166" fontId="6" fillId="13" borderId="1" xfId="0" applyNumberFormat="1" applyFont="1" applyFill="1" applyBorder="1" applyAlignment="1">
      <alignment horizontal="center" vertical="center" wrapText="1"/>
    </xf>
    <xf numFmtId="0" fontId="21" fillId="13" borderId="1" xfId="2" applyFont="1" applyFill="1" applyBorder="1" applyAlignment="1">
      <alignment horizontal="left" vertical="center"/>
    </xf>
    <xf numFmtId="164" fontId="10" fillId="13" borderId="1" xfId="3" applyFont="1" applyFill="1" applyBorder="1" applyAlignment="1">
      <alignment horizontal="right" vertical="center" wrapText="1"/>
    </xf>
    <xf numFmtId="0" fontId="16" fillId="13" borderId="1" xfId="1" applyFont="1" applyFill="1" applyBorder="1" applyAlignment="1">
      <alignment horizontal="center" vertical="center"/>
    </xf>
    <xf numFmtId="0" fontId="3" fillId="13" borderId="1" xfId="1" applyFont="1" applyFill="1" applyBorder="1" applyAlignment="1">
      <alignment horizontal="center" vertical="center"/>
    </xf>
    <xf numFmtId="0" fontId="10" fillId="15" borderId="1" xfId="1" applyFont="1" applyFill="1" applyBorder="1"/>
    <xf numFmtId="15" fontId="16" fillId="13" borderId="1" xfId="1" applyNumberFormat="1" applyFont="1" applyFill="1" applyBorder="1" applyAlignment="1">
      <alignment horizontal="center" vertical="center"/>
    </xf>
    <xf numFmtId="0" fontId="10" fillId="10" borderId="1" xfId="1" applyFont="1" applyFill="1" applyBorder="1" applyAlignment="1">
      <alignment vertical="center" wrapText="1"/>
    </xf>
    <xf numFmtId="0" fontId="10" fillId="10" borderId="1" xfId="1" applyFont="1" applyFill="1" applyBorder="1" applyAlignment="1">
      <alignment horizontal="center" vertical="center" wrapText="1"/>
    </xf>
    <xf numFmtId="0" fontId="10" fillId="10" borderId="1" xfId="1" applyFont="1" applyFill="1" applyBorder="1" applyAlignment="1">
      <alignment horizontal="center" vertical="center"/>
    </xf>
    <xf numFmtId="164" fontId="10" fillId="10" borderId="1" xfId="3" applyFont="1" applyFill="1" applyBorder="1" applyAlignment="1">
      <alignment horizontal="right" vertical="center"/>
    </xf>
    <xf numFmtId="0" fontId="15" fillId="10" borderId="1" xfId="1" applyFont="1" applyFill="1" applyBorder="1" applyAlignment="1">
      <alignment horizontal="center" vertical="center"/>
    </xf>
    <xf numFmtId="0" fontId="3" fillId="10" borderId="1" xfId="1" applyFont="1" applyFill="1" applyBorder="1" applyAlignment="1">
      <alignment horizontal="center" vertical="center"/>
    </xf>
    <xf numFmtId="0" fontId="10" fillId="10" borderId="1" xfId="0" applyFont="1" applyFill="1" applyBorder="1" applyAlignment="1">
      <alignment horizontal="center" vertical="center"/>
    </xf>
    <xf numFmtId="0" fontId="19" fillId="7" borderId="1" xfId="0" applyFont="1" applyFill="1" applyBorder="1" applyAlignment="1">
      <alignment horizontal="center" vertical="center"/>
    </xf>
    <xf numFmtId="0" fontId="19" fillId="0" borderId="1" xfId="0" applyFont="1" applyFill="1" applyBorder="1"/>
    <xf numFmtId="0" fontId="0" fillId="0" borderId="1" xfId="0" applyFill="1" applyBorder="1"/>
    <xf numFmtId="0" fontId="16" fillId="10" borderId="1" xfId="0" applyNumberFormat="1" applyFont="1" applyFill="1" applyBorder="1" applyAlignment="1">
      <alignment horizontal="center" vertical="center" wrapText="1"/>
    </xf>
    <xf numFmtId="0" fontId="19" fillId="11" borderId="1" xfId="2" applyFont="1" applyFill="1" applyBorder="1" applyAlignment="1">
      <alignment horizontal="center" vertical="center"/>
    </xf>
    <xf numFmtId="0" fontId="19" fillId="11" borderId="1" xfId="2" applyFont="1" applyFill="1" applyBorder="1" applyAlignment="1">
      <alignment horizontal="center" vertical="center" wrapText="1"/>
    </xf>
    <xf numFmtId="165" fontId="19" fillId="11" borderId="1" xfId="2" applyNumberFormat="1" applyFont="1" applyFill="1" applyBorder="1" applyAlignment="1">
      <alignment horizontal="center" vertical="center"/>
    </xf>
    <xf numFmtId="0" fontId="20" fillId="11" borderId="1" xfId="2" applyFont="1" applyFill="1" applyBorder="1" applyAlignment="1">
      <alignment horizontal="center" vertical="center"/>
    </xf>
    <xf numFmtId="0" fontId="22" fillId="11" borderId="1" xfId="2" applyFont="1" applyFill="1" applyBorder="1" applyAlignment="1">
      <alignment horizontal="center" vertical="center"/>
    </xf>
    <xf numFmtId="166" fontId="6" fillId="10" borderId="1" xfId="0" applyNumberFormat="1" applyFont="1" applyFill="1" applyBorder="1" applyAlignment="1">
      <alignment horizontal="center" vertical="center" wrapText="1"/>
    </xf>
    <xf numFmtId="0" fontId="20" fillId="10" borderId="1" xfId="2" applyFont="1" applyFill="1" applyBorder="1" applyAlignment="1">
      <alignment horizontal="center" vertical="center"/>
    </xf>
    <xf numFmtId="0" fontId="19" fillId="10" borderId="1" xfId="2" applyFont="1" applyFill="1" applyBorder="1" applyAlignment="1">
      <alignment horizontal="center" vertical="center"/>
    </xf>
    <xf numFmtId="0" fontId="21" fillId="10" borderId="1" xfId="2" applyFont="1" applyFill="1" applyBorder="1" applyAlignment="1">
      <alignment horizontal="left" vertical="center"/>
    </xf>
    <xf numFmtId="0" fontId="10" fillId="0" borderId="1" xfId="1" applyFont="1" applyFill="1" applyBorder="1" applyAlignment="1">
      <alignment horizontal="left" vertical="center"/>
    </xf>
    <xf numFmtId="0" fontId="17" fillId="13" borderId="1" xfId="0" applyFont="1" applyFill="1" applyBorder="1" applyAlignment="1">
      <alignment horizontal="left" vertical="center"/>
    </xf>
    <xf numFmtId="0" fontId="10" fillId="0" borderId="1" xfId="1" applyFont="1" applyFill="1" applyBorder="1" applyAlignment="1">
      <alignment horizontal="center" vertical="center"/>
    </xf>
    <xf numFmtId="0" fontId="20" fillId="0" borderId="1" xfId="0" applyFont="1" applyFill="1" applyBorder="1" applyAlignment="1">
      <alignment horizontal="center" vertical="center"/>
    </xf>
    <xf numFmtId="0" fontId="17" fillId="10" borderId="1" xfId="0" applyFont="1" applyFill="1" applyBorder="1" applyAlignment="1">
      <alignment horizontal="left" vertical="center"/>
    </xf>
    <xf numFmtId="0" fontId="16" fillId="10" borderId="1" xfId="1" applyFont="1" applyFill="1" applyBorder="1" applyAlignment="1">
      <alignment horizontal="center" vertical="center"/>
    </xf>
    <xf numFmtId="0" fontId="10" fillId="0" borderId="5" xfId="1" applyFont="1" applyFill="1" applyBorder="1"/>
    <xf numFmtId="0" fontId="10" fillId="0" borderId="0" xfId="1" applyFont="1" applyFill="1" applyBorder="1"/>
    <xf numFmtId="0" fontId="3" fillId="0" borderId="0" xfId="1"/>
    <xf numFmtId="0" fontId="0" fillId="0" borderId="0" xfId="0" applyFill="1" applyBorder="1"/>
    <xf numFmtId="0" fontId="14" fillId="10" borderId="1" xfId="1" applyFont="1" applyFill="1" applyBorder="1" applyAlignment="1">
      <alignment horizontal="center" vertical="center"/>
    </xf>
    <xf numFmtId="167" fontId="16" fillId="16" borderId="1" xfId="0" applyNumberFormat="1" applyFont="1" applyFill="1" applyBorder="1" applyAlignment="1">
      <alignment horizontal="center" vertical="center" wrapText="1"/>
    </xf>
    <xf numFmtId="0" fontId="16" fillId="16" borderId="1" xfId="1" applyFont="1" applyFill="1" applyBorder="1" applyAlignment="1">
      <alignment horizontal="center" vertical="center"/>
    </xf>
    <xf numFmtId="0" fontId="17" fillId="13" borderId="6" xfId="1" applyFont="1" applyFill="1" applyBorder="1" applyAlignment="1">
      <alignment vertical="center" wrapText="1"/>
    </xf>
    <xf numFmtId="0" fontId="3" fillId="0" borderId="1" xfId="1" applyFill="1" applyBorder="1"/>
    <xf numFmtId="0" fontId="10" fillId="6" borderId="0" xfId="1" applyFont="1" applyFill="1" applyBorder="1"/>
    <xf numFmtId="0" fontId="3" fillId="0" borderId="0" xfId="1" applyFill="1" applyBorder="1"/>
    <xf numFmtId="0" fontId="3" fillId="0" borderId="5" xfId="1" applyFill="1" applyBorder="1"/>
    <xf numFmtId="15" fontId="16" fillId="10" borderId="1" xfId="1" applyNumberFormat="1" applyFont="1" applyFill="1" applyBorder="1" applyAlignment="1">
      <alignment horizontal="center" vertical="center"/>
    </xf>
    <xf numFmtId="0" fontId="17" fillId="10" borderId="1" xfId="0" applyFont="1" applyFill="1" applyBorder="1" applyAlignment="1">
      <alignment horizontal="center" vertical="center" wrapText="1"/>
    </xf>
    <xf numFmtId="0" fontId="22" fillId="10" borderId="1" xfId="2" applyFont="1" applyFill="1" applyBorder="1" applyAlignment="1">
      <alignment horizontal="center" vertical="center"/>
    </xf>
    <xf numFmtId="0" fontId="15" fillId="0" borderId="5" xfId="1" applyFont="1" applyFill="1" applyBorder="1" applyAlignment="1">
      <alignment horizontal="center"/>
    </xf>
    <xf numFmtId="0" fontId="15" fillId="0" borderId="1" xfId="1" applyFont="1" applyBorder="1" applyAlignment="1">
      <alignment horizontal="center" vertical="center"/>
    </xf>
    <xf numFmtId="0" fontId="10" fillId="0" borderId="1" xfId="1" applyFont="1" applyBorder="1" applyAlignment="1">
      <alignment vertical="center" wrapText="1"/>
    </xf>
    <xf numFmtId="0" fontId="10" fillId="0" borderId="1" xfId="1" applyFont="1" applyBorder="1" applyAlignment="1">
      <alignment horizontal="center" vertical="center"/>
    </xf>
    <xf numFmtId="0" fontId="3" fillId="0" borderId="1" xfId="1" applyBorder="1" applyAlignment="1">
      <alignment horizontal="center" vertical="center"/>
    </xf>
    <xf numFmtId="0" fontId="3" fillId="0" borderId="1" xfId="1" applyBorder="1" applyAlignment="1">
      <alignment horizontal="right" vertical="center"/>
    </xf>
    <xf numFmtId="0" fontId="3" fillId="0" borderId="1" xfId="1" applyFont="1" applyBorder="1" applyAlignment="1">
      <alignment horizontal="center" vertical="center"/>
    </xf>
    <xf numFmtId="0" fontId="6" fillId="0" borderId="1" xfId="0" applyFont="1" applyFill="1" applyBorder="1" applyAlignment="1">
      <alignment vertical="center"/>
    </xf>
    <xf numFmtId="0" fontId="0" fillId="0" borderId="1" xfId="0" applyBorder="1" applyAlignment="1">
      <alignment horizontal="center" vertical="center"/>
    </xf>
    <xf numFmtId="0" fontId="6" fillId="0" borderId="1" xfId="0" applyFont="1" applyBorder="1" applyAlignment="1">
      <alignment vertical="center"/>
    </xf>
    <xf numFmtId="0" fontId="17" fillId="0" borderId="1" xfId="0" applyFont="1" applyFill="1" applyBorder="1" applyAlignment="1">
      <alignment horizontal="left" vertical="center" wrapText="1"/>
    </xf>
    <xf numFmtId="0" fontId="17" fillId="0" borderId="1" xfId="1" applyFont="1" applyBorder="1" applyAlignment="1">
      <alignment vertical="center" wrapText="1"/>
    </xf>
    <xf numFmtId="0" fontId="3" fillId="0" borderId="0" xfId="1" applyFill="1"/>
    <xf numFmtId="0" fontId="8" fillId="0" borderId="1" xfId="1" applyFont="1" applyFill="1" applyBorder="1" applyAlignment="1">
      <alignment horizontal="center" vertical="center"/>
    </xf>
    <xf numFmtId="0" fontId="10" fillId="0" borderId="0" xfId="1" applyFont="1" applyBorder="1" applyAlignment="1">
      <alignment vertical="center" wrapText="1"/>
    </xf>
    <xf numFmtId="0" fontId="23" fillId="0" borderId="1" xfId="1" applyFont="1" applyBorder="1" applyAlignment="1">
      <alignment vertical="center"/>
    </xf>
    <xf numFmtId="0" fontId="3" fillId="0" borderId="0" xfId="1" applyAlignment="1">
      <alignment vertical="center" wrapText="1"/>
    </xf>
    <xf numFmtId="0" fontId="7" fillId="0" borderId="1" xfId="1" applyFont="1" applyFill="1" applyBorder="1" applyAlignment="1">
      <alignment horizontal="left" vertical="center" wrapText="1"/>
    </xf>
    <xf numFmtId="0" fontId="24" fillId="0" borderId="1" xfId="1" applyFont="1" applyFill="1" applyBorder="1" applyAlignment="1">
      <alignment horizontal="left" vertical="center"/>
    </xf>
    <xf numFmtId="0" fontId="3" fillId="0" borderId="1" xfId="1" applyBorder="1" applyAlignment="1">
      <alignment vertical="center"/>
    </xf>
    <xf numFmtId="0" fontId="25" fillId="0" borderId="1" xfId="1" applyFont="1" applyFill="1" applyBorder="1" applyAlignment="1">
      <alignment vertical="center"/>
    </xf>
    <xf numFmtId="0" fontId="26" fillId="0" borderId="1" xfId="1" applyFont="1" applyFill="1" applyBorder="1" applyAlignment="1">
      <alignment vertical="center"/>
    </xf>
    <xf numFmtId="0" fontId="8" fillId="0" borderId="1" xfId="1" applyFont="1" applyBorder="1" applyAlignment="1">
      <alignment horizontal="center" vertical="center"/>
    </xf>
    <xf numFmtId="0" fontId="7" fillId="0" borderId="1" xfId="1" applyFont="1" applyFill="1" applyBorder="1" applyAlignment="1">
      <alignment horizontal="center" vertical="center" wrapText="1"/>
    </xf>
    <xf numFmtId="0" fontId="27" fillId="0" borderId="1" xfId="1" applyFont="1" applyFill="1" applyBorder="1" applyAlignment="1">
      <alignment horizontal="center" vertical="center"/>
    </xf>
    <xf numFmtId="0" fontId="17" fillId="0" borderId="1" xfId="1" applyFont="1" applyFill="1" applyBorder="1" applyAlignment="1">
      <alignment horizontal="left" vertical="center" wrapText="1"/>
    </xf>
    <xf numFmtId="0" fontId="10" fillId="0" borderId="1" xfId="1" applyFont="1" applyBorder="1" applyAlignment="1">
      <alignment horizontal="center" vertical="center" wrapText="1"/>
    </xf>
    <xf numFmtId="0" fontId="10" fillId="0" borderId="1" xfId="1" applyFont="1" applyFill="1" applyBorder="1" applyAlignment="1">
      <alignment horizontal="left" vertical="center" wrapText="1"/>
    </xf>
    <xf numFmtId="0" fontId="10" fillId="0" borderId="1" xfId="1" applyFont="1" applyFill="1" applyBorder="1" applyAlignment="1">
      <alignment horizontal="center" vertical="center" wrapText="1"/>
    </xf>
    <xf numFmtId="0" fontId="15" fillId="0" borderId="1" xfId="1" applyFont="1" applyFill="1" applyBorder="1" applyAlignment="1">
      <alignment vertical="center"/>
    </xf>
    <xf numFmtId="0" fontId="3" fillId="0" borderId="1" xfId="1" applyFont="1" applyFill="1" applyBorder="1" applyAlignment="1">
      <alignment vertical="center"/>
    </xf>
    <xf numFmtId="0" fontId="28" fillId="0" borderId="1" xfId="0" applyFont="1" applyBorder="1"/>
    <xf numFmtId="0" fontId="29" fillId="0" borderId="1" xfId="0" applyFont="1" applyBorder="1"/>
    <xf numFmtId="0" fontId="3" fillId="0" borderId="7" xfId="1" applyBorder="1"/>
    <xf numFmtId="0" fontId="25" fillId="0" borderId="1" xfId="1" applyFont="1" applyFill="1" applyBorder="1" applyAlignment="1">
      <alignment horizontal="left" vertical="center"/>
    </xf>
    <xf numFmtId="0" fontId="3" fillId="0" borderId="7" xfId="1" applyBorder="1" applyAlignment="1">
      <alignment vertical="center"/>
    </xf>
    <xf numFmtId="0" fontId="3" fillId="0" borderId="7" xfId="1" applyFill="1" applyBorder="1"/>
    <xf numFmtId="0" fontId="28" fillId="0" borderId="0" xfId="0" applyFont="1" applyBorder="1"/>
    <xf numFmtId="0" fontId="29" fillId="0" borderId="0" xfId="0" applyFont="1" applyBorder="1"/>
    <xf numFmtId="0" fontId="10" fillId="0" borderId="0" xfId="1" applyFont="1" applyFill="1" applyBorder="1" applyAlignment="1">
      <alignment horizontal="left" vertical="center" wrapText="1"/>
    </xf>
    <xf numFmtId="0" fontId="10" fillId="0" borderId="0" xfId="1" applyFont="1" applyFill="1" applyBorder="1" applyAlignment="1">
      <alignment horizontal="center" vertical="center"/>
    </xf>
    <xf numFmtId="0" fontId="15" fillId="0" borderId="0" xfId="1" applyFont="1" applyFill="1" applyBorder="1" applyAlignment="1">
      <alignment horizontal="center" vertical="center"/>
    </xf>
    <xf numFmtId="0" fontId="25" fillId="0" borderId="0" xfId="1" applyFont="1" applyFill="1" applyBorder="1" applyAlignment="1">
      <alignment horizontal="left" vertical="center"/>
    </xf>
    <xf numFmtId="0" fontId="3" fillId="0" borderId="0" xfId="1" applyBorder="1" applyAlignment="1">
      <alignment vertical="center"/>
    </xf>
    <xf numFmtId="0" fontId="15" fillId="0" borderId="0" xfId="1" applyFont="1" applyFill="1" applyBorder="1" applyAlignment="1">
      <alignment vertical="center"/>
    </xf>
    <xf numFmtId="0" fontId="3" fillId="0" borderId="0" xfId="1" applyFont="1" applyFill="1" applyBorder="1" applyAlignment="1">
      <alignment vertical="center"/>
    </xf>
    <xf numFmtId="0" fontId="15" fillId="0" borderId="0" xfId="1" applyFont="1" applyBorder="1" applyAlignment="1">
      <alignment horizontal="center" vertical="center"/>
    </xf>
    <xf numFmtId="0" fontId="6" fillId="0" borderId="0" xfId="0" applyFont="1" applyFill="1" applyBorder="1" applyAlignment="1">
      <alignment vertical="center"/>
    </xf>
    <xf numFmtId="0" fontId="3" fillId="0" borderId="0" xfId="1" applyBorder="1" applyAlignment="1">
      <alignment horizontal="right" vertical="center"/>
    </xf>
    <xf numFmtId="0" fontId="3" fillId="0" borderId="0" xfId="1" applyBorder="1" applyAlignment="1">
      <alignment horizontal="center" vertical="center"/>
    </xf>
    <xf numFmtId="0" fontId="10" fillId="0" borderId="0" xfId="1" applyFont="1" applyBorder="1" applyAlignment="1">
      <alignment vertical="center"/>
    </xf>
    <xf numFmtId="0" fontId="17" fillId="0" borderId="0" xfId="1" applyFont="1" applyFill="1" applyBorder="1" applyAlignment="1">
      <alignment horizontal="left" vertical="center" wrapText="1"/>
    </xf>
    <xf numFmtId="0" fontId="17" fillId="0" borderId="0" xfId="1" applyFont="1" applyBorder="1" applyAlignment="1">
      <alignment vertical="center" wrapText="1"/>
    </xf>
    <xf numFmtId="0" fontId="3" fillId="0" borderId="0" xfId="1" applyBorder="1"/>
    <xf numFmtId="0" fontId="10" fillId="0" borderId="0" xfId="1" applyFont="1" applyFill="1" applyBorder="1" applyAlignment="1">
      <alignment vertical="center"/>
    </xf>
    <xf numFmtId="0" fontId="7" fillId="0" borderId="0" xfId="1" applyFont="1" applyFill="1" applyBorder="1" applyAlignment="1">
      <alignment horizontal="center" vertical="center"/>
    </xf>
    <xf numFmtId="0" fontId="8" fillId="0" borderId="0" xfId="1" applyFont="1" applyFill="1" applyBorder="1" applyAlignment="1">
      <alignment horizontal="center" vertical="center"/>
    </xf>
    <xf numFmtId="0" fontId="9" fillId="0" borderId="0" xfId="1" applyFont="1" applyFill="1" applyBorder="1" applyAlignment="1">
      <alignment horizontal="center" vertical="center"/>
    </xf>
    <xf numFmtId="0" fontId="6" fillId="0" borderId="0" xfId="2"/>
    <xf numFmtId="0" fontId="16" fillId="0" borderId="0" xfId="2" applyFont="1" applyAlignment="1">
      <alignment vertical="center" wrapText="1"/>
    </xf>
    <xf numFmtId="0" fontId="16" fillId="0" borderId="0" xfId="2" applyFont="1" applyAlignment="1">
      <alignment vertical="center"/>
    </xf>
    <xf numFmtId="0" fontId="6" fillId="17" borderId="0" xfId="2" applyFont="1" applyFill="1" applyBorder="1" applyAlignment="1">
      <alignment vertical="center"/>
    </xf>
    <xf numFmtId="0" fontId="1" fillId="17" borderId="0" xfId="2" applyFont="1" applyFill="1" applyBorder="1" applyAlignment="1">
      <alignment vertical="center"/>
    </xf>
    <xf numFmtId="0" fontId="21" fillId="0" borderId="0" xfId="2" applyFont="1"/>
    <xf numFmtId="0" fontId="2" fillId="7" borderId="0" xfId="0" applyFont="1" applyFill="1"/>
    <xf numFmtId="0" fontId="0" fillId="7" borderId="0" xfId="0" applyFill="1"/>
    <xf numFmtId="0" fontId="19" fillId="7" borderId="0" xfId="2" applyFont="1" applyFill="1" applyAlignment="1">
      <alignment horizontal="center" vertical="center"/>
    </xf>
    <xf numFmtId="0" fontId="19" fillId="7" borderId="0" xfId="2" applyFont="1" applyFill="1"/>
    <xf numFmtId="0" fontId="6" fillId="7" borderId="0" xfId="2" applyFill="1"/>
    <xf numFmtId="0" fontId="5" fillId="18" borderId="0" xfId="2" applyFont="1" applyFill="1" applyBorder="1" applyAlignment="1">
      <alignment horizontal="center" wrapText="1"/>
    </xf>
    <xf numFmtId="0" fontId="5" fillId="18" borderId="0" xfId="2" applyFont="1" applyFill="1" applyBorder="1" applyAlignment="1">
      <alignment wrapText="1"/>
    </xf>
    <xf numFmtId="0" fontId="2" fillId="7" borderId="0" xfId="0" applyFont="1" applyFill="1" applyAlignment="1">
      <alignment horizontal="left"/>
    </xf>
    <xf numFmtId="0" fontId="6" fillId="0" borderId="0" xfId="2" applyFont="1" applyAlignment="1">
      <alignment horizontal="center" vertical="center" wrapText="1"/>
    </xf>
    <xf numFmtId="0" fontId="30" fillId="0" borderId="0" xfId="2" applyFont="1" applyBorder="1" applyAlignment="1">
      <alignment horizontal="center" vertical="center"/>
    </xf>
    <xf numFmtId="0" fontId="16" fillId="0" borderId="0" xfId="2" applyFont="1" applyBorder="1" applyAlignment="1">
      <alignment vertical="center"/>
    </xf>
    <xf numFmtId="0" fontId="5" fillId="0" borderId="0" xfId="2" applyFont="1" applyBorder="1" applyAlignment="1">
      <alignment horizontal="center" vertical="center"/>
    </xf>
    <xf numFmtId="0" fontId="31" fillId="0" borderId="0" xfId="2" applyFont="1" applyBorder="1" applyAlignment="1">
      <alignment vertical="center"/>
    </xf>
    <xf numFmtId="0" fontId="16" fillId="0" borderId="0" xfId="2" applyFont="1" applyBorder="1" applyAlignment="1">
      <alignment horizontal="left" vertical="center"/>
    </xf>
    <xf numFmtId="0" fontId="32" fillId="0" borderId="0" xfId="2" applyFont="1" applyBorder="1" applyAlignment="1">
      <alignment vertical="center"/>
    </xf>
    <xf numFmtId="0" fontId="19" fillId="7" borderId="0" xfId="2" applyFont="1" applyFill="1" applyBorder="1" applyAlignment="1">
      <alignment horizontal="center" vertical="center"/>
    </xf>
    <xf numFmtId="0" fontId="19" fillId="7" borderId="0" xfId="2" applyFont="1" applyFill="1" applyBorder="1" applyAlignment="1">
      <alignment vertical="top"/>
    </xf>
    <xf numFmtId="0" fontId="6" fillId="7" borderId="0" xfId="2" applyFont="1" applyFill="1" applyBorder="1" applyAlignment="1">
      <alignment vertical="top"/>
    </xf>
    <xf numFmtId="0" fontId="16" fillId="0" borderId="0" xfId="2" applyFont="1"/>
    <xf numFmtId="0" fontId="32" fillId="0" borderId="0" xfId="2" applyFont="1" applyAlignment="1">
      <alignment vertical="center"/>
    </xf>
    <xf numFmtId="0" fontId="17" fillId="0" borderId="0" xfId="1" applyFont="1" applyFill="1" applyBorder="1" applyAlignment="1">
      <alignment horizontal="center" vertical="center" wrapText="1"/>
    </xf>
    <xf numFmtId="0" fontId="33" fillId="17" borderId="0" xfId="2" applyFont="1" applyFill="1" applyBorder="1" applyAlignment="1">
      <alignment vertical="center"/>
    </xf>
    <xf numFmtId="0" fontId="31" fillId="17" borderId="0" xfId="2" applyFont="1" applyFill="1" applyBorder="1" applyAlignment="1">
      <alignment vertical="center"/>
    </xf>
    <xf numFmtId="0" fontId="34" fillId="17" borderId="0" xfId="2" applyFont="1" applyFill="1" applyBorder="1" applyAlignment="1">
      <alignment vertical="center"/>
    </xf>
    <xf numFmtId="0" fontId="0" fillId="7" borderId="0" xfId="0" applyFill="1" applyAlignment="1">
      <alignment horizontal="left"/>
    </xf>
    <xf numFmtId="0" fontId="10" fillId="7" borderId="0" xfId="1" applyFont="1" applyFill="1" applyBorder="1" applyAlignment="1">
      <alignment horizontal="center" vertical="center"/>
    </xf>
    <xf numFmtId="0" fontId="10" fillId="7" borderId="0" xfId="1" applyFont="1" applyFill="1" applyBorder="1"/>
    <xf numFmtId="0" fontId="3" fillId="7" borderId="0" xfId="1" applyFill="1" applyBorder="1"/>
    <xf numFmtId="0" fontId="2" fillId="7" borderId="0" xfId="0" applyFont="1" applyFill="1" applyAlignment="1">
      <alignment horizontal="right"/>
    </xf>
    <xf numFmtId="0" fontId="6" fillId="0" borderId="0" xfId="0" applyFont="1" applyAlignment="1">
      <alignment horizontal="center" vertical="center" wrapText="1"/>
    </xf>
    <xf numFmtId="0" fontId="10" fillId="0" borderId="7" xfId="1" applyFont="1" applyFill="1" applyBorder="1" applyAlignment="1">
      <alignment vertical="center"/>
    </xf>
    <xf numFmtId="0" fontId="7" fillId="0" borderId="7" xfId="1" applyFont="1" applyFill="1" applyBorder="1" applyAlignment="1">
      <alignment horizontal="center" vertical="center"/>
    </xf>
    <xf numFmtId="0" fontId="8" fillId="0" borderId="7" xfId="1" applyFont="1" applyFill="1" applyBorder="1" applyAlignment="1">
      <alignment horizontal="center" vertical="center"/>
    </xf>
    <xf numFmtId="0" fontId="9" fillId="0" borderId="7" xfId="1" applyFont="1" applyFill="1" applyBorder="1" applyAlignment="1">
      <alignment horizontal="center" vertical="center"/>
    </xf>
    <xf numFmtId="0" fontId="15" fillId="0" borderId="7" xfId="1" applyFont="1" applyBorder="1" applyAlignment="1">
      <alignment horizontal="center" vertical="center"/>
    </xf>
    <xf numFmtId="0" fontId="6" fillId="0" borderId="7" xfId="0" applyFont="1" applyFill="1" applyBorder="1" applyAlignment="1">
      <alignment vertical="center"/>
    </xf>
    <xf numFmtId="0" fontId="3" fillId="0" borderId="7" xfId="1" applyBorder="1" applyAlignment="1">
      <alignment horizontal="right" vertical="center"/>
    </xf>
    <xf numFmtId="0" fontId="3" fillId="0" borderId="7" xfId="1" applyBorder="1" applyAlignment="1">
      <alignment horizontal="center" vertical="center"/>
    </xf>
    <xf numFmtId="0" fontId="10" fillId="0" borderId="7" xfId="1" applyFont="1" applyBorder="1" applyAlignment="1">
      <alignment vertical="center"/>
    </xf>
    <xf numFmtId="0" fontId="17" fillId="0" borderId="7" xfId="1" applyFont="1" applyFill="1" applyBorder="1" applyAlignment="1">
      <alignment horizontal="left" vertical="center" wrapText="1"/>
    </xf>
    <xf numFmtId="0" fontId="31" fillId="0" borderId="0" xfId="0" applyFont="1" applyAlignment="1">
      <alignment vertical="center" wrapText="1"/>
    </xf>
    <xf numFmtId="0" fontId="7" fillId="19" borderId="1" xfId="1" applyFont="1" applyFill="1" applyBorder="1" applyAlignment="1">
      <alignment horizontal="center" vertical="center"/>
    </xf>
    <xf numFmtId="0" fontId="7" fillId="19" borderId="1" xfId="1" applyFont="1" applyFill="1" applyBorder="1" applyAlignment="1">
      <alignment vertical="center"/>
    </xf>
    <xf numFmtId="0" fontId="0" fillId="19" borderId="1" xfId="0" applyFill="1" applyBorder="1" applyAlignment="1">
      <alignment vertical="center"/>
    </xf>
    <xf numFmtId="0" fontId="0" fillId="19" borderId="1" xfId="0" applyFill="1" applyBorder="1" applyAlignment="1">
      <alignment horizontal="center" vertical="center"/>
    </xf>
    <xf numFmtId="0" fontId="6" fillId="19" borderId="1" xfId="0" applyFont="1" applyFill="1" applyBorder="1" applyAlignment="1">
      <alignment vertical="center"/>
    </xf>
    <xf numFmtId="0" fontId="17" fillId="19" borderId="1" xfId="0" applyFont="1" applyFill="1" applyBorder="1" applyAlignment="1">
      <alignment horizontal="left" vertical="center" wrapText="1"/>
    </xf>
    <xf numFmtId="0" fontId="0" fillId="7" borderId="0" xfId="0" applyFill="1" applyBorder="1"/>
    <xf numFmtId="0" fontId="19" fillId="7" borderId="0" xfId="0" applyFont="1" applyFill="1" applyBorder="1" applyAlignment="1">
      <alignment horizontal="center" vertical="center"/>
    </xf>
    <xf numFmtId="0" fontId="19" fillId="7" borderId="0" xfId="0" applyFont="1" applyFill="1" applyBorder="1"/>
    <xf numFmtId="0" fontId="0" fillId="0" borderId="0" xfId="0" applyBorder="1"/>
    <xf numFmtId="0" fontId="35" fillId="6" borderId="1" xfId="1" applyFont="1" applyFill="1" applyBorder="1" applyAlignment="1">
      <alignment vertical="center"/>
    </xf>
    <xf numFmtId="0" fontId="36" fillId="6" borderId="1" xfId="1" applyFont="1" applyFill="1" applyBorder="1" applyAlignment="1">
      <alignment horizontal="center" vertical="center" wrapText="1"/>
    </xf>
    <xf numFmtId="0" fontId="37" fillId="6" borderId="1" xfId="1" applyFont="1" applyFill="1" applyBorder="1" applyAlignment="1">
      <alignment horizontal="center" vertical="center" wrapText="1"/>
    </xf>
    <xf numFmtId="0" fontId="38" fillId="6" borderId="1" xfId="1" applyFont="1" applyFill="1" applyBorder="1" applyAlignment="1">
      <alignment horizontal="center" vertical="center" wrapText="1"/>
    </xf>
    <xf numFmtId="0" fontId="39" fillId="6" borderId="2" xfId="1" applyFont="1" applyFill="1" applyBorder="1" applyAlignment="1">
      <alignment horizontal="right" vertical="center"/>
    </xf>
    <xf numFmtId="0" fontId="40" fillId="6" borderId="2" xfId="1" applyFont="1" applyFill="1" applyBorder="1" applyAlignment="1">
      <alignment horizontal="center" vertical="center"/>
    </xf>
    <xf numFmtId="0" fontId="40" fillId="6" borderId="8" xfId="1" applyFont="1" applyFill="1" applyBorder="1" applyAlignment="1">
      <alignment horizontal="center" vertical="center"/>
    </xf>
    <xf numFmtId="0" fontId="40" fillId="6" borderId="8" xfId="1" applyFont="1" applyFill="1" applyBorder="1" applyAlignment="1">
      <alignment horizontal="left" vertical="center"/>
    </xf>
    <xf numFmtId="0" fontId="19" fillId="7" borderId="0" xfId="0" applyFont="1" applyFill="1" applyAlignment="1">
      <alignment horizontal="center" vertical="center"/>
    </xf>
    <xf numFmtId="0" fontId="19" fillId="7" borderId="0" xfId="0" applyFont="1" applyFill="1"/>
    <xf numFmtId="0" fontId="10" fillId="6" borderId="1" xfId="1" applyFont="1" applyFill="1" applyBorder="1" applyAlignment="1">
      <alignment vertical="center"/>
    </xf>
    <xf numFmtId="0" fontId="3" fillId="0" borderId="1" xfId="1" applyFont="1" applyFill="1" applyBorder="1" applyAlignment="1">
      <alignment horizontal="center" vertical="center"/>
    </xf>
    <xf numFmtId="168" fontId="15" fillId="0" borderId="1" xfId="1" applyNumberFormat="1" applyFont="1" applyBorder="1" applyAlignment="1">
      <alignment horizontal="right" vertical="center"/>
    </xf>
    <xf numFmtId="0" fontId="6" fillId="0" borderId="1" xfId="0" applyFont="1" applyBorder="1" applyAlignment="1">
      <alignment horizontal="center" vertical="center"/>
    </xf>
    <xf numFmtId="168" fontId="10" fillId="0" borderId="1" xfId="0" applyNumberFormat="1" applyFont="1" applyBorder="1" applyAlignment="1">
      <alignment horizontal="center" vertical="center"/>
    </xf>
    <xf numFmtId="0" fontId="35" fillId="6" borderId="1" xfId="1" applyFont="1" applyFill="1" applyBorder="1" applyAlignment="1">
      <alignment horizontal="right" vertical="center"/>
    </xf>
    <xf numFmtId="168" fontId="15" fillId="0" borderId="1" xfId="0" applyNumberFormat="1" applyFont="1" applyBorder="1" applyAlignment="1">
      <alignment horizontal="center" vertical="center"/>
    </xf>
    <xf numFmtId="2" fontId="10" fillId="0" borderId="1" xfId="0" applyNumberFormat="1" applyFont="1" applyBorder="1" applyAlignment="1">
      <alignment horizontal="center" vertical="center"/>
    </xf>
    <xf numFmtId="2" fontId="3" fillId="0" borderId="1" xfId="0" applyNumberFormat="1" applyFont="1" applyBorder="1" applyAlignment="1">
      <alignment horizontal="center" vertical="center"/>
    </xf>
    <xf numFmtId="168" fontId="24" fillId="0" borderId="1" xfId="0" applyNumberFormat="1" applyFont="1" applyBorder="1" applyAlignment="1">
      <alignment horizontal="left" vertical="center"/>
    </xf>
    <xf numFmtId="0" fontId="3" fillId="0" borderId="1" xfId="0" applyFont="1" applyBorder="1" applyAlignment="1">
      <alignment horizontal="center" vertical="center"/>
    </xf>
    <xf numFmtId="0" fontId="0" fillId="7" borderId="0" xfId="0" applyFill="1" applyAlignment="1">
      <alignment horizontal="right"/>
    </xf>
    <xf numFmtId="0" fontId="19" fillId="0" borderId="0" xfId="0" applyFont="1" applyAlignment="1">
      <alignment horizontal="center" vertical="center"/>
    </xf>
    <xf numFmtId="0" fontId="19" fillId="0" borderId="0" xfId="0" applyFont="1" applyFill="1" applyAlignment="1">
      <alignment horizontal="center" vertical="center"/>
    </xf>
    <xf numFmtId="0" fontId="19" fillId="0" borderId="0" xfId="0" applyFont="1"/>
    <xf numFmtId="0" fontId="41" fillId="0" borderId="0" xfId="1" applyFont="1" applyFill="1" applyBorder="1" applyAlignment="1">
      <alignment horizontal="center" vertical="center" wrapText="1"/>
    </xf>
    <xf numFmtId="0" fontId="10" fillId="0" borderId="1" xfId="1" applyFont="1" applyFill="1" applyBorder="1" applyAlignment="1">
      <alignment horizontal="right" vertical="center"/>
    </xf>
    <xf numFmtId="0" fontId="32" fillId="0" borderId="1" xfId="0" applyFont="1" applyBorder="1" applyAlignment="1">
      <alignment vertical="center"/>
    </xf>
    <xf numFmtId="0" fontId="0" fillId="0" borderId="1" xfId="0" applyBorder="1" applyAlignment="1">
      <alignment vertical="center"/>
    </xf>
    <xf numFmtId="0" fontId="41" fillId="0" borderId="1" xfId="1" applyFont="1" applyFill="1" applyBorder="1" applyAlignment="1">
      <alignment horizontal="center" vertical="center"/>
    </xf>
    <xf numFmtId="0" fontId="42" fillId="0" borderId="0" xfId="1" applyFont="1" applyFill="1" applyBorder="1" applyAlignment="1">
      <alignment horizontal="right" vertical="center" wrapText="1"/>
    </xf>
    <xf numFmtId="0" fontId="41" fillId="0" borderId="0" xfId="1" applyFont="1" applyFill="1" applyBorder="1" applyAlignment="1">
      <alignment horizontal="center" vertical="center"/>
    </xf>
    <xf numFmtId="0" fontId="10" fillId="0" borderId="0" xfId="1" applyFont="1" applyBorder="1" applyAlignment="1">
      <alignment horizontal="center" vertical="center"/>
    </xf>
    <xf numFmtId="0" fontId="3" fillId="0" borderId="0" xfId="1" applyFont="1" applyBorder="1" applyAlignment="1">
      <alignment horizontal="center" vertical="center"/>
    </xf>
    <xf numFmtId="0" fontId="3" fillId="0" borderId="0" xfId="1" applyAlignment="1">
      <alignment vertical="center"/>
    </xf>
    <xf numFmtId="0" fontId="42" fillId="0" borderId="0" xfId="1" applyFont="1" applyFill="1" applyBorder="1" applyAlignment="1">
      <alignment horizontal="right" vertical="center"/>
    </xf>
    <xf numFmtId="0" fontId="6" fillId="0" borderId="0" xfId="0" applyFont="1" applyBorder="1" applyAlignment="1">
      <alignment horizontal="center" vertical="center" wrapText="1"/>
    </xf>
    <xf numFmtId="0" fontId="0" fillId="0" borderId="0" xfId="0" applyAlignment="1">
      <alignment vertical="center"/>
    </xf>
    <xf numFmtId="0" fontId="32" fillId="0" borderId="0" xfId="0" applyFont="1" applyAlignment="1">
      <alignment vertical="center"/>
    </xf>
    <xf numFmtId="0" fontId="1" fillId="0" borderId="0" xfId="0" applyFont="1" applyAlignment="1">
      <alignment vertical="center"/>
    </xf>
    <xf numFmtId="0" fontId="6" fillId="0" borderId="9" xfId="0" applyFont="1" applyBorder="1" applyAlignment="1">
      <alignment horizontal="center" vertical="center" wrapText="1"/>
    </xf>
    <xf numFmtId="0" fontId="10" fillId="0" borderId="9" xfId="1" applyFont="1" applyBorder="1" applyAlignment="1">
      <alignment horizontal="center" vertical="center" wrapText="1"/>
    </xf>
    <xf numFmtId="168" fontId="32" fillId="0" borderId="1" xfId="0" applyNumberFormat="1" applyFont="1" applyFill="1" applyBorder="1" applyAlignment="1">
      <alignment horizontal="center" vertical="center" wrapText="1"/>
    </xf>
    <xf numFmtId="168" fontId="15" fillId="0" borderId="1" xfId="0"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2" fontId="3" fillId="0" borderId="1" xfId="0" applyNumberFormat="1" applyFont="1" applyFill="1" applyBorder="1" applyAlignment="1">
      <alignment horizontal="center" vertical="center"/>
    </xf>
    <xf numFmtId="0" fontId="17" fillId="0" borderId="1" xfId="1" applyFont="1" applyBorder="1" applyAlignment="1">
      <alignment vertical="center"/>
    </xf>
    <xf numFmtId="0" fontId="43" fillId="0" borderId="0" xfId="2" applyFont="1" applyAlignment="1">
      <alignment horizontal="left" vertical="center" wrapText="1"/>
    </xf>
    <xf numFmtId="0" fontId="6" fillId="0" borderId="0" xfId="2" applyFont="1" applyBorder="1" applyAlignment="1">
      <alignment horizontal="left" vertical="center" wrapText="1"/>
    </xf>
    <xf numFmtId="0" fontId="6" fillId="0" borderId="0" xfId="2" applyFont="1" applyAlignment="1">
      <alignment horizontal="right" wrapText="1"/>
    </xf>
    <xf numFmtId="3" fontId="44" fillId="0" borderId="0" xfId="0" applyNumberFormat="1" applyFont="1" applyBorder="1" applyAlignment="1">
      <alignment horizontal="right" vertical="center" wrapText="1"/>
    </xf>
    <xf numFmtId="0" fontId="32" fillId="0" borderId="0" xfId="2" applyFont="1" applyBorder="1" applyAlignment="1">
      <alignment horizontal="right" vertical="center" wrapText="1"/>
    </xf>
    <xf numFmtId="3" fontId="45" fillId="0" borderId="0" xfId="2" applyNumberFormat="1" applyFont="1" applyBorder="1" applyAlignment="1">
      <alignment horizontal="right" vertical="center" wrapText="1"/>
    </xf>
    <xf numFmtId="0" fontId="0" fillId="0" borderId="0" xfId="0" applyAlignment="1">
      <alignment horizontal="right" vertical="center" wrapText="1"/>
    </xf>
    <xf numFmtId="0" fontId="32" fillId="0" borderId="0" xfId="0" applyFont="1" applyAlignment="1">
      <alignment horizontal="right" vertical="center" wrapText="1"/>
    </xf>
    <xf numFmtId="0" fontId="7" fillId="19" borderId="3" xfId="1" applyFont="1" applyFill="1" applyBorder="1" applyAlignment="1">
      <alignment horizontal="center" vertical="center"/>
    </xf>
    <xf numFmtId="0" fontId="7" fillId="19" borderId="4" xfId="1" applyFont="1" applyFill="1" applyBorder="1" applyAlignment="1">
      <alignment vertical="center"/>
    </xf>
    <xf numFmtId="0" fontId="7" fillId="19" borderId="5" xfId="1" applyFont="1" applyFill="1" applyBorder="1" applyAlignment="1">
      <alignment vertical="center"/>
    </xf>
    <xf numFmtId="0" fontId="35" fillId="19" borderId="1" xfId="1" applyFont="1" applyFill="1" applyBorder="1" applyAlignment="1">
      <alignment vertical="center"/>
    </xf>
    <xf numFmtId="0" fontId="46" fillId="0" borderId="0" xfId="0" applyFont="1" applyAlignment="1">
      <alignment vertical="center" wrapText="1"/>
    </xf>
    <xf numFmtId="166" fontId="6" fillId="0" borderId="1" xfId="0" applyNumberFormat="1" applyFont="1" applyFill="1" applyBorder="1" applyAlignment="1">
      <alignment horizontal="center" vertical="center" wrapText="1"/>
    </xf>
    <xf numFmtId="0" fontId="10" fillId="0" borderId="0" xfId="1" applyFont="1" applyAlignment="1">
      <alignment horizontal="center" vertical="center"/>
    </xf>
    <xf numFmtId="0" fontId="10" fillId="0" borderId="0" xfId="1" applyFont="1"/>
    <xf numFmtId="0" fontId="5" fillId="18" borderId="0" xfId="2" applyFont="1" applyFill="1" applyBorder="1" applyAlignment="1">
      <alignment horizontal="center" wrapText="1"/>
    </xf>
    <xf numFmtId="0" fontId="5" fillId="18" borderId="0" xfId="2" applyFont="1" applyFill="1" applyBorder="1" applyAlignment="1">
      <alignment horizontal="center"/>
    </xf>
  </cellXfs>
  <cellStyles count="4">
    <cellStyle name="Comma [0] 2" xfId="3"/>
    <cellStyle name="Normal" xfId="0" builtinId="0"/>
    <cellStyle name="Normal 2" xfId="2"/>
    <cellStyle name="Normal 3" xfId="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hyperlink" Target="http://www.zcmc.am/" TargetMode="External"/><Relationship Id="rId2"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23812</xdr:colOff>
      <xdr:row>304</xdr:row>
      <xdr:rowOff>50007</xdr:rowOff>
    </xdr:from>
    <xdr:to>
      <xdr:col>2</xdr:col>
      <xdr:colOff>4738686</xdr:colOff>
      <xdr:row>343</xdr:row>
      <xdr:rowOff>83343</xdr:rowOff>
    </xdr:to>
    <xdr:sp macro="" textlink="">
      <xdr:nvSpPr>
        <xdr:cNvPr id="2" name="TextBox 1"/>
        <xdr:cNvSpPr txBox="1"/>
      </xdr:nvSpPr>
      <xdr:spPr>
        <a:xfrm>
          <a:off x="23812" y="76088082"/>
          <a:ext cx="5772149" cy="7986711"/>
        </a:xfrm>
        <a:prstGeom prst="rect">
          <a:avLst/>
        </a:prstGeom>
        <a:solidFill>
          <a:schemeClr val="accent5">
            <a:lumMod val="20000"/>
            <a:lumOff val="80000"/>
          </a:schemeClr>
        </a:solidFill>
        <a:ln w="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SOURCES: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black"/>
            </a:solidFill>
            <a:effectLst/>
            <a:uLnTx/>
            <a:uFillTx/>
            <a:latin typeface="+mn-lt"/>
            <a:ea typeface="+mn-ea"/>
            <a:cs typeface="+mn-cs"/>
          </a:endParaRP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rPr>
            <a:t>AGU Blogosphere. American Geophysical Union, http://blogs.agu.org/landslideblog</a:t>
          </a: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lang="en-US" sz="1100" b="0" i="0" baseline="0">
              <a:solidFill>
                <a:schemeClr val="dk1"/>
              </a:solidFill>
              <a:effectLst/>
              <a:latin typeface="+mn-lt"/>
              <a:ea typeface="+mn-ea"/>
              <a:cs typeface="+mn-cs"/>
            </a:rPr>
            <a:t>G.E. Blight &amp; A.B. Fourie, A Review of Catastrophic Flow Failures of Deposits of Mine Waste and Municipal Refuse, Proceedings International Workshop, "Occurrence and Mechanisms of Flow-like Landslides in Natural Slopes and Earthfills," Sorrento, 19-36, Picarello (ed), Patron, Bologna, 2004</a:t>
          </a:r>
          <a:endParaRPr lang="en-US" sz="1100">
            <a:effectLst/>
          </a:endParaRP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rPr>
            <a:t>ICOLD.  International Committee on Large Dams, Bulletin 121 “Tailings Dams Risks of Dangerous Occurrences Lessons Learned From Practical Experiences”</a:t>
          </a:r>
          <a:endPar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panose="02020603050405020304" pitchFamily="18" charset="0"/>
            <a:cs typeface="Times New Roman" panose="02020603050405020304" pitchFamily="18" charset="0"/>
          </a:endParaRP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lang="en-US" sz="1100" b="0" i="0" baseline="0">
              <a:solidFill>
                <a:schemeClr val="dk1"/>
              </a:solidFill>
              <a:effectLst/>
              <a:latin typeface="+mn-lt"/>
              <a:ea typeface="+mn-ea"/>
              <a:cs typeface="+mn-cs"/>
            </a:rPr>
            <a:t>Piplinks. “Chronology of Tailings Dam Failures In The Philippines (1982-2007),” accessed January 2015 at http://www.piplinks.org</a:t>
          </a:r>
          <a:endParaRPr lang="en-US" sz="1100">
            <a:effectLst/>
          </a:endParaRP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lang="en-US" sz="1100" b="0" i="0" baseline="0">
              <a:solidFill>
                <a:schemeClr val="dk1"/>
              </a:solidFill>
              <a:effectLst/>
              <a:latin typeface="+mn-lt"/>
              <a:ea typeface="+mn-ea"/>
              <a:cs typeface="+mn-cs"/>
            </a:rPr>
            <a:t>Repetto, Robert “Silence is Golden, Leaden and Copper Disclosure of Material Environmental Information in the Hardrock Mining Industry” Yale School Of Forestry &amp; Environmental Studies, July 2004 accessed November 2014 at http://environment.research.yale.edu/documents/downloads/o-u/repetto_report_execsum.pdf</a:t>
          </a:r>
          <a:endParaRPr lang="en-US" sz="1100">
            <a:effectLst/>
          </a:endParaRP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rPr>
            <a:t>Rico, M., Benito, G., Díez-Herrero, A. “Floods From Tailings Dam Failures” Geological Hazards Unit, Spanish Geological Survey (IGME), Madrid, Spain  http://digital.csic.es/bitstream/10261/12706/3/MayteRico_10.pdf</a:t>
          </a:r>
          <a:endPar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panose="02020603050405020304" pitchFamily="18" charset="0"/>
            <a:cs typeface="Times New Roman" panose="02020603050405020304" pitchFamily="18" charset="0"/>
          </a:endParaRP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rPr>
            <a:t>Tailings.info.  Tailings Related Accidents - Failures, Breaches and Mudflows, </a:t>
          </a:r>
          <a:r>
            <a:rPr kumimoji="0" lang="en-US" sz="1100" b="0" i="0" u="none" strike="noStrike" kern="0" cap="none" spc="0" normalizeH="0" baseline="0" noProof="0">
              <a:ln>
                <a:noFill/>
              </a:ln>
              <a:solidFill>
                <a:srgbClr val="0563C1"/>
              </a:solidFill>
              <a:effectLst/>
              <a:uLnTx/>
              <a:uFillTx/>
              <a:latin typeface="+mn-lt"/>
              <a:ea typeface="Times New Roman" panose="02020603050405020304" pitchFamily="18" charset="0"/>
              <a:cs typeface="Times New Roman" panose="02020603050405020304" pitchFamily="18" charset="0"/>
              <a:hlinkClick xmlns:r="http://schemas.openxmlformats.org/officeDocument/2006/relationships" r:id=""/>
            </a:rPr>
            <a:t>http://www.tailings.info/knowledge/accidents.htm</a:t>
          </a:r>
          <a:endParaRPr kumimoji="0" lang="en-US" sz="1200" b="0" i="0" u="none" strike="noStrike" kern="0" cap="none" spc="0" normalizeH="0" baseline="0" noProof="0">
            <a:ln>
              <a:noFill/>
            </a:ln>
            <a:solidFill>
              <a:prstClr val="black"/>
            </a:solidFill>
            <a:effectLst/>
            <a:uLnTx/>
            <a:uFillTx/>
            <a:latin typeface="Times New Roman" panose="02020603050405020304" pitchFamily="18" charset="0"/>
            <a:ea typeface="Times New Roman" panose="02020603050405020304" pitchFamily="18" charset="0"/>
            <a:cs typeface="Times New Roman" panose="02020603050405020304" pitchFamily="18" charset="0"/>
          </a:endParaRP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rPr>
            <a:t>United Nations, Department of Economic &amp; Social Affairs, International Expert Group Meeting on Indigenous Peoples And Protection of the Environment, “Case Study of the Impact of Mining &amp; Dams on the Environment and Indigenous Peoples in Benguet, Cordillera, Philippines,” Aug 27-29, 2007  </a:t>
          </a: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rPr>
            <a:t>Villavicencio, Gabriel, Raul Espinace, Juan Palma, Andy Fourie, and Pamela Valenzuela, "Failures of sand tailings dams in a highly seismic country," Can. Geotech. J. 51: 449–464 (2014) </a:t>
          </a: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rPr>
            <a:t>Wei, Zuoan, Yin, Guangszhi, Wang J.G, Ling, Wan, Guangzhi, Li  “Design Construction and Management of Tailings Storage Facilities For Surface Disposal In China: Case Studies of Failures” Waste Management An Research Vol 31 p 106-112 Sage Publications October 11,2012 http://wmr.sagepub.com/content/31/1/106.full.pdf+html</a:t>
          </a: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r>
            <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rPr>
            <a:t>WISE.  World Information Service on Energy Uranium Project (http://www.wise-uranium.org/mdaf.html) as of  December 10, 2014</a:t>
          </a: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endPar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endParaRPr>
        </a:p>
        <a:p>
          <a:pPr marL="342900" marR="0" lvl="0" indent="-342900" defTabSz="914400" eaLnBrk="1" fontAlgn="base" latinLnBrk="0" hangingPunct="1">
            <a:lnSpc>
              <a:spcPct val="100000"/>
            </a:lnSpc>
            <a:spcBef>
              <a:spcPts val="0"/>
            </a:spcBef>
            <a:spcAft>
              <a:spcPts val="600"/>
            </a:spcAft>
            <a:buClrTx/>
            <a:buSzPts val="1000"/>
            <a:buFont typeface="Arial" panose="020B0604020202020204" pitchFamily="34" charset="0"/>
            <a:buAutoNum type="arabicParenBoth"/>
            <a:tabLst>
              <a:tab pos="228600" algn="l"/>
            </a:tabLst>
            <a:defRPr/>
          </a:pPr>
          <a:endParaRPr kumimoji="0" lang="en-US" sz="1100" b="0" i="0" u="none" strike="noStrike" kern="0" cap="none" spc="0" normalizeH="0" baseline="0" noProof="0">
            <a:ln>
              <a:noFill/>
            </a:ln>
            <a:solidFill>
              <a:prstClr val="black"/>
            </a:solidFill>
            <a:effectLst/>
            <a:uLnTx/>
            <a:uFillTx/>
            <a:latin typeface="+mn-lt"/>
            <a:ea typeface="Times New Roman" panose="02020603050405020304" pitchFamily="18" charset="0"/>
            <a:cs typeface="Times New Roman" panose="02020603050405020304" pitchFamily="18" charset="0"/>
          </a:endParaRPr>
        </a:p>
      </xdr:txBody>
    </xdr:sp>
    <xdr:clientData/>
  </xdr:twoCellAnchor>
  <xdr:twoCellAnchor>
    <xdr:from>
      <xdr:col>4</xdr:col>
      <xdr:colOff>400049</xdr:colOff>
      <xdr:row>317</xdr:row>
      <xdr:rowOff>45243</xdr:rowOff>
    </xdr:from>
    <xdr:to>
      <xdr:col>12</xdr:col>
      <xdr:colOff>1</xdr:colOff>
      <xdr:row>327</xdr:row>
      <xdr:rowOff>130968</xdr:rowOff>
    </xdr:to>
    <xdr:sp macro="" textlink="">
      <xdr:nvSpPr>
        <xdr:cNvPr id="3" name="TextBox 2"/>
        <xdr:cNvSpPr txBox="1"/>
      </xdr:nvSpPr>
      <xdr:spPr>
        <a:xfrm>
          <a:off x="7048499" y="78750318"/>
          <a:ext cx="6477002" cy="199072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1"/>
            <a:t>GENERAL NOTE</a:t>
          </a:r>
        </a:p>
        <a:p>
          <a:pPr algn="l"/>
          <a:r>
            <a:rPr lang="en-US" sz="1100" b="0"/>
            <a:t>We found small variations source to source on total release, run out, deaths and other details, but we found no ambiguities or inconsistencies that precluded a clear classification as "Serious" or "Very Serious".</a:t>
          </a:r>
        </a:p>
        <a:p>
          <a:pPr algn="l"/>
          <a:endParaRPr lang="en-US" sz="1100" b="0"/>
        </a:p>
        <a:p>
          <a:pPr algn="l"/>
          <a:r>
            <a:rPr lang="en-US" sz="1100" b="0"/>
            <a:t>Overall we found much more detailed accounts of "consequence" in local compilations or regional or national studies.  WISE &amp; ICOLD occasionally included details on consequence, or linked to sources detailing consequence.  Our bibliography includes a more extensive list of materials related to the consequence of TSF failure</a:t>
          </a:r>
          <a:r>
            <a:rPr lang="en-US" sz="1100" b="1"/>
            <a:t>s </a:t>
          </a:r>
        </a:p>
      </xdr:txBody>
    </xdr:sp>
    <xdr:clientData/>
  </xdr:twoCellAnchor>
  <xdr:oneCellAnchor>
    <xdr:from>
      <xdr:col>13</xdr:col>
      <xdr:colOff>11905</xdr:colOff>
      <xdr:row>373</xdr:row>
      <xdr:rowOff>0</xdr:rowOff>
    </xdr:from>
    <xdr:ext cx="184731" cy="264560"/>
    <xdr:sp macro="" textlink="">
      <xdr:nvSpPr>
        <xdr:cNvPr id="4" name="TextBox 3"/>
        <xdr:cNvSpPr txBox="1"/>
      </xdr:nvSpPr>
      <xdr:spPr>
        <a:xfrm>
          <a:off x="14347030" y="89992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373</xdr:row>
      <xdr:rowOff>0</xdr:rowOff>
    </xdr:from>
    <xdr:ext cx="184731" cy="264560"/>
    <xdr:sp macro="" textlink="">
      <xdr:nvSpPr>
        <xdr:cNvPr id="5" name="TextBox 4"/>
        <xdr:cNvSpPr txBox="1"/>
      </xdr:nvSpPr>
      <xdr:spPr>
        <a:xfrm>
          <a:off x="11906250" y="89992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0</xdr:col>
      <xdr:colOff>0</xdr:colOff>
      <xdr:row>388</xdr:row>
      <xdr:rowOff>142876</xdr:rowOff>
    </xdr:from>
    <xdr:to>
      <xdr:col>2</xdr:col>
      <xdr:colOff>931070</xdr:colOff>
      <xdr:row>411</xdr:row>
      <xdr:rowOff>166688</xdr:rowOff>
    </xdr:to>
    <xdr:sp macro="" textlink="">
      <xdr:nvSpPr>
        <xdr:cNvPr id="6" name="TextBox 5"/>
        <xdr:cNvSpPr txBox="1"/>
      </xdr:nvSpPr>
      <xdr:spPr>
        <a:xfrm>
          <a:off x="0" y="93268801"/>
          <a:ext cx="2083595" cy="4681537"/>
        </a:xfrm>
        <a:prstGeom prst="rect">
          <a:avLst/>
        </a:prstGeom>
        <a:solidFill>
          <a:schemeClr val="accent5">
            <a:lumMod val="20000"/>
            <a:lumOff val="80000"/>
          </a:schemeClr>
        </a:solidFill>
        <a:ln w="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COLORS: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black"/>
            </a:solidFill>
            <a:effectLst/>
            <a:uLnTx/>
            <a:uFillTx/>
            <a:latin typeface="+mn-lt"/>
            <a:ea typeface="+mn-ea"/>
            <a:cs typeface="+mn-cs"/>
          </a:endParaRPr>
        </a:p>
        <a:p>
          <a:pPr marL="342900" marR="0" lvl="0" indent="-342900">
            <a:spcBef>
              <a:spcPts val="0"/>
            </a:spcBef>
            <a:spcAft>
              <a:spcPts val="0"/>
            </a:spcAft>
            <a:buFont typeface="+mj-lt"/>
            <a:buAutoNum type="arabicParenR"/>
          </a:pPr>
          <a:r>
            <a:rPr lang="en-US" sz="1100">
              <a:effectLst/>
              <a:latin typeface="Times New Roman" panose="02020603050405020304" pitchFamily="18" charset="0"/>
              <a:ea typeface="Times New Roman" panose="02020603050405020304" pitchFamily="18" charset="0"/>
              <a:cs typeface="Arial" panose="020B0604020202020204" pitchFamily="34" charset="0"/>
            </a:rPr>
            <a:t>VERY SERIOUS.  </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Red	32</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Green	55</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Blue	100</a:t>
          </a:r>
        </a:p>
        <a:p>
          <a:pPr marL="0" marR="0">
            <a:spcBef>
              <a:spcPts val="0"/>
            </a:spcBef>
            <a:spcAft>
              <a:spcPts val="0"/>
            </a:spcAft>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 </a:t>
          </a:r>
        </a:p>
        <a:p>
          <a:pPr marL="342900" marR="0" lvl="0" indent="-342900">
            <a:spcBef>
              <a:spcPts val="0"/>
            </a:spcBef>
            <a:spcAft>
              <a:spcPts val="0"/>
            </a:spcAft>
            <a:buFont typeface="+mj-lt"/>
            <a:buAutoNum type="arabicParenR" startAt="2"/>
          </a:pPr>
          <a:r>
            <a:rPr lang="en-US" sz="1100">
              <a:effectLst/>
              <a:latin typeface="Times New Roman" panose="02020603050405020304" pitchFamily="18" charset="0"/>
              <a:ea typeface="Times New Roman" panose="02020603050405020304" pitchFamily="18" charset="0"/>
              <a:cs typeface="Arial" panose="020B0604020202020204" pitchFamily="34" charset="0"/>
            </a:rPr>
            <a:t>SERIOUS  </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Red	68</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Green	114</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Blue	196</a:t>
          </a:r>
        </a:p>
        <a:p>
          <a:pPr marL="0" marR="0">
            <a:spcBef>
              <a:spcPts val="0"/>
            </a:spcBef>
            <a:spcAft>
              <a:spcPts val="0"/>
            </a:spcAft>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 </a:t>
          </a:r>
        </a:p>
        <a:p>
          <a:pPr marL="342900" marR="0" lvl="0" indent="-342900">
            <a:spcBef>
              <a:spcPts val="0"/>
            </a:spcBef>
            <a:spcAft>
              <a:spcPts val="0"/>
            </a:spcAft>
            <a:buFont typeface="+mj-lt"/>
            <a:buAutoNum type="arabicParenR" startAt="3"/>
          </a:pPr>
          <a:r>
            <a:rPr lang="en-US" sz="1100">
              <a:effectLst/>
              <a:latin typeface="Times New Roman" panose="02020603050405020304" pitchFamily="18" charset="0"/>
              <a:ea typeface="Times New Roman" panose="02020603050405020304" pitchFamily="18" charset="0"/>
              <a:cs typeface="Arial" panose="020B0604020202020204" pitchFamily="34" charset="0"/>
            </a:rPr>
            <a:t>OTHER FAILURE  </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Red	197</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Green	228</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Blue	237</a:t>
          </a:r>
        </a:p>
        <a:p>
          <a:pPr marL="0" marR="0">
            <a:spcBef>
              <a:spcPts val="0"/>
            </a:spcBef>
            <a:spcAft>
              <a:spcPts val="0"/>
            </a:spcAft>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 </a:t>
          </a:r>
        </a:p>
        <a:p>
          <a:pPr marL="342900" marR="0" lvl="0" indent="-342900">
            <a:spcBef>
              <a:spcPts val="0"/>
            </a:spcBef>
            <a:spcAft>
              <a:spcPts val="0"/>
            </a:spcAft>
            <a:buFont typeface="+mj-lt"/>
            <a:buAutoNum type="arabicParenR" startAt="4"/>
          </a:pPr>
          <a:r>
            <a:rPr lang="en-US" sz="1100">
              <a:effectLst/>
              <a:latin typeface="Times New Roman" panose="02020603050405020304" pitchFamily="18" charset="0"/>
              <a:ea typeface="Times New Roman" panose="02020603050405020304" pitchFamily="18" charset="0"/>
              <a:cs typeface="Arial" panose="020B0604020202020204" pitchFamily="34" charset="0"/>
            </a:rPr>
            <a:t>OTHER ACCIDENT   </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Red	185</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Green	255</a:t>
          </a:r>
        </a:p>
        <a:p>
          <a:pPr marL="342900" marR="0" lvl="0" indent="-342900">
            <a:spcBef>
              <a:spcPts val="0"/>
            </a:spcBef>
            <a:spcAft>
              <a:spcPts val="0"/>
            </a:spcAft>
            <a:buFont typeface="+mj-lt"/>
            <a:buAutoNum type="alphaLcParenBoth"/>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Blue	255</a:t>
          </a:r>
        </a:p>
        <a:p>
          <a:pPr marL="0" marR="0">
            <a:spcBef>
              <a:spcPts val="0"/>
            </a:spcBef>
            <a:spcAft>
              <a:spcPts val="0"/>
            </a:spcAft>
            <a:tabLst>
              <a:tab pos="914400" algn="l"/>
            </a:tabLst>
          </a:pPr>
          <a:r>
            <a:rPr lang="en-US" sz="1100">
              <a:effectLst/>
              <a:latin typeface="Times New Roman" panose="02020603050405020304" pitchFamily="18" charset="0"/>
              <a:ea typeface="Times New Roman" panose="02020603050405020304" pitchFamily="18" charset="0"/>
              <a:cs typeface="Arial" panose="020B0604020202020204" pitchFamily="34" charset="0"/>
            </a:rPr>
            <a:t> </a:t>
          </a:r>
        </a:p>
        <a:p>
          <a:pPr marL="342900" marR="0" lvl="0" indent="-342900">
            <a:spcBef>
              <a:spcPts val="0"/>
            </a:spcBef>
            <a:spcAft>
              <a:spcPts val="0"/>
            </a:spcAft>
            <a:buFont typeface="+mj-lt"/>
            <a:buAutoNum type="arabicParenR" startAt="5"/>
          </a:pPr>
          <a:r>
            <a:rPr lang="en-US" sz="1100">
              <a:effectLst/>
              <a:latin typeface="Times New Roman" panose="02020603050405020304" pitchFamily="18" charset="0"/>
              <a:ea typeface="Times New Roman" panose="02020603050405020304" pitchFamily="18" charset="0"/>
              <a:cs typeface="Arial" panose="020B0604020202020204" pitchFamily="34" charset="0"/>
            </a:rPr>
            <a:t>NON-DAM FAILURE  </a:t>
          </a:r>
        </a:p>
        <a:p>
          <a:r>
            <a:rPr lang="en-US" sz="1100">
              <a:effectLst/>
              <a:latin typeface="Times New Roman" panose="02020603050405020304" pitchFamily="18" charset="0"/>
              <a:ea typeface="Times New Roman" panose="02020603050405020304" pitchFamily="18" charset="0"/>
              <a:cs typeface="Arial" panose="020B0604020202020204" pitchFamily="34" charset="0"/>
            </a:rPr>
            <a:t>White</a:t>
          </a:r>
          <a:endParaRPr lang="en-US" sz="900" b="0"/>
        </a:p>
      </xdr:txBody>
    </xdr:sp>
    <xdr:clientData/>
  </xdr:twoCellAnchor>
  <xdr:oneCellAnchor>
    <xdr:from>
      <xdr:col>9</xdr:col>
      <xdr:colOff>0</xdr:colOff>
      <xdr:row>373</xdr:row>
      <xdr:rowOff>0</xdr:rowOff>
    </xdr:from>
    <xdr:ext cx="184731" cy="264560"/>
    <xdr:sp macro="" textlink="">
      <xdr:nvSpPr>
        <xdr:cNvPr id="7" name="TextBox 6"/>
        <xdr:cNvSpPr txBox="1"/>
      </xdr:nvSpPr>
      <xdr:spPr>
        <a:xfrm>
          <a:off x="11077575" y="89992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editAs="oneCell">
    <xdr:from>
      <xdr:col>2</xdr:col>
      <xdr:colOff>0</xdr:colOff>
      <xdr:row>10</xdr:row>
      <xdr:rowOff>0</xdr:rowOff>
    </xdr:from>
    <xdr:to>
      <xdr:col>2</xdr:col>
      <xdr:colOff>95250</xdr:colOff>
      <xdr:row>10</xdr:row>
      <xdr:rowOff>66675</xdr:rowOff>
    </xdr:to>
    <xdr:pic>
      <xdr:nvPicPr>
        <xdr:cNvPr id="8" name="Picture 1" descr="external link">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52525" y="4324350"/>
          <a:ext cx="95250" cy="66675"/>
        </a:xfrm>
        <a:prstGeom prst="rect">
          <a:avLst/>
        </a:prstGeom>
        <a:noFill/>
      </xdr:spPr>
    </xdr:pic>
    <xdr:clientData/>
  </xdr:twoCellAnchor>
  <xdr:oneCellAnchor>
    <xdr:from>
      <xdr:col>13</xdr:col>
      <xdr:colOff>11905</xdr:colOff>
      <xdr:row>393</xdr:row>
      <xdr:rowOff>0</xdr:rowOff>
    </xdr:from>
    <xdr:ext cx="184731" cy="264560"/>
    <xdr:sp macro="" textlink="">
      <xdr:nvSpPr>
        <xdr:cNvPr id="9" name="TextBox 8"/>
        <xdr:cNvSpPr txBox="1"/>
      </xdr:nvSpPr>
      <xdr:spPr>
        <a:xfrm>
          <a:off x="14347030" y="94078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393</xdr:row>
      <xdr:rowOff>0</xdr:rowOff>
    </xdr:from>
    <xdr:ext cx="184731" cy="264560"/>
    <xdr:sp macro="" textlink="">
      <xdr:nvSpPr>
        <xdr:cNvPr id="10" name="TextBox 9"/>
        <xdr:cNvSpPr txBox="1"/>
      </xdr:nvSpPr>
      <xdr:spPr>
        <a:xfrm>
          <a:off x="11906250" y="94078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9</xdr:col>
      <xdr:colOff>0</xdr:colOff>
      <xdr:row>393</xdr:row>
      <xdr:rowOff>0</xdr:rowOff>
    </xdr:from>
    <xdr:ext cx="184731" cy="264560"/>
    <xdr:sp macro="" textlink="">
      <xdr:nvSpPr>
        <xdr:cNvPr id="11" name="TextBox 10"/>
        <xdr:cNvSpPr txBox="1"/>
      </xdr:nvSpPr>
      <xdr:spPr>
        <a:xfrm>
          <a:off x="11077575" y="94078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13</xdr:col>
      <xdr:colOff>11905</xdr:colOff>
      <xdr:row>422</xdr:row>
      <xdr:rowOff>0</xdr:rowOff>
    </xdr:from>
    <xdr:ext cx="184731" cy="264560"/>
    <xdr:sp macro="" textlink="">
      <xdr:nvSpPr>
        <xdr:cNvPr id="12" name="TextBox 11"/>
        <xdr:cNvSpPr txBox="1"/>
      </xdr:nvSpPr>
      <xdr:spPr>
        <a:xfrm>
          <a:off x="14347030" y="9987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422</xdr:row>
      <xdr:rowOff>0</xdr:rowOff>
    </xdr:from>
    <xdr:ext cx="184731" cy="264560"/>
    <xdr:sp macro="" textlink="">
      <xdr:nvSpPr>
        <xdr:cNvPr id="13" name="TextBox 12"/>
        <xdr:cNvSpPr txBox="1"/>
      </xdr:nvSpPr>
      <xdr:spPr>
        <a:xfrm>
          <a:off x="11906250" y="9987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9</xdr:col>
      <xdr:colOff>0</xdr:colOff>
      <xdr:row>422</xdr:row>
      <xdr:rowOff>0</xdr:rowOff>
    </xdr:from>
    <xdr:ext cx="184731" cy="264560"/>
    <xdr:sp macro="" textlink="">
      <xdr:nvSpPr>
        <xdr:cNvPr id="14" name="TextBox 13"/>
        <xdr:cNvSpPr txBox="1"/>
      </xdr:nvSpPr>
      <xdr:spPr>
        <a:xfrm>
          <a:off x="11077575" y="9987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13</xdr:col>
      <xdr:colOff>11905</xdr:colOff>
      <xdr:row>436</xdr:row>
      <xdr:rowOff>0</xdr:rowOff>
    </xdr:from>
    <xdr:ext cx="184731" cy="264560"/>
    <xdr:sp macro="" textlink="">
      <xdr:nvSpPr>
        <xdr:cNvPr id="15" name="TextBox 14"/>
        <xdr:cNvSpPr txBox="1"/>
      </xdr:nvSpPr>
      <xdr:spPr>
        <a:xfrm>
          <a:off x="14347030" y="10282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436</xdr:row>
      <xdr:rowOff>0</xdr:rowOff>
    </xdr:from>
    <xdr:ext cx="184731" cy="264560"/>
    <xdr:sp macro="" textlink="">
      <xdr:nvSpPr>
        <xdr:cNvPr id="16" name="TextBox 15"/>
        <xdr:cNvSpPr txBox="1"/>
      </xdr:nvSpPr>
      <xdr:spPr>
        <a:xfrm>
          <a:off x="11906250" y="10282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9</xdr:col>
      <xdr:colOff>0</xdr:colOff>
      <xdr:row>436</xdr:row>
      <xdr:rowOff>0</xdr:rowOff>
    </xdr:from>
    <xdr:ext cx="184731" cy="264560"/>
    <xdr:sp macro="" textlink="">
      <xdr:nvSpPr>
        <xdr:cNvPr id="17" name="TextBox 16"/>
        <xdr:cNvSpPr txBox="1"/>
      </xdr:nvSpPr>
      <xdr:spPr>
        <a:xfrm>
          <a:off x="11077575" y="102822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422</xdr:row>
      <xdr:rowOff>0</xdr:rowOff>
    </xdr:from>
    <xdr:ext cx="184731" cy="264560"/>
    <xdr:sp macro="" textlink="">
      <xdr:nvSpPr>
        <xdr:cNvPr id="18" name="TextBox 17"/>
        <xdr:cNvSpPr txBox="1"/>
      </xdr:nvSpPr>
      <xdr:spPr>
        <a:xfrm>
          <a:off x="11906250" y="9987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9</xdr:col>
      <xdr:colOff>0</xdr:colOff>
      <xdr:row>422</xdr:row>
      <xdr:rowOff>0</xdr:rowOff>
    </xdr:from>
    <xdr:ext cx="184731" cy="264560"/>
    <xdr:sp macro="" textlink="">
      <xdr:nvSpPr>
        <xdr:cNvPr id="19" name="TextBox 18"/>
        <xdr:cNvSpPr txBox="1"/>
      </xdr:nvSpPr>
      <xdr:spPr>
        <a:xfrm>
          <a:off x="11077575" y="9987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 name="TextBox 19"/>
        <xdr:cNvSpPr txBox="1"/>
      </xdr:nvSpPr>
      <xdr:spPr>
        <a:xfrm>
          <a:off x="11906250"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9</xdr:col>
      <xdr:colOff>0</xdr:colOff>
      <xdr:row>546</xdr:row>
      <xdr:rowOff>0</xdr:rowOff>
    </xdr:from>
    <xdr:ext cx="184731" cy="264560"/>
    <xdr:sp macro="" textlink="">
      <xdr:nvSpPr>
        <xdr:cNvPr id="21" name="TextBox 20"/>
        <xdr:cNvSpPr txBox="1"/>
      </xdr:nvSpPr>
      <xdr:spPr>
        <a:xfrm>
          <a:off x="11077575"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 name="TextBox 21"/>
        <xdr:cNvSpPr txBox="1"/>
      </xdr:nvSpPr>
      <xdr:spPr>
        <a:xfrm>
          <a:off x="11906250"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9</xdr:col>
      <xdr:colOff>0</xdr:colOff>
      <xdr:row>546</xdr:row>
      <xdr:rowOff>0</xdr:rowOff>
    </xdr:from>
    <xdr:ext cx="184731" cy="264560"/>
    <xdr:sp macro="" textlink="">
      <xdr:nvSpPr>
        <xdr:cNvPr id="23" name="TextBox 22"/>
        <xdr:cNvSpPr txBox="1"/>
      </xdr:nvSpPr>
      <xdr:spPr>
        <a:xfrm>
          <a:off x="11077575"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 name="TextBox 23"/>
        <xdr:cNvSpPr txBox="1"/>
      </xdr:nvSpPr>
      <xdr:spPr>
        <a:xfrm>
          <a:off x="11906250"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9</xdr:col>
      <xdr:colOff>0</xdr:colOff>
      <xdr:row>546</xdr:row>
      <xdr:rowOff>0</xdr:rowOff>
    </xdr:from>
    <xdr:ext cx="184731" cy="264560"/>
    <xdr:sp macro="" textlink="">
      <xdr:nvSpPr>
        <xdr:cNvPr id="25" name="TextBox 24"/>
        <xdr:cNvSpPr txBox="1"/>
      </xdr:nvSpPr>
      <xdr:spPr>
        <a:xfrm>
          <a:off x="11077575"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 name="TextBox 25"/>
        <xdr:cNvSpPr txBox="1"/>
      </xdr:nvSpPr>
      <xdr:spPr>
        <a:xfrm>
          <a:off x="11906250"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9</xdr:col>
      <xdr:colOff>0</xdr:colOff>
      <xdr:row>546</xdr:row>
      <xdr:rowOff>0</xdr:rowOff>
    </xdr:from>
    <xdr:ext cx="184731" cy="264560"/>
    <xdr:sp macro="" textlink="">
      <xdr:nvSpPr>
        <xdr:cNvPr id="27" name="TextBox 26"/>
        <xdr:cNvSpPr txBox="1"/>
      </xdr:nvSpPr>
      <xdr:spPr>
        <a:xfrm>
          <a:off x="11077575"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 name="TextBox 27"/>
        <xdr:cNvSpPr txBox="1"/>
      </xdr:nvSpPr>
      <xdr:spPr>
        <a:xfrm>
          <a:off x="11906250"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9</xdr:col>
      <xdr:colOff>0</xdr:colOff>
      <xdr:row>546</xdr:row>
      <xdr:rowOff>0</xdr:rowOff>
    </xdr:from>
    <xdr:ext cx="184731" cy="264560"/>
    <xdr:sp macro="" textlink="">
      <xdr:nvSpPr>
        <xdr:cNvPr id="29" name="TextBox 28"/>
        <xdr:cNvSpPr txBox="1"/>
      </xdr:nvSpPr>
      <xdr:spPr>
        <a:xfrm>
          <a:off x="11077575" y="12424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 name="TextBox 29"/>
        <xdr:cNvSpPr txBox="1"/>
      </xdr:nvSpPr>
      <xdr:spPr>
        <a:xfrm>
          <a:off x="11906250" y="12443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 name="TextBox 30"/>
        <xdr:cNvSpPr txBox="1"/>
      </xdr:nvSpPr>
      <xdr:spPr>
        <a:xfrm>
          <a:off x="11906250" y="12443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 name="TextBox 31"/>
        <xdr:cNvSpPr txBox="1"/>
      </xdr:nvSpPr>
      <xdr:spPr>
        <a:xfrm>
          <a:off x="11906250" y="12443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 name="TextBox 32"/>
        <xdr:cNvSpPr txBox="1"/>
      </xdr:nvSpPr>
      <xdr:spPr>
        <a:xfrm>
          <a:off x="11906250" y="12443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 name="TextBox 33"/>
        <xdr:cNvSpPr txBox="1"/>
      </xdr:nvSpPr>
      <xdr:spPr>
        <a:xfrm>
          <a:off x="11906250" y="12443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 name="TextBox 34"/>
        <xdr:cNvSpPr txBox="1"/>
      </xdr:nvSpPr>
      <xdr:spPr>
        <a:xfrm>
          <a:off x="11906250" y="12462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 name="TextBox 35"/>
        <xdr:cNvSpPr txBox="1"/>
      </xdr:nvSpPr>
      <xdr:spPr>
        <a:xfrm>
          <a:off x="11906250" y="12462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 name="TextBox 36"/>
        <xdr:cNvSpPr txBox="1"/>
      </xdr:nvSpPr>
      <xdr:spPr>
        <a:xfrm>
          <a:off x="11906250" y="12462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 name="TextBox 37"/>
        <xdr:cNvSpPr txBox="1"/>
      </xdr:nvSpPr>
      <xdr:spPr>
        <a:xfrm>
          <a:off x="11906250" y="12462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 name="TextBox 38"/>
        <xdr:cNvSpPr txBox="1"/>
      </xdr:nvSpPr>
      <xdr:spPr>
        <a:xfrm>
          <a:off x="11906250" y="12462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 name="TextBox 39"/>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 name="TextBox 40"/>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 name="TextBox 41"/>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 name="TextBox 42"/>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 name="TextBox 43"/>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 name="TextBox 44"/>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 name="TextBox 45"/>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 name="TextBox 46"/>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 name="TextBox 47"/>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 name="TextBox 48"/>
        <xdr:cNvSpPr txBox="1"/>
      </xdr:nvSpPr>
      <xdr:spPr>
        <a:xfrm>
          <a:off x="11906250" y="12481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 name="TextBox 49"/>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 name="TextBox 50"/>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 name="TextBox 51"/>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 name="TextBox 52"/>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 name="TextBox 53"/>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 name="TextBox 54"/>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 name="TextBox 55"/>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 name="TextBox 56"/>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 name="TextBox 57"/>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 name="TextBox 58"/>
        <xdr:cNvSpPr txBox="1"/>
      </xdr:nvSpPr>
      <xdr:spPr>
        <a:xfrm>
          <a:off x="11906250" y="12500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 name="TextBox 59"/>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 name="TextBox 60"/>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 name="TextBox 61"/>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 name="TextBox 62"/>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 name="TextBox 63"/>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 name="TextBox 64"/>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 name="TextBox 65"/>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 name="TextBox 66"/>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 name="TextBox 67"/>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 name="TextBox 68"/>
        <xdr:cNvSpPr txBox="1"/>
      </xdr:nvSpPr>
      <xdr:spPr>
        <a:xfrm>
          <a:off x="11906250" y="12519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 name="TextBox 69"/>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 name="TextBox 70"/>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 name="TextBox 71"/>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 name="TextBox 72"/>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 name="TextBox 73"/>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 name="TextBox 74"/>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 name="TextBox 75"/>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 name="TextBox 76"/>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 name="TextBox 77"/>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 name="TextBox 78"/>
        <xdr:cNvSpPr txBox="1"/>
      </xdr:nvSpPr>
      <xdr:spPr>
        <a:xfrm>
          <a:off x="11906250" y="12538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 name="TextBox 79"/>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 name="TextBox 80"/>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 name="TextBox 81"/>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 name="TextBox 82"/>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 name="TextBox 83"/>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 name="TextBox 84"/>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 name="TextBox 85"/>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 name="TextBox 86"/>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 name="TextBox 87"/>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 name="TextBox 88"/>
        <xdr:cNvSpPr txBox="1"/>
      </xdr:nvSpPr>
      <xdr:spPr>
        <a:xfrm>
          <a:off x="11906250" y="1255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 name="TextBox 89"/>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 name="TextBox 90"/>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 name="TextBox 91"/>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 name="TextBox 92"/>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 name="TextBox 93"/>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 name="TextBox 94"/>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 name="TextBox 95"/>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 name="TextBox 96"/>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8" name="TextBox 97"/>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9" name="TextBox 98"/>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0" name="TextBox 99"/>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1" name="TextBox 100"/>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2" name="TextBox 101"/>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3" name="TextBox 102"/>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4" name="TextBox 103"/>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5" name="TextBox 104"/>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6" name="TextBox 105"/>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7" name="TextBox 106"/>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8" name="TextBox 107"/>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09" name="TextBox 108"/>
        <xdr:cNvSpPr txBox="1"/>
      </xdr:nvSpPr>
      <xdr:spPr>
        <a:xfrm>
          <a:off x="11906250" y="12614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0" name="TextBox 109"/>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1" name="TextBox 110"/>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2" name="TextBox 111"/>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3" name="TextBox 112"/>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4" name="TextBox 113"/>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5" name="TextBox 114"/>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6" name="TextBox 115"/>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7" name="TextBox 116"/>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8" name="TextBox 117"/>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19" name="TextBox 118"/>
        <xdr:cNvSpPr txBox="1"/>
      </xdr:nvSpPr>
      <xdr:spPr>
        <a:xfrm>
          <a:off x="11906250" y="12633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0" name="TextBox 119"/>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1" name="TextBox 120"/>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2" name="TextBox 121"/>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3" name="TextBox 122"/>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4" name="TextBox 123"/>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5" name="TextBox 124"/>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6" name="TextBox 125"/>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7" name="TextBox 126"/>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8" name="TextBox 127"/>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29" name="TextBox 128"/>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0" name="TextBox 129"/>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1" name="TextBox 130"/>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2" name="TextBox 131"/>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3" name="TextBox 132"/>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4" name="TextBox 133"/>
        <xdr:cNvSpPr txBox="1"/>
      </xdr:nvSpPr>
      <xdr:spPr>
        <a:xfrm>
          <a:off x="11906250" y="12653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5" name="TextBox 134"/>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6" name="TextBox 135"/>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7" name="TextBox 136"/>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8" name="TextBox 137"/>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39" name="TextBox 138"/>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0" name="TextBox 139"/>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1" name="TextBox 140"/>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2" name="TextBox 141"/>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3" name="TextBox 142"/>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4" name="TextBox 143"/>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5" name="TextBox 144"/>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6" name="TextBox 145"/>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7" name="TextBox 146"/>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8" name="TextBox 147"/>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49" name="TextBox 148"/>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0" name="TextBox 149"/>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1" name="TextBox 150"/>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2" name="TextBox 151"/>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3" name="TextBox 152"/>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4" name="TextBox 153"/>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5" name="TextBox 154"/>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6" name="TextBox 155"/>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7" name="TextBox 156"/>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8" name="TextBox 157"/>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59" name="TextBox 158"/>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0" name="TextBox 159"/>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1" name="TextBox 160"/>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2" name="TextBox 161"/>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3" name="TextBox 162"/>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4" name="TextBox 163"/>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5" name="TextBox 164"/>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6" name="TextBox 165"/>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7" name="TextBox 166"/>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8" name="TextBox 167"/>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69" name="TextBox 168"/>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0" name="TextBox 169"/>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1" name="TextBox 170"/>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2" name="TextBox 171"/>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3" name="TextBox 172"/>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4" name="TextBox 173"/>
        <xdr:cNvSpPr txBox="1"/>
      </xdr:nvSpPr>
      <xdr:spPr>
        <a:xfrm>
          <a:off x="11906250" y="12672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5" name="TextBox 174"/>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6" name="TextBox 175"/>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7" name="TextBox 176"/>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8" name="TextBox 177"/>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79" name="TextBox 178"/>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0" name="TextBox 179"/>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1" name="TextBox 180"/>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2" name="TextBox 181"/>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3" name="TextBox 182"/>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4" name="TextBox 183"/>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5" name="TextBox 184"/>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6" name="TextBox 185"/>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7" name="TextBox 186"/>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8" name="TextBox 187"/>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89" name="TextBox 188"/>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0" name="TextBox 189"/>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1" name="TextBox 190"/>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2" name="TextBox 191"/>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3" name="TextBox 192"/>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4" name="TextBox 193"/>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5" name="TextBox 194"/>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6" name="TextBox 195"/>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7" name="TextBox 196"/>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8" name="TextBox 197"/>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199" name="TextBox 198"/>
        <xdr:cNvSpPr txBox="1"/>
      </xdr:nvSpPr>
      <xdr:spPr>
        <a:xfrm>
          <a:off x="11906250" y="12691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0" name="TextBox 199"/>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1" name="TextBox 200"/>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2" name="TextBox 201"/>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3" name="TextBox 202"/>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4" name="TextBox 203"/>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5" name="TextBox 204"/>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6" name="TextBox 205"/>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7" name="TextBox 206"/>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8" name="TextBox 207"/>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09" name="TextBox 208"/>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0" name="TextBox 209"/>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1" name="TextBox 210"/>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2" name="TextBox 211"/>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3" name="TextBox 212"/>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4" name="TextBox 213"/>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5" name="TextBox 214"/>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6" name="TextBox 215"/>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7" name="TextBox 216"/>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8" name="TextBox 217"/>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19" name="TextBox 218"/>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0" name="TextBox 219"/>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1" name="TextBox 220"/>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2" name="TextBox 221"/>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3" name="TextBox 222"/>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4" name="TextBox 223"/>
        <xdr:cNvSpPr txBox="1"/>
      </xdr:nvSpPr>
      <xdr:spPr>
        <a:xfrm>
          <a:off x="11906250" y="12710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5" name="TextBox 224"/>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6" name="TextBox 225"/>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7" name="TextBox 226"/>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8" name="TextBox 227"/>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29" name="TextBox 228"/>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0" name="TextBox 229"/>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1" name="TextBox 230"/>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2" name="TextBox 231"/>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3" name="TextBox 232"/>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4" name="TextBox 233"/>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5" name="TextBox 234"/>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6" name="TextBox 235"/>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7" name="TextBox 236"/>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8" name="TextBox 237"/>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39" name="TextBox 238"/>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0" name="TextBox 239"/>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1" name="TextBox 240"/>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2" name="TextBox 241"/>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3" name="TextBox 242"/>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4" name="TextBox 243"/>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5" name="TextBox 244"/>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6" name="TextBox 245"/>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7" name="TextBox 246"/>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8" name="TextBox 247"/>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49" name="TextBox 248"/>
        <xdr:cNvSpPr txBox="1"/>
      </xdr:nvSpPr>
      <xdr:spPr>
        <a:xfrm>
          <a:off x="11906250" y="127292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0" name="TextBox 249"/>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1" name="TextBox 250"/>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2" name="TextBox 251"/>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3" name="TextBox 252"/>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4" name="TextBox 253"/>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5" name="TextBox 254"/>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6" name="TextBox 255"/>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7" name="TextBox 256"/>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8" name="TextBox 257"/>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59" name="TextBox 258"/>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0" name="TextBox 259"/>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1" name="TextBox 260"/>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2" name="TextBox 261"/>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3" name="TextBox 262"/>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4" name="TextBox 263"/>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5" name="TextBox 264"/>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6" name="TextBox 265"/>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7" name="TextBox 266"/>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8" name="TextBox 267"/>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69" name="TextBox 268"/>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0" name="TextBox 269"/>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1" name="TextBox 270"/>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2" name="TextBox 271"/>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3" name="TextBox 272"/>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4" name="TextBox 273"/>
        <xdr:cNvSpPr txBox="1"/>
      </xdr:nvSpPr>
      <xdr:spPr>
        <a:xfrm>
          <a:off x="11906250" y="12748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5" name="TextBox 274"/>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6" name="TextBox 275"/>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7" name="TextBox 276"/>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8" name="TextBox 277"/>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79" name="TextBox 278"/>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0" name="TextBox 279"/>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1" name="TextBox 280"/>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2" name="TextBox 281"/>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3" name="TextBox 282"/>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4" name="TextBox 283"/>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5" name="TextBox 284"/>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6" name="TextBox 285"/>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7" name="TextBox 286"/>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8" name="TextBox 287"/>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89" name="TextBox 288"/>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0" name="TextBox 289"/>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1" name="TextBox 290"/>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2" name="TextBox 291"/>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3" name="TextBox 292"/>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4" name="TextBox 293"/>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5" name="TextBox 294"/>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6" name="TextBox 295"/>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7" name="TextBox 296"/>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8" name="TextBox 297"/>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299" name="TextBox 298"/>
        <xdr:cNvSpPr txBox="1"/>
      </xdr:nvSpPr>
      <xdr:spPr>
        <a:xfrm>
          <a:off x="11906250" y="127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0" name="TextBox 299"/>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1" name="TextBox 300"/>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2" name="TextBox 301"/>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3" name="TextBox 302"/>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4" name="TextBox 303"/>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5" name="TextBox 304"/>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6" name="TextBox 305"/>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7" name="TextBox 306"/>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8" name="TextBox 307"/>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09" name="TextBox 308"/>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0" name="TextBox 309"/>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1" name="TextBox 310"/>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2" name="TextBox 311"/>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3" name="TextBox 312"/>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4" name="TextBox 313"/>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5" name="TextBox 314"/>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6" name="TextBox 315"/>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7" name="TextBox 316"/>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8" name="TextBox 317"/>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19" name="TextBox 318"/>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0" name="TextBox 319"/>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1" name="TextBox 320"/>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2" name="TextBox 321"/>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3" name="TextBox 322"/>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4" name="TextBox 323"/>
        <xdr:cNvSpPr txBox="1"/>
      </xdr:nvSpPr>
      <xdr:spPr>
        <a:xfrm>
          <a:off x="11906250" y="12786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5" name="TextBox 324"/>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6" name="TextBox 325"/>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7" name="TextBox 326"/>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8" name="TextBox 327"/>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29" name="TextBox 328"/>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0" name="TextBox 329"/>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1" name="TextBox 330"/>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2" name="TextBox 331"/>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3" name="TextBox 332"/>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4" name="TextBox 333"/>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5" name="TextBox 334"/>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6" name="TextBox 335"/>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7" name="TextBox 336"/>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8" name="TextBox 337"/>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39" name="TextBox 338"/>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0" name="TextBox 339"/>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1" name="TextBox 340"/>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2" name="TextBox 341"/>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3" name="TextBox 342"/>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4" name="TextBox 343"/>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5" name="TextBox 344"/>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6" name="TextBox 345"/>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7" name="TextBox 346"/>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8" name="TextBox 347"/>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49" name="TextBox 348"/>
        <xdr:cNvSpPr txBox="1"/>
      </xdr:nvSpPr>
      <xdr:spPr>
        <a:xfrm>
          <a:off x="11906250" y="12805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0" name="TextBox 349"/>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1" name="TextBox 350"/>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2" name="TextBox 351"/>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3" name="TextBox 352"/>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4" name="TextBox 353"/>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5" name="TextBox 354"/>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6" name="TextBox 355"/>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7" name="TextBox 356"/>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8" name="TextBox 357"/>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59" name="TextBox 358"/>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0" name="TextBox 359"/>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1" name="TextBox 360"/>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2" name="TextBox 361"/>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3" name="TextBox 362"/>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4" name="TextBox 363"/>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5" name="TextBox 364"/>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6" name="TextBox 365"/>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7" name="TextBox 366"/>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8" name="TextBox 367"/>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69" name="TextBox 368"/>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0" name="TextBox 369"/>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1" name="TextBox 370"/>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2" name="TextBox 371"/>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3" name="TextBox 372"/>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4" name="TextBox 373"/>
        <xdr:cNvSpPr txBox="1"/>
      </xdr:nvSpPr>
      <xdr:spPr>
        <a:xfrm>
          <a:off x="11906250" y="12824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5" name="TextBox 374"/>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6" name="TextBox 375"/>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7" name="TextBox 376"/>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8" name="TextBox 377"/>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79" name="TextBox 378"/>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0" name="TextBox 379"/>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1" name="TextBox 380"/>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2" name="TextBox 381"/>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3" name="TextBox 382"/>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4" name="TextBox 383"/>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5" name="TextBox 384"/>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6" name="TextBox 385"/>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7" name="TextBox 386"/>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8" name="TextBox 387"/>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89" name="TextBox 388"/>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0" name="TextBox 389"/>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1" name="TextBox 390"/>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2" name="TextBox 391"/>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3" name="TextBox 392"/>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4" name="TextBox 393"/>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5" name="TextBox 394"/>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6" name="TextBox 395"/>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7" name="TextBox 396"/>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8" name="TextBox 397"/>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399" name="TextBox 398"/>
        <xdr:cNvSpPr txBox="1"/>
      </xdr:nvSpPr>
      <xdr:spPr>
        <a:xfrm>
          <a:off x="11906250" y="128435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0" name="TextBox 399"/>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1" name="TextBox 400"/>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2" name="TextBox 401"/>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3" name="TextBox 402"/>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4" name="TextBox 403"/>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5" name="TextBox 404"/>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6" name="TextBox 405"/>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7" name="TextBox 406"/>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8" name="TextBox 407"/>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09" name="TextBox 408"/>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0" name="TextBox 409"/>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1" name="TextBox 410"/>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2" name="TextBox 411"/>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3" name="TextBox 412"/>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4" name="TextBox 413"/>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5" name="TextBox 414"/>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6" name="TextBox 415"/>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7" name="TextBox 416"/>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8" name="TextBox 417"/>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19" name="TextBox 418"/>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0" name="TextBox 419"/>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1" name="TextBox 420"/>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2" name="TextBox 421"/>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3" name="TextBox 422"/>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4" name="TextBox 423"/>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5" name="TextBox 424"/>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6" name="TextBox 425"/>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7" name="TextBox 426"/>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8" name="TextBox 427"/>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29" name="TextBox 428"/>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0" name="TextBox 429"/>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1" name="TextBox 430"/>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2" name="TextBox 431"/>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3" name="TextBox 432"/>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4" name="TextBox 433"/>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5" name="TextBox 434"/>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6" name="TextBox 435"/>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7" name="TextBox 436"/>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8" name="TextBox 437"/>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39" name="TextBox 438"/>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0" name="TextBox 439"/>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1" name="TextBox 440"/>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2" name="TextBox 441"/>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3" name="TextBox 442"/>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4" name="TextBox 443"/>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5" name="TextBox 444"/>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6" name="TextBox 445"/>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7" name="TextBox 446"/>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8" name="TextBox 447"/>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49" name="TextBox 448"/>
        <xdr:cNvSpPr txBox="1"/>
      </xdr:nvSpPr>
      <xdr:spPr>
        <a:xfrm>
          <a:off x="11906250" y="12862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0" name="TextBox 449"/>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1" name="TextBox 450"/>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2" name="TextBox 451"/>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3" name="TextBox 452"/>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4" name="TextBox 453"/>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5" name="TextBox 454"/>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6" name="TextBox 455"/>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7" name="TextBox 456"/>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8" name="TextBox 457"/>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59" name="TextBox 458"/>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0" name="TextBox 459"/>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1" name="TextBox 460"/>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2" name="TextBox 461"/>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3" name="TextBox 462"/>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4" name="TextBox 463"/>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5" name="TextBox 464"/>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6" name="TextBox 465"/>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7" name="TextBox 466"/>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8" name="TextBox 467"/>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69" name="TextBox 468"/>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0" name="TextBox 469"/>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1" name="TextBox 470"/>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2" name="TextBox 471"/>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3" name="TextBox 472"/>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4" name="TextBox 473"/>
        <xdr:cNvSpPr txBox="1"/>
      </xdr:nvSpPr>
      <xdr:spPr>
        <a:xfrm>
          <a:off x="11906250" y="12881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5" name="TextBox 474"/>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6" name="TextBox 475"/>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7" name="TextBox 476"/>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8" name="TextBox 477"/>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79" name="TextBox 478"/>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0" name="TextBox 479"/>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1" name="TextBox 480"/>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2" name="TextBox 481"/>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3" name="TextBox 482"/>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4" name="TextBox 483"/>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5" name="TextBox 484"/>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6" name="TextBox 485"/>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7" name="TextBox 486"/>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8" name="TextBox 487"/>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89" name="TextBox 488"/>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0" name="TextBox 489"/>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1" name="TextBox 490"/>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2" name="TextBox 491"/>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3" name="TextBox 492"/>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4" name="TextBox 493"/>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5" name="TextBox 494"/>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6" name="TextBox 495"/>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7" name="TextBox 496"/>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8" name="TextBox 497"/>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499" name="TextBox 498"/>
        <xdr:cNvSpPr txBox="1"/>
      </xdr:nvSpPr>
      <xdr:spPr>
        <a:xfrm>
          <a:off x="11906250" y="129006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0" name="TextBox 499"/>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1" name="TextBox 500"/>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2" name="TextBox 501"/>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3" name="TextBox 502"/>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4" name="TextBox 503"/>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5" name="TextBox 504"/>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6" name="TextBox 505"/>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7" name="TextBox 506"/>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8" name="TextBox 507"/>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09" name="TextBox 508"/>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0" name="TextBox 509"/>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1" name="TextBox 510"/>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2" name="TextBox 511"/>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3" name="TextBox 512"/>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4" name="TextBox 513"/>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5" name="TextBox 514"/>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6" name="TextBox 515"/>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7" name="TextBox 516"/>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8" name="TextBox 517"/>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19" name="TextBox 518"/>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0" name="TextBox 519"/>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1" name="TextBox 520"/>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2" name="TextBox 521"/>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3" name="TextBox 522"/>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4" name="TextBox 523"/>
        <xdr:cNvSpPr txBox="1"/>
      </xdr:nvSpPr>
      <xdr:spPr>
        <a:xfrm>
          <a:off x="11906250" y="12919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5" name="TextBox 524"/>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6" name="TextBox 525"/>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7" name="TextBox 526"/>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8" name="TextBox 527"/>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29" name="TextBox 528"/>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0" name="TextBox 529"/>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1" name="TextBox 530"/>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2" name="TextBox 531"/>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3" name="TextBox 532"/>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4" name="TextBox 533"/>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5" name="TextBox 534"/>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6" name="TextBox 535"/>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7" name="TextBox 536"/>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8" name="TextBox 537"/>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39" name="TextBox 538"/>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0" name="TextBox 539"/>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1" name="TextBox 540"/>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2" name="TextBox 541"/>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3" name="TextBox 542"/>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4" name="TextBox 543"/>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5" name="TextBox 544"/>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6" name="TextBox 545"/>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7" name="TextBox 546"/>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8" name="TextBox 547"/>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49" name="TextBox 548"/>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0" name="TextBox 549"/>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1" name="TextBox 550"/>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2" name="TextBox 551"/>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3" name="TextBox 552"/>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4" name="TextBox 553"/>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5" name="TextBox 554"/>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6" name="TextBox 555"/>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7" name="TextBox 556"/>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8" name="TextBox 557"/>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59" name="TextBox 558"/>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0" name="TextBox 559"/>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1" name="TextBox 560"/>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2" name="TextBox 561"/>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3" name="TextBox 562"/>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4" name="TextBox 563"/>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5" name="TextBox 564"/>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6" name="TextBox 565"/>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7" name="TextBox 566"/>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8" name="TextBox 567"/>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69" name="TextBox 568"/>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0" name="TextBox 569"/>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1" name="TextBox 570"/>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2" name="TextBox 571"/>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3" name="TextBox 572"/>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4" name="TextBox 573"/>
        <xdr:cNvSpPr txBox="1"/>
      </xdr:nvSpPr>
      <xdr:spPr>
        <a:xfrm>
          <a:off x="11906250" y="12938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5" name="TextBox 574"/>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6" name="TextBox 575"/>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7" name="TextBox 576"/>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8" name="TextBox 577"/>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79" name="TextBox 578"/>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0" name="TextBox 579"/>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1" name="TextBox 580"/>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2" name="TextBox 581"/>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3" name="TextBox 582"/>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4" name="TextBox 583"/>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5" name="TextBox 584"/>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6" name="TextBox 585"/>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7" name="TextBox 586"/>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8" name="TextBox 587"/>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89" name="TextBox 588"/>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0" name="TextBox 589"/>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1" name="TextBox 590"/>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2" name="TextBox 591"/>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3" name="TextBox 592"/>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4" name="TextBox 593"/>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5" name="TextBox 594"/>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6" name="TextBox 595"/>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7" name="TextBox 596"/>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8" name="TextBox 597"/>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599" name="TextBox 598"/>
        <xdr:cNvSpPr txBox="1"/>
      </xdr:nvSpPr>
      <xdr:spPr>
        <a:xfrm>
          <a:off x="11906250" y="12957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0" name="TextBox 599"/>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1" name="TextBox 600"/>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2" name="TextBox 601"/>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3" name="TextBox 602"/>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4" name="TextBox 603"/>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5" name="TextBox 604"/>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6" name="TextBox 605"/>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7" name="TextBox 606"/>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8" name="TextBox 607"/>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09" name="TextBox 608"/>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0" name="TextBox 609"/>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1" name="TextBox 610"/>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2" name="TextBox 611"/>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3" name="TextBox 612"/>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4" name="TextBox 613"/>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5" name="TextBox 614"/>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6" name="TextBox 615"/>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7" name="TextBox 616"/>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8" name="TextBox 617"/>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19" name="TextBox 618"/>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0" name="TextBox 619"/>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1" name="TextBox 620"/>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2" name="TextBox 621"/>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3" name="TextBox 622"/>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4" name="TextBox 623"/>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5" name="TextBox 624"/>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6" name="TextBox 625"/>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7" name="TextBox 626"/>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8" name="TextBox 627"/>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29" name="TextBox 628"/>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0" name="TextBox 629"/>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1" name="TextBox 630"/>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2" name="TextBox 631"/>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3" name="TextBox 632"/>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4" name="TextBox 633"/>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5" name="TextBox 634"/>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6" name="TextBox 635"/>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7" name="TextBox 636"/>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8" name="TextBox 637"/>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39" name="TextBox 638"/>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0" name="TextBox 639"/>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1" name="TextBox 640"/>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2" name="TextBox 641"/>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3" name="TextBox 642"/>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4" name="TextBox 643"/>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5" name="TextBox 644"/>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6" name="TextBox 645"/>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7" name="TextBox 646"/>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8" name="TextBox 647"/>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49" name="TextBox 648"/>
        <xdr:cNvSpPr txBox="1"/>
      </xdr:nvSpPr>
      <xdr:spPr>
        <a:xfrm>
          <a:off x="11906250" y="12976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0" name="TextBox 649"/>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1" name="TextBox 650"/>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2" name="TextBox 651"/>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3" name="TextBox 652"/>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4" name="TextBox 653"/>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5" name="TextBox 654"/>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6" name="TextBox 655"/>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7" name="TextBox 656"/>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8" name="TextBox 657"/>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59" name="TextBox 658"/>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0" name="TextBox 659"/>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1" name="TextBox 660"/>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2" name="TextBox 661"/>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3" name="TextBox 662"/>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4" name="TextBox 663"/>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5" name="TextBox 664"/>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6" name="TextBox 665"/>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7" name="TextBox 666"/>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8" name="TextBox 667"/>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69" name="TextBox 668"/>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0" name="TextBox 669"/>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1" name="TextBox 670"/>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2" name="TextBox 671"/>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3" name="TextBox 672"/>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4" name="TextBox 673"/>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5" name="TextBox 674"/>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6" name="TextBox 675"/>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7" name="TextBox 676"/>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8" name="TextBox 677"/>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79" name="TextBox 678"/>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0" name="TextBox 679"/>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1" name="TextBox 680"/>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2" name="TextBox 681"/>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3" name="TextBox 682"/>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4" name="TextBox 683"/>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5" name="TextBox 684"/>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6" name="TextBox 685"/>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7" name="TextBox 686"/>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8" name="TextBox 687"/>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89" name="TextBox 688"/>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0" name="TextBox 689"/>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1" name="TextBox 690"/>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2" name="TextBox 691"/>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3" name="TextBox 692"/>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4" name="TextBox 693"/>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5" name="TextBox 694"/>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6" name="TextBox 695"/>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7" name="TextBox 696"/>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8" name="TextBox 697"/>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699" name="TextBox 698"/>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0" name="TextBox 69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1" name="TextBox 70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2" name="TextBox 70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3" name="TextBox 70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4" name="TextBox 70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5" name="TextBox 70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6" name="TextBox 70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7" name="TextBox 70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8" name="TextBox 70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09" name="TextBox 70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0" name="TextBox 70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1" name="TextBox 71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2" name="TextBox 71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3" name="TextBox 71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4" name="TextBox 71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5" name="TextBox 71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6" name="TextBox 71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7" name="TextBox 71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8" name="TextBox 71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19" name="TextBox 71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0" name="TextBox 71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1" name="TextBox 72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2" name="TextBox 72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3" name="TextBox 72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4" name="TextBox 72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5" name="TextBox 72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6" name="TextBox 72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7" name="TextBox 72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8" name="TextBox 72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29" name="TextBox 72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0" name="TextBox 72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1" name="TextBox 73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2" name="TextBox 73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3" name="TextBox 73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4" name="TextBox 73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5" name="TextBox 73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6" name="TextBox 73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7" name="TextBox 73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8" name="TextBox 73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39" name="TextBox 73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0" name="TextBox 73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1" name="TextBox 74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2" name="TextBox 74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3" name="TextBox 74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4" name="TextBox 74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5" name="TextBox 74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6" name="TextBox 74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7" name="TextBox 74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8" name="TextBox 74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49" name="TextBox 74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0" name="TextBox 749"/>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1" name="TextBox 750"/>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2" name="TextBox 751"/>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3" name="TextBox 752"/>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4" name="TextBox 753"/>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5" name="TextBox 754"/>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6" name="TextBox 755"/>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7" name="TextBox 756"/>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8" name="TextBox 757"/>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59" name="TextBox 758"/>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0" name="TextBox 759"/>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1" name="TextBox 760"/>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2" name="TextBox 761"/>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3" name="TextBox 762"/>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4" name="TextBox 763"/>
        <xdr:cNvSpPr txBox="1"/>
      </xdr:nvSpPr>
      <xdr:spPr>
        <a:xfrm>
          <a:off x="11906250" y="13034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5" name="TextBox 764"/>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6" name="TextBox 765"/>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7" name="TextBox 766"/>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8" name="TextBox 767"/>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69" name="TextBox 768"/>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0" name="TextBox 769"/>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1" name="TextBox 770"/>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2" name="TextBox 771"/>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3" name="TextBox 772"/>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4" name="TextBox 773"/>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5" name="TextBox 774"/>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6" name="TextBox 775"/>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7" name="TextBox 776"/>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8" name="TextBox 777"/>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79" name="TextBox 778"/>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0" name="TextBox 779"/>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1" name="TextBox 780"/>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2" name="TextBox 781"/>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3" name="TextBox 782"/>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4" name="TextBox 783"/>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5" name="TextBox 784"/>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6" name="TextBox 785"/>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7" name="TextBox 786"/>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8" name="TextBox 787"/>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89" name="TextBox 788"/>
        <xdr:cNvSpPr txBox="1"/>
      </xdr:nvSpPr>
      <xdr:spPr>
        <a:xfrm>
          <a:off x="11906250" y="12995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0" name="TextBox 78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1" name="TextBox 79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2" name="TextBox 79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3" name="TextBox 79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4" name="TextBox 79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5" name="TextBox 79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6" name="TextBox 79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7" name="TextBox 79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8" name="TextBox 79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799" name="TextBox 79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0" name="TextBox 79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1" name="TextBox 80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2" name="TextBox 80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3" name="TextBox 80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4" name="TextBox 80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5" name="TextBox 80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6" name="TextBox 80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7" name="TextBox 80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8" name="TextBox 80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09" name="TextBox 80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0" name="TextBox 80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1" name="TextBox 81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2" name="TextBox 81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3" name="TextBox 81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4" name="TextBox 81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5" name="TextBox 81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6" name="TextBox 81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7" name="TextBox 81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8" name="TextBox 81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19" name="TextBox 81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0" name="TextBox 81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1" name="TextBox 82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2" name="TextBox 82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3" name="TextBox 82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4" name="TextBox 82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5" name="TextBox 82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6" name="TextBox 82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7" name="TextBox 82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8" name="TextBox 82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29" name="TextBox 82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0" name="TextBox 82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1" name="TextBox 83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2" name="TextBox 83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3" name="TextBox 83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4" name="TextBox 83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5" name="TextBox 83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6" name="TextBox 83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7" name="TextBox 83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8" name="TextBox 83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39" name="TextBox 83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0" name="TextBox 83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1" name="TextBox 84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2" name="TextBox 84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3" name="TextBox 84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4" name="TextBox 84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5" name="TextBox 84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6" name="TextBox 84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7" name="TextBox 84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8" name="TextBox 84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49" name="TextBox 84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0" name="TextBox 84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1" name="TextBox 85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2" name="TextBox 85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3" name="TextBox 85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4" name="TextBox 85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5" name="TextBox 85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6" name="TextBox 85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7" name="TextBox 85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8" name="TextBox 85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59" name="TextBox 85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0" name="TextBox 85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1" name="TextBox 86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2" name="TextBox 86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3" name="TextBox 86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4" name="TextBox 86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5" name="TextBox 86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6" name="TextBox 86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7" name="TextBox 86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8" name="TextBox 86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69" name="TextBox 86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0" name="TextBox 86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1" name="TextBox 87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2" name="TextBox 87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3" name="TextBox 87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4" name="TextBox 87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5" name="TextBox 87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6" name="TextBox 87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7" name="TextBox 87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8" name="TextBox 87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79" name="TextBox 87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0" name="TextBox 879"/>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1" name="TextBox 880"/>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2" name="TextBox 881"/>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3" name="TextBox 882"/>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4" name="TextBox 883"/>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5" name="TextBox 884"/>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6" name="TextBox 885"/>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7" name="TextBox 886"/>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8" name="TextBox 887"/>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89" name="TextBox 888"/>
        <xdr:cNvSpPr txBox="1"/>
      </xdr:nvSpPr>
      <xdr:spPr>
        <a:xfrm>
          <a:off x="11906250" y="13014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0" name="TextBox 889"/>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1" name="TextBox 890"/>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2" name="TextBox 891"/>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3" name="TextBox 892"/>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4" name="TextBox 893"/>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5" name="TextBox 894"/>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6" name="TextBox 895"/>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7" name="TextBox 896"/>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8" name="TextBox 897"/>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899" name="TextBox 898"/>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0" name="TextBox 899"/>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1" name="TextBox 900"/>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2" name="TextBox 901"/>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3" name="TextBox 902"/>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4" name="TextBox 903"/>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5" name="TextBox 904"/>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6" name="TextBox 905"/>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7" name="TextBox 906"/>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8" name="TextBox 907"/>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09" name="TextBox 908"/>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0" name="TextBox 909"/>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1" name="TextBox 910"/>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2" name="TextBox 911"/>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3" name="TextBox 912"/>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4" name="TextBox 913"/>
        <xdr:cNvSpPr txBox="1"/>
      </xdr:nvSpPr>
      <xdr:spPr>
        <a:xfrm>
          <a:off x="11906250" y="130530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5" name="TextBox 914"/>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6" name="TextBox 915"/>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7" name="TextBox 916"/>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8" name="TextBox 917"/>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19" name="TextBox 918"/>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0" name="TextBox 919"/>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1" name="TextBox 920"/>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2" name="TextBox 921"/>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3" name="TextBox 922"/>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4" name="TextBox 923"/>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5" name="TextBox 924"/>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6" name="TextBox 925"/>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7" name="TextBox 926"/>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8" name="TextBox 927"/>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29" name="TextBox 928"/>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0" name="TextBox 929"/>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1" name="TextBox 930"/>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2" name="TextBox 931"/>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3" name="TextBox 932"/>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4" name="TextBox 933"/>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5" name="TextBox 934"/>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6" name="TextBox 935"/>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7" name="TextBox 936"/>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8" name="TextBox 937"/>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39" name="TextBox 938"/>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0" name="TextBox 939"/>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1" name="TextBox 940"/>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2" name="TextBox 941"/>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3" name="TextBox 942"/>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4" name="TextBox 943"/>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5" name="TextBox 944"/>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6" name="TextBox 945"/>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7" name="TextBox 946"/>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8" name="TextBox 947"/>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49" name="TextBox 948"/>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0" name="TextBox 949"/>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1" name="TextBox 950"/>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2" name="TextBox 951"/>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3" name="TextBox 952"/>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4" name="TextBox 953"/>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5" name="TextBox 954"/>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6" name="TextBox 955"/>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7" name="TextBox 956"/>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8" name="TextBox 957"/>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59" name="TextBox 958"/>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0" name="TextBox 959"/>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1" name="TextBox 960"/>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2" name="TextBox 961"/>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3" name="TextBox 962"/>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4" name="TextBox 963"/>
        <xdr:cNvSpPr txBox="1"/>
      </xdr:nvSpPr>
      <xdr:spPr>
        <a:xfrm>
          <a:off x="11906250" y="130721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5" name="TextBox 964"/>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6" name="TextBox 965"/>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7" name="TextBox 966"/>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8" name="TextBox 967"/>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69" name="TextBox 968"/>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0" name="TextBox 969"/>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1" name="TextBox 970"/>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2" name="TextBox 971"/>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3" name="TextBox 972"/>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4" name="TextBox 973"/>
        <xdr:cNvSpPr txBox="1"/>
      </xdr:nvSpPr>
      <xdr:spPr>
        <a:xfrm>
          <a:off x="11906250" y="12576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5" name="TextBox 974"/>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6" name="TextBox 975"/>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7" name="TextBox 976"/>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8" name="TextBox 977"/>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79" name="TextBox 978"/>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80" name="TextBox 979"/>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81" name="TextBox 980"/>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82" name="TextBox 981"/>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83" name="TextBox 982"/>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10</xdr:col>
      <xdr:colOff>0</xdr:colOff>
      <xdr:row>546</xdr:row>
      <xdr:rowOff>0</xdr:rowOff>
    </xdr:from>
    <xdr:ext cx="184731" cy="264560"/>
    <xdr:sp macro="" textlink="">
      <xdr:nvSpPr>
        <xdr:cNvPr id="984" name="TextBox 983"/>
        <xdr:cNvSpPr txBox="1"/>
      </xdr:nvSpPr>
      <xdr:spPr>
        <a:xfrm>
          <a:off x="11906250" y="125958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nekleijn/Downloads/TSF%20Failures%20With%20&amp;%20Without%20Chin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SF Failures w&amp;wo China"/>
      <sheetName val="TSF Failures With &amp; Without Chi"/>
    </sheetNames>
    <definedNames>
      <definedName name="xcir1" refersTo="#REF!"/>
      <definedName name="xdata1" refersTo="#REF!"/>
      <definedName name="xdata2" refersTo="#REF!"/>
      <definedName name="xdata3" refersTo="#REF!"/>
      <definedName name="xdata4" refersTo="#REF!"/>
      <definedName name="xdata5" refersTo="#REF!"/>
      <definedName name="xdata6" refersTo="#REF!"/>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ure.ltu.se/portal/files/96533586/Numerical_analysis_of_staged_construction_of_an_upstream_tailings_dam.pdf" TargetMode="External"/><Relationship Id="rId4" Type="http://schemas.openxmlformats.org/officeDocument/2006/relationships/hyperlink" Target="http://www.corpwatch.org/article.php?id=744%20%20(accessed%201Jul16)%20%20This%20is%20possibly%20a%20larger%20failure,%20but%20no%20additional%20details%20are%20available." TargetMode="External"/><Relationship Id="rId5" Type="http://schemas.openxmlformats.org/officeDocument/2006/relationships/drawing" Target="../drawings/drawing1.xml"/><Relationship Id="rId1" Type="http://schemas.openxmlformats.org/officeDocument/2006/relationships/hyperlink" Target="http://www.zcmc.am/" TargetMode="External"/><Relationship Id="rId2" Type="http://schemas.openxmlformats.org/officeDocument/2006/relationships/hyperlink" Target="http://www.futuredirections.org.au/publications/food-and-water-crises/28-global-food-and-water-crises-swa/176-chinese-city-of-4-million-left-dry-as-pollution-contaminates-wat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C1081"/>
  <sheetViews>
    <sheetView tabSelected="1" zoomScale="70" zoomScaleNormal="70" zoomScalePageLayoutView="70" workbookViewId="0">
      <pane xSplit="3" ySplit="1" topLeftCell="D106" activePane="bottomRight" state="frozen"/>
      <selection pane="topRight" activeCell="D1" sqref="D1"/>
      <selection pane="bottomLeft" activeCell="A2" sqref="A2"/>
      <selection pane="bottomRight" activeCell="C3" sqref="C3"/>
    </sheetView>
  </sheetViews>
  <sheetFormatPr baseColWidth="10" defaultColWidth="8.83203125" defaultRowHeight="14" x14ac:dyDescent="0"/>
  <cols>
    <col min="1" max="1" width="8.5" style="135" bestFit="1" customWidth="1"/>
    <col min="2" max="2" width="8.6640625" style="135" customWidth="1"/>
    <col min="3" max="3" width="69.5" style="136" customWidth="1"/>
    <col min="4" max="4" width="12.83203125" style="160" customWidth="1"/>
    <col min="5" max="5" width="13.5" style="138" customWidth="1"/>
    <col min="6" max="6" width="14.1640625" style="138" customWidth="1"/>
    <col min="7" max="7" width="11.5" style="138" customWidth="1"/>
    <col min="8" max="8" width="14.83203125" style="139" customWidth="1"/>
    <col min="9" max="9" width="12.5" style="138" customWidth="1"/>
    <col min="10" max="10" width="12.5" style="135" customWidth="1"/>
    <col min="11" max="11" width="12.5" style="140" customWidth="1"/>
    <col min="12" max="12" width="11.83203125" style="135" customWidth="1"/>
    <col min="13" max="13" width="11.83203125" style="310" customWidth="1"/>
    <col min="14" max="14" width="14.1640625" style="139" customWidth="1"/>
    <col min="15" max="15" width="11.1640625" style="142" customWidth="1"/>
    <col min="16" max="16" width="9.83203125" style="143" customWidth="1"/>
    <col min="17" max="17" width="35.5" style="144" customWidth="1"/>
    <col min="18" max="18" width="110.6640625" style="145" customWidth="1"/>
    <col min="19" max="19" width="12" style="115" bestFit="1" customWidth="1"/>
    <col min="20" max="20" width="12" style="115" customWidth="1"/>
    <col min="21" max="21" width="13" style="115" customWidth="1"/>
    <col min="22" max="22" width="6.5" style="115" customWidth="1"/>
    <col min="23" max="23" width="6.33203125" style="115" customWidth="1"/>
    <col min="24" max="24" width="8.83203125" style="115"/>
    <col min="25" max="25" width="6.83203125" style="115" customWidth="1"/>
    <col min="26" max="26" width="15.33203125" style="115" customWidth="1"/>
    <col min="27" max="27" width="11.1640625" style="115" bestFit="1" customWidth="1"/>
    <col min="28" max="161" width="8.83203125" style="71"/>
    <col min="162" max="809" width="8.83203125" style="120"/>
    <col min="810" max="16384" width="8.83203125" style="121"/>
  </cols>
  <sheetData>
    <row r="1" spans="1:28" s="11" customFormat="1" ht="42">
      <c r="A1" s="1" t="s">
        <v>0</v>
      </c>
      <c r="B1" s="1" t="s">
        <v>1</v>
      </c>
      <c r="C1" s="3" t="s">
        <v>2</v>
      </c>
      <c r="D1" s="3" t="s">
        <v>3</v>
      </c>
      <c r="E1" s="3" t="s">
        <v>4</v>
      </c>
      <c r="F1" s="3" t="s">
        <v>5</v>
      </c>
      <c r="G1" s="3" t="s">
        <v>6</v>
      </c>
      <c r="H1" s="3" t="s">
        <v>7</v>
      </c>
      <c r="I1" s="3" t="s">
        <v>8</v>
      </c>
      <c r="J1" s="4" t="s">
        <v>9</v>
      </c>
      <c r="K1" s="5" t="s">
        <v>10</v>
      </c>
      <c r="L1" s="4" t="s">
        <v>11</v>
      </c>
      <c r="M1" s="6" t="s">
        <v>12</v>
      </c>
      <c r="N1" s="3" t="s">
        <v>13</v>
      </c>
      <c r="O1" s="6" t="s">
        <v>14</v>
      </c>
      <c r="P1" s="7" t="s">
        <v>15</v>
      </c>
      <c r="Q1" s="8" t="s">
        <v>16</v>
      </c>
      <c r="R1" s="9" t="s">
        <v>17</v>
      </c>
      <c r="S1" s="3" t="s">
        <v>18</v>
      </c>
      <c r="T1" s="3" t="str">
        <f>D1</f>
        <v>ORE TYPE</v>
      </c>
      <c r="U1" s="3" t="s">
        <v>19</v>
      </c>
      <c r="V1" s="3" t="s">
        <v>20</v>
      </c>
      <c r="W1" s="3" t="s">
        <v>21</v>
      </c>
      <c r="X1" s="3" t="s">
        <v>22</v>
      </c>
      <c r="Y1" s="3" t="s">
        <v>23</v>
      </c>
      <c r="Z1" s="3" t="s">
        <v>24</v>
      </c>
      <c r="AA1" s="3" t="s">
        <v>25</v>
      </c>
      <c r="AB1" s="10"/>
    </row>
    <row r="2" spans="1:28" s="11" customFormat="1" ht="15">
      <c r="A2" s="1"/>
      <c r="B2" s="2"/>
      <c r="C2" s="4" t="s">
        <v>26</v>
      </c>
      <c r="D2" s="3"/>
      <c r="E2" s="3"/>
      <c r="F2" s="3"/>
      <c r="G2" s="3"/>
      <c r="H2" s="3"/>
      <c r="I2" s="3"/>
      <c r="J2" s="4"/>
      <c r="K2" s="5"/>
      <c r="L2" s="4"/>
      <c r="M2" s="12"/>
      <c r="N2" s="3"/>
      <c r="O2" s="6"/>
      <c r="P2" s="7"/>
      <c r="Q2" s="8"/>
      <c r="R2" s="13"/>
      <c r="S2" s="14"/>
      <c r="T2" s="15"/>
      <c r="U2" s="15"/>
      <c r="V2" s="15"/>
      <c r="W2" s="16" t="s">
        <v>27</v>
      </c>
      <c r="X2" s="15"/>
      <c r="Y2" s="15"/>
      <c r="Z2" s="15"/>
      <c r="AA2" s="17"/>
      <c r="AB2" s="10"/>
    </row>
    <row r="3" spans="1:28" s="32" customFormat="1" ht="48">
      <c r="A3" s="18"/>
      <c r="B3" s="19">
        <v>1</v>
      </c>
      <c r="C3" s="20" t="s">
        <v>28</v>
      </c>
      <c r="D3" s="21" t="s">
        <v>29</v>
      </c>
      <c r="E3" s="21"/>
      <c r="F3" s="21"/>
      <c r="G3" s="21"/>
      <c r="H3" s="22"/>
      <c r="I3" s="21" t="s">
        <v>30</v>
      </c>
      <c r="J3" s="23">
        <v>1</v>
      </c>
      <c r="K3" s="24" t="s">
        <v>31</v>
      </c>
      <c r="L3" s="23">
        <v>2016</v>
      </c>
      <c r="M3" s="25">
        <v>42590</v>
      </c>
      <c r="N3" s="26">
        <v>2000000</v>
      </c>
      <c r="O3" s="21"/>
      <c r="P3" s="21"/>
      <c r="Q3" s="27" t="s">
        <v>32</v>
      </c>
      <c r="R3" s="28" t="s">
        <v>33</v>
      </c>
      <c r="S3" s="29"/>
      <c r="T3" s="30" t="str">
        <f t="shared" ref="T3:T66" si="0">D3</f>
        <v>Al</v>
      </c>
      <c r="U3" s="29"/>
      <c r="V3" s="29"/>
      <c r="W3" s="29"/>
      <c r="X3" s="29"/>
      <c r="Y3" s="29"/>
      <c r="Z3" s="29"/>
      <c r="AA3" s="29"/>
      <c r="AB3" s="31"/>
    </row>
    <row r="4" spans="1:28" s="32" customFormat="1" ht="36">
      <c r="A4" s="18"/>
      <c r="B4" s="19">
        <v>1</v>
      </c>
      <c r="C4" s="20" t="s">
        <v>34</v>
      </c>
      <c r="D4" s="21" t="s">
        <v>35</v>
      </c>
      <c r="E4" s="21" t="s">
        <v>36</v>
      </c>
      <c r="F4" s="21" t="s">
        <v>37</v>
      </c>
      <c r="G4" s="21">
        <v>90</v>
      </c>
      <c r="H4" s="33">
        <v>55000000</v>
      </c>
      <c r="I4" s="21" t="s">
        <v>38</v>
      </c>
      <c r="J4" s="23">
        <v>1</v>
      </c>
      <c r="K4" s="24" t="s">
        <v>31</v>
      </c>
      <c r="L4" s="23">
        <v>2015</v>
      </c>
      <c r="M4" s="34">
        <v>42313</v>
      </c>
      <c r="N4" s="26">
        <v>32000000</v>
      </c>
      <c r="O4" s="21">
        <v>637</v>
      </c>
      <c r="P4" s="21">
        <v>19</v>
      </c>
      <c r="Q4" s="27" t="s">
        <v>39</v>
      </c>
      <c r="R4" s="28" t="s">
        <v>40</v>
      </c>
      <c r="S4" s="29"/>
      <c r="T4" s="30" t="str">
        <f t="shared" si="0"/>
        <v>Fe</v>
      </c>
      <c r="U4" s="29"/>
      <c r="V4" s="29"/>
      <c r="W4" s="29"/>
      <c r="X4" s="29"/>
      <c r="Y4" s="29"/>
      <c r="Z4" s="29"/>
      <c r="AA4" s="29"/>
      <c r="AB4" s="31"/>
    </row>
    <row r="5" spans="1:28" s="32" customFormat="1" ht="24">
      <c r="A5" s="35"/>
      <c r="B5" s="35">
        <v>5</v>
      </c>
      <c r="C5" s="20" t="s">
        <v>41</v>
      </c>
      <c r="D5" s="21" t="s">
        <v>42</v>
      </c>
      <c r="E5" s="21" t="s">
        <v>43</v>
      </c>
      <c r="F5" s="21" t="s">
        <v>43</v>
      </c>
      <c r="G5" s="21" t="s">
        <v>43</v>
      </c>
      <c r="H5" s="33"/>
      <c r="I5" s="21" t="s">
        <v>44</v>
      </c>
      <c r="J5" s="23">
        <v>3</v>
      </c>
      <c r="K5" s="24" t="s">
        <v>31</v>
      </c>
      <c r="L5" s="23">
        <v>2015</v>
      </c>
      <c r="M5" s="25">
        <v>42221</v>
      </c>
      <c r="N5" s="26">
        <v>11356.23</v>
      </c>
      <c r="O5" s="23"/>
      <c r="P5" s="21"/>
      <c r="Q5" s="27" t="s">
        <v>45</v>
      </c>
      <c r="R5" s="28" t="s">
        <v>46</v>
      </c>
      <c r="S5" s="29"/>
      <c r="T5" s="30" t="str">
        <f t="shared" si="0"/>
        <v>Au</v>
      </c>
      <c r="U5" s="29"/>
      <c r="V5" s="29"/>
      <c r="W5" s="29"/>
      <c r="X5" s="29"/>
      <c r="Y5" s="29"/>
      <c r="Z5" s="29"/>
      <c r="AA5" s="29"/>
      <c r="AB5" s="31"/>
    </row>
    <row r="6" spans="1:28" s="32" customFormat="1" ht="36">
      <c r="A6" s="36"/>
      <c r="B6" s="35">
        <v>4</v>
      </c>
      <c r="C6" s="37" t="s">
        <v>47</v>
      </c>
      <c r="D6" s="21" t="s">
        <v>42</v>
      </c>
      <c r="E6" s="21"/>
      <c r="F6" s="21"/>
      <c r="G6" s="21"/>
      <c r="H6" s="33"/>
      <c r="I6" s="21" t="s">
        <v>48</v>
      </c>
      <c r="J6" s="23">
        <v>2</v>
      </c>
      <c r="K6" s="24" t="s">
        <v>31</v>
      </c>
      <c r="L6" s="23">
        <v>2015</v>
      </c>
      <c r="M6" s="25">
        <v>42180</v>
      </c>
      <c r="N6" s="26">
        <v>240</v>
      </c>
      <c r="O6" s="23">
        <v>1</v>
      </c>
      <c r="P6" s="21"/>
      <c r="Q6" s="27" t="s">
        <v>49</v>
      </c>
      <c r="R6" s="28" t="s">
        <v>50</v>
      </c>
      <c r="S6" s="29"/>
      <c r="T6" s="30" t="str">
        <f t="shared" si="0"/>
        <v>Au</v>
      </c>
      <c r="U6" s="29"/>
      <c r="V6" s="29"/>
      <c r="W6" s="29"/>
      <c r="X6" s="29"/>
      <c r="Y6" s="29"/>
      <c r="Z6" s="29"/>
      <c r="AA6" s="29"/>
      <c r="AB6" s="31"/>
    </row>
    <row r="7" spans="1:28" s="32" customFormat="1" ht="24">
      <c r="A7" s="38"/>
      <c r="B7" s="19">
        <v>2</v>
      </c>
      <c r="C7" s="39" t="s">
        <v>51</v>
      </c>
      <c r="D7" s="40" t="s">
        <v>35</v>
      </c>
      <c r="E7" s="40"/>
      <c r="F7" s="40"/>
      <c r="G7" s="40"/>
      <c r="H7" s="41"/>
      <c r="I7" s="40" t="s">
        <v>52</v>
      </c>
      <c r="J7" s="42">
        <v>1</v>
      </c>
      <c r="K7" s="41" t="s">
        <v>31</v>
      </c>
      <c r="L7" s="42">
        <v>2014</v>
      </c>
      <c r="M7" s="43">
        <v>41892</v>
      </c>
      <c r="N7" s="44"/>
      <c r="O7" s="45"/>
      <c r="P7" s="46">
        <v>3</v>
      </c>
      <c r="Q7" s="47" t="s">
        <v>53</v>
      </c>
      <c r="R7" s="48" t="s">
        <v>54</v>
      </c>
      <c r="S7" s="29"/>
      <c r="T7" s="30" t="str">
        <f t="shared" si="0"/>
        <v>Fe</v>
      </c>
      <c r="U7" s="29"/>
      <c r="V7" s="29"/>
      <c r="W7" s="29"/>
      <c r="X7" s="29"/>
      <c r="Y7" s="29"/>
      <c r="Z7" s="29"/>
      <c r="AA7" s="29"/>
      <c r="AB7" s="31"/>
    </row>
    <row r="8" spans="1:28" s="32" customFormat="1" ht="15">
      <c r="A8" s="49"/>
      <c r="B8" s="19">
        <v>3</v>
      </c>
      <c r="C8" s="39" t="s">
        <v>55</v>
      </c>
      <c r="D8" s="40" t="s">
        <v>56</v>
      </c>
      <c r="E8" s="40"/>
      <c r="F8" s="40"/>
      <c r="G8" s="40"/>
      <c r="H8" s="41"/>
      <c r="I8" s="40" t="s">
        <v>52</v>
      </c>
      <c r="J8" s="42">
        <v>1</v>
      </c>
      <c r="K8" s="41" t="s">
        <v>31</v>
      </c>
      <c r="L8" s="42">
        <v>2014</v>
      </c>
      <c r="M8" s="50">
        <v>41858</v>
      </c>
      <c r="N8" s="44">
        <v>40000</v>
      </c>
      <c r="O8" s="45"/>
      <c r="P8" s="46"/>
      <c r="Q8" s="47" t="s">
        <v>53</v>
      </c>
      <c r="R8" s="48" t="s">
        <v>57</v>
      </c>
      <c r="S8" s="29" t="s">
        <v>58</v>
      </c>
      <c r="T8" s="30" t="str">
        <f t="shared" si="0"/>
        <v>Cu</v>
      </c>
      <c r="U8" s="29">
        <v>10000</v>
      </c>
      <c r="V8" s="29">
        <v>0.5</v>
      </c>
      <c r="W8" s="29"/>
      <c r="X8" s="29">
        <v>0.5</v>
      </c>
      <c r="Y8" s="29"/>
      <c r="Z8" s="29">
        <v>1000</v>
      </c>
      <c r="AA8" s="29" t="s">
        <v>59</v>
      </c>
      <c r="AB8" s="31"/>
    </row>
    <row r="9" spans="1:28" s="32" customFormat="1" ht="24">
      <c r="A9" s="18"/>
      <c r="B9" s="19">
        <v>1</v>
      </c>
      <c r="C9" s="39" t="s">
        <v>60</v>
      </c>
      <c r="D9" s="40" t="s">
        <v>61</v>
      </c>
      <c r="E9" s="40" t="s">
        <v>62</v>
      </c>
      <c r="F9" s="40" t="s">
        <v>37</v>
      </c>
      <c r="G9" s="40">
        <v>40</v>
      </c>
      <c r="H9" s="41">
        <v>74000000</v>
      </c>
      <c r="I9" s="40" t="s">
        <v>63</v>
      </c>
      <c r="J9" s="42">
        <v>1</v>
      </c>
      <c r="K9" s="41" t="s">
        <v>31</v>
      </c>
      <c r="L9" s="42">
        <v>2014</v>
      </c>
      <c r="M9" s="50">
        <v>41855</v>
      </c>
      <c r="N9" s="44">
        <v>23600000</v>
      </c>
      <c r="O9" s="45">
        <v>7</v>
      </c>
      <c r="P9" s="46"/>
      <c r="Q9" s="47" t="s">
        <v>64</v>
      </c>
      <c r="R9" s="48" t="s">
        <v>65</v>
      </c>
      <c r="S9" s="29" t="s">
        <v>58</v>
      </c>
      <c r="T9" s="30" t="str">
        <f t="shared" si="0"/>
        <v>Cu Au</v>
      </c>
      <c r="U9" s="29">
        <v>507</v>
      </c>
      <c r="V9" s="29">
        <v>0.28000000000000003</v>
      </c>
      <c r="W9" s="29">
        <v>0.28999999999999998</v>
      </c>
      <c r="X9" s="29">
        <v>0.51260712781355555</v>
      </c>
      <c r="Y9" s="29">
        <v>2005</v>
      </c>
      <c r="Z9" s="29">
        <v>56.362812499999997</v>
      </c>
      <c r="AA9" s="29" t="s">
        <v>59</v>
      </c>
      <c r="AB9" s="31"/>
    </row>
    <row r="10" spans="1:28" s="32" customFormat="1" ht="15">
      <c r="A10" s="38"/>
      <c r="B10" s="19">
        <v>2</v>
      </c>
      <c r="C10" s="39" t="s">
        <v>66</v>
      </c>
      <c r="D10" s="40" t="s">
        <v>67</v>
      </c>
      <c r="E10" s="40"/>
      <c r="F10" s="40"/>
      <c r="G10" s="40"/>
      <c r="H10" s="41">
        <v>155000000</v>
      </c>
      <c r="I10" s="40" t="s">
        <v>38</v>
      </c>
      <c r="J10" s="42">
        <v>1</v>
      </c>
      <c r="K10" s="41" t="s">
        <v>31</v>
      </c>
      <c r="L10" s="42">
        <v>2014</v>
      </c>
      <c r="M10" s="50">
        <v>41672</v>
      </c>
      <c r="N10" s="44">
        <v>334000</v>
      </c>
      <c r="O10" s="45"/>
      <c r="P10" s="46"/>
      <c r="Q10" s="47" t="s">
        <v>68</v>
      </c>
      <c r="R10" s="48" t="s">
        <v>69</v>
      </c>
      <c r="S10" s="29"/>
      <c r="T10" s="30" t="str">
        <f t="shared" si="0"/>
        <v>Coal</v>
      </c>
      <c r="U10" s="29"/>
      <c r="V10" s="29"/>
      <c r="W10" s="29"/>
      <c r="X10" s="29"/>
      <c r="Y10" s="29"/>
      <c r="Z10" s="29"/>
      <c r="AA10" s="29"/>
      <c r="AB10" s="31"/>
    </row>
    <row r="11" spans="1:28" s="32" customFormat="1" ht="15">
      <c r="A11" s="49"/>
      <c r="B11" s="19">
        <v>3</v>
      </c>
      <c r="C11" s="39" t="s">
        <v>70</v>
      </c>
      <c r="D11" s="40" t="s">
        <v>71</v>
      </c>
      <c r="E11" s="40"/>
      <c r="F11" s="40"/>
      <c r="G11" s="40"/>
      <c r="H11" s="41"/>
      <c r="I11" s="40" t="s">
        <v>72</v>
      </c>
      <c r="J11" s="42">
        <v>2</v>
      </c>
      <c r="K11" s="41" t="s">
        <v>31</v>
      </c>
      <c r="L11" s="42">
        <v>2013</v>
      </c>
      <c r="M11" s="50">
        <v>41593</v>
      </c>
      <c r="N11" s="44"/>
      <c r="O11" s="45"/>
      <c r="P11" s="46"/>
      <c r="Q11" s="47" t="s">
        <v>73</v>
      </c>
      <c r="R11" s="48" t="s">
        <v>74</v>
      </c>
      <c r="S11" s="29"/>
      <c r="T11" s="30" t="str">
        <f t="shared" si="0"/>
        <v>Cu Mo</v>
      </c>
      <c r="U11" s="29"/>
      <c r="V11" s="29"/>
      <c r="W11" s="29"/>
      <c r="X11" s="29"/>
      <c r="Y11" s="29"/>
      <c r="Z11" s="29"/>
      <c r="AA11" s="29"/>
      <c r="AB11" s="31"/>
    </row>
    <row r="12" spans="1:28" s="32" customFormat="1" ht="24">
      <c r="A12" s="38"/>
      <c r="B12" s="35">
        <v>2</v>
      </c>
      <c r="C12" s="39" t="s">
        <v>75</v>
      </c>
      <c r="D12" s="40" t="s">
        <v>67</v>
      </c>
      <c r="E12" s="40"/>
      <c r="F12" s="40"/>
      <c r="G12" s="40"/>
      <c r="H12" s="41"/>
      <c r="I12" s="40" t="s">
        <v>76</v>
      </c>
      <c r="J12" s="42">
        <v>1</v>
      </c>
      <c r="K12" s="41" t="s">
        <v>31</v>
      </c>
      <c r="L12" s="42">
        <v>2013</v>
      </c>
      <c r="M12" s="50">
        <v>41578</v>
      </c>
      <c r="N12" s="44">
        <v>670000</v>
      </c>
      <c r="O12" s="46" t="s">
        <v>77</v>
      </c>
      <c r="P12" s="46"/>
      <c r="Q12" s="47" t="s">
        <v>78</v>
      </c>
      <c r="R12" s="48" t="s">
        <v>79</v>
      </c>
      <c r="S12" s="29"/>
      <c r="T12" s="30" t="str">
        <f t="shared" si="0"/>
        <v>Coal</v>
      </c>
      <c r="U12" s="29"/>
      <c r="V12" s="29"/>
      <c r="W12" s="29"/>
      <c r="X12" s="29"/>
      <c r="Y12" s="29"/>
      <c r="Z12" s="29"/>
      <c r="AA12" s="29"/>
      <c r="AB12" s="31"/>
    </row>
    <row r="13" spans="1:28" s="32" customFormat="1" ht="24">
      <c r="A13" s="49"/>
      <c r="B13" s="19">
        <v>3</v>
      </c>
      <c r="C13" s="39" t="s">
        <v>80</v>
      </c>
      <c r="D13" s="40" t="s">
        <v>42</v>
      </c>
      <c r="E13" s="40"/>
      <c r="F13" s="40"/>
      <c r="G13" s="40"/>
      <c r="H13" s="41"/>
      <c r="I13" s="40" t="s">
        <v>81</v>
      </c>
      <c r="J13" s="42">
        <v>1</v>
      </c>
      <c r="K13" s="41" t="s">
        <v>31</v>
      </c>
      <c r="L13" s="42">
        <v>2013</v>
      </c>
      <c r="M13" s="51">
        <v>41395</v>
      </c>
      <c r="N13" s="44">
        <v>57000</v>
      </c>
      <c r="O13" s="45"/>
      <c r="P13" s="46"/>
      <c r="Q13" s="47" t="s">
        <v>82</v>
      </c>
      <c r="R13" s="48" t="s">
        <v>83</v>
      </c>
      <c r="S13" s="29"/>
      <c r="T13" s="30" t="str">
        <f t="shared" si="0"/>
        <v>Au</v>
      </c>
      <c r="U13" s="29"/>
      <c r="V13" s="29"/>
      <c r="W13" s="29"/>
      <c r="X13" s="29"/>
      <c r="Y13" s="29"/>
      <c r="Z13" s="29"/>
      <c r="AA13" s="29"/>
      <c r="AB13" s="31"/>
    </row>
    <row r="14" spans="1:28" s="32" customFormat="1" ht="24">
      <c r="A14" s="38"/>
      <c r="B14" s="35">
        <v>2</v>
      </c>
      <c r="C14" s="39" t="s">
        <v>84</v>
      </c>
      <c r="D14" s="40" t="s">
        <v>56</v>
      </c>
      <c r="E14" s="40" t="s">
        <v>85</v>
      </c>
      <c r="F14" s="40" t="s">
        <v>86</v>
      </c>
      <c r="G14" s="40">
        <v>7</v>
      </c>
      <c r="H14" s="41"/>
      <c r="I14" s="40" t="s">
        <v>87</v>
      </c>
      <c r="J14" s="42">
        <v>1</v>
      </c>
      <c r="K14" s="41" t="s">
        <v>31</v>
      </c>
      <c r="L14" s="42">
        <v>2012</v>
      </c>
      <c r="M14" s="50">
        <v>41260</v>
      </c>
      <c r="N14" s="44">
        <v>100000</v>
      </c>
      <c r="O14" s="45"/>
      <c r="P14" s="46"/>
      <c r="Q14" s="47" t="s">
        <v>88</v>
      </c>
      <c r="R14" s="48" t="s">
        <v>89</v>
      </c>
      <c r="S14" s="29"/>
      <c r="T14" s="30" t="str">
        <f t="shared" si="0"/>
        <v>Cu</v>
      </c>
      <c r="U14" s="29"/>
      <c r="V14" s="29"/>
      <c r="W14" s="29"/>
      <c r="X14" s="29"/>
      <c r="Y14" s="29"/>
      <c r="Z14" s="29"/>
      <c r="AA14" s="29"/>
      <c r="AB14" s="31"/>
    </row>
    <row r="15" spans="1:28" s="32" customFormat="1" ht="36">
      <c r="A15" s="38"/>
      <c r="B15" s="35">
        <v>2</v>
      </c>
      <c r="C15" s="39" t="s">
        <v>90</v>
      </c>
      <c r="D15" s="40" t="s">
        <v>91</v>
      </c>
      <c r="E15" s="40"/>
      <c r="F15" s="40"/>
      <c r="G15" s="40"/>
      <c r="H15" s="41"/>
      <c r="I15" s="40" t="s">
        <v>92</v>
      </c>
      <c r="J15" s="42">
        <v>1</v>
      </c>
      <c r="K15" s="41" t="s">
        <v>31</v>
      </c>
      <c r="L15" s="42">
        <v>2012</v>
      </c>
      <c r="M15" s="52">
        <v>41217</v>
      </c>
      <c r="N15" s="44">
        <v>240000</v>
      </c>
      <c r="O15" s="45"/>
      <c r="P15" s="46"/>
      <c r="Q15" s="47" t="s">
        <v>53</v>
      </c>
      <c r="R15" s="48" t="s">
        <v>93</v>
      </c>
      <c r="S15" s="29"/>
      <c r="T15" s="30" t="str">
        <f t="shared" si="0"/>
        <v>Ni U</v>
      </c>
      <c r="U15" s="29"/>
      <c r="V15" s="29"/>
      <c r="W15" s="29"/>
      <c r="X15" s="29"/>
      <c r="Y15" s="29"/>
      <c r="Z15" s="29"/>
      <c r="AA15" s="29"/>
      <c r="AB15" s="31"/>
    </row>
    <row r="16" spans="1:28" s="32" customFormat="1" ht="24">
      <c r="A16" s="18"/>
      <c r="B16" s="19">
        <v>1</v>
      </c>
      <c r="C16" s="39" t="s">
        <v>94</v>
      </c>
      <c r="D16" s="40" t="s">
        <v>56</v>
      </c>
      <c r="E16" s="40"/>
      <c r="F16" s="40"/>
      <c r="G16" s="40"/>
      <c r="H16" s="41">
        <v>102000000</v>
      </c>
      <c r="I16" s="40" t="s">
        <v>95</v>
      </c>
      <c r="J16" s="42">
        <v>1</v>
      </c>
      <c r="K16" s="41" t="s">
        <v>31</v>
      </c>
      <c r="L16" s="42">
        <v>2012</v>
      </c>
      <c r="M16" s="50">
        <v>41123</v>
      </c>
      <c r="N16" s="44">
        <v>13000000</v>
      </c>
      <c r="O16" s="45"/>
      <c r="P16" s="46"/>
      <c r="Q16" s="47" t="s">
        <v>96</v>
      </c>
      <c r="R16" s="48" t="s">
        <v>97</v>
      </c>
      <c r="S16" s="29" t="s">
        <v>58</v>
      </c>
      <c r="T16" s="30" t="str">
        <f t="shared" si="0"/>
        <v>Cu</v>
      </c>
      <c r="U16" s="29">
        <v>590</v>
      </c>
      <c r="V16" s="29">
        <v>0.3</v>
      </c>
      <c r="W16" s="29">
        <v>0.35</v>
      </c>
      <c r="X16" s="29">
        <f>V16+W16*1100/2/22.046/31.1034</f>
        <v>0.58073274046463597</v>
      </c>
      <c r="Y16" s="29">
        <v>1958</v>
      </c>
      <c r="Z16" s="29">
        <v>325</v>
      </c>
      <c r="AA16" s="29" t="s">
        <v>59</v>
      </c>
      <c r="AB16" s="31"/>
    </row>
    <row r="17" spans="1:809" s="32" customFormat="1" ht="36">
      <c r="A17" s="49"/>
      <c r="B17" s="19">
        <v>3</v>
      </c>
      <c r="C17" s="39" t="s">
        <v>98</v>
      </c>
      <c r="D17" s="40" t="s">
        <v>99</v>
      </c>
      <c r="E17" s="40"/>
      <c r="F17" s="40"/>
      <c r="G17" s="40"/>
      <c r="H17" s="41">
        <v>1800000</v>
      </c>
      <c r="I17" s="40" t="s">
        <v>100</v>
      </c>
      <c r="J17" s="42">
        <v>1</v>
      </c>
      <c r="K17" s="41" t="s">
        <v>31</v>
      </c>
      <c r="L17" s="42">
        <v>2012</v>
      </c>
      <c r="M17" s="50">
        <v>41101</v>
      </c>
      <c r="N17" s="44" t="s">
        <v>101</v>
      </c>
      <c r="O17" s="45"/>
      <c r="P17" s="46"/>
      <c r="Q17" s="47" t="s">
        <v>102</v>
      </c>
      <c r="R17" s="53" t="s">
        <v>103</v>
      </c>
      <c r="S17" s="29"/>
      <c r="T17" s="30" t="str">
        <f t="shared" si="0"/>
        <v>Pb Zn</v>
      </c>
      <c r="U17" s="29"/>
      <c r="V17" s="29"/>
      <c r="W17" s="29"/>
      <c r="X17" s="29"/>
      <c r="Y17" s="29"/>
      <c r="Z17" s="29"/>
      <c r="AA17" s="29"/>
      <c r="AB17" s="31"/>
    </row>
    <row r="18" spans="1:809" s="32" customFormat="1" ht="15">
      <c r="A18" s="49"/>
      <c r="B18" s="19">
        <v>3</v>
      </c>
      <c r="C18" s="39" t="s">
        <v>104</v>
      </c>
      <c r="D18" s="40" t="s">
        <v>42</v>
      </c>
      <c r="E18" s="40"/>
      <c r="F18" s="40"/>
      <c r="G18" s="40"/>
      <c r="H18" s="41"/>
      <c r="I18" s="40" t="s">
        <v>105</v>
      </c>
      <c r="J18" s="42">
        <v>1</v>
      </c>
      <c r="K18" s="41" t="s">
        <v>31</v>
      </c>
      <c r="L18" s="42">
        <v>2012</v>
      </c>
      <c r="M18" s="50">
        <v>41012</v>
      </c>
      <c r="N18" s="44"/>
      <c r="O18" s="45"/>
      <c r="P18" s="46"/>
      <c r="Q18" s="47" t="s">
        <v>106</v>
      </c>
      <c r="R18" s="48" t="s">
        <v>107</v>
      </c>
      <c r="S18" s="29"/>
      <c r="T18" s="30" t="str">
        <f t="shared" si="0"/>
        <v>Au</v>
      </c>
      <c r="U18" s="29"/>
      <c r="V18" s="29"/>
      <c r="W18" s="29"/>
      <c r="X18" s="29"/>
      <c r="Y18" s="29"/>
      <c r="Z18" s="29"/>
      <c r="AA18" s="29"/>
      <c r="AB18" s="31"/>
    </row>
    <row r="19" spans="1:809" s="32" customFormat="1" ht="36">
      <c r="A19" s="49"/>
      <c r="B19" s="19">
        <v>3</v>
      </c>
      <c r="C19" s="39" t="s">
        <v>108</v>
      </c>
      <c r="D19" s="40" t="s">
        <v>109</v>
      </c>
      <c r="E19" s="40"/>
      <c r="F19" s="40"/>
      <c r="G19" s="40"/>
      <c r="H19" s="41"/>
      <c r="I19" s="40" t="s">
        <v>95</v>
      </c>
      <c r="J19" s="42">
        <v>1</v>
      </c>
      <c r="K19" s="41" t="s">
        <v>31</v>
      </c>
      <c r="L19" s="42">
        <v>2011</v>
      </c>
      <c r="M19" s="50">
        <v>40745</v>
      </c>
      <c r="N19" s="44">
        <v>10000</v>
      </c>
      <c r="O19" s="45"/>
      <c r="P19" s="46"/>
      <c r="Q19" s="47" t="s">
        <v>110</v>
      </c>
      <c r="R19" s="48" t="s">
        <v>111</v>
      </c>
      <c r="S19" s="29"/>
      <c r="T19" s="30" t="str">
        <f t="shared" si="0"/>
        <v>Mn</v>
      </c>
      <c r="U19" s="29"/>
      <c r="V19" s="29"/>
      <c r="W19" s="29"/>
      <c r="X19" s="29"/>
      <c r="Y19" s="29"/>
      <c r="Z19" s="29"/>
      <c r="AA19" s="29"/>
      <c r="AB19" s="31"/>
    </row>
    <row r="20" spans="1:809" s="32" customFormat="1">
      <c r="A20" s="38"/>
      <c r="B20" s="35">
        <v>2</v>
      </c>
      <c r="C20" s="39" t="s">
        <v>112</v>
      </c>
      <c r="D20" s="40" t="s">
        <v>35</v>
      </c>
      <c r="E20" s="40"/>
      <c r="F20" s="40"/>
      <c r="G20" s="40"/>
      <c r="H20" s="41"/>
      <c r="I20" s="40" t="s">
        <v>52</v>
      </c>
      <c r="J20" s="42">
        <v>1</v>
      </c>
      <c r="K20" s="41" t="s">
        <v>31</v>
      </c>
      <c r="L20" s="42">
        <v>2011</v>
      </c>
      <c r="M20" s="51">
        <v>40664</v>
      </c>
      <c r="N20" s="44">
        <v>200000</v>
      </c>
      <c r="O20" s="45"/>
      <c r="P20" s="46"/>
      <c r="Q20" s="47" t="s">
        <v>113</v>
      </c>
      <c r="R20" s="47" t="s">
        <v>114</v>
      </c>
      <c r="S20" s="29"/>
      <c r="T20" s="30" t="str">
        <f t="shared" si="0"/>
        <v>Fe</v>
      </c>
      <c r="U20" s="29"/>
      <c r="V20" s="29"/>
      <c r="W20" s="29"/>
      <c r="X20" s="29"/>
      <c r="Y20" s="29"/>
      <c r="Z20" s="29"/>
      <c r="AA20" s="29"/>
      <c r="AB20" s="31"/>
    </row>
    <row r="21" spans="1:809" s="32" customFormat="1" ht="28">
      <c r="A21" s="18"/>
      <c r="B21" s="19">
        <v>1</v>
      </c>
      <c r="C21" s="39" t="s">
        <v>115</v>
      </c>
      <c r="D21" s="40" t="s">
        <v>29</v>
      </c>
      <c r="E21" s="40" t="s">
        <v>85</v>
      </c>
      <c r="F21" s="54" t="s">
        <v>116</v>
      </c>
      <c r="G21" s="40"/>
      <c r="H21" s="41">
        <v>30000000</v>
      </c>
      <c r="I21" s="40" t="s">
        <v>92</v>
      </c>
      <c r="J21" s="42">
        <v>1</v>
      </c>
      <c r="K21" s="41" t="s">
        <v>31</v>
      </c>
      <c r="L21" s="42">
        <v>2010</v>
      </c>
      <c r="M21" s="50">
        <v>40455</v>
      </c>
      <c r="N21" s="44">
        <v>1000000</v>
      </c>
      <c r="O21" s="45"/>
      <c r="P21" s="46">
        <v>10</v>
      </c>
      <c r="Q21" s="47" t="s">
        <v>117</v>
      </c>
      <c r="R21" s="48" t="s">
        <v>118</v>
      </c>
      <c r="S21" s="29"/>
      <c r="T21" s="30" t="str">
        <f t="shared" si="0"/>
        <v>Al</v>
      </c>
      <c r="U21" s="29"/>
      <c r="V21" s="29"/>
      <c r="W21" s="29"/>
      <c r="X21" s="29"/>
      <c r="Y21" s="29"/>
      <c r="Z21" s="29"/>
      <c r="AA21" s="29"/>
      <c r="AB21" s="31"/>
    </row>
    <row r="22" spans="1:809" s="32" customFormat="1" ht="36">
      <c r="A22" s="18"/>
      <c r="B22" s="35">
        <v>1</v>
      </c>
      <c r="C22" s="39" t="s">
        <v>119</v>
      </c>
      <c r="D22" s="40" t="s">
        <v>120</v>
      </c>
      <c r="E22" s="40"/>
      <c r="F22" s="40"/>
      <c r="G22" s="40"/>
      <c r="H22" s="41"/>
      <c r="I22" s="40" t="s">
        <v>95</v>
      </c>
      <c r="J22" s="42">
        <v>1</v>
      </c>
      <c r="K22" s="41" t="s">
        <v>31</v>
      </c>
      <c r="L22" s="42">
        <v>2010</v>
      </c>
      <c r="M22" s="50">
        <v>40442</v>
      </c>
      <c r="N22" s="44"/>
      <c r="O22" s="45"/>
      <c r="P22" s="46">
        <v>22</v>
      </c>
      <c r="Q22" s="47" t="s">
        <v>121</v>
      </c>
      <c r="R22" s="48" t="s">
        <v>122</v>
      </c>
      <c r="S22" s="29"/>
      <c r="T22" s="30" t="str">
        <f t="shared" si="0"/>
        <v>Sn</v>
      </c>
      <c r="U22" s="29"/>
      <c r="V22" s="29"/>
      <c r="W22" s="29"/>
      <c r="X22" s="29"/>
      <c r="Y22" s="29"/>
      <c r="Z22" s="29"/>
      <c r="AA22" s="29"/>
      <c r="AB22" s="31"/>
    </row>
    <row r="23" spans="1:809" s="32" customFormat="1" ht="36">
      <c r="A23" s="36"/>
      <c r="B23" s="55">
        <v>4</v>
      </c>
      <c r="C23" s="39" t="s">
        <v>123</v>
      </c>
      <c r="D23" s="40" t="s">
        <v>124</v>
      </c>
      <c r="E23" s="40"/>
      <c r="F23" s="40"/>
      <c r="G23" s="40"/>
      <c r="H23" s="41"/>
      <c r="I23" s="40" t="s">
        <v>125</v>
      </c>
      <c r="J23" s="42">
        <v>3</v>
      </c>
      <c r="K23" s="41" t="s">
        <v>31</v>
      </c>
      <c r="L23" s="42">
        <v>2010</v>
      </c>
      <c r="M23" s="50">
        <v>40375</v>
      </c>
      <c r="N23" s="44">
        <v>500</v>
      </c>
      <c r="O23" s="45"/>
      <c r="P23" s="46"/>
      <c r="Q23" s="47" t="s">
        <v>126</v>
      </c>
      <c r="R23" s="48" t="s">
        <v>127</v>
      </c>
      <c r="S23" s="29"/>
      <c r="T23" s="30" t="str">
        <f t="shared" si="0"/>
        <v>Au Cu</v>
      </c>
      <c r="U23" s="29"/>
      <c r="V23" s="29"/>
      <c r="W23" s="29"/>
      <c r="X23" s="29"/>
      <c r="Y23" s="29"/>
      <c r="Z23" s="29"/>
      <c r="AA23" s="29"/>
      <c r="AB23" s="31"/>
    </row>
    <row r="24" spans="1:809" s="32" customFormat="1" ht="24">
      <c r="A24" s="49"/>
      <c r="B24" s="35">
        <v>3</v>
      </c>
      <c r="C24" s="39" t="s">
        <v>123</v>
      </c>
      <c r="D24" s="40" t="s">
        <v>124</v>
      </c>
      <c r="E24" s="40"/>
      <c r="F24" s="40"/>
      <c r="G24" s="40"/>
      <c r="H24" s="41"/>
      <c r="I24" s="40" t="s">
        <v>72</v>
      </c>
      <c r="J24" s="42">
        <v>2</v>
      </c>
      <c r="K24" s="41" t="s">
        <v>31</v>
      </c>
      <c r="L24" s="42">
        <v>2010</v>
      </c>
      <c r="M24" s="50">
        <v>40362</v>
      </c>
      <c r="N24" s="44">
        <v>9100</v>
      </c>
      <c r="O24" s="45"/>
      <c r="P24" s="46"/>
      <c r="Q24" s="47" t="s">
        <v>126</v>
      </c>
      <c r="R24" s="48" t="s">
        <v>128</v>
      </c>
      <c r="S24" s="29"/>
      <c r="T24" s="30" t="str">
        <f t="shared" si="0"/>
        <v>Au Cu</v>
      </c>
      <c r="U24" s="29"/>
      <c r="V24" s="29"/>
      <c r="W24" s="29"/>
      <c r="X24" s="29"/>
      <c r="Y24" s="29"/>
      <c r="Z24" s="29"/>
      <c r="AA24" s="29"/>
      <c r="AB24" s="31"/>
    </row>
    <row r="25" spans="1:809" s="32" customFormat="1" ht="24">
      <c r="A25" s="49"/>
      <c r="B25" s="35">
        <v>3</v>
      </c>
      <c r="C25" s="39" t="s">
        <v>129</v>
      </c>
      <c r="D25" s="56" t="s">
        <v>130</v>
      </c>
      <c r="E25" s="46"/>
      <c r="F25" s="46"/>
      <c r="G25" s="46">
        <v>10</v>
      </c>
      <c r="H25" s="41"/>
      <c r="I25" s="40" t="s">
        <v>92</v>
      </c>
      <c r="J25" s="42">
        <v>1</v>
      </c>
      <c r="K25" s="41" t="s">
        <v>31</v>
      </c>
      <c r="L25" s="42">
        <v>2010</v>
      </c>
      <c r="M25" s="50">
        <v>40354</v>
      </c>
      <c r="N25" s="57">
        <v>21420</v>
      </c>
      <c r="O25" s="46">
        <v>110</v>
      </c>
      <c r="P25" s="46"/>
      <c r="Q25" s="47" t="s">
        <v>131</v>
      </c>
      <c r="R25" s="58" t="s">
        <v>132</v>
      </c>
      <c r="S25" s="29"/>
      <c r="T25" s="30" t="str">
        <f t="shared" si="0"/>
        <v>Ag, Cu, Pb, Zn</v>
      </c>
      <c r="U25" s="29"/>
      <c r="V25" s="29"/>
      <c r="W25" s="29"/>
      <c r="X25" s="29"/>
      <c r="Y25" s="29"/>
      <c r="Z25" s="29"/>
      <c r="AA25" s="29"/>
      <c r="AB25" s="31"/>
    </row>
    <row r="26" spans="1:809" s="32" customFormat="1">
      <c r="A26" s="49"/>
      <c r="B26" s="35">
        <v>3</v>
      </c>
      <c r="C26" s="39" t="s">
        <v>133</v>
      </c>
      <c r="D26" s="56"/>
      <c r="E26" s="46"/>
      <c r="F26" s="46"/>
      <c r="G26" s="46"/>
      <c r="H26" s="59"/>
      <c r="I26" s="46" t="s">
        <v>76</v>
      </c>
      <c r="J26" s="45">
        <v>1</v>
      </c>
      <c r="K26" s="41" t="s">
        <v>31</v>
      </c>
      <c r="L26" s="45">
        <v>2010</v>
      </c>
      <c r="M26" s="50">
        <v>40354</v>
      </c>
      <c r="N26" s="57">
        <v>21420</v>
      </c>
      <c r="O26" s="46">
        <v>110</v>
      </c>
      <c r="P26" s="46"/>
      <c r="Q26" s="47" t="s">
        <v>53</v>
      </c>
      <c r="R26" s="60" t="s">
        <v>134</v>
      </c>
      <c r="S26" s="29"/>
      <c r="T26" s="30">
        <f t="shared" si="0"/>
        <v>0</v>
      </c>
      <c r="U26" s="29"/>
      <c r="V26" s="29"/>
      <c r="W26" s="29"/>
      <c r="X26" s="29"/>
      <c r="Y26" s="29"/>
      <c r="Z26" s="29"/>
      <c r="AA26" s="29"/>
      <c r="AB26" s="31"/>
    </row>
    <row r="27" spans="1:809" s="32" customFormat="1">
      <c r="A27" s="49"/>
      <c r="B27" s="35">
        <v>3</v>
      </c>
      <c r="C27" s="39" t="s">
        <v>135</v>
      </c>
      <c r="D27" s="56"/>
      <c r="E27" s="46" t="s">
        <v>85</v>
      </c>
      <c r="F27" s="46"/>
      <c r="G27" s="46">
        <v>15</v>
      </c>
      <c r="H27" s="59"/>
      <c r="I27" s="46" t="s">
        <v>136</v>
      </c>
      <c r="J27" s="45">
        <v>1</v>
      </c>
      <c r="K27" s="41" t="s">
        <v>31</v>
      </c>
      <c r="L27" s="45">
        <v>2010</v>
      </c>
      <c r="M27" s="50">
        <v>40236</v>
      </c>
      <c r="N27" s="57"/>
      <c r="O27" s="46"/>
      <c r="P27" s="46"/>
      <c r="Q27" s="47" t="s">
        <v>137</v>
      </c>
      <c r="R27" s="60" t="s">
        <v>138</v>
      </c>
      <c r="S27" s="29"/>
      <c r="T27" s="30">
        <f t="shared" si="0"/>
        <v>0</v>
      </c>
      <c r="U27" s="29"/>
      <c r="V27" s="29"/>
      <c r="W27" s="29"/>
      <c r="X27" s="29"/>
      <c r="Y27" s="29"/>
      <c r="Z27" s="29"/>
      <c r="AA27" s="29"/>
      <c r="AB27" s="31"/>
    </row>
    <row r="28" spans="1:809" s="32" customFormat="1">
      <c r="A28" s="49"/>
      <c r="B28" s="35">
        <v>3</v>
      </c>
      <c r="C28" s="39" t="s">
        <v>139</v>
      </c>
      <c r="D28" s="56"/>
      <c r="E28" s="46"/>
      <c r="F28" s="46"/>
      <c r="G28" s="46">
        <v>15</v>
      </c>
      <c r="H28" s="59"/>
      <c r="I28" s="46" t="s">
        <v>140</v>
      </c>
      <c r="J28" s="45">
        <v>1</v>
      </c>
      <c r="K28" s="41" t="s">
        <v>31</v>
      </c>
      <c r="L28" s="45">
        <v>2010</v>
      </c>
      <c r="M28" s="50">
        <v>40236</v>
      </c>
      <c r="N28" s="61"/>
      <c r="O28" s="46">
        <v>0.5</v>
      </c>
      <c r="P28" s="46">
        <v>4</v>
      </c>
      <c r="Q28" s="47" t="s">
        <v>137</v>
      </c>
      <c r="R28" s="60" t="s">
        <v>141</v>
      </c>
      <c r="S28" s="29"/>
      <c r="T28" s="30">
        <f t="shared" si="0"/>
        <v>0</v>
      </c>
      <c r="U28" s="29"/>
      <c r="V28" s="29"/>
      <c r="W28" s="29"/>
      <c r="X28" s="29"/>
      <c r="Y28" s="29"/>
      <c r="Z28" s="29"/>
      <c r="AA28" s="29"/>
      <c r="AB28" s="31"/>
    </row>
    <row r="29" spans="1:809" s="32" customFormat="1">
      <c r="A29" s="49"/>
      <c r="B29" s="35">
        <v>3</v>
      </c>
      <c r="C29" s="39" t="s">
        <v>142</v>
      </c>
      <c r="D29" s="56"/>
      <c r="E29" s="46"/>
      <c r="F29" s="46"/>
      <c r="G29" s="46"/>
      <c r="H29" s="59"/>
      <c r="I29" s="46" t="s">
        <v>140</v>
      </c>
      <c r="J29" s="45">
        <v>1</v>
      </c>
      <c r="K29" s="41" t="s">
        <v>31</v>
      </c>
      <c r="L29" s="45">
        <v>2010</v>
      </c>
      <c r="M29" s="50">
        <v>40236</v>
      </c>
      <c r="N29" s="57"/>
      <c r="O29" s="46"/>
      <c r="P29" s="46"/>
      <c r="Q29" s="47" t="s">
        <v>137</v>
      </c>
      <c r="R29" s="60" t="s">
        <v>143</v>
      </c>
      <c r="S29" s="29"/>
      <c r="T29" s="30">
        <f t="shared" si="0"/>
        <v>0</v>
      </c>
      <c r="U29" s="29"/>
      <c r="V29" s="29"/>
      <c r="W29" s="29"/>
      <c r="X29" s="29"/>
      <c r="Y29" s="29"/>
      <c r="Z29" s="29"/>
      <c r="AA29" s="29"/>
      <c r="AB29" s="31"/>
    </row>
    <row r="30" spans="1:809" s="32" customFormat="1">
      <c r="A30" s="49"/>
      <c r="B30" s="35">
        <v>3</v>
      </c>
      <c r="C30" s="39" t="s">
        <v>144</v>
      </c>
      <c r="D30" s="56" t="s">
        <v>56</v>
      </c>
      <c r="E30" s="46" t="s">
        <v>36</v>
      </c>
      <c r="F30" s="46"/>
      <c r="G30" s="46"/>
      <c r="H30" s="59"/>
      <c r="I30" s="46" t="s">
        <v>140</v>
      </c>
      <c r="J30" s="45">
        <v>1</v>
      </c>
      <c r="K30" s="41" t="s">
        <v>31</v>
      </c>
      <c r="L30" s="45">
        <v>2010</v>
      </c>
      <c r="M30" s="50">
        <v>40236</v>
      </c>
      <c r="N30" s="57">
        <v>80000</v>
      </c>
      <c r="O30" s="46">
        <v>0.1</v>
      </c>
      <c r="P30" s="46"/>
      <c r="Q30" s="47" t="s">
        <v>137</v>
      </c>
      <c r="R30" s="60" t="s">
        <v>145</v>
      </c>
      <c r="S30" s="29"/>
      <c r="T30" s="30" t="str">
        <f t="shared" si="0"/>
        <v>Cu</v>
      </c>
      <c r="U30" s="29"/>
      <c r="V30" s="29"/>
      <c r="W30" s="29"/>
      <c r="X30" s="29"/>
      <c r="Y30" s="29"/>
      <c r="Z30" s="29"/>
      <c r="AA30" s="29"/>
      <c r="AB30" s="31"/>
    </row>
    <row r="31" spans="1:809" s="32" customFormat="1">
      <c r="A31" s="49"/>
      <c r="B31" s="35">
        <v>3</v>
      </c>
      <c r="C31" s="39" t="s">
        <v>146</v>
      </c>
      <c r="D31" s="56"/>
      <c r="E31" s="46" t="s">
        <v>36</v>
      </c>
      <c r="F31" s="46"/>
      <c r="G31" s="46"/>
      <c r="H31" s="59"/>
      <c r="I31" s="46" t="s">
        <v>140</v>
      </c>
      <c r="J31" s="45">
        <v>1</v>
      </c>
      <c r="K31" s="41" t="s">
        <v>31</v>
      </c>
      <c r="L31" s="45">
        <v>2010</v>
      </c>
      <c r="M31" s="50">
        <v>40236</v>
      </c>
      <c r="N31" s="57"/>
      <c r="O31" s="46"/>
      <c r="P31" s="46"/>
      <c r="Q31" s="47" t="s">
        <v>137</v>
      </c>
      <c r="R31" s="60" t="s">
        <v>147</v>
      </c>
      <c r="S31" s="29"/>
      <c r="T31" s="30">
        <f t="shared" si="0"/>
        <v>0</v>
      </c>
      <c r="U31" s="29"/>
      <c r="V31" s="29"/>
      <c r="W31" s="29"/>
      <c r="X31" s="29"/>
      <c r="Y31" s="29"/>
      <c r="Z31" s="29"/>
      <c r="AA31" s="29"/>
      <c r="AB31" s="31"/>
    </row>
    <row r="32" spans="1:809" s="32" customFormat="1" ht="28">
      <c r="A32" s="18"/>
      <c r="B32" s="35">
        <v>1</v>
      </c>
      <c r="C32" s="62" t="s">
        <v>148</v>
      </c>
      <c r="D32" s="63" t="s">
        <v>42</v>
      </c>
      <c r="E32" s="63"/>
      <c r="F32" s="63"/>
      <c r="G32" s="63">
        <v>20</v>
      </c>
      <c r="H32" s="64"/>
      <c r="I32" s="63" t="s">
        <v>52</v>
      </c>
      <c r="J32" s="65">
        <v>1</v>
      </c>
      <c r="K32" s="66" t="s">
        <v>31</v>
      </c>
      <c r="L32" s="65">
        <v>2009</v>
      </c>
      <c r="M32" s="67">
        <v>40054</v>
      </c>
      <c r="N32" s="64">
        <v>1200000</v>
      </c>
      <c r="O32" s="68"/>
      <c r="P32" s="68">
        <v>1</v>
      </c>
      <c r="Q32" s="69" t="s">
        <v>149</v>
      </c>
      <c r="R32" s="70" t="s">
        <v>150</v>
      </c>
      <c r="S32" s="29" t="s">
        <v>151</v>
      </c>
      <c r="T32" s="30" t="str">
        <f t="shared" si="0"/>
        <v>Au</v>
      </c>
      <c r="U32" s="29"/>
      <c r="V32" s="29"/>
      <c r="W32" s="29"/>
      <c r="X32" s="29"/>
      <c r="Y32" s="29">
        <v>1978</v>
      </c>
      <c r="Z32" s="29"/>
      <c r="AA32" s="29"/>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c r="DH32" s="71"/>
      <c r="DI32" s="71"/>
      <c r="DJ32" s="71"/>
      <c r="DK32" s="71"/>
      <c r="DL32" s="71"/>
      <c r="DM32" s="71"/>
      <c r="DN32" s="71"/>
      <c r="DO32" s="71"/>
      <c r="DP32" s="71"/>
      <c r="DQ32" s="71"/>
      <c r="DR32" s="71"/>
      <c r="DS32" s="71"/>
      <c r="DT32" s="71"/>
      <c r="DU32" s="71"/>
      <c r="DV32" s="71"/>
      <c r="DW32" s="71"/>
      <c r="DX32" s="71"/>
      <c r="DY32" s="71"/>
      <c r="DZ32" s="71"/>
      <c r="EA32" s="71"/>
      <c r="EB32" s="71"/>
      <c r="EC32" s="71"/>
      <c r="ED32" s="71"/>
      <c r="EE32" s="71"/>
      <c r="EF32" s="71"/>
      <c r="EG32" s="71"/>
      <c r="EH32" s="71"/>
      <c r="EI32" s="71"/>
      <c r="EJ32" s="71"/>
      <c r="EK32" s="71"/>
      <c r="EL32" s="71"/>
      <c r="EM32" s="71"/>
      <c r="EN32" s="71"/>
      <c r="EO32" s="71"/>
      <c r="EP32" s="71"/>
      <c r="EQ32" s="71"/>
      <c r="ER32" s="71"/>
      <c r="ES32" s="71"/>
      <c r="ET32" s="71"/>
      <c r="EU32" s="71"/>
      <c r="EV32" s="71"/>
      <c r="EW32" s="71"/>
      <c r="EX32" s="71"/>
      <c r="EY32" s="71"/>
      <c r="EZ32" s="71"/>
      <c r="FA32" s="71"/>
      <c r="FB32" s="71"/>
      <c r="FC32" s="71"/>
      <c r="FD32" s="71"/>
      <c r="FE32" s="71"/>
      <c r="FF32" s="71"/>
      <c r="FG32" s="71"/>
      <c r="FH32" s="71"/>
      <c r="FI32" s="71"/>
      <c r="FJ32" s="71"/>
      <c r="FK32" s="71"/>
      <c r="FL32" s="71"/>
      <c r="FM32" s="71"/>
      <c r="FN32" s="71"/>
      <c r="FO32" s="71"/>
      <c r="FP32" s="71"/>
      <c r="FQ32" s="71"/>
      <c r="FR32" s="71"/>
      <c r="FS32" s="71"/>
      <c r="FT32" s="71"/>
      <c r="FU32" s="71"/>
      <c r="FV32" s="71"/>
      <c r="FW32" s="71"/>
      <c r="FX32" s="71"/>
      <c r="FY32" s="71"/>
      <c r="FZ32" s="71"/>
      <c r="GA32" s="71"/>
      <c r="GB32" s="71"/>
      <c r="GC32" s="71"/>
      <c r="GD32" s="71"/>
      <c r="GE32" s="71"/>
      <c r="GF32" s="71"/>
      <c r="GG32" s="71"/>
      <c r="GH32" s="71"/>
      <c r="GI32" s="71"/>
      <c r="GJ32" s="71"/>
      <c r="GK32" s="71"/>
      <c r="GL32" s="71"/>
      <c r="GM32" s="71"/>
      <c r="GN32" s="71"/>
      <c r="GO32" s="71"/>
      <c r="GP32" s="71"/>
      <c r="GQ32" s="71"/>
      <c r="GR32" s="71"/>
      <c r="GS32" s="71"/>
      <c r="GT32" s="71"/>
      <c r="GU32" s="71"/>
      <c r="GV32" s="71"/>
      <c r="GW32" s="71"/>
      <c r="GX32" s="71"/>
      <c r="GY32" s="71"/>
      <c r="GZ32" s="71"/>
      <c r="HA32" s="71"/>
      <c r="HB32" s="71"/>
      <c r="HC32" s="71"/>
      <c r="HD32" s="71"/>
      <c r="HE32" s="71"/>
      <c r="HF32" s="71"/>
      <c r="HG32" s="71"/>
      <c r="HH32" s="71"/>
      <c r="HI32" s="71"/>
      <c r="HJ32" s="71"/>
      <c r="HK32" s="71"/>
      <c r="HL32" s="71"/>
      <c r="HM32" s="71"/>
      <c r="HN32" s="71"/>
      <c r="HO32" s="71"/>
      <c r="HP32" s="71"/>
      <c r="HQ32" s="71"/>
      <c r="HR32" s="71"/>
      <c r="HS32" s="71"/>
      <c r="HT32" s="71"/>
      <c r="HU32" s="71"/>
      <c r="HV32" s="71"/>
      <c r="HW32" s="71"/>
      <c r="HX32" s="71"/>
      <c r="HY32" s="71"/>
      <c r="HZ32" s="71"/>
      <c r="IA32" s="71"/>
      <c r="IB32" s="71"/>
      <c r="IC32" s="71"/>
      <c r="ID32" s="71"/>
      <c r="IE32" s="71"/>
      <c r="IF32" s="71"/>
      <c r="IG32" s="71"/>
      <c r="IH32" s="71"/>
      <c r="II32" s="71"/>
      <c r="IJ32" s="71"/>
      <c r="IK32" s="71"/>
      <c r="IL32" s="71"/>
      <c r="IM32" s="71"/>
      <c r="IN32" s="71"/>
      <c r="IO32" s="71"/>
      <c r="IP32" s="71"/>
      <c r="IQ32" s="71"/>
      <c r="IR32" s="71"/>
      <c r="IS32" s="71"/>
      <c r="IT32" s="71"/>
      <c r="IU32" s="71"/>
      <c r="IV32" s="71"/>
      <c r="IW32" s="71"/>
      <c r="IX32" s="71"/>
      <c r="IY32" s="71"/>
      <c r="IZ32" s="71"/>
      <c r="JA32" s="71"/>
      <c r="JB32" s="71"/>
      <c r="JC32" s="71"/>
      <c r="JD32" s="71"/>
      <c r="JE32" s="71"/>
      <c r="JF32" s="71"/>
      <c r="JG32" s="71"/>
      <c r="JH32" s="71"/>
      <c r="JI32" s="71"/>
      <c r="JJ32" s="71"/>
      <c r="JK32" s="71"/>
      <c r="JL32" s="71"/>
      <c r="JM32" s="71"/>
      <c r="JN32" s="71"/>
      <c r="JO32" s="71"/>
      <c r="JP32" s="71"/>
      <c r="JQ32" s="71"/>
      <c r="JR32" s="71"/>
      <c r="JS32" s="71"/>
      <c r="JT32" s="71"/>
      <c r="JU32" s="71"/>
      <c r="JV32" s="71"/>
      <c r="JW32" s="71"/>
      <c r="JX32" s="71"/>
      <c r="JY32" s="71"/>
      <c r="JZ32" s="71"/>
      <c r="KA32" s="71"/>
      <c r="KB32" s="71"/>
      <c r="KC32" s="71"/>
      <c r="KD32" s="71"/>
      <c r="KE32" s="71"/>
      <c r="KF32" s="71"/>
      <c r="KG32" s="71"/>
      <c r="KH32" s="71"/>
      <c r="KI32" s="71"/>
      <c r="KJ32" s="71"/>
      <c r="KK32" s="71"/>
      <c r="KL32" s="71"/>
      <c r="KM32" s="71"/>
      <c r="KN32" s="71"/>
      <c r="KO32" s="71"/>
      <c r="KP32" s="71"/>
      <c r="KQ32" s="71"/>
      <c r="KR32" s="71"/>
      <c r="KS32" s="71"/>
      <c r="KT32" s="71"/>
      <c r="KU32" s="71"/>
      <c r="KV32" s="71"/>
      <c r="KW32" s="71"/>
      <c r="KX32" s="71"/>
      <c r="KY32" s="71"/>
      <c r="KZ32" s="71"/>
      <c r="LA32" s="71"/>
      <c r="LB32" s="71"/>
      <c r="LC32" s="71"/>
      <c r="LD32" s="71"/>
      <c r="LE32" s="71"/>
      <c r="LF32" s="71"/>
      <c r="LG32" s="71"/>
      <c r="LH32" s="71"/>
      <c r="LI32" s="71"/>
      <c r="LJ32" s="71"/>
      <c r="LK32" s="71"/>
      <c r="LL32" s="71"/>
      <c r="LM32" s="71"/>
      <c r="LN32" s="71"/>
      <c r="LO32" s="71"/>
      <c r="LP32" s="71"/>
      <c r="LQ32" s="71"/>
      <c r="LR32" s="71"/>
      <c r="LS32" s="71"/>
      <c r="LT32" s="71"/>
      <c r="LU32" s="71"/>
      <c r="LV32" s="71"/>
      <c r="LW32" s="71"/>
      <c r="LX32" s="71"/>
      <c r="LY32" s="71"/>
      <c r="LZ32" s="71"/>
      <c r="MA32" s="71"/>
      <c r="MB32" s="71"/>
      <c r="MC32" s="71"/>
      <c r="MD32" s="71"/>
      <c r="ME32" s="71"/>
      <c r="MF32" s="71"/>
      <c r="MG32" s="71"/>
      <c r="MH32" s="71"/>
      <c r="MI32" s="71"/>
      <c r="MJ32" s="71"/>
      <c r="MK32" s="71"/>
      <c r="ML32" s="71"/>
      <c r="MM32" s="71"/>
      <c r="MN32" s="71"/>
      <c r="MO32" s="71"/>
      <c r="MP32" s="71"/>
      <c r="MQ32" s="71"/>
      <c r="MR32" s="71"/>
      <c r="MS32" s="71"/>
      <c r="MT32" s="71"/>
      <c r="MU32" s="71"/>
      <c r="MV32" s="71"/>
      <c r="MW32" s="71"/>
      <c r="MX32" s="71"/>
      <c r="MY32" s="71"/>
      <c r="MZ32" s="71"/>
      <c r="NA32" s="71"/>
      <c r="NB32" s="71"/>
      <c r="NC32" s="71"/>
      <c r="ND32" s="71"/>
      <c r="NE32" s="71"/>
      <c r="NF32" s="71"/>
      <c r="NG32" s="71"/>
      <c r="NH32" s="71"/>
      <c r="NI32" s="71"/>
      <c r="NJ32" s="71"/>
      <c r="NK32" s="71"/>
      <c r="NL32" s="71"/>
      <c r="NM32" s="71"/>
      <c r="NN32" s="71"/>
      <c r="NO32" s="71"/>
      <c r="NP32" s="71"/>
      <c r="NQ32" s="71"/>
      <c r="NR32" s="71"/>
      <c r="NS32" s="71"/>
      <c r="NT32" s="71"/>
      <c r="NU32" s="71"/>
      <c r="NV32" s="71"/>
      <c r="NW32" s="71"/>
      <c r="NX32" s="71"/>
      <c r="NY32" s="71"/>
      <c r="NZ32" s="71"/>
      <c r="OA32" s="71"/>
      <c r="OB32" s="71"/>
      <c r="OC32" s="71"/>
      <c r="OD32" s="71"/>
      <c r="OE32" s="71"/>
      <c r="OF32" s="71"/>
      <c r="OG32" s="71"/>
      <c r="OH32" s="71"/>
      <c r="OI32" s="71"/>
      <c r="OJ32" s="71"/>
      <c r="OK32" s="71"/>
      <c r="OL32" s="71"/>
      <c r="OM32" s="71"/>
      <c r="ON32" s="71"/>
      <c r="OO32" s="71"/>
      <c r="OP32" s="71"/>
      <c r="OQ32" s="71"/>
      <c r="OR32" s="71"/>
      <c r="OS32" s="71"/>
      <c r="OT32" s="71"/>
      <c r="OU32" s="71"/>
      <c r="OV32" s="71"/>
      <c r="OW32" s="71"/>
      <c r="OX32" s="71"/>
      <c r="OY32" s="71"/>
      <c r="OZ32" s="71"/>
      <c r="PA32" s="71"/>
      <c r="PB32" s="71"/>
      <c r="PC32" s="71"/>
      <c r="PD32" s="71"/>
      <c r="PE32" s="71"/>
      <c r="PF32" s="71"/>
      <c r="PG32" s="71"/>
      <c r="PH32" s="71"/>
      <c r="PI32" s="71"/>
      <c r="PJ32" s="71"/>
      <c r="PK32" s="71"/>
      <c r="PL32" s="71"/>
      <c r="PM32" s="71"/>
      <c r="PN32" s="71"/>
      <c r="PO32" s="71"/>
      <c r="PP32" s="71"/>
      <c r="PQ32" s="71"/>
      <c r="PR32" s="71"/>
      <c r="PS32" s="71"/>
      <c r="PT32" s="71"/>
      <c r="PU32" s="71"/>
      <c r="PV32" s="71"/>
      <c r="PW32" s="71"/>
      <c r="PX32" s="71"/>
      <c r="PY32" s="71"/>
      <c r="PZ32" s="71"/>
      <c r="QA32" s="71"/>
      <c r="QB32" s="71"/>
      <c r="QC32" s="71"/>
      <c r="QD32" s="71"/>
      <c r="QE32" s="71"/>
      <c r="QF32" s="71"/>
      <c r="QG32" s="71"/>
      <c r="QH32" s="71"/>
      <c r="QI32" s="71"/>
      <c r="QJ32" s="71"/>
      <c r="QK32" s="71"/>
      <c r="QL32" s="71"/>
      <c r="QM32" s="71"/>
      <c r="QN32" s="71"/>
      <c r="QO32" s="71"/>
      <c r="QP32" s="71"/>
      <c r="QQ32" s="71"/>
      <c r="QR32" s="71"/>
      <c r="QS32" s="71"/>
      <c r="QT32" s="71"/>
      <c r="QU32" s="71"/>
      <c r="QV32" s="71"/>
      <c r="QW32" s="71"/>
      <c r="QX32" s="71"/>
      <c r="QY32" s="71"/>
      <c r="QZ32" s="71"/>
      <c r="RA32" s="71"/>
      <c r="RB32" s="71"/>
      <c r="RC32" s="71"/>
      <c r="RD32" s="71"/>
      <c r="RE32" s="71"/>
      <c r="RF32" s="71"/>
      <c r="RG32" s="71"/>
      <c r="RH32" s="71"/>
      <c r="RI32" s="71"/>
      <c r="RJ32" s="71"/>
      <c r="RK32" s="71"/>
      <c r="RL32" s="71"/>
      <c r="RM32" s="71"/>
      <c r="RN32" s="71"/>
      <c r="RO32" s="71"/>
      <c r="RP32" s="71"/>
      <c r="RQ32" s="71"/>
      <c r="RR32" s="71"/>
      <c r="RS32" s="71"/>
      <c r="RT32" s="71"/>
      <c r="RU32" s="71"/>
      <c r="RV32" s="71"/>
      <c r="RW32" s="71"/>
      <c r="RX32" s="71"/>
      <c r="RY32" s="71"/>
      <c r="RZ32" s="71"/>
      <c r="SA32" s="71"/>
      <c r="SB32" s="71"/>
      <c r="SC32" s="71"/>
      <c r="SD32" s="71"/>
      <c r="SE32" s="71"/>
      <c r="SF32" s="71"/>
      <c r="SG32" s="71"/>
      <c r="SH32" s="71"/>
      <c r="SI32" s="71"/>
      <c r="SJ32" s="71"/>
      <c r="SK32" s="71"/>
      <c r="SL32" s="71"/>
      <c r="SM32" s="71"/>
      <c r="SN32" s="71"/>
      <c r="SO32" s="71"/>
      <c r="SP32" s="71"/>
      <c r="SQ32" s="71"/>
      <c r="SR32" s="71"/>
      <c r="SS32" s="71"/>
      <c r="ST32" s="71"/>
      <c r="SU32" s="71"/>
      <c r="SV32" s="71"/>
      <c r="SW32" s="71"/>
      <c r="SX32" s="71"/>
      <c r="SY32" s="71"/>
      <c r="SZ32" s="71"/>
      <c r="TA32" s="71"/>
      <c r="TB32" s="71"/>
      <c r="TC32" s="71"/>
      <c r="TD32" s="71"/>
      <c r="TE32" s="71"/>
      <c r="TF32" s="71"/>
      <c r="TG32" s="71"/>
      <c r="TH32" s="71"/>
      <c r="TI32" s="71"/>
      <c r="TJ32" s="71"/>
      <c r="TK32" s="71"/>
      <c r="TL32" s="71"/>
      <c r="TM32" s="71"/>
      <c r="TN32" s="71"/>
      <c r="TO32" s="71"/>
      <c r="TP32" s="71"/>
      <c r="TQ32" s="71"/>
      <c r="TR32" s="71"/>
      <c r="TS32" s="71"/>
      <c r="TT32" s="71"/>
      <c r="TU32" s="71"/>
      <c r="TV32" s="71"/>
      <c r="TW32" s="71"/>
      <c r="TX32" s="71"/>
      <c r="TY32" s="71"/>
      <c r="TZ32" s="71"/>
      <c r="UA32" s="71"/>
      <c r="UB32" s="71"/>
      <c r="UC32" s="71"/>
      <c r="UD32" s="71"/>
      <c r="UE32" s="71"/>
      <c r="UF32" s="71"/>
      <c r="UG32" s="71"/>
      <c r="UH32" s="71"/>
      <c r="UI32" s="71"/>
      <c r="UJ32" s="71"/>
      <c r="UK32" s="71"/>
      <c r="UL32" s="71"/>
      <c r="UM32" s="71"/>
      <c r="UN32" s="71"/>
      <c r="UO32" s="71"/>
      <c r="UP32" s="71"/>
      <c r="UQ32" s="71"/>
      <c r="UR32" s="71"/>
      <c r="US32" s="71"/>
      <c r="UT32" s="71"/>
      <c r="UU32" s="71"/>
      <c r="UV32" s="71"/>
      <c r="UW32" s="71"/>
      <c r="UX32" s="71"/>
      <c r="UY32" s="71"/>
      <c r="UZ32" s="71"/>
      <c r="VA32" s="71"/>
      <c r="VB32" s="71"/>
      <c r="VC32" s="71"/>
      <c r="VD32" s="71"/>
      <c r="VE32" s="71"/>
      <c r="VF32" s="71"/>
      <c r="VG32" s="71"/>
      <c r="VH32" s="71"/>
      <c r="VI32" s="71"/>
      <c r="VJ32" s="71"/>
      <c r="VK32" s="71"/>
      <c r="VL32" s="71"/>
      <c r="VM32" s="71"/>
      <c r="VN32" s="71"/>
      <c r="VO32" s="71"/>
      <c r="VP32" s="71"/>
      <c r="VQ32" s="71"/>
      <c r="VR32" s="71"/>
      <c r="VS32" s="71"/>
      <c r="VT32" s="71"/>
      <c r="VU32" s="71"/>
      <c r="VV32" s="71"/>
      <c r="VW32" s="71"/>
      <c r="VX32" s="71"/>
      <c r="VY32" s="71"/>
      <c r="VZ32" s="71"/>
      <c r="WA32" s="71"/>
      <c r="WB32" s="71"/>
      <c r="WC32" s="71"/>
      <c r="WD32" s="71"/>
      <c r="WE32" s="71"/>
      <c r="WF32" s="71"/>
      <c r="WG32" s="71"/>
      <c r="WH32" s="71"/>
      <c r="WI32" s="71"/>
      <c r="WJ32" s="71"/>
      <c r="WK32" s="71"/>
      <c r="WL32" s="71"/>
      <c r="WM32" s="71"/>
      <c r="WN32" s="71"/>
      <c r="WO32" s="71"/>
      <c r="WP32" s="71"/>
      <c r="WQ32" s="71"/>
      <c r="WR32" s="71"/>
      <c r="WS32" s="71"/>
      <c r="WT32" s="71"/>
      <c r="WU32" s="71"/>
      <c r="WV32" s="71"/>
      <c r="WW32" s="71"/>
      <c r="WX32" s="71"/>
      <c r="WY32" s="71"/>
      <c r="WZ32" s="71"/>
      <c r="XA32" s="71"/>
      <c r="XB32" s="71"/>
      <c r="XC32" s="71"/>
      <c r="XD32" s="71"/>
      <c r="XE32" s="71"/>
      <c r="XF32" s="71"/>
      <c r="XG32" s="71"/>
      <c r="XH32" s="71"/>
      <c r="XI32" s="71"/>
      <c r="XJ32" s="71"/>
      <c r="XK32" s="71"/>
      <c r="XL32" s="71"/>
      <c r="XM32" s="71"/>
      <c r="XN32" s="71"/>
      <c r="XO32" s="71"/>
      <c r="XP32" s="71"/>
      <c r="XQ32" s="71"/>
      <c r="XR32" s="71"/>
      <c r="XS32" s="71"/>
      <c r="XT32" s="71"/>
      <c r="XU32" s="71"/>
      <c r="XV32" s="71"/>
      <c r="XW32" s="71"/>
      <c r="XX32" s="71"/>
      <c r="XY32" s="71"/>
      <c r="XZ32" s="71"/>
      <c r="YA32" s="71"/>
      <c r="YB32" s="71"/>
      <c r="YC32" s="71"/>
      <c r="YD32" s="71"/>
      <c r="YE32" s="71"/>
      <c r="YF32" s="71"/>
      <c r="YG32" s="71"/>
      <c r="YH32" s="71"/>
      <c r="YI32" s="71"/>
      <c r="YJ32" s="71"/>
      <c r="YK32" s="71"/>
      <c r="YL32" s="71"/>
      <c r="YM32" s="71"/>
      <c r="YN32" s="71"/>
      <c r="YO32" s="71"/>
      <c r="YP32" s="71"/>
      <c r="YQ32" s="71"/>
      <c r="YR32" s="71"/>
      <c r="YS32" s="71"/>
      <c r="YT32" s="71"/>
      <c r="YU32" s="71"/>
      <c r="YV32" s="71"/>
      <c r="YW32" s="71"/>
      <c r="YX32" s="71"/>
      <c r="YY32" s="71"/>
      <c r="YZ32" s="71"/>
      <c r="ZA32" s="71"/>
      <c r="ZB32" s="71"/>
      <c r="ZC32" s="71"/>
      <c r="ZD32" s="71"/>
      <c r="ZE32" s="71"/>
      <c r="ZF32" s="71"/>
      <c r="ZG32" s="71"/>
      <c r="ZH32" s="71"/>
      <c r="ZI32" s="71"/>
      <c r="ZJ32" s="71"/>
      <c r="ZK32" s="71"/>
      <c r="ZL32" s="71"/>
      <c r="ZM32" s="71"/>
      <c r="ZN32" s="71"/>
      <c r="ZO32" s="71"/>
      <c r="ZP32" s="71"/>
      <c r="ZQ32" s="71"/>
      <c r="ZR32" s="71"/>
      <c r="ZS32" s="71"/>
      <c r="ZT32" s="71"/>
      <c r="ZU32" s="71"/>
      <c r="ZV32" s="71"/>
      <c r="ZW32" s="71"/>
      <c r="ZX32" s="71"/>
      <c r="ZY32" s="71"/>
      <c r="ZZ32" s="71"/>
      <c r="AAA32" s="71"/>
      <c r="AAB32" s="71"/>
      <c r="AAC32" s="71"/>
      <c r="AAD32" s="71"/>
      <c r="AAE32" s="71"/>
      <c r="AAF32" s="71"/>
      <c r="AAG32" s="71"/>
      <c r="AAH32" s="71"/>
      <c r="AAI32" s="71"/>
      <c r="AAJ32" s="71"/>
      <c r="AAK32" s="71"/>
      <c r="AAL32" s="71"/>
      <c r="AAM32" s="71"/>
      <c r="AAN32" s="71"/>
      <c r="AAO32" s="71"/>
      <c r="AAP32" s="71"/>
      <c r="AAQ32" s="71"/>
      <c r="AAR32" s="71"/>
      <c r="AAS32" s="71"/>
      <c r="AAT32" s="71"/>
      <c r="AAU32" s="71"/>
      <c r="AAV32" s="71"/>
      <c r="AAW32" s="71"/>
      <c r="AAX32" s="71"/>
      <c r="AAY32" s="71"/>
      <c r="AAZ32" s="71"/>
      <c r="ABA32" s="71"/>
      <c r="ABB32" s="71"/>
      <c r="ABC32" s="71"/>
      <c r="ABD32" s="71"/>
      <c r="ABE32" s="71"/>
      <c r="ABF32" s="71"/>
      <c r="ABG32" s="71"/>
      <c r="ABH32" s="71"/>
      <c r="ABI32" s="71"/>
      <c r="ABJ32" s="71"/>
      <c r="ABK32" s="71"/>
      <c r="ABL32" s="71"/>
      <c r="ABM32" s="71"/>
      <c r="ABN32" s="71"/>
      <c r="ABO32" s="71"/>
      <c r="ABP32" s="71"/>
      <c r="ABQ32" s="71"/>
      <c r="ABR32" s="71"/>
      <c r="ABS32" s="71"/>
      <c r="ABT32" s="71"/>
      <c r="ABU32" s="71"/>
      <c r="ABV32" s="71"/>
      <c r="ABW32" s="71"/>
      <c r="ABX32" s="71"/>
      <c r="ABY32" s="71"/>
      <c r="ABZ32" s="71"/>
      <c r="ACA32" s="71"/>
      <c r="ACB32" s="71"/>
      <c r="ACC32" s="71"/>
      <c r="ACD32" s="71"/>
      <c r="ACE32" s="71"/>
      <c r="ACF32" s="71"/>
      <c r="ACG32" s="71"/>
      <c r="ACH32" s="71"/>
      <c r="ACI32" s="71"/>
      <c r="ACJ32" s="71"/>
      <c r="ACK32" s="71"/>
      <c r="ACL32" s="71"/>
      <c r="ACM32" s="71"/>
      <c r="ACN32" s="71"/>
      <c r="ACO32" s="71"/>
      <c r="ACP32" s="71"/>
      <c r="ACQ32" s="71"/>
      <c r="ACR32" s="71"/>
      <c r="ACS32" s="71"/>
      <c r="ACT32" s="71"/>
      <c r="ACU32" s="71"/>
      <c r="ACV32" s="71"/>
      <c r="ACW32" s="71"/>
      <c r="ACX32" s="71"/>
      <c r="ACY32" s="71"/>
      <c r="ACZ32" s="71"/>
      <c r="ADA32" s="71"/>
      <c r="ADB32" s="71"/>
      <c r="ADC32" s="71"/>
      <c r="ADD32" s="71"/>
      <c r="ADE32" s="71"/>
      <c r="ADF32" s="71"/>
      <c r="ADG32" s="71"/>
      <c r="ADH32" s="71"/>
      <c r="ADI32" s="71"/>
      <c r="ADJ32" s="71"/>
      <c r="ADK32" s="71"/>
      <c r="ADL32" s="71"/>
      <c r="ADM32" s="71"/>
      <c r="ADN32" s="71"/>
      <c r="ADO32" s="71"/>
      <c r="ADP32" s="71"/>
      <c r="ADQ32" s="71"/>
      <c r="ADR32" s="71"/>
      <c r="ADS32" s="71"/>
      <c r="ADT32" s="71"/>
      <c r="ADU32" s="71"/>
      <c r="ADV32" s="71"/>
      <c r="ADW32" s="71"/>
      <c r="ADX32" s="71"/>
      <c r="ADY32" s="71"/>
      <c r="ADZ32" s="71"/>
      <c r="AEA32" s="71"/>
      <c r="AEB32" s="71"/>
      <c r="AEC32" s="71"/>
    </row>
    <row r="33" spans="1:809" s="71" customFormat="1">
      <c r="A33" s="38"/>
      <c r="B33" s="35">
        <v>2</v>
      </c>
      <c r="C33" s="62" t="s">
        <v>152</v>
      </c>
      <c r="D33" s="72" t="s">
        <v>109</v>
      </c>
      <c r="E33" s="63"/>
      <c r="F33" s="63"/>
      <c r="G33" s="63"/>
      <c r="H33" s="64"/>
      <c r="I33" s="63" t="s">
        <v>52</v>
      </c>
      <c r="J33" s="65">
        <v>1</v>
      </c>
      <c r="K33" s="66" t="s">
        <v>31</v>
      </c>
      <c r="L33" s="65">
        <v>2009</v>
      </c>
      <c r="M33" s="67">
        <v>39947</v>
      </c>
      <c r="N33" s="64">
        <v>50000</v>
      </c>
      <c r="O33" s="68"/>
      <c r="P33" s="68">
        <v>3</v>
      </c>
      <c r="Q33" s="69" t="s">
        <v>53</v>
      </c>
      <c r="R33" s="70" t="s">
        <v>153</v>
      </c>
      <c r="S33" s="29"/>
      <c r="T33" s="30" t="str">
        <f t="shared" si="0"/>
        <v>Mn</v>
      </c>
      <c r="U33" s="29"/>
      <c r="V33" s="29"/>
      <c r="W33" s="29"/>
      <c r="X33" s="29"/>
      <c r="Y33" s="29"/>
      <c r="Z33" s="29"/>
      <c r="AA33" s="29"/>
    </row>
    <row r="34" spans="1:809" s="73" customFormat="1">
      <c r="A34" s="18"/>
      <c r="B34" s="35">
        <v>1</v>
      </c>
      <c r="C34" s="62" t="s">
        <v>154</v>
      </c>
      <c r="D34" s="72" t="s">
        <v>67</v>
      </c>
      <c r="E34" s="63"/>
      <c r="F34" s="63"/>
      <c r="G34" s="63"/>
      <c r="H34" s="64"/>
      <c r="I34" s="63" t="s">
        <v>52</v>
      </c>
      <c r="J34" s="65">
        <v>1</v>
      </c>
      <c r="K34" s="66" t="s">
        <v>31</v>
      </c>
      <c r="L34" s="65">
        <v>2008</v>
      </c>
      <c r="M34" s="67">
        <v>39804</v>
      </c>
      <c r="N34" s="64">
        <v>4100000</v>
      </c>
      <c r="O34" s="68">
        <v>4.0999999999999996</v>
      </c>
      <c r="P34" s="68"/>
      <c r="Q34" s="69" t="s">
        <v>53</v>
      </c>
      <c r="R34" s="70" t="s">
        <v>155</v>
      </c>
      <c r="S34" s="29" t="s">
        <v>156</v>
      </c>
      <c r="T34" s="30" t="str">
        <f t="shared" si="0"/>
        <v>Coal</v>
      </c>
      <c r="U34" s="29"/>
      <c r="V34" s="29"/>
      <c r="W34" s="29"/>
      <c r="X34" s="29"/>
      <c r="Y34" s="29">
        <v>1955</v>
      </c>
      <c r="Z34" s="29"/>
      <c r="AA34" s="29"/>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1"/>
      <c r="BS34" s="71"/>
      <c r="BT34" s="71"/>
      <c r="BU34" s="71"/>
      <c r="BV34" s="71"/>
      <c r="BW34" s="71"/>
      <c r="BX34" s="71"/>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c r="CX34" s="71"/>
      <c r="CY34" s="71"/>
      <c r="CZ34" s="71"/>
      <c r="DA34" s="71"/>
      <c r="DB34" s="71"/>
      <c r="DC34" s="71"/>
      <c r="DD34" s="71"/>
      <c r="DE34" s="71"/>
      <c r="DF34" s="71"/>
      <c r="DG34" s="71"/>
      <c r="DH34" s="71"/>
      <c r="DI34" s="71"/>
      <c r="DJ34" s="71"/>
      <c r="DK34" s="71"/>
      <c r="DL34" s="71"/>
      <c r="DM34" s="71"/>
      <c r="DN34" s="71"/>
      <c r="DO34" s="71"/>
      <c r="DP34" s="71"/>
      <c r="DQ34" s="71"/>
      <c r="DR34" s="71"/>
      <c r="DS34" s="71"/>
      <c r="DT34" s="71"/>
      <c r="DU34" s="71"/>
      <c r="DV34" s="71"/>
      <c r="DW34" s="71"/>
      <c r="DX34" s="71"/>
      <c r="DY34" s="71"/>
      <c r="DZ34" s="71"/>
      <c r="EA34" s="71"/>
      <c r="EB34" s="71"/>
      <c r="EC34" s="71"/>
      <c r="ED34" s="71"/>
      <c r="EE34" s="71"/>
      <c r="EF34" s="71"/>
      <c r="EG34" s="71"/>
      <c r="EH34" s="71"/>
      <c r="EI34" s="71"/>
      <c r="EJ34" s="71"/>
      <c r="EK34" s="71"/>
      <c r="EL34" s="71"/>
      <c r="EM34" s="71"/>
      <c r="EN34" s="71"/>
      <c r="EO34" s="71"/>
      <c r="EP34" s="71"/>
      <c r="EQ34" s="71"/>
      <c r="ER34" s="71"/>
      <c r="ES34" s="71"/>
      <c r="ET34" s="71"/>
      <c r="EU34" s="71"/>
      <c r="EV34" s="71"/>
      <c r="EW34" s="71"/>
      <c r="EX34" s="71"/>
      <c r="EY34" s="71"/>
      <c r="EZ34" s="71"/>
      <c r="FA34" s="71"/>
      <c r="FB34" s="71"/>
      <c r="FC34" s="71"/>
      <c r="FD34" s="71"/>
      <c r="FE34" s="71"/>
      <c r="FF34" s="71"/>
      <c r="FG34" s="71"/>
      <c r="FH34" s="71"/>
      <c r="FI34" s="71"/>
      <c r="FJ34" s="71"/>
      <c r="FK34" s="71"/>
      <c r="FL34" s="71"/>
      <c r="FM34" s="71"/>
      <c r="FN34" s="71"/>
      <c r="FO34" s="71"/>
      <c r="FP34" s="71"/>
      <c r="FQ34" s="71"/>
      <c r="FR34" s="71"/>
      <c r="FS34" s="71"/>
      <c r="FT34" s="71"/>
      <c r="FU34" s="71"/>
      <c r="FV34" s="71"/>
      <c r="FW34" s="71"/>
      <c r="FX34" s="71"/>
      <c r="FY34" s="71"/>
      <c r="FZ34" s="71"/>
      <c r="GA34" s="71"/>
      <c r="GB34" s="71"/>
      <c r="GC34" s="71"/>
      <c r="GD34" s="71"/>
      <c r="GE34" s="71"/>
      <c r="GF34" s="71"/>
      <c r="GG34" s="71"/>
      <c r="GH34" s="71"/>
      <c r="GI34" s="71"/>
      <c r="GJ34" s="71"/>
      <c r="GK34" s="71"/>
      <c r="GL34" s="71"/>
      <c r="GM34" s="71"/>
      <c r="GN34" s="71"/>
      <c r="GO34" s="71"/>
      <c r="GP34" s="71"/>
      <c r="GQ34" s="71"/>
      <c r="GR34" s="71"/>
      <c r="GS34" s="71"/>
      <c r="GT34" s="71"/>
      <c r="GU34" s="71"/>
      <c r="GV34" s="71"/>
      <c r="GW34" s="71"/>
      <c r="GX34" s="71"/>
      <c r="GY34" s="71"/>
      <c r="GZ34" s="71"/>
      <c r="HA34" s="71"/>
      <c r="HB34" s="71"/>
      <c r="HC34" s="71"/>
      <c r="HD34" s="71"/>
      <c r="HE34" s="71"/>
      <c r="HF34" s="71"/>
      <c r="HG34" s="71"/>
      <c r="HH34" s="71"/>
      <c r="HI34" s="71"/>
      <c r="HJ34" s="71"/>
      <c r="HK34" s="71"/>
      <c r="HL34" s="71"/>
      <c r="HM34" s="71"/>
      <c r="HN34" s="71"/>
      <c r="HO34" s="71"/>
      <c r="HP34" s="71"/>
      <c r="HQ34" s="71"/>
      <c r="HR34" s="71"/>
      <c r="HS34" s="71"/>
      <c r="HT34" s="71"/>
      <c r="HU34" s="71"/>
      <c r="HV34" s="71"/>
      <c r="HW34" s="71"/>
      <c r="HX34" s="71"/>
      <c r="HY34" s="71"/>
      <c r="HZ34" s="71"/>
      <c r="IA34" s="71"/>
      <c r="IB34" s="71"/>
      <c r="IC34" s="71"/>
      <c r="ID34" s="71"/>
      <c r="IE34" s="71"/>
      <c r="IF34" s="71"/>
      <c r="IG34" s="71"/>
      <c r="IH34" s="71"/>
      <c r="II34" s="71"/>
      <c r="IJ34" s="71"/>
      <c r="IK34" s="71"/>
      <c r="IL34" s="71"/>
      <c r="IM34" s="71"/>
      <c r="IN34" s="71"/>
      <c r="IO34" s="71"/>
      <c r="IP34" s="71"/>
      <c r="IQ34" s="71"/>
      <c r="IR34" s="71"/>
      <c r="IS34" s="71"/>
      <c r="IT34" s="71"/>
      <c r="IU34" s="71"/>
      <c r="IV34" s="71"/>
      <c r="IW34" s="71"/>
      <c r="IX34" s="71"/>
      <c r="IY34" s="71"/>
      <c r="IZ34" s="71"/>
      <c r="JA34" s="71"/>
      <c r="JB34" s="71"/>
      <c r="JC34" s="71"/>
      <c r="JD34" s="71"/>
      <c r="JE34" s="71"/>
      <c r="JF34" s="71"/>
      <c r="JG34" s="71"/>
      <c r="JH34" s="71"/>
      <c r="JI34" s="71"/>
      <c r="JJ34" s="71"/>
      <c r="JK34" s="71"/>
      <c r="JL34" s="71"/>
      <c r="JM34" s="71"/>
      <c r="JN34" s="71"/>
      <c r="JO34" s="71"/>
      <c r="JP34" s="71"/>
      <c r="JQ34" s="71"/>
      <c r="JR34" s="71"/>
      <c r="JS34" s="71"/>
      <c r="JT34" s="71"/>
      <c r="JU34" s="71"/>
      <c r="JV34" s="71"/>
      <c r="JW34" s="71"/>
      <c r="JX34" s="71"/>
      <c r="JY34" s="71"/>
      <c r="JZ34" s="71"/>
      <c r="KA34" s="71"/>
      <c r="KB34" s="71"/>
      <c r="KC34" s="71"/>
      <c r="KD34" s="71"/>
      <c r="KE34" s="71"/>
      <c r="KF34" s="71"/>
      <c r="KG34" s="71"/>
      <c r="KH34" s="71"/>
      <c r="KI34" s="71"/>
      <c r="KJ34" s="71"/>
      <c r="KK34" s="71"/>
      <c r="KL34" s="71"/>
      <c r="KM34" s="71"/>
      <c r="KN34" s="71"/>
      <c r="KO34" s="71"/>
      <c r="KP34" s="71"/>
      <c r="KQ34" s="71"/>
      <c r="KR34" s="71"/>
      <c r="KS34" s="71"/>
      <c r="KT34" s="71"/>
      <c r="KU34" s="71"/>
      <c r="KV34" s="71"/>
      <c r="KW34" s="71"/>
      <c r="KX34" s="71"/>
      <c r="KY34" s="71"/>
      <c r="KZ34" s="71"/>
      <c r="LA34" s="71"/>
      <c r="LB34" s="71"/>
      <c r="LC34" s="71"/>
      <c r="LD34" s="71"/>
      <c r="LE34" s="71"/>
      <c r="LF34" s="71"/>
      <c r="LG34" s="71"/>
      <c r="LH34" s="71"/>
      <c r="LI34" s="71"/>
      <c r="LJ34" s="71"/>
      <c r="LK34" s="71"/>
      <c r="LL34" s="71"/>
      <c r="LM34" s="71"/>
      <c r="LN34" s="71"/>
      <c r="LO34" s="71"/>
      <c r="LP34" s="71"/>
      <c r="LQ34" s="71"/>
      <c r="LR34" s="71"/>
      <c r="LS34" s="71"/>
      <c r="LT34" s="71"/>
      <c r="LU34" s="71"/>
      <c r="LV34" s="71"/>
      <c r="LW34" s="71"/>
      <c r="LX34" s="71"/>
      <c r="LY34" s="71"/>
      <c r="LZ34" s="71"/>
      <c r="MA34" s="71"/>
      <c r="MB34" s="71"/>
      <c r="MC34" s="71"/>
      <c r="MD34" s="71"/>
      <c r="ME34" s="71"/>
      <c r="MF34" s="71"/>
      <c r="MG34" s="71"/>
      <c r="MH34" s="71"/>
      <c r="MI34" s="71"/>
      <c r="MJ34" s="71"/>
      <c r="MK34" s="71"/>
      <c r="ML34" s="71"/>
      <c r="MM34" s="71"/>
      <c r="MN34" s="71"/>
      <c r="MO34" s="71"/>
      <c r="MP34" s="71"/>
      <c r="MQ34" s="71"/>
      <c r="MR34" s="71"/>
      <c r="MS34" s="71"/>
      <c r="MT34" s="71"/>
      <c r="MU34" s="71"/>
      <c r="MV34" s="71"/>
      <c r="MW34" s="71"/>
      <c r="MX34" s="71"/>
      <c r="MY34" s="71"/>
      <c r="MZ34" s="71"/>
      <c r="NA34" s="71"/>
      <c r="NB34" s="71"/>
      <c r="NC34" s="71"/>
      <c r="ND34" s="71"/>
      <c r="NE34" s="71"/>
      <c r="NF34" s="71"/>
      <c r="NG34" s="71"/>
      <c r="NH34" s="71"/>
      <c r="NI34" s="71"/>
      <c r="NJ34" s="71"/>
      <c r="NK34" s="71"/>
      <c r="NL34" s="71"/>
      <c r="NM34" s="71"/>
      <c r="NN34" s="71"/>
      <c r="NO34" s="71"/>
      <c r="NP34" s="71"/>
      <c r="NQ34" s="71"/>
      <c r="NR34" s="71"/>
      <c r="NS34" s="71"/>
      <c r="NT34" s="71"/>
      <c r="NU34" s="71"/>
      <c r="NV34" s="71"/>
      <c r="NW34" s="71"/>
      <c r="NX34" s="71"/>
      <c r="NY34" s="71"/>
      <c r="NZ34" s="71"/>
      <c r="OA34" s="71"/>
      <c r="OB34" s="71"/>
      <c r="OC34" s="71"/>
      <c r="OD34" s="71"/>
      <c r="OE34" s="71"/>
      <c r="OF34" s="71"/>
      <c r="OG34" s="71"/>
      <c r="OH34" s="71"/>
      <c r="OI34" s="71"/>
      <c r="OJ34" s="71"/>
      <c r="OK34" s="71"/>
      <c r="OL34" s="71"/>
      <c r="OM34" s="71"/>
      <c r="ON34" s="71"/>
      <c r="OO34" s="71"/>
      <c r="OP34" s="71"/>
      <c r="OQ34" s="71"/>
      <c r="OR34" s="71"/>
      <c r="OS34" s="71"/>
      <c r="OT34" s="71"/>
      <c r="OU34" s="71"/>
      <c r="OV34" s="71"/>
      <c r="OW34" s="71"/>
      <c r="OX34" s="71"/>
      <c r="OY34" s="71"/>
      <c r="OZ34" s="71"/>
      <c r="PA34" s="71"/>
      <c r="PB34" s="71"/>
      <c r="PC34" s="71"/>
      <c r="PD34" s="71"/>
      <c r="PE34" s="71"/>
      <c r="PF34" s="71"/>
      <c r="PG34" s="71"/>
      <c r="PH34" s="71"/>
      <c r="PI34" s="71"/>
      <c r="PJ34" s="71"/>
      <c r="PK34" s="71"/>
      <c r="PL34" s="71"/>
      <c r="PM34" s="71"/>
      <c r="PN34" s="71"/>
      <c r="PO34" s="71"/>
      <c r="PP34" s="71"/>
      <c r="PQ34" s="71"/>
      <c r="PR34" s="71"/>
      <c r="PS34" s="71"/>
      <c r="PT34" s="71"/>
      <c r="PU34" s="71"/>
      <c r="PV34" s="71"/>
      <c r="PW34" s="71"/>
      <c r="PX34" s="71"/>
      <c r="PY34" s="71"/>
      <c r="PZ34" s="71"/>
      <c r="QA34" s="71"/>
      <c r="QB34" s="71"/>
      <c r="QC34" s="71"/>
      <c r="QD34" s="71"/>
      <c r="QE34" s="71"/>
      <c r="QF34" s="71"/>
      <c r="QG34" s="71"/>
      <c r="QH34" s="71"/>
      <c r="QI34" s="71"/>
      <c r="QJ34" s="71"/>
      <c r="QK34" s="71"/>
      <c r="QL34" s="71"/>
      <c r="QM34" s="71"/>
      <c r="QN34" s="71"/>
      <c r="QO34" s="71"/>
      <c r="QP34" s="71"/>
      <c r="QQ34" s="71"/>
      <c r="QR34" s="71"/>
      <c r="QS34" s="71"/>
      <c r="QT34" s="71"/>
      <c r="QU34" s="71"/>
      <c r="QV34" s="71"/>
      <c r="QW34" s="71"/>
      <c r="QX34" s="71"/>
      <c r="QY34" s="71"/>
      <c r="QZ34" s="71"/>
      <c r="RA34" s="71"/>
      <c r="RB34" s="71"/>
      <c r="RC34" s="71"/>
      <c r="RD34" s="71"/>
      <c r="RE34" s="71"/>
      <c r="RF34" s="71"/>
      <c r="RG34" s="71"/>
      <c r="RH34" s="71"/>
      <c r="RI34" s="71"/>
      <c r="RJ34" s="71"/>
      <c r="RK34" s="71"/>
      <c r="RL34" s="71"/>
      <c r="RM34" s="71"/>
      <c r="RN34" s="71"/>
      <c r="RO34" s="71"/>
      <c r="RP34" s="71"/>
      <c r="RQ34" s="71"/>
      <c r="RR34" s="71"/>
      <c r="RS34" s="71"/>
      <c r="RT34" s="71"/>
      <c r="RU34" s="71"/>
      <c r="RV34" s="71"/>
      <c r="RW34" s="71"/>
      <c r="RX34" s="71"/>
      <c r="RY34" s="71"/>
      <c r="RZ34" s="71"/>
      <c r="SA34" s="71"/>
      <c r="SB34" s="71"/>
      <c r="SC34" s="71"/>
      <c r="SD34" s="71"/>
      <c r="SE34" s="71"/>
      <c r="SF34" s="71"/>
      <c r="SG34" s="71"/>
      <c r="SH34" s="71"/>
      <c r="SI34" s="71"/>
      <c r="SJ34" s="71"/>
      <c r="SK34" s="71"/>
      <c r="SL34" s="71"/>
      <c r="SM34" s="71"/>
      <c r="SN34" s="71"/>
      <c r="SO34" s="71"/>
      <c r="SP34" s="71"/>
      <c r="SQ34" s="71"/>
      <c r="SR34" s="71"/>
      <c r="SS34" s="71"/>
      <c r="ST34" s="71"/>
      <c r="SU34" s="71"/>
      <c r="SV34" s="71"/>
      <c r="SW34" s="71"/>
      <c r="SX34" s="71"/>
      <c r="SY34" s="71"/>
      <c r="SZ34" s="71"/>
      <c r="TA34" s="71"/>
      <c r="TB34" s="71"/>
      <c r="TC34" s="71"/>
      <c r="TD34" s="71"/>
      <c r="TE34" s="71"/>
      <c r="TF34" s="71"/>
      <c r="TG34" s="71"/>
      <c r="TH34" s="71"/>
      <c r="TI34" s="71"/>
      <c r="TJ34" s="71"/>
      <c r="TK34" s="71"/>
      <c r="TL34" s="71"/>
      <c r="TM34" s="71"/>
      <c r="TN34" s="71"/>
      <c r="TO34" s="71"/>
      <c r="TP34" s="71"/>
      <c r="TQ34" s="71"/>
      <c r="TR34" s="71"/>
      <c r="TS34" s="71"/>
      <c r="TT34" s="71"/>
      <c r="TU34" s="71"/>
      <c r="TV34" s="71"/>
      <c r="TW34" s="71"/>
      <c r="TX34" s="71"/>
      <c r="TY34" s="71"/>
      <c r="TZ34" s="71"/>
      <c r="UA34" s="71"/>
      <c r="UB34" s="71"/>
      <c r="UC34" s="71"/>
      <c r="UD34" s="71"/>
      <c r="UE34" s="71"/>
      <c r="UF34" s="71"/>
      <c r="UG34" s="71"/>
      <c r="UH34" s="71"/>
      <c r="UI34" s="71"/>
      <c r="UJ34" s="71"/>
      <c r="UK34" s="71"/>
      <c r="UL34" s="71"/>
      <c r="UM34" s="71"/>
      <c r="UN34" s="71"/>
      <c r="UO34" s="71"/>
      <c r="UP34" s="71"/>
      <c r="UQ34" s="71"/>
      <c r="UR34" s="71"/>
      <c r="US34" s="71"/>
      <c r="UT34" s="71"/>
      <c r="UU34" s="71"/>
      <c r="UV34" s="71"/>
      <c r="UW34" s="71"/>
      <c r="UX34" s="71"/>
      <c r="UY34" s="71"/>
      <c r="UZ34" s="71"/>
      <c r="VA34" s="71"/>
      <c r="VB34" s="71"/>
      <c r="VC34" s="71"/>
      <c r="VD34" s="71"/>
      <c r="VE34" s="71"/>
      <c r="VF34" s="71"/>
      <c r="VG34" s="71"/>
      <c r="VH34" s="71"/>
      <c r="VI34" s="71"/>
      <c r="VJ34" s="71"/>
      <c r="VK34" s="71"/>
      <c r="VL34" s="71"/>
      <c r="VM34" s="71"/>
      <c r="VN34" s="71"/>
      <c r="VO34" s="71"/>
      <c r="VP34" s="71"/>
      <c r="VQ34" s="71"/>
      <c r="VR34" s="71"/>
      <c r="VS34" s="71"/>
      <c r="VT34" s="71"/>
      <c r="VU34" s="71"/>
      <c r="VV34" s="71"/>
      <c r="VW34" s="71"/>
      <c r="VX34" s="71"/>
      <c r="VY34" s="71"/>
      <c r="VZ34" s="71"/>
      <c r="WA34" s="71"/>
      <c r="WB34" s="71"/>
      <c r="WC34" s="71"/>
      <c r="WD34" s="71"/>
      <c r="WE34" s="71"/>
      <c r="WF34" s="71"/>
      <c r="WG34" s="71"/>
      <c r="WH34" s="71"/>
      <c r="WI34" s="71"/>
      <c r="WJ34" s="71"/>
      <c r="WK34" s="71"/>
      <c r="WL34" s="71"/>
      <c r="WM34" s="71"/>
      <c r="WN34" s="71"/>
      <c r="WO34" s="71"/>
      <c r="WP34" s="71"/>
      <c r="WQ34" s="71"/>
      <c r="WR34" s="71"/>
      <c r="WS34" s="71"/>
      <c r="WT34" s="71"/>
      <c r="WU34" s="71"/>
      <c r="WV34" s="71"/>
      <c r="WW34" s="71"/>
      <c r="WX34" s="71"/>
      <c r="WY34" s="71"/>
      <c r="WZ34" s="71"/>
      <c r="XA34" s="71"/>
      <c r="XB34" s="71"/>
      <c r="XC34" s="71"/>
      <c r="XD34" s="71"/>
      <c r="XE34" s="71"/>
      <c r="XF34" s="71"/>
      <c r="XG34" s="71"/>
      <c r="XH34" s="71"/>
      <c r="XI34" s="71"/>
      <c r="XJ34" s="71"/>
      <c r="XK34" s="71"/>
      <c r="XL34" s="71"/>
      <c r="XM34" s="71"/>
      <c r="XN34" s="71"/>
      <c r="XO34" s="71"/>
      <c r="XP34" s="71"/>
      <c r="XQ34" s="71"/>
      <c r="XR34" s="71"/>
      <c r="XS34" s="71"/>
      <c r="XT34" s="71"/>
      <c r="XU34" s="71"/>
      <c r="XV34" s="71"/>
      <c r="XW34" s="71"/>
      <c r="XX34" s="71"/>
      <c r="XY34" s="71"/>
      <c r="XZ34" s="71"/>
      <c r="YA34" s="71"/>
      <c r="YB34" s="71"/>
      <c r="YC34" s="71"/>
      <c r="YD34" s="71"/>
      <c r="YE34" s="71"/>
      <c r="YF34" s="71"/>
      <c r="YG34" s="71"/>
      <c r="YH34" s="71"/>
      <c r="YI34" s="71"/>
      <c r="YJ34" s="71"/>
      <c r="YK34" s="71"/>
      <c r="YL34" s="71"/>
      <c r="YM34" s="71"/>
      <c r="YN34" s="71"/>
      <c r="YO34" s="71"/>
      <c r="YP34" s="71"/>
      <c r="YQ34" s="71"/>
      <c r="YR34" s="71"/>
      <c r="YS34" s="71"/>
      <c r="YT34" s="71"/>
      <c r="YU34" s="71"/>
      <c r="YV34" s="71"/>
      <c r="YW34" s="71"/>
      <c r="YX34" s="71"/>
      <c r="YY34" s="71"/>
      <c r="YZ34" s="71"/>
      <c r="ZA34" s="71"/>
      <c r="ZB34" s="71"/>
      <c r="ZC34" s="71"/>
      <c r="ZD34" s="71"/>
      <c r="ZE34" s="71"/>
      <c r="ZF34" s="71"/>
      <c r="ZG34" s="71"/>
      <c r="ZH34" s="71"/>
      <c r="ZI34" s="71"/>
      <c r="ZJ34" s="71"/>
      <c r="ZK34" s="71"/>
      <c r="ZL34" s="71"/>
      <c r="ZM34" s="71"/>
      <c r="ZN34" s="71"/>
      <c r="ZO34" s="71"/>
      <c r="ZP34" s="71"/>
      <c r="ZQ34" s="71"/>
      <c r="ZR34" s="71"/>
      <c r="ZS34" s="71"/>
      <c r="ZT34" s="71"/>
      <c r="ZU34" s="71"/>
      <c r="ZV34" s="71"/>
      <c r="ZW34" s="71"/>
      <c r="ZX34" s="71"/>
      <c r="ZY34" s="71"/>
      <c r="ZZ34" s="71"/>
      <c r="AAA34" s="71"/>
      <c r="AAB34" s="71"/>
      <c r="AAC34" s="71"/>
      <c r="AAD34" s="71"/>
      <c r="AAE34" s="71"/>
      <c r="AAF34" s="71"/>
      <c r="AAG34" s="71"/>
      <c r="AAH34" s="71"/>
      <c r="AAI34" s="71"/>
      <c r="AAJ34" s="71"/>
      <c r="AAK34" s="71"/>
      <c r="AAL34" s="71"/>
      <c r="AAM34" s="71"/>
      <c r="AAN34" s="71"/>
      <c r="AAO34" s="71"/>
      <c r="AAP34" s="71"/>
      <c r="AAQ34" s="71"/>
      <c r="AAR34" s="71"/>
      <c r="AAS34" s="71"/>
      <c r="AAT34" s="71"/>
      <c r="AAU34" s="71"/>
      <c r="AAV34" s="71"/>
      <c r="AAW34" s="71"/>
      <c r="AAX34" s="71"/>
      <c r="AAY34" s="71"/>
      <c r="AAZ34" s="71"/>
      <c r="ABA34" s="71"/>
      <c r="ABB34" s="71"/>
      <c r="ABC34" s="71"/>
      <c r="ABD34" s="71"/>
      <c r="ABE34" s="71"/>
      <c r="ABF34" s="71"/>
      <c r="ABG34" s="71"/>
      <c r="ABH34" s="71"/>
      <c r="ABI34" s="71"/>
      <c r="ABJ34" s="71"/>
      <c r="ABK34" s="71"/>
      <c r="ABL34" s="71"/>
      <c r="ABM34" s="71"/>
      <c r="ABN34" s="71"/>
      <c r="ABO34" s="71"/>
      <c r="ABP34" s="71"/>
      <c r="ABQ34" s="71"/>
      <c r="ABR34" s="71"/>
      <c r="ABS34" s="71"/>
      <c r="ABT34" s="71"/>
      <c r="ABU34" s="71"/>
      <c r="ABV34" s="71"/>
      <c r="ABW34" s="71"/>
      <c r="ABX34" s="71"/>
      <c r="ABY34" s="71"/>
      <c r="ABZ34" s="71"/>
      <c r="ACA34" s="71"/>
      <c r="ACB34" s="71"/>
      <c r="ACC34" s="71"/>
      <c r="ACD34" s="71"/>
      <c r="ACE34" s="71"/>
      <c r="ACF34" s="71"/>
      <c r="ACG34" s="71"/>
      <c r="ACH34" s="71"/>
      <c r="ACI34" s="71"/>
      <c r="ACJ34" s="71"/>
      <c r="ACK34" s="71"/>
      <c r="ACL34" s="71"/>
      <c r="ACM34" s="71"/>
      <c r="ACN34" s="71"/>
      <c r="ACO34" s="71"/>
      <c r="ACP34" s="71"/>
      <c r="ACQ34" s="71"/>
      <c r="ACR34" s="71"/>
      <c r="ACS34" s="71"/>
      <c r="ACT34" s="71"/>
      <c r="ACU34" s="71"/>
      <c r="ACV34" s="71"/>
      <c r="ACW34" s="71"/>
      <c r="ACX34" s="71"/>
      <c r="ACY34" s="71"/>
      <c r="ACZ34" s="71"/>
      <c r="ADA34" s="71"/>
      <c r="ADB34" s="71"/>
      <c r="ADC34" s="71"/>
      <c r="ADD34" s="71"/>
      <c r="ADE34" s="71"/>
      <c r="ADF34" s="71"/>
      <c r="ADG34" s="71"/>
      <c r="ADH34" s="71"/>
      <c r="ADI34" s="71"/>
      <c r="ADJ34" s="71"/>
      <c r="ADK34" s="71"/>
      <c r="ADL34" s="71"/>
      <c r="ADM34" s="71"/>
      <c r="ADN34" s="71"/>
      <c r="ADO34" s="71"/>
      <c r="ADP34" s="71"/>
      <c r="ADQ34" s="71"/>
      <c r="ADR34" s="71"/>
      <c r="ADS34" s="71"/>
      <c r="ADT34" s="71"/>
      <c r="ADU34" s="71"/>
      <c r="ADV34" s="71"/>
      <c r="ADW34" s="71"/>
      <c r="ADX34" s="71"/>
      <c r="ADY34" s="71"/>
      <c r="ADZ34" s="71"/>
      <c r="AEA34" s="71"/>
      <c r="AEB34" s="71"/>
      <c r="AEC34" s="71"/>
    </row>
    <row r="35" spans="1:809" s="71" customFormat="1">
      <c r="A35" s="18"/>
      <c r="B35" s="35">
        <v>1</v>
      </c>
      <c r="C35" s="62" t="s">
        <v>157</v>
      </c>
      <c r="D35" s="72" t="s">
        <v>35</v>
      </c>
      <c r="E35" s="63" t="s">
        <v>36</v>
      </c>
      <c r="F35" s="63"/>
      <c r="G35" s="63">
        <v>50.7</v>
      </c>
      <c r="H35" s="64">
        <v>290000</v>
      </c>
      <c r="I35" s="63" t="s">
        <v>76</v>
      </c>
      <c r="J35" s="65">
        <v>1</v>
      </c>
      <c r="K35" s="66" t="s">
        <v>31</v>
      </c>
      <c r="L35" s="65">
        <v>2008</v>
      </c>
      <c r="M35" s="67">
        <v>39699</v>
      </c>
      <c r="N35" s="64">
        <v>190000</v>
      </c>
      <c r="O35" s="68">
        <v>2.5</v>
      </c>
      <c r="P35" s="68">
        <v>277</v>
      </c>
      <c r="Q35" s="69" t="s">
        <v>53</v>
      </c>
      <c r="R35" s="70" t="s">
        <v>158</v>
      </c>
      <c r="S35" s="29"/>
      <c r="T35" s="30" t="str">
        <f t="shared" si="0"/>
        <v>Fe</v>
      </c>
      <c r="U35" s="29"/>
      <c r="V35" s="29"/>
      <c r="W35" s="29"/>
      <c r="X35" s="29"/>
      <c r="Y35" s="29"/>
      <c r="Z35" s="29"/>
      <c r="AA35" s="29"/>
    </row>
    <row r="36" spans="1:809" s="71" customFormat="1">
      <c r="A36" s="49"/>
      <c r="B36" s="35">
        <v>3</v>
      </c>
      <c r="C36" s="62" t="s">
        <v>159</v>
      </c>
      <c r="D36" s="72" t="s">
        <v>160</v>
      </c>
      <c r="E36" s="63"/>
      <c r="F36" s="63" t="s">
        <v>86</v>
      </c>
      <c r="G36" s="63"/>
      <c r="H36" s="64"/>
      <c r="I36" s="63" t="s">
        <v>81</v>
      </c>
      <c r="J36" s="65">
        <v>1</v>
      </c>
      <c r="K36" s="66" t="s">
        <v>31</v>
      </c>
      <c r="L36" s="65">
        <v>2007</v>
      </c>
      <c r="M36" s="67">
        <v>39104</v>
      </c>
      <c r="N36" s="64">
        <v>20000</v>
      </c>
      <c r="O36" s="68"/>
      <c r="P36" s="68"/>
      <c r="Q36" s="69" t="s">
        <v>161</v>
      </c>
      <c r="R36" s="70" t="s">
        <v>162</v>
      </c>
      <c r="S36" s="29"/>
      <c r="T36" s="30" t="str">
        <f t="shared" si="0"/>
        <v>F</v>
      </c>
      <c r="U36" s="29"/>
      <c r="V36" s="29"/>
      <c r="W36" s="29"/>
      <c r="X36" s="29"/>
      <c r="Y36" s="29"/>
      <c r="Z36" s="29"/>
      <c r="AA36" s="29"/>
    </row>
    <row r="37" spans="1:809" s="71" customFormat="1" ht="28">
      <c r="A37" s="18"/>
      <c r="B37" s="35">
        <v>1</v>
      </c>
      <c r="C37" s="62" t="s">
        <v>163</v>
      </c>
      <c r="D37" s="72" t="s">
        <v>29</v>
      </c>
      <c r="E37" s="63"/>
      <c r="F37" s="63"/>
      <c r="G37" s="63"/>
      <c r="H37" s="64"/>
      <c r="I37" s="63" t="s">
        <v>95</v>
      </c>
      <c r="J37" s="65">
        <v>1</v>
      </c>
      <c r="K37" s="66" t="s">
        <v>31</v>
      </c>
      <c r="L37" s="65">
        <v>2007</v>
      </c>
      <c r="M37" s="67">
        <v>39092</v>
      </c>
      <c r="N37" s="64">
        <v>2000000</v>
      </c>
      <c r="O37" s="68"/>
      <c r="P37" s="68"/>
      <c r="Q37" s="69" t="s">
        <v>53</v>
      </c>
      <c r="R37" s="70" t="s">
        <v>164</v>
      </c>
      <c r="S37" s="29" t="s">
        <v>165</v>
      </c>
      <c r="T37" s="30" t="str">
        <f t="shared" si="0"/>
        <v>Al</v>
      </c>
      <c r="U37" s="29"/>
      <c r="V37" s="29"/>
      <c r="W37" s="29"/>
      <c r="X37" s="29"/>
      <c r="Y37" s="29"/>
      <c r="Z37" s="29"/>
      <c r="AA37" s="29"/>
    </row>
    <row r="38" spans="1:809" s="71" customFormat="1" ht="24">
      <c r="A38" s="74"/>
      <c r="B38" s="75">
        <v>3</v>
      </c>
      <c r="C38" s="62" t="s">
        <v>166</v>
      </c>
      <c r="D38" s="72" t="s">
        <v>167</v>
      </c>
      <c r="E38" s="63" t="s">
        <v>85</v>
      </c>
      <c r="F38" s="63" t="s">
        <v>86</v>
      </c>
      <c r="G38" s="63">
        <v>12</v>
      </c>
      <c r="H38" s="64"/>
      <c r="I38" s="63" t="s">
        <v>168</v>
      </c>
      <c r="J38" s="65">
        <v>2</v>
      </c>
      <c r="K38" s="66" t="s">
        <v>31</v>
      </c>
      <c r="L38" s="65">
        <v>2006</v>
      </c>
      <c r="M38" s="67">
        <v>39048</v>
      </c>
      <c r="N38" s="64">
        <v>93940</v>
      </c>
      <c r="O38" s="68">
        <v>17.5</v>
      </c>
      <c r="P38" s="68"/>
      <c r="Q38" s="69" t="s">
        <v>169</v>
      </c>
      <c r="R38" s="70" t="s">
        <v>170</v>
      </c>
      <c r="S38" s="29"/>
      <c r="T38" s="30" t="str">
        <f t="shared" si="0"/>
        <v>?</v>
      </c>
      <c r="U38" s="29"/>
      <c r="V38" s="29"/>
      <c r="W38" s="29"/>
      <c r="X38" s="29"/>
      <c r="Y38" s="29"/>
      <c r="Z38" s="29"/>
      <c r="AA38" s="29"/>
    </row>
    <row r="39" spans="1:809" s="71" customFormat="1" ht="24">
      <c r="A39" s="36"/>
      <c r="B39" s="35">
        <v>4</v>
      </c>
      <c r="C39" s="76" t="s">
        <v>171</v>
      </c>
      <c r="D39" s="77" t="s">
        <v>56</v>
      </c>
      <c r="E39" s="78"/>
      <c r="F39" s="77"/>
      <c r="G39" s="77"/>
      <c r="H39" s="79"/>
      <c r="I39" s="63">
        <v>3</v>
      </c>
      <c r="J39" s="65">
        <v>3</v>
      </c>
      <c r="K39" s="66" t="s">
        <v>31</v>
      </c>
      <c r="L39" s="65">
        <v>2006</v>
      </c>
      <c r="M39" s="80">
        <v>39027</v>
      </c>
      <c r="N39" s="81"/>
      <c r="O39" s="78"/>
      <c r="P39" s="77"/>
      <c r="Q39" s="69" t="s">
        <v>53</v>
      </c>
      <c r="R39" s="82" t="s">
        <v>172</v>
      </c>
      <c r="S39" s="29" t="s">
        <v>173</v>
      </c>
      <c r="T39" s="30" t="str">
        <f t="shared" si="0"/>
        <v>Cu</v>
      </c>
      <c r="U39" s="29">
        <v>1100</v>
      </c>
      <c r="V39" s="29">
        <v>2.16</v>
      </c>
      <c r="W39" s="29"/>
      <c r="X39" s="29">
        <v>3.6</v>
      </c>
      <c r="Y39" s="29">
        <v>1939</v>
      </c>
      <c r="Z39" s="29">
        <v>135</v>
      </c>
      <c r="AA39" s="29" t="s">
        <v>174</v>
      </c>
      <c r="AB39" s="31"/>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2"/>
      <c r="FF39" s="32"/>
      <c r="FG39" s="32"/>
      <c r="FH39" s="32"/>
      <c r="FI39" s="32"/>
      <c r="FJ39" s="32"/>
      <c r="FK39" s="32"/>
      <c r="FL39" s="32"/>
      <c r="FM39" s="32"/>
      <c r="FN39" s="32"/>
      <c r="FO39" s="32"/>
      <c r="FP39" s="32"/>
      <c r="FQ39" s="32"/>
      <c r="FR39" s="32"/>
      <c r="FS39" s="32"/>
      <c r="FT39" s="32"/>
      <c r="FU39" s="32"/>
      <c r="FV39" s="32"/>
      <c r="FW39" s="32"/>
      <c r="FX39" s="32"/>
      <c r="FY39" s="32"/>
      <c r="FZ39" s="32"/>
      <c r="GA39" s="32"/>
      <c r="GB39" s="32"/>
      <c r="GC39" s="32"/>
      <c r="GD39" s="32"/>
      <c r="GE39" s="32"/>
      <c r="GF39" s="32"/>
      <c r="GG39" s="32"/>
      <c r="GH39" s="32"/>
      <c r="GI39" s="32"/>
      <c r="GJ39" s="32"/>
      <c r="GK39" s="32"/>
      <c r="GL39" s="32"/>
      <c r="GM39" s="32"/>
      <c r="GN39" s="32"/>
      <c r="GO39" s="32"/>
      <c r="GP39" s="32"/>
      <c r="GQ39" s="32"/>
      <c r="GR39" s="32"/>
      <c r="GS39" s="32"/>
      <c r="GT39" s="32"/>
      <c r="GU39" s="32"/>
      <c r="GV39" s="32"/>
      <c r="GW39" s="32"/>
      <c r="GX39" s="32"/>
      <c r="GY39" s="32"/>
      <c r="GZ39" s="32"/>
      <c r="HA39" s="32"/>
      <c r="HB39" s="32"/>
      <c r="HC39" s="32"/>
      <c r="HD39" s="32"/>
      <c r="HE39" s="32"/>
      <c r="HF39" s="32"/>
      <c r="HG39" s="32"/>
      <c r="HH39" s="32"/>
      <c r="HI39" s="32"/>
      <c r="HJ39" s="32"/>
      <c r="HK39" s="32"/>
      <c r="HL39" s="32"/>
      <c r="HM39" s="32"/>
      <c r="HN39" s="32"/>
      <c r="HO39" s="32"/>
      <c r="HP39" s="32"/>
      <c r="HQ39" s="32"/>
      <c r="HR39" s="32"/>
      <c r="HS39" s="32"/>
      <c r="HT39" s="32"/>
      <c r="HU39" s="32"/>
      <c r="HV39" s="32"/>
      <c r="HW39" s="32"/>
      <c r="HX39" s="32"/>
      <c r="HY39" s="32"/>
      <c r="HZ39" s="32"/>
      <c r="IA39" s="32"/>
      <c r="IB39" s="32"/>
      <c r="IC39" s="32"/>
      <c r="ID39" s="32"/>
      <c r="IE39" s="32"/>
      <c r="IF39" s="32"/>
      <c r="IG39" s="32"/>
      <c r="IH39" s="32"/>
      <c r="II39" s="32"/>
      <c r="IJ39" s="32"/>
      <c r="IK39" s="32"/>
      <c r="IL39" s="32"/>
      <c r="IM39" s="32"/>
      <c r="IN39" s="32"/>
      <c r="IO39" s="32"/>
      <c r="IP39" s="32"/>
      <c r="IQ39" s="32"/>
      <c r="IR39" s="32"/>
      <c r="IS39" s="32"/>
      <c r="IT39" s="32"/>
      <c r="IU39" s="32"/>
      <c r="IV39" s="32"/>
      <c r="IW39" s="32"/>
      <c r="IX39" s="32"/>
      <c r="IY39" s="32"/>
      <c r="IZ39" s="32"/>
      <c r="JA39" s="32"/>
      <c r="JB39" s="32"/>
      <c r="JC39" s="32"/>
      <c r="JD39" s="32"/>
      <c r="JE39" s="32"/>
      <c r="JF39" s="32"/>
      <c r="JG39" s="32"/>
      <c r="JH39" s="32"/>
      <c r="JI39" s="32"/>
      <c r="JJ39" s="32"/>
      <c r="JK39" s="32"/>
      <c r="JL39" s="32"/>
      <c r="JM39" s="32"/>
      <c r="JN39" s="32"/>
      <c r="JO39" s="32"/>
      <c r="JP39" s="32"/>
      <c r="JQ39" s="32"/>
      <c r="JR39" s="32"/>
      <c r="JS39" s="32"/>
      <c r="JT39" s="32"/>
      <c r="JU39" s="32"/>
      <c r="JV39" s="32"/>
      <c r="JW39" s="32"/>
      <c r="JX39" s="32"/>
      <c r="JY39" s="32"/>
      <c r="JZ39" s="32"/>
      <c r="KA39" s="32"/>
      <c r="KB39" s="32"/>
      <c r="KC39" s="32"/>
      <c r="KD39" s="32"/>
      <c r="KE39" s="32"/>
      <c r="KF39" s="32"/>
      <c r="KG39" s="32"/>
      <c r="KH39" s="32"/>
      <c r="KI39" s="32"/>
      <c r="KJ39" s="32"/>
      <c r="KK39" s="32"/>
      <c r="KL39" s="32"/>
      <c r="KM39" s="32"/>
      <c r="KN39" s="32"/>
      <c r="KO39" s="32"/>
      <c r="KP39" s="32"/>
      <c r="KQ39" s="32"/>
      <c r="KR39" s="32"/>
      <c r="KS39" s="32"/>
      <c r="KT39" s="32"/>
      <c r="KU39" s="32"/>
      <c r="KV39" s="32"/>
      <c r="KW39" s="32"/>
      <c r="KX39" s="32"/>
      <c r="KY39" s="32"/>
      <c r="KZ39" s="32"/>
      <c r="LA39" s="32"/>
      <c r="LB39" s="32"/>
      <c r="LC39" s="32"/>
      <c r="LD39" s="32"/>
      <c r="LE39" s="32"/>
      <c r="LF39" s="32"/>
      <c r="LG39" s="32"/>
      <c r="LH39" s="32"/>
      <c r="LI39" s="32"/>
      <c r="LJ39" s="32"/>
      <c r="LK39" s="32"/>
      <c r="LL39" s="32"/>
      <c r="LM39" s="32"/>
      <c r="LN39" s="32"/>
      <c r="LO39" s="32"/>
      <c r="LP39" s="32"/>
      <c r="LQ39" s="32"/>
      <c r="LR39" s="32"/>
      <c r="LS39" s="32"/>
      <c r="LT39" s="32"/>
      <c r="LU39" s="32"/>
      <c r="LV39" s="32"/>
      <c r="LW39" s="32"/>
      <c r="LX39" s="32"/>
      <c r="LY39" s="32"/>
      <c r="LZ39" s="32"/>
      <c r="MA39" s="32"/>
      <c r="MB39" s="32"/>
      <c r="MC39" s="32"/>
      <c r="MD39" s="32"/>
      <c r="ME39" s="32"/>
      <c r="MF39" s="32"/>
      <c r="MG39" s="32"/>
      <c r="MH39" s="32"/>
      <c r="MI39" s="32"/>
      <c r="MJ39" s="32"/>
      <c r="MK39" s="32"/>
      <c r="ML39" s="32"/>
      <c r="MM39" s="32"/>
      <c r="MN39" s="32"/>
      <c r="MO39" s="32"/>
      <c r="MP39" s="32"/>
      <c r="MQ39" s="32"/>
      <c r="MR39" s="32"/>
      <c r="MS39" s="32"/>
      <c r="MT39" s="32"/>
      <c r="MU39" s="32"/>
      <c r="MV39" s="32"/>
      <c r="MW39" s="32"/>
      <c r="MX39" s="32"/>
      <c r="MY39" s="32"/>
      <c r="MZ39" s="32"/>
      <c r="NA39" s="32"/>
      <c r="NB39" s="32"/>
      <c r="NC39" s="32"/>
      <c r="ND39" s="32"/>
      <c r="NE39" s="32"/>
      <c r="NF39" s="32"/>
      <c r="NG39" s="32"/>
      <c r="NH39" s="32"/>
      <c r="NI39" s="32"/>
      <c r="NJ39" s="32"/>
      <c r="NK39" s="32"/>
      <c r="NL39" s="32"/>
      <c r="NM39" s="32"/>
      <c r="NN39" s="32"/>
      <c r="NO39" s="32"/>
      <c r="NP39" s="32"/>
      <c r="NQ39" s="32"/>
      <c r="NR39" s="32"/>
      <c r="NS39" s="32"/>
      <c r="NT39" s="32"/>
      <c r="NU39" s="32"/>
      <c r="NV39" s="32"/>
      <c r="NW39" s="32"/>
      <c r="NX39" s="32"/>
      <c r="NY39" s="32"/>
      <c r="NZ39" s="32"/>
      <c r="OA39" s="32"/>
      <c r="OB39" s="32"/>
      <c r="OC39" s="32"/>
      <c r="OD39" s="32"/>
      <c r="OE39" s="32"/>
      <c r="OF39" s="32"/>
      <c r="OG39" s="32"/>
      <c r="OH39" s="32"/>
      <c r="OI39" s="32"/>
      <c r="OJ39" s="32"/>
      <c r="OK39" s="32"/>
      <c r="OL39" s="32"/>
      <c r="OM39" s="32"/>
      <c r="ON39" s="32"/>
      <c r="OO39" s="32"/>
      <c r="OP39" s="32"/>
      <c r="OQ39" s="32"/>
      <c r="OR39" s="32"/>
      <c r="OS39" s="32"/>
      <c r="OT39" s="32"/>
      <c r="OU39" s="32"/>
      <c r="OV39" s="32"/>
      <c r="OW39" s="32"/>
      <c r="OX39" s="32"/>
      <c r="OY39" s="32"/>
      <c r="OZ39" s="32"/>
      <c r="PA39" s="32"/>
      <c r="PB39" s="32"/>
      <c r="PC39" s="32"/>
      <c r="PD39" s="32"/>
      <c r="PE39" s="32"/>
      <c r="PF39" s="32"/>
      <c r="PG39" s="32"/>
      <c r="PH39" s="32"/>
      <c r="PI39" s="32"/>
      <c r="PJ39" s="32"/>
      <c r="PK39" s="32"/>
      <c r="PL39" s="32"/>
      <c r="PM39" s="32"/>
      <c r="PN39" s="32"/>
      <c r="PO39" s="32"/>
      <c r="PP39" s="32"/>
      <c r="PQ39" s="32"/>
      <c r="PR39" s="32"/>
      <c r="PS39" s="32"/>
      <c r="PT39" s="32"/>
      <c r="PU39" s="32"/>
      <c r="PV39" s="32"/>
      <c r="PW39" s="32"/>
      <c r="PX39" s="32"/>
      <c r="PY39" s="32"/>
      <c r="PZ39" s="32"/>
      <c r="QA39" s="32"/>
      <c r="QB39" s="32"/>
      <c r="QC39" s="32"/>
      <c r="QD39" s="32"/>
      <c r="QE39" s="32"/>
      <c r="QF39" s="32"/>
      <c r="QG39" s="32"/>
      <c r="QH39" s="32"/>
      <c r="QI39" s="32"/>
      <c r="QJ39" s="32"/>
      <c r="QK39" s="32"/>
      <c r="QL39" s="32"/>
      <c r="QM39" s="32"/>
      <c r="QN39" s="32"/>
      <c r="QO39" s="32"/>
      <c r="QP39" s="32"/>
      <c r="QQ39" s="32"/>
      <c r="QR39" s="32"/>
      <c r="QS39" s="32"/>
      <c r="QT39" s="32"/>
      <c r="QU39" s="32"/>
      <c r="QV39" s="32"/>
      <c r="QW39" s="32"/>
      <c r="QX39" s="32"/>
      <c r="QY39" s="32"/>
      <c r="QZ39" s="32"/>
      <c r="RA39" s="32"/>
      <c r="RB39" s="32"/>
      <c r="RC39" s="32"/>
      <c r="RD39" s="32"/>
      <c r="RE39" s="32"/>
      <c r="RF39" s="32"/>
      <c r="RG39" s="32"/>
      <c r="RH39" s="32"/>
      <c r="RI39" s="32"/>
      <c r="RJ39" s="32"/>
      <c r="RK39" s="32"/>
      <c r="RL39" s="32"/>
      <c r="RM39" s="32"/>
      <c r="RN39" s="32"/>
      <c r="RO39" s="32"/>
      <c r="RP39" s="32"/>
      <c r="RQ39" s="32"/>
      <c r="RR39" s="32"/>
      <c r="RS39" s="32"/>
      <c r="RT39" s="32"/>
      <c r="RU39" s="32"/>
      <c r="RV39" s="32"/>
      <c r="RW39" s="32"/>
      <c r="RX39" s="32"/>
      <c r="RY39" s="32"/>
      <c r="RZ39" s="32"/>
      <c r="SA39" s="32"/>
      <c r="SB39" s="32"/>
      <c r="SC39" s="32"/>
      <c r="SD39" s="32"/>
      <c r="SE39" s="32"/>
      <c r="SF39" s="32"/>
      <c r="SG39" s="32"/>
      <c r="SH39" s="32"/>
      <c r="SI39" s="32"/>
      <c r="SJ39" s="32"/>
      <c r="SK39" s="32"/>
      <c r="SL39" s="32"/>
      <c r="SM39" s="32"/>
      <c r="SN39" s="32"/>
      <c r="SO39" s="32"/>
      <c r="SP39" s="32"/>
      <c r="SQ39" s="32"/>
      <c r="SR39" s="32"/>
      <c r="SS39" s="32"/>
      <c r="ST39" s="32"/>
      <c r="SU39" s="32"/>
      <c r="SV39" s="32"/>
      <c r="SW39" s="32"/>
      <c r="SX39" s="32"/>
      <c r="SY39" s="32"/>
      <c r="SZ39" s="32"/>
      <c r="TA39" s="32"/>
      <c r="TB39" s="32"/>
      <c r="TC39" s="32"/>
      <c r="TD39" s="32"/>
      <c r="TE39" s="32"/>
      <c r="TF39" s="32"/>
      <c r="TG39" s="32"/>
      <c r="TH39" s="32"/>
      <c r="TI39" s="32"/>
      <c r="TJ39" s="32"/>
      <c r="TK39" s="32"/>
      <c r="TL39" s="32"/>
      <c r="TM39" s="32"/>
      <c r="TN39" s="32"/>
      <c r="TO39" s="32"/>
      <c r="TP39" s="32"/>
      <c r="TQ39" s="32"/>
      <c r="TR39" s="32"/>
      <c r="TS39" s="32"/>
      <c r="TT39" s="32"/>
      <c r="TU39" s="32"/>
      <c r="TV39" s="32"/>
      <c r="TW39" s="32"/>
      <c r="TX39" s="32"/>
      <c r="TY39" s="32"/>
      <c r="TZ39" s="32"/>
      <c r="UA39" s="32"/>
      <c r="UB39" s="32"/>
      <c r="UC39" s="32"/>
      <c r="UD39" s="32"/>
      <c r="UE39" s="32"/>
      <c r="UF39" s="32"/>
      <c r="UG39" s="32"/>
      <c r="UH39" s="32"/>
      <c r="UI39" s="32"/>
      <c r="UJ39" s="32"/>
      <c r="UK39" s="32"/>
      <c r="UL39" s="32"/>
      <c r="UM39" s="32"/>
      <c r="UN39" s="32"/>
      <c r="UO39" s="32"/>
      <c r="UP39" s="32"/>
      <c r="UQ39" s="32"/>
      <c r="UR39" s="32"/>
      <c r="US39" s="32"/>
      <c r="UT39" s="32"/>
      <c r="UU39" s="32"/>
      <c r="UV39" s="32"/>
      <c r="UW39" s="32"/>
      <c r="UX39" s="32"/>
      <c r="UY39" s="32"/>
      <c r="UZ39" s="32"/>
      <c r="VA39" s="32"/>
      <c r="VB39" s="32"/>
      <c r="VC39" s="32"/>
      <c r="VD39" s="32"/>
      <c r="VE39" s="32"/>
      <c r="VF39" s="32"/>
      <c r="VG39" s="32"/>
      <c r="VH39" s="32"/>
      <c r="VI39" s="32"/>
      <c r="VJ39" s="32"/>
      <c r="VK39" s="32"/>
      <c r="VL39" s="32"/>
      <c r="VM39" s="32"/>
      <c r="VN39" s="32"/>
      <c r="VO39" s="32"/>
      <c r="VP39" s="32"/>
      <c r="VQ39" s="32"/>
      <c r="VR39" s="32"/>
      <c r="VS39" s="32"/>
      <c r="VT39" s="32"/>
      <c r="VU39" s="32"/>
      <c r="VV39" s="32"/>
      <c r="VW39" s="32"/>
      <c r="VX39" s="32"/>
      <c r="VY39" s="32"/>
      <c r="VZ39" s="32"/>
      <c r="WA39" s="32"/>
      <c r="WB39" s="32"/>
      <c r="WC39" s="32"/>
      <c r="WD39" s="32"/>
      <c r="WE39" s="32"/>
      <c r="WF39" s="32"/>
      <c r="WG39" s="32"/>
      <c r="WH39" s="32"/>
      <c r="WI39" s="32"/>
      <c r="WJ39" s="32"/>
      <c r="WK39" s="32"/>
      <c r="WL39" s="32"/>
      <c r="WM39" s="32"/>
      <c r="WN39" s="32"/>
      <c r="WO39" s="32"/>
      <c r="WP39" s="32"/>
      <c r="WQ39" s="32"/>
      <c r="WR39" s="32"/>
      <c r="WS39" s="32"/>
      <c r="WT39" s="32"/>
      <c r="WU39" s="32"/>
      <c r="WV39" s="32"/>
      <c r="WW39" s="32"/>
      <c r="WX39" s="32"/>
      <c r="WY39" s="32"/>
      <c r="WZ39" s="32"/>
      <c r="XA39" s="32"/>
      <c r="XB39" s="32"/>
      <c r="XC39" s="32"/>
      <c r="XD39" s="32"/>
      <c r="XE39" s="32"/>
      <c r="XF39" s="32"/>
      <c r="XG39" s="32"/>
      <c r="XH39" s="32"/>
      <c r="XI39" s="32"/>
      <c r="XJ39" s="32"/>
      <c r="XK39" s="32"/>
      <c r="XL39" s="32"/>
      <c r="XM39" s="32"/>
      <c r="XN39" s="32"/>
      <c r="XO39" s="32"/>
      <c r="XP39" s="32"/>
      <c r="XQ39" s="32"/>
      <c r="XR39" s="32"/>
      <c r="XS39" s="32"/>
      <c r="XT39" s="32"/>
      <c r="XU39" s="32"/>
      <c r="XV39" s="32"/>
      <c r="XW39" s="32"/>
      <c r="XX39" s="32"/>
      <c r="XY39" s="32"/>
      <c r="XZ39" s="32"/>
      <c r="YA39" s="32"/>
      <c r="YB39" s="32"/>
      <c r="YC39" s="32"/>
      <c r="YD39" s="32"/>
      <c r="YE39" s="32"/>
      <c r="YF39" s="32"/>
      <c r="YG39" s="32"/>
      <c r="YH39" s="32"/>
      <c r="YI39" s="32"/>
      <c r="YJ39" s="32"/>
      <c r="YK39" s="32"/>
      <c r="YL39" s="32"/>
      <c r="YM39" s="32"/>
      <c r="YN39" s="32"/>
      <c r="YO39" s="32"/>
      <c r="YP39" s="32"/>
      <c r="YQ39" s="32"/>
      <c r="YR39" s="32"/>
      <c r="YS39" s="32"/>
      <c r="YT39" s="32"/>
      <c r="YU39" s="32"/>
      <c r="YV39" s="32"/>
      <c r="YW39" s="32"/>
      <c r="YX39" s="32"/>
      <c r="YY39" s="32"/>
      <c r="YZ39" s="32"/>
      <c r="ZA39" s="32"/>
      <c r="ZB39" s="32"/>
      <c r="ZC39" s="32"/>
      <c r="ZD39" s="32"/>
      <c r="ZE39" s="32"/>
      <c r="ZF39" s="32"/>
      <c r="ZG39" s="32"/>
      <c r="ZH39" s="32"/>
      <c r="ZI39" s="32"/>
      <c r="ZJ39" s="32"/>
      <c r="ZK39" s="32"/>
      <c r="ZL39" s="32"/>
      <c r="ZM39" s="32"/>
      <c r="ZN39" s="32"/>
      <c r="ZO39" s="32"/>
      <c r="ZP39" s="32"/>
      <c r="ZQ39" s="32"/>
      <c r="ZR39" s="32"/>
      <c r="ZS39" s="32"/>
      <c r="ZT39" s="32"/>
      <c r="ZU39" s="32"/>
      <c r="ZV39" s="32"/>
      <c r="ZW39" s="32"/>
      <c r="ZX39" s="32"/>
      <c r="ZY39" s="32"/>
      <c r="ZZ39" s="32"/>
      <c r="AAA39" s="32"/>
      <c r="AAB39" s="32"/>
      <c r="AAC39" s="32"/>
      <c r="AAD39" s="32"/>
      <c r="AAE39" s="32"/>
      <c r="AAF39" s="32"/>
      <c r="AAG39" s="32"/>
      <c r="AAH39" s="32"/>
      <c r="AAI39" s="32"/>
      <c r="AAJ39" s="32"/>
      <c r="AAK39" s="32"/>
      <c r="AAL39" s="32"/>
      <c r="AAM39" s="32"/>
      <c r="AAN39" s="32"/>
      <c r="AAO39" s="32"/>
      <c r="AAP39" s="32"/>
      <c r="AAQ39" s="32"/>
      <c r="AAR39" s="32"/>
      <c r="AAS39" s="32"/>
      <c r="AAT39" s="32"/>
      <c r="AAU39" s="32"/>
      <c r="AAV39" s="32"/>
      <c r="AAW39" s="32"/>
      <c r="AAX39" s="32"/>
      <c r="AAY39" s="32"/>
      <c r="AAZ39" s="32"/>
      <c r="ABA39" s="32"/>
      <c r="ABB39" s="32"/>
      <c r="ABC39" s="32"/>
      <c r="ABD39" s="32"/>
      <c r="ABE39" s="32"/>
      <c r="ABF39" s="32"/>
      <c r="ABG39" s="32"/>
      <c r="ABH39" s="32"/>
      <c r="ABI39" s="32"/>
      <c r="ABJ39" s="32"/>
      <c r="ABK39" s="32"/>
      <c r="ABL39" s="32"/>
      <c r="ABM39" s="32"/>
      <c r="ABN39" s="32"/>
      <c r="ABO39" s="32"/>
      <c r="ABP39" s="32"/>
      <c r="ABQ39" s="32"/>
      <c r="ABR39" s="32"/>
      <c r="ABS39" s="32"/>
      <c r="ABT39" s="32"/>
      <c r="ABU39" s="32"/>
      <c r="ABV39" s="32"/>
      <c r="ABW39" s="32"/>
      <c r="ABX39" s="32"/>
      <c r="ABY39" s="32"/>
      <c r="ABZ39" s="32"/>
      <c r="ACA39" s="32"/>
      <c r="ACB39" s="32"/>
      <c r="ACC39" s="32"/>
      <c r="ACD39" s="32"/>
      <c r="ACE39" s="32"/>
      <c r="ACF39" s="32"/>
      <c r="ACG39" s="32"/>
      <c r="ACH39" s="32"/>
      <c r="ACI39" s="32"/>
      <c r="ACJ39" s="32"/>
      <c r="ACK39" s="32"/>
      <c r="ACL39" s="32"/>
      <c r="ACM39" s="32"/>
      <c r="ACN39" s="32"/>
      <c r="ACO39" s="32"/>
      <c r="ACP39" s="32"/>
      <c r="ACQ39" s="32"/>
      <c r="ACR39" s="32"/>
      <c r="ACS39" s="32"/>
      <c r="ACT39" s="32"/>
      <c r="ACU39" s="32"/>
      <c r="ACV39" s="32"/>
      <c r="ACW39" s="32"/>
      <c r="ACX39" s="32"/>
      <c r="ACY39" s="32"/>
      <c r="ACZ39" s="32"/>
      <c r="ADA39" s="32"/>
      <c r="ADB39" s="32"/>
      <c r="ADC39" s="32"/>
      <c r="ADD39" s="32"/>
      <c r="ADE39" s="32"/>
      <c r="ADF39" s="32"/>
      <c r="ADG39" s="32"/>
      <c r="ADH39" s="32"/>
      <c r="ADI39" s="32"/>
      <c r="ADJ39" s="32"/>
      <c r="ADK39" s="32"/>
      <c r="ADL39" s="32"/>
      <c r="ADM39" s="32"/>
      <c r="ADN39" s="32"/>
      <c r="ADO39" s="32"/>
      <c r="ADP39" s="32"/>
      <c r="ADQ39" s="32"/>
      <c r="ADR39" s="32"/>
      <c r="ADS39" s="32"/>
      <c r="ADT39" s="32"/>
      <c r="ADU39" s="32"/>
      <c r="ADV39" s="32"/>
      <c r="ADW39" s="32"/>
      <c r="ADX39" s="32"/>
      <c r="ADY39" s="32"/>
      <c r="ADZ39" s="32"/>
      <c r="AEA39" s="32"/>
      <c r="AEB39" s="32"/>
      <c r="AEC39" s="32"/>
    </row>
    <row r="40" spans="1:809" s="32" customFormat="1" ht="24">
      <c r="A40" s="38"/>
      <c r="B40" s="35">
        <v>2</v>
      </c>
      <c r="C40" s="62" t="s">
        <v>175</v>
      </c>
      <c r="D40" s="72" t="s">
        <v>42</v>
      </c>
      <c r="E40" s="63"/>
      <c r="F40" s="63"/>
      <c r="G40" s="63"/>
      <c r="H40" s="64"/>
      <c r="I40" s="63" t="s">
        <v>52</v>
      </c>
      <c r="J40" s="65">
        <v>1</v>
      </c>
      <c r="K40" s="66" t="s">
        <v>31</v>
      </c>
      <c r="L40" s="65">
        <v>2006</v>
      </c>
      <c r="M40" s="83">
        <v>38837</v>
      </c>
      <c r="N40" s="64"/>
      <c r="O40" s="68">
        <v>5</v>
      </c>
      <c r="P40" s="68">
        <v>17</v>
      </c>
      <c r="Q40" s="69" t="s">
        <v>53</v>
      </c>
      <c r="R40" s="70" t="s">
        <v>176</v>
      </c>
      <c r="S40" s="29"/>
      <c r="T40" s="30" t="str">
        <f t="shared" si="0"/>
        <v>Au</v>
      </c>
      <c r="U40" s="29"/>
      <c r="V40" s="29"/>
      <c r="W40" s="29"/>
      <c r="X40" s="29"/>
      <c r="Y40" s="29"/>
      <c r="Z40" s="29"/>
      <c r="AA40" s="29"/>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c r="IW40" s="71"/>
      <c r="IX40" s="71"/>
      <c r="IY40" s="71"/>
      <c r="IZ40" s="71"/>
      <c r="JA40" s="71"/>
      <c r="JB40" s="71"/>
      <c r="JC40" s="71"/>
      <c r="JD40" s="71"/>
      <c r="JE40" s="71"/>
      <c r="JF40" s="71"/>
      <c r="JG40" s="71"/>
      <c r="JH40" s="71"/>
      <c r="JI40" s="71"/>
      <c r="JJ40" s="71"/>
      <c r="JK40" s="71"/>
      <c r="JL40" s="71"/>
      <c r="JM40" s="71"/>
      <c r="JN40" s="71"/>
      <c r="JO40" s="71"/>
      <c r="JP40" s="71"/>
      <c r="JQ40" s="71"/>
      <c r="JR40" s="71"/>
      <c r="JS40" s="71"/>
      <c r="JT40" s="71"/>
      <c r="JU40" s="71"/>
      <c r="JV40" s="71"/>
      <c r="JW40" s="71"/>
      <c r="JX40" s="71"/>
      <c r="JY40" s="71"/>
      <c r="JZ40" s="71"/>
      <c r="KA40" s="71"/>
      <c r="KB40" s="71"/>
      <c r="KC40" s="71"/>
      <c r="KD40" s="71"/>
      <c r="KE40" s="71"/>
      <c r="KF40" s="71"/>
      <c r="KG40" s="71"/>
      <c r="KH40" s="71"/>
      <c r="KI40" s="71"/>
      <c r="KJ40" s="71"/>
      <c r="KK40" s="71"/>
      <c r="KL40" s="71"/>
      <c r="KM40" s="71"/>
      <c r="KN40" s="71"/>
      <c r="KO40" s="71"/>
      <c r="KP40" s="71"/>
      <c r="KQ40" s="71"/>
      <c r="KR40" s="71"/>
      <c r="KS40" s="71"/>
      <c r="KT40" s="71"/>
      <c r="KU40" s="71"/>
      <c r="KV40" s="71"/>
      <c r="KW40" s="71"/>
      <c r="KX40" s="71"/>
      <c r="KY40" s="71"/>
      <c r="KZ40" s="71"/>
      <c r="LA40" s="71"/>
      <c r="LB40" s="71"/>
      <c r="LC40" s="71"/>
      <c r="LD40" s="71"/>
      <c r="LE40" s="71"/>
      <c r="LF40" s="71"/>
      <c r="LG40" s="71"/>
      <c r="LH40" s="71"/>
      <c r="LI40" s="71"/>
      <c r="LJ40" s="71"/>
      <c r="LK40" s="71"/>
      <c r="LL40" s="71"/>
      <c r="LM40" s="71"/>
      <c r="LN40" s="71"/>
      <c r="LO40" s="71"/>
      <c r="LP40" s="71"/>
      <c r="LQ40" s="71"/>
      <c r="LR40" s="71"/>
      <c r="LS40" s="71"/>
      <c r="LT40" s="71"/>
      <c r="LU40" s="71"/>
      <c r="LV40" s="71"/>
      <c r="LW40" s="71"/>
      <c r="LX40" s="71"/>
      <c r="LY40" s="71"/>
      <c r="LZ40" s="71"/>
      <c r="MA40" s="71"/>
      <c r="MB40" s="71"/>
      <c r="MC40" s="71"/>
      <c r="MD40" s="71"/>
      <c r="ME40" s="71"/>
      <c r="MF40" s="71"/>
      <c r="MG40" s="71"/>
      <c r="MH40" s="71"/>
      <c r="MI40" s="71"/>
      <c r="MJ40" s="71"/>
      <c r="MK40" s="71"/>
      <c r="ML40" s="71"/>
      <c r="MM40" s="71"/>
      <c r="MN40" s="71"/>
      <c r="MO40" s="71"/>
      <c r="MP40" s="71"/>
      <c r="MQ40" s="71"/>
      <c r="MR40" s="71"/>
      <c r="MS40" s="71"/>
      <c r="MT40" s="71"/>
      <c r="MU40" s="71"/>
      <c r="MV40" s="71"/>
      <c r="MW40" s="71"/>
      <c r="MX40" s="71"/>
      <c r="MY40" s="71"/>
      <c r="MZ40" s="71"/>
      <c r="NA40" s="71"/>
      <c r="NB40" s="71"/>
      <c r="NC40" s="71"/>
      <c r="ND40" s="71"/>
      <c r="NE40" s="71"/>
      <c r="NF40" s="71"/>
      <c r="NG40" s="71"/>
      <c r="NH40" s="71"/>
      <c r="NI40" s="71"/>
      <c r="NJ40" s="71"/>
      <c r="NK40" s="71"/>
      <c r="NL40" s="71"/>
      <c r="NM40" s="71"/>
      <c r="NN40" s="71"/>
      <c r="NO40" s="71"/>
      <c r="NP40" s="71"/>
      <c r="NQ40" s="71"/>
      <c r="NR40" s="71"/>
      <c r="NS40" s="71"/>
      <c r="NT40" s="71"/>
      <c r="NU40" s="71"/>
      <c r="NV40" s="71"/>
      <c r="NW40" s="71"/>
      <c r="NX40" s="71"/>
      <c r="NY40" s="71"/>
      <c r="NZ40" s="71"/>
      <c r="OA40" s="71"/>
      <c r="OB40" s="71"/>
      <c r="OC40" s="71"/>
      <c r="OD40" s="71"/>
      <c r="OE40" s="71"/>
      <c r="OF40" s="71"/>
      <c r="OG40" s="71"/>
      <c r="OH40" s="71"/>
      <c r="OI40" s="71"/>
      <c r="OJ40" s="71"/>
      <c r="OK40" s="71"/>
      <c r="OL40" s="71"/>
      <c r="OM40" s="71"/>
      <c r="ON40" s="71"/>
      <c r="OO40" s="71"/>
      <c r="OP40" s="71"/>
      <c r="OQ40" s="71"/>
      <c r="OR40" s="71"/>
      <c r="OS40" s="71"/>
      <c r="OT40" s="71"/>
      <c r="OU40" s="71"/>
      <c r="OV40" s="71"/>
      <c r="OW40" s="71"/>
      <c r="OX40" s="71"/>
      <c r="OY40" s="71"/>
      <c r="OZ40" s="71"/>
      <c r="PA40" s="71"/>
      <c r="PB40" s="71"/>
      <c r="PC40" s="71"/>
      <c r="PD40" s="71"/>
      <c r="PE40" s="71"/>
      <c r="PF40" s="71"/>
      <c r="PG40" s="71"/>
      <c r="PH40" s="71"/>
      <c r="PI40" s="71"/>
      <c r="PJ40" s="71"/>
      <c r="PK40" s="71"/>
      <c r="PL40" s="71"/>
      <c r="PM40" s="71"/>
      <c r="PN40" s="71"/>
      <c r="PO40" s="71"/>
      <c r="PP40" s="71"/>
      <c r="PQ40" s="71"/>
      <c r="PR40" s="71"/>
      <c r="PS40" s="71"/>
      <c r="PT40" s="71"/>
      <c r="PU40" s="71"/>
      <c r="PV40" s="71"/>
      <c r="PW40" s="71"/>
      <c r="PX40" s="71"/>
      <c r="PY40" s="71"/>
      <c r="PZ40" s="71"/>
      <c r="QA40" s="71"/>
      <c r="QB40" s="71"/>
      <c r="QC40" s="71"/>
      <c r="QD40" s="71"/>
      <c r="QE40" s="71"/>
      <c r="QF40" s="71"/>
      <c r="QG40" s="71"/>
      <c r="QH40" s="71"/>
      <c r="QI40" s="71"/>
      <c r="QJ40" s="71"/>
      <c r="QK40" s="71"/>
      <c r="QL40" s="71"/>
      <c r="QM40" s="71"/>
      <c r="QN40" s="71"/>
      <c r="QO40" s="71"/>
      <c r="QP40" s="71"/>
      <c r="QQ40" s="71"/>
      <c r="QR40" s="71"/>
      <c r="QS40" s="71"/>
      <c r="QT40" s="71"/>
      <c r="QU40" s="71"/>
      <c r="QV40" s="71"/>
      <c r="QW40" s="71"/>
      <c r="QX40" s="71"/>
      <c r="QY40" s="71"/>
      <c r="QZ40" s="71"/>
      <c r="RA40" s="71"/>
      <c r="RB40" s="71"/>
      <c r="RC40" s="71"/>
      <c r="RD40" s="71"/>
      <c r="RE40" s="71"/>
      <c r="RF40" s="71"/>
      <c r="RG40" s="71"/>
      <c r="RH40" s="71"/>
      <c r="RI40" s="71"/>
      <c r="RJ40" s="71"/>
      <c r="RK40" s="71"/>
      <c r="RL40" s="71"/>
      <c r="RM40" s="71"/>
      <c r="RN40" s="71"/>
      <c r="RO40" s="71"/>
      <c r="RP40" s="71"/>
      <c r="RQ40" s="71"/>
      <c r="RR40" s="71"/>
      <c r="RS40" s="71"/>
      <c r="RT40" s="71"/>
      <c r="RU40" s="71"/>
      <c r="RV40" s="71"/>
      <c r="RW40" s="71"/>
      <c r="RX40" s="71"/>
      <c r="RY40" s="71"/>
      <c r="RZ40" s="71"/>
      <c r="SA40" s="71"/>
      <c r="SB40" s="71"/>
      <c r="SC40" s="71"/>
      <c r="SD40" s="71"/>
      <c r="SE40" s="71"/>
      <c r="SF40" s="71"/>
      <c r="SG40" s="71"/>
      <c r="SH40" s="71"/>
      <c r="SI40" s="71"/>
      <c r="SJ40" s="71"/>
      <c r="SK40" s="71"/>
      <c r="SL40" s="71"/>
      <c r="SM40" s="71"/>
      <c r="SN40" s="71"/>
      <c r="SO40" s="71"/>
      <c r="SP40" s="71"/>
      <c r="SQ40" s="71"/>
      <c r="SR40" s="71"/>
      <c r="SS40" s="71"/>
      <c r="ST40" s="71"/>
      <c r="SU40" s="71"/>
      <c r="SV40" s="71"/>
      <c r="SW40" s="71"/>
      <c r="SX40" s="71"/>
      <c r="SY40" s="71"/>
      <c r="SZ40" s="71"/>
      <c r="TA40" s="71"/>
      <c r="TB40" s="71"/>
      <c r="TC40" s="71"/>
      <c r="TD40" s="71"/>
      <c r="TE40" s="71"/>
      <c r="TF40" s="71"/>
      <c r="TG40" s="71"/>
      <c r="TH40" s="71"/>
      <c r="TI40" s="71"/>
      <c r="TJ40" s="71"/>
      <c r="TK40" s="71"/>
      <c r="TL40" s="71"/>
      <c r="TM40" s="71"/>
      <c r="TN40" s="71"/>
      <c r="TO40" s="71"/>
      <c r="TP40" s="71"/>
      <c r="TQ40" s="71"/>
      <c r="TR40" s="71"/>
      <c r="TS40" s="71"/>
      <c r="TT40" s="71"/>
      <c r="TU40" s="71"/>
      <c r="TV40" s="71"/>
      <c r="TW40" s="71"/>
      <c r="TX40" s="71"/>
      <c r="TY40" s="71"/>
      <c r="TZ40" s="71"/>
      <c r="UA40" s="71"/>
      <c r="UB40" s="71"/>
      <c r="UC40" s="71"/>
      <c r="UD40" s="71"/>
      <c r="UE40" s="71"/>
      <c r="UF40" s="71"/>
      <c r="UG40" s="71"/>
      <c r="UH40" s="71"/>
      <c r="UI40" s="71"/>
      <c r="UJ40" s="71"/>
      <c r="UK40" s="71"/>
      <c r="UL40" s="71"/>
      <c r="UM40" s="71"/>
      <c r="UN40" s="71"/>
      <c r="UO40" s="71"/>
      <c r="UP40" s="71"/>
      <c r="UQ40" s="71"/>
      <c r="UR40" s="71"/>
      <c r="US40" s="71"/>
      <c r="UT40" s="71"/>
      <c r="UU40" s="71"/>
      <c r="UV40" s="71"/>
      <c r="UW40" s="71"/>
      <c r="UX40" s="71"/>
      <c r="UY40" s="71"/>
      <c r="UZ40" s="71"/>
      <c r="VA40" s="71"/>
      <c r="VB40" s="71"/>
      <c r="VC40" s="71"/>
      <c r="VD40" s="71"/>
      <c r="VE40" s="71"/>
      <c r="VF40" s="71"/>
      <c r="VG40" s="71"/>
      <c r="VH40" s="71"/>
      <c r="VI40" s="71"/>
      <c r="VJ40" s="71"/>
      <c r="VK40" s="71"/>
      <c r="VL40" s="71"/>
      <c r="VM40" s="71"/>
      <c r="VN40" s="71"/>
      <c r="VO40" s="71"/>
      <c r="VP40" s="71"/>
      <c r="VQ40" s="71"/>
      <c r="VR40" s="71"/>
      <c r="VS40" s="71"/>
      <c r="VT40" s="71"/>
      <c r="VU40" s="71"/>
      <c r="VV40" s="71"/>
      <c r="VW40" s="71"/>
      <c r="VX40" s="71"/>
      <c r="VY40" s="71"/>
      <c r="VZ40" s="71"/>
      <c r="WA40" s="71"/>
      <c r="WB40" s="71"/>
      <c r="WC40" s="71"/>
      <c r="WD40" s="71"/>
      <c r="WE40" s="71"/>
      <c r="WF40" s="71"/>
      <c r="WG40" s="71"/>
      <c r="WH40" s="71"/>
      <c r="WI40" s="71"/>
      <c r="WJ40" s="71"/>
      <c r="WK40" s="71"/>
      <c r="WL40" s="71"/>
      <c r="WM40" s="71"/>
      <c r="WN40" s="71"/>
      <c r="WO40" s="71"/>
      <c r="WP40" s="71"/>
      <c r="WQ40" s="71"/>
      <c r="WR40" s="71"/>
      <c r="WS40" s="71"/>
      <c r="WT40" s="71"/>
      <c r="WU40" s="71"/>
      <c r="WV40" s="71"/>
      <c r="WW40" s="71"/>
      <c r="WX40" s="71"/>
      <c r="WY40" s="71"/>
      <c r="WZ40" s="71"/>
      <c r="XA40" s="71"/>
      <c r="XB40" s="71"/>
      <c r="XC40" s="71"/>
      <c r="XD40" s="71"/>
      <c r="XE40" s="71"/>
      <c r="XF40" s="71"/>
      <c r="XG40" s="71"/>
      <c r="XH40" s="71"/>
      <c r="XI40" s="71"/>
      <c r="XJ40" s="71"/>
      <c r="XK40" s="71"/>
      <c r="XL40" s="71"/>
      <c r="XM40" s="71"/>
      <c r="XN40" s="71"/>
      <c r="XO40" s="71"/>
      <c r="XP40" s="71"/>
      <c r="XQ40" s="71"/>
      <c r="XR40" s="71"/>
      <c r="XS40" s="71"/>
      <c r="XT40" s="71"/>
      <c r="XU40" s="71"/>
      <c r="XV40" s="71"/>
      <c r="XW40" s="71"/>
      <c r="XX40" s="71"/>
      <c r="XY40" s="71"/>
      <c r="XZ40" s="71"/>
      <c r="YA40" s="71"/>
      <c r="YB40" s="71"/>
      <c r="YC40" s="71"/>
      <c r="YD40" s="71"/>
      <c r="YE40" s="71"/>
      <c r="YF40" s="71"/>
      <c r="YG40" s="71"/>
      <c r="YH40" s="71"/>
      <c r="YI40" s="71"/>
      <c r="YJ40" s="71"/>
      <c r="YK40" s="71"/>
      <c r="YL40" s="71"/>
      <c r="YM40" s="71"/>
      <c r="YN40" s="71"/>
      <c r="YO40" s="71"/>
      <c r="YP40" s="71"/>
      <c r="YQ40" s="71"/>
      <c r="YR40" s="71"/>
      <c r="YS40" s="71"/>
      <c r="YT40" s="71"/>
      <c r="YU40" s="71"/>
      <c r="YV40" s="71"/>
      <c r="YW40" s="71"/>
      <c r="YX40" s="71"/>
      <c r="YY40" s="71"/>
      <c r="YZ40" s="71"/>
      <c r="ZA40" s="71"/>
      <c r="ZB40" s="71"/>
      <c r="ZC40" s="71"/>
      <c r="ZD40" s="71"/>
      <c r="ZE40" s="71"/>
      <c r="ZF40" s="71"/>
      <c r="ZG40" s="71"/>
      <c r="ZH40" s="71"/>
      <c r="ZI40" s="71"/>
      <c r="ZJ40" s="71"/>
      <c r="ZK40" s="71"/>
      <c r="ZL40" s="71"/>
      <c r="ZM40" s="71"/>
      <c r="ZN40" s="71"/>
      <c r="ZO40" s="71"/>
      <c r="ZP40" s="71"/>
      <c r="ZQ40" s="71"/>
      <c r="ZR40" s="71"/>
      <c r="ZS40" s="71"/>
      <c r="ZT40" s="71"/>
      <c r="ZU40" s="71"/>
      <c r="ZV40" s="71"/>
      <c r="ZW40" s="71"/>
      <c r="ZX40" s="71"/>
      <c r="ZY40" s="71"/>
      <c r="ZZ40" s="71"/>
      <c r="AAA40" s="71"/>
      <c r="AAB40" s="71"/>
      <c r="AAC40" s="71"/>
      <c r="AAD40" s="71"/>
      <c r="AAE40" s="71"/>
      <c r="AAF40" s="71"/>
      <c r="AAG40" s="71"/>
      <c r="AAH40" s="71"/>
      <c r="AAI40" s="71"/>
      <c r="AAJ40" s="71"/>
      <c r="AAK40" s="71"/>
      <c r="AAL40" s="71"/>
      <c r="AAM40" s="71"/>
      <c r="AAN40" s="71"/>
      <c r="AAO40" s="71"/>
      <c r="AAP40" s="71"/>
      <c r="AAQ40" s="71"/>
      <c r="AAR40" s="71"/>
      <c r="AAS40" s="71"/>
      <c r="AAT40" s="71"/>
      <c r="AAU40" s="71"/>
      <c r="AAV40" s="71"/>
      <c r="AAW40" s="71"/>
      <c r="AAX40" s="71"/>
      <c r="AAY40" s="71"/>
      <c r="AAZ40" s="71"/>
      <c r="ABA40" s="71"/>
      <c r="ABB40" s="71"/>
      <c r="ABC40" s="71"/>
      <c r="ABD40" s="71"/>
      <c r="ABE40" s="71"/>
      <c r="ABF40" s="71"/>
      <c r="ABG40" s="71"/>
      <c r="ABH40" s="71"/>
      <c r="ABI40" s="71"/>
      <c r="ABJ40" s="71"/>
      <c r="ABK40" s="71"/>
      <c r="ABL40" s="71"/>
      <c r="ABM40" s="71"/>
      <c r="ABN40" s="71"/>
      <c r="ABO40" s="71"/>
      <c r="ABP40" s="71"/>
      <c r="ABQ40" s="71"/>
      <c r="ABR40" s="71"/>
      <c r="ABS40" s="71"/>
      <c r="ABT40" s="71"/>
      <c r="ABU40" s="71"/>
      <c r="ABV40" s="71"/>
      <c r="ABW40" s="71"/>
      <c r="ABX40" s="71"/>
      <c r="ABY40" s="71"/>
      <c r="ABZ40" s="71"/>
      <c r="ACA40" s="71"/>
      <c r="ACB40" s="71"/>
      <c r="ACC40" s="71"/>
      <c r="ACD40" s="71"/>
      <c r="ACE40" s="71"/>
      <c r="ACF40" s="71"/>
      <c r="ACG40" s="71"/>
      <c r="ACH40" s="71"/>
      <c r="ACI40" s="71"/>
      <c r="ACJ40" s="71"/>
      <c r="ACK40" s="71"/>
      <c r="ACL40" s="71"/>
      <c r="ACM40" s="71"/>
      <c r="ACN40" s="71"/>
      <c r="ACO40" s="71"/>
      <c r="ACP40" s="71"/>
      <c r="ACQ40" s="71"/>
      <c r="ACR40" s="71"/>
      <c r="ACS40" s="71"/>
      <c r="ACT40" s="71"/>
      <c r="ACU40" s="71"/>
      <c r="ACV40" s="71"/>
      <c r="ACW40" s="71"/>
      <c r="ACX40" s="71"/>
      <c r="ACY40" s="71"/>
      <c r="ACZ40" s="71"/>
      <c r="ADA40" s="71"/>
      <c r="ADB40" s="71"/>
      <c r="ADC40" s="71"/>
      <c r="ADD40" s="71"/>
      <c r="ADE40" s="71"/>
      <c r="ADF40" s="71"/>
      <c r="ADG40" s="71"/>
      <c r="ADH40" s="71"/>
      <c r="ADI40" s="71"/>
      <c r="ADJ40" s="71"/>
      <c r="ADK40" s="71"/>
      <c r="ADL40" s="71"/>
      <c r="ADM40" s="71"/>
      <c r="ADN40" s="71"/>
      <c r="ADO40" s="71"/>
      <c r="ADP40" s="71"/>
      <c r="ADQ40" s="71"/>
      <c r="ADR40" s="71"/>
      <c r="ADS40" s="71"/>
      <c r="ADT40" s="71"/>
      <c r="ADU40" s="71"/>
      <c r="ADV40" s="71"/>
      <c r="ADW40" s="71"/>
      <c r="ADX40" s="71"/>
      <c r="ADY40" s="71"/>
      <c r="ADZ40" s="71"/>
      <c r="AEA40" s="71"/>
      <c r="AEB40" s="71"/>
      <c r="AEC40" s="71"/>
    </row>
    <row r="41" spans="1:809" s="71" customFormat="1" ht="48">
      <c r="A41" s="38"/>
      <c r="B41" s="35">
        <v>2</v>
      </c>
      <c r="C41" s="62" t="s">
        <v>163</v>
      </c>
      <c r="D41" s="72" t="s">
        <v>29</v>
      </c>
      <c r="E41" s="63"/>
      <c r="F41" s="63"/>
      <c r="G41" s="63"/>
      <c r="H41" s="64"/>
      <c r="I41" s="63" t="s">
        <v>52</v>
      </c>
      <c r="J41" s="65">
        <v>1</v>
      </c>
      <c r="K41" s="66" t="s">
        <v>31</v>
      </c>
      <c r="L41" s="65">
        <v>2006</v>
      </c>
      <c r="M41" s="84">
        <v>38777</v>
      </c>
      <c r="N41" s="64">
        <v>400000</v>
      </c>
      <c r="O41" s="68"/>
      <c r="P41" s="68"/>
      <c r="Q41" s="69" t="s">
        <v>177</v>
      </c>
      <c r="R41" s="85" t="s">
        <v>178</v>
      </c>
      <c r="S41" s="29" t="s">
        <v>165</v>
      </c>
      <c r="T41" s="30" t="str">
        <f t="shared" si="0"/>
        <v>Al</v>
      </c>
      <c r="U41" s="29"/>
      <c r="V41" s="29"/>
      <c r="W41" s="29"/>
      <c r="X41" s="29"/>
      <c r="Y41" s="29"/>
      <c r="Z41" s="29"/>
      <c r="AA41" s="29"/>
    </row>
    <row r="42" spans="1:809" s="73" customFormat="1" ht="36">
      <c r="A42" s="49"/>
      <c r="B42" s="35">
        <v>3</v>
      </c>
      <c r="C42" s="76" t="s">
        <v>179</v>
      </c>
      <c r="D42" s="77" t="s">
        <v>180</v>
      </c>
      <c r="E42" s="78"/>
      <c r="F42" s="77"/>
      <c r="G42" s="77"/>
      <c r="H42" s="79"/>
      <c r="I42" s="77"/>
      <c r="J42" s="65">
        <v>3</v>
      </c>
      <c r="K42" s="66" t="s">
        <v>31</v>
      </c>
      <c r="L42" s="65">
        <v>2005</v>
      </c>
      <c r="M42" s="86">
        <v>38456</v>
      </c>
      <c r="N42" s="81">
        <v>64350</v>
      </c>
      <c r="O42" s="78"/>
      <c r="P42" s="77"/>
      <c r="Q42" s="87" t="s">
        <v>53</v>
      </c>
      <c r="R42" s="82" t="s">
        <v>181</v>
      </c>
      <c r="S42" s="29" t="s">
        <v>156</v>
      </c>
      <c r="T42" s="30" t="str">
        <f t="shared" si="0"/>
        <v>P</v>
      </c>
      <c r="U42" s="29"/>
      <c r="V42" s="29"/>
      <c r="W42" s="29"/>
      <c r="X42" s="29"/>
      <c r="Y42" s="29"/>
      <c r="Z42" s="29"/>
      <c r="AA42" s="29"/>
      <c r="AB42" s="31"/>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c r="FG42" s="32"/>
      <c r="FH42" s="32"/>
      <c r="FI42" s="32"/>
      <c r="FJ42" s="32"/>
      <c r="FK42" s="32"/>
      <c r="FL42" s="32"/>
      <c r="FM42" s="32"/>
      <c r="FN42" s="32"/>
      <c r="FO42" s="32"/>
      <c r="FP42" s="32"/>
      <c r="FQ42" s="32"/>
      <c r="FR42" s="32"/>
      <c r="FS42" s="32"/>
      <c r="FT42" s="32"/>
      <c r="FU42" s="32"/>
      <c r="FV42" s="32"/>
      <c r="FW42" s="32"/>
      <c r="FX42" s="32"/>
      <c r="FY42" s="32"/>
      <c r="FZ42" s="32"/>
      <c r="GA42" s="32"/>
      <c r="GB42" s="32"/>
      <c r="GC42" s="32"/>
      <c r="GD42" s="32"/>
      <c r="GE42" s="32"/>
      <c r="GF42" s="32"/>
      <c r="GG42" s="32"/>
      <c r="GH42" s="32"/>
      <c r="GI42" s="32"/>
      <c r="GJ42" s="32"/>
      <c r="GK42" s="32"/>
      <c r="GL42" s="32"/>
      <c r="GM42" s="32"/>
      <c r="GN42" s="32"/>
      <c r="GO42" s="32"/>
      <c r="GP42" s="32"/>
      <c r="GQ42" s="32"/>
      <c r="GR42" s="32"/>
      <c r="GS42" s="32"/>
      <c r="GT42" s="32"/>
      <c r="GU42" s="32"/>
      <c r="GV42" s="32"/>
      <c r="GW42" s="32"/>
      <c r="GX42" s="32"/>
      <c r="GY42" s="32"/>
      <c r="GZ42" s="32"/>
      <c r="HA42" s="32"/>
      <c r="HB42" s="32"/>
      <c r="HC42" s="32"/>
      <c r="HD42" s="32"/>
      <c r="HE42" s="32"/>
      <c r="HF42" s="32"/>
      <c r="HG42" s="32"/>
      <c r="HH42" s="32"/>
      <c r="HI42" s="32"/>
      <c r="HJ42" s="32"/>
      <c r="HK42" s="32"/>
      <c r="HL42" s="32"/>
      <c r="HM42" s="32"/>
      <c r="HN42" s="32"/>
      <c r="HO42" s="32"/>
      <c r="HP42" s="32"/>
      <c r="HQ42" s="32"/>
      <c r="HR42" s="32"/>
      <c r="HS42" s="32"/>
      <c r="HT42" s="32"/>
      <c r="HU42" s="32"/>
      <c r="HV42" s="32"/>
      <c r="HW42" s="32"/>
      <c r="HX42" s="32"/>
      <c r="HY42" s="32"/>
      <c r="HZ42" s="32"/>
      <c r="IA42" s="32"/>
      <c r="IB42" s="32"/>
      <c r="IC42" s="32"/>
      <c r="ID42" s="32"/>
      <c r="IE42" s="32"/>
      <c r="IF42" s="32"/>
      <c r="IG42" s="32"/>
      <c r="IH42" s="32"/>
      <c r="II42" s="32"/>
      <c r="IJ42" s="32"/>
      <c r="IK42" s="32"/>
      <c r="IL42" s="32"/>
      <c r="IM42" s="32"/>
      <c r="IN42" s="32"/>
      <c r="IO42" s="32"/>
      <c r="IP42" s="32"/>
      <c r="IQ42" s="32"/>
      <c r="IR42" s="32"/>
      <c r="IS42" s="32"/>
      <c r="IT42" s="32"/>
      <c r="IU42" s="32"/>
      <c r="IV42" s="32"/>
      <c r="IW42" s="32"/>
      <c r="IX42" s="32"/>
      <c r="IY42" s="32"/>
      <c r="IZ42" s="32"/>
      <c r="JA42" s="32"/>
      <c r="JB42" s="32"/>
      <c r="JC42" s="32"/>
      <c r="JD42" s="32"/>
      <c r="JE42" s="32"/>
      <c r="JF42" s="32"/>
      <c r="JG42" s="32"/>
      <c r="JH42" s="32"/>
      <c r="JI42" s="32"/>
      <c r="JJ42" s="32"/>
      <c r="JK42" s="32"/>
      <c r="JL42" s="32"/>
      <c r="JM42" s="32"/>
      <c r="JN42" s="32"/>
      <c r="JO42" s="32"/>
      <c r="JP42" s="32"/>
      <c r="JQ42" s="32"/>
      <c r="JR42" s="32"/>
      <c r="JS42" s="32"/>
      <c r="JT42" s="32"/>
      <c r="JU42" s="32"/>
      <c r="JV42" s="32"/>
      <c r="JW42" s="32"/>
      <c r="JX42" s="32"/>
      <c r="JY42" s="32"/>
      <c r="JZ42" s="32"/>
      <c r="KA42" s="32"/>
      <c r="KB42" s="32"/>
      <c r="KC42" s="32"/>
      <c r="KD42" s="32"/>
      <c r="KE42" s="32"/>
      <c r="KF42" s="32"/>
      <c r="KG42" s="32"/>
      <c r="KH42" s="32"/>
      <c r="KI42" s="32"/>
      <c r="KJ42" s="32"/>
      <c r="KK42" s="32"/>
      <c r="KL42" s="32"/>
      <c r="KM42" s="32"/>
      <c r="KN42" s="32"/>
      <c r="KO42" s="32"/>
      <c r="KP42" s="32"/>
      <c r="KQ42" s="32"/>
      <c r="KR42" s="32"/>
      <c r="KS42" s="32"/>
      <c r="KT42" s="32"/>
      <c r="KU42" s="32"/>
      <c r="KV42" s="32"/>
      <c r="KW42" s="32"/>
      <c r="KX42" s="32"/>
      <c r="KY42" s="32"/>
      <c r="KZ42" s="32"/>
      <c r="LA42" s="32"/>
      <c r="LB42" s="32"/>
      <c r="LC42" s="32"/>
      <c r="LD42" s="32"/>
      <c r="LE42" s="32"/>
      <c r="LF42" s="32"/>
      <c r="LG42" s="32"/>
      <c r="LH42" s="32"/>
      <c r="LI42" s="32"/>
      <c r="LJ42" s="32"/>
      <c r="LK42" s="32"/>
      <c r="LL42" s="32"/>
      <c r="LM42" s="32"/>
      <c r="LN42" s="32"/>
      <c r="LO42" s="32"/>
      <c r="LP42" s="32"/>
      <c r="LQ42" s="32"/>
      <c r="LR42" s="32"/>
      <c r="LS42" s="32"/>
      <c r="LT42" s="32"/>
      <c r="LU42" s="32"/>
      <c r="LV42" s="32"/>
      <c r="LW42" s="32"/>
      <c r="LX42" s="32"/>
      <c r="LY42" s="32"/>
      <c r="LZ42" s="32"/>
      <c r="MA42" s="32"/>
      <c r="MB42" s="32"/>
      <c r="MC42" s="32"/>
      <c r="MD42" s="32"/>
      <c r="ME42" s="32"/>
      <c r="MF42" s="32"/>
      <c r="MG42" s="32"/>
      <c r="MH42" s="32"/>
      <c r="MI42" s="32"/>
      <c r="MJ42" s="32"/>
      <c r="MK42" s="32"/>
      <c r="ML42" s="32"/>
      <c r="MM42" s="32"/>
      <c r="MN42" s="32"/>
      <c r="MO42" s="32"/>
      <c r="MP42" s="32"/>
      <c r="MQ42" s="32"/>
      <c r="MR42" s="32"/>
      <c r="MS42" s="32"/>
      <c r="MT42" s="32"/>
      <c r="MU42" s="32"/>
      <c r="MV42" s="32"/>
      <c r="MW42" s="32"/>
      <c r="MX42" s="32"/>
      <c r="MY42" s="32"/>
      <c r="MZ42" s="32"/>
      <c r="NA42" s="32"/>
      <c r="NB42" s="32"/>
      <c r="NC42" s="32"/>
      <c r="ND42" s="32"/>
      <c r="NE42" s="32"/>
      <c r="NF42" s="32"/>
      <c r="NG42" s="32"/>
      <c r="NH42" s="32"/>
      <c r="NI42" s="32"/>
      <c r="NJ42" s="32"/>
      <c r="NK42" s="32"/>
      <c r="NL42" s="32"/>
      <c r="NM42" s="32"/>
      <c r="NN42" s="32"/>
      <c r="NO42" s="32"/>
      <c r="NP42" s="32"/>
      <c r="NQ42" s="32"/>
      <c r="NR42" s="32"/>
      <c r="NS42" s="32"/>
      <c r="NT42" s="32"/>
      <c r="NU42" s="32"/>
      <c r="NV42" s="32"/>
      <c r="NW42" s="32"/>
      <c r="NX42" s="32"/>
      <c r="NY42" s="32"/>
      <c r="NZ42" s="32"/>
      <c r="OA42" s="32"/>
      <c r="OB42" s="32"/>
      <c r="OC42" s="32"/>
      <c r="OD42" s="32"/>
      <c r="OE42" s="32"/>
      <c r="OF42" s="32"/>
      <c r="OG42" s="32"/>
      <c r="OH42" s="32"/>
      <c r="OI42" s="32"/>
      <c r="OJ42" s="32"/>
      <c r="OK42" s="32"/>
      <c r="OL42" s="32"/>
      <c r="OM42" s="32"/>
      <c r="ON42" s="32"/>
      <c r="OO42" s="32"/>
      <c r="OP42" s="32"/>
      <c r="OQ42" s="32"/>
      <c r="OR42" s="32"/>
      <c r="OS42" s="32"/>
      <c r="OT42" s="32"/>
      <c r="OU42" s="32"/>
      <c r="OV42" s="32"/>
      <c r="OW42" s="32"/>
      <c r="OX42" s="32"/>
      <c r="OY42" s="32"/>
      <c r="OZ42" s="32"/>
      <c r="PA42" s="32"/>
      <c r="PB42" s="32"/>
      <c r="PC42" s="32"/>
      <c r="PD42" s="32"/>
      <c r="PE42" s="32"/>
      <c r="PF42" s="32"/>
      <c r="PG42" s="32"/>
      <c r="PH42" s="32"/>
      <c r="PI42" s="32"/>
      <c r="PJ42" s="32"/>
      <c r="PK42" s="32"/>
      <c r="PL42" s="32"/>
      <c r="PM42" s="32"/>
      <c r="PN42" s="32"/>
      <c r="PO42" s="32"/>
      <c r="PP42" s="32"/>
      <c r="PQ42" s="32"/>
      <c r="PR42" s="32"/>
      <c r="PS42" s="32"/>
      <c r="PT42" s="32"/>
      <c r="PU42" s="32"/>
      <c r="PV42" s="32"/>
      <c r="PW42" s="32"/>
      <c r="PX42" s="32"/>
      <c r="PY42" s="32"/>
      <c r="PZ42" s="32"/>
      <c r="QA42" s="32"/>
      <c r="QB42" s="32"/>
      <c r="QC42" s="32"/>
      <c r="QD42" s="32"/>
      <c r="QE42" s="32"/>
      <c r="QF42" s="32"/>
      <c r="QG42" s="32"/>
      <c r="QH42" s="32"/>
      <c r="QI42" s="32"/>
      <c r="QJ42" s="32"/>
      <c r="QK42" s="32"/>
      <c r="QL42" s="32"/>
      <c r="QM42" s="32"/>
      <c r="QN42" s="32"/>
      <c r="QO42" s="32"/>
      <c r="QP42" s="32"/>
      <c r="QQ42" s="32"/>
      <c r="QR42" s="32"/>
      <c r="QS42" s="32"/>
      <c r="QT42" s="32"/>
      <c r="QU42" s="32"/>
      <c r="QV42" s="32"/>
      <c r="QW42" s="32"/>
      <c r="QX42" s="32"/>
      <c r="QY42" s="32"/>
      <c r="QZ42" s="32"/>
      <c r="RA42" s="32"/>
      <c r="RB42" s="32"/>
      <c r="RC42" s="32"/>
      <c r="RD42" s="32"/>
      <c r="RE42" s="32"/>
      <c r="RF42" s="32"/>
      <c r="RG42" s="32"/>
      <c r="RH42" s="32"/>
      <c r="RI42" s="32"/>
      <c r="RJ42" s="32"/>
      <c r="RK42" s="32"/>
      <c r="RL42" s="32"/>
      <c r="RM42" s="32"/>
      <c r="RN42" s="32"/>
      <c r="RO42" s="32"/>
      <c r="RP42" s="32"/>
      <c r="RQ42" s="32"/>
      <c r="RR42" s="32"/>
      <c r="RS42" s="32"/>
      <c r="RT42" s="32"/>
      <c r="RU42" s="32"/>
      <c r="RV42" s="32"/>
      <c r="RW42" s="32"/>
      <c r="RX42" s="32"/>
      <c r="RY42" s="32"/>
      <c r="RZ42" s="32"/>
      <c r="SA42" s="32"/>
      <c r="SB42" s="32"/>
      <c r="SC42" s="32"/>
      <c r="SD42" s="32"/>
      <c r="SE42" s="32"/>
      <c r="SF42" s="32"/>
      <c r="SG42" s="32"/>
      <c r="SH42" s="32"/>
      <c r="SI42" s="32"/>
      <c r="SJ42" s="32"/>
      <c r="SK42" s="32"/>
      <c r="SL42" s="32"/>
      <c r="SM42" s="32"/>
      <c r="SN42" s="32"/>
      <c r="SO42" s="32"/>
      <c r="SP42" s="32"/>
      <c r="SQ42" s="32"/>
      <c r="SR42" s="32"/>
      <c r="SS42" s="32"/>
      <c r="ST42" s="32"/>
      <c r="SU42" s="32"/>
      <c r="SV42" s="32"/>
      <c r="SW42" s="32"/>
      <c r="SX42" s="32"/>
      <c r="SY42" s="32"/>
      <c r="SZ42" s="32"/>
      <c r="TA42" s="32"/>
      <c r="TB42" s="32"/>
      <c r="TC42" s="32"/>
      <c r="TD42" s="32"/>
      <c r="TE42" s="32"/>
      <c r="TF42" s="32"/>
      <c r="TG42" s="32"/>
      <c r="TH42" s="32"/>
      <c r="TI42" s="32"/>
      <c r="TJ42" s="32"/>
      <c r="TK42" s="32"/>
      <c r="TL42" s="32"/>
      <c r="TM42" s="32"/>
      <c r="TN42" s="32"/>
      <c r="TO42" s="32"/>
      <c r="TP42" s="32"/>
      <c r="TQ42" s="32"/>
      <c r="TR42" s="32"/>
      <c r="TS42" s="32"/>
      <c r="TT42" s="32"/>
      <c r="TU42" s="32"/>
      <c r="TV42" s="32"/>
      <c r="TW42" s="32"/>
      <c r="TX42" s="32"/>
      <c r="TY42" s="32"/>
      <c r="TZ42" s="32"/>
      <c r="UA42" s="32"/>
      <c r="UB42" s="32"/>
      <c r="UC42" s="32"/>
      <c r="UD42" s="32"/>
      <c r="UE42" s="32"/>
      <c r="UF42" s="32"/>
      <c r="UG42" s="32"/>
      <c r="UH42" s="32"/>
      <c r="UI42" s="32"/>
      <c r="UJ42" s="32"/>
      <c r="UK42" s="32"/>
      <c r="UL42" s="32"/>
      <c r="UM42" s="32"/>
      <c r="UN42" s="32"/>
      <c r="UO42" s="32"/>
      <c r="UP42" s="32"/>
      <c r="UQ42" s="32"/>
      <c r="UR42" s="32"/>
      <c r="US42" s="32"/>
      <c r="UT42" s="32"/>
      <c r="UU42" s="32"/>
      <c r="UV42" s="32"/>
      <c r="UW42" s="32"/>
      <c r="UX42" s="32"/>
      <c r="UY42" s="32"/>
      <c r="UZ42" s="32"/>
      <c r="VA42" s="32"/>
      <c r="VB42" s="32"/>
      <c r="VC42" s="32"/>
      <c r="VD42" s="32"/>
      <c r="VE42" s="32"/>
      <c r="VF42" s="32"/>
      <c r="VG42" s="32"/>
      <c r="VH42" s="32"/>
      <c r="VI42" s="32"/>
      <c r="VJ42" s="32"/>
      <c r="VK42" s="32"/>
      <c r="VL42" s="32"/>
      <c r="VM42" s="32"/>
      <c r="VN42" s="32"/>
      <c r="VO42" s="32"/>
      <c r="VP42" s="32"/>
      <c r="VQ42" s="32"/>
      <c r="VR42" s="32"/>
      <c r="VS42" s="32"/>
      <c r="VT42" s="32"/>
      <c r="VU42" s="32"/>
      <c r="VV42" s="32"/>
      <c r="VW42" s="32"/>
      <c r="VX42" s="32"/>
      <c r="VY42" s="32"/>
      <c r="VZ42" s="32"/>
      <c r="WA42" s="32"/>
      <c r="WB42" s="32"/>
      <c r="WC42" s="32"/>
      <c r="WD42" s="32"/>
      <c r="WE42" s="32"/>
      <c r="WF42" s="32"/>
      <c r="WG42" s="32"/>
      <c r="WH42" s="32"/>
      <c r="WI42" s="32"/>
      <c r="WJ42" s="32"/>
      <c r="WK42" s="32"/>
      <c r="WL42" s="32"/>
      <c r="WM42" s="32"/>
      <c r="WN42" s="32"/>
      <c r="WO42" s="32"/>
      <c r="WP42" s="32"/>
      <c r="WQ42" s="32"/>
      <c r="WR42" s="32"/>
      <c r="WS42" s="32"/>
      <c r="WT42" s="32"/>
      <c r="WU42" s="32"/>
      <c r="WV42" s="32"/>
      <c r="WW42" s="32"/>
      <c r="WX42" s="32"/>
      <c r="WY42" s="32"/>
      <c r="WZ42" s="32"/>
      <c r="XA42" s="32"/>
      <c r="XB42" s="32"/>
      <c r="XC42" s="32"/>
      <c r="XD42" s="32"/>
      <c r="XE42" s="32"/>
      <c r="XF42" s="32"/>
      <c r="XG42" s="32"/>
      <c r="XH42" s="32"/>
      <c r="XI42" s="32"/>
      <c r="XJ42" s="32"/>
      <c r="XK42" s="32"/>
      <c r="XL42" s="32"/>
      <c r="XM42" s="32"/>
      <c r="XN42" s="32"/>
      <c r="XO42" s="32"/>
      <c r="XP42" s="32"/>
      <c r="XQ42" s="32"/>
      <c r="XR42" s="32"/>
      <c r="XS42" s="32"/>
      <c r="XT42" s="32"/>
      <c r="XU42" s="32"/>
      <c r="XV42" s="32"/>
      <c r="XW42" s="32"/>
      <c r="XX42" s="32"/>
      <c r="XY42" s="32"/>
      <c r="XZ42" s="32"/>
      <c r="YA42" s="32"/>
      <c r="YB42" s="32"/>
      <c r="YC42" s="32"/>
      <c r="YD42" s="32"/>
      <c r="YE42" s="32"/>
      <c r="YF42" s="32"/>
      <c r="YG42" s="32"/>
      <c r="YH42" s="32"/>
      <c r="YI42" s="32"/>
      <c r="YJ42" s="32"/>
      <c r="YK42" s="32"/>
      <c r="YL42" s="32"/>
      <c r="YM42" s="32"/>
      <c r="YN42" s="32"/>
      <c r="YO42" s="32"/>
      <c r="YP42" s="32"/>
      <c r="YQ42" s="32"/>
      <c r="YR42" s="32"/>
      <c r="YS42" s="32"/>
      <c r="YT42" s="32"/>
      <c r="YU42" s="32"/>
      <c r="YV42" s="32"/>
      <c r="YW42" s="32"/>
      <c r="YX42" s="32"/>
      <c r="YY42" s="32"/>
      <c r="YZ42" s="32"/>
      <c r="ZA42" s="32"/>
      <c r="ZB42" s="32"/>
      <c r="ZC42" s="32"/>
      <c r="ZD42" s="32"/>
      <c r="ZE42" s="32"/>
      <c r="ZF42" s="32"/>
      <c r="ZG42" s="32"/>
      <c r="ZH42" s="32"/>
      <c r="ZI42" s="32"/>
      <c r="ZJ42" s="32"/>
      <c r="ZK42" s="32"/>
      <c r="ZL42" s="32"/>
      <c r="ZM42" s="32"/>
      <c r="ZN42" s="32"/>
      <c r="ZO42" s="32"/>
      <c r="ZP42" s="32"/>
      <c r="ZQ42" s="32"/>
      <c r="ZR42" s="32"/>
      <c r="ZS42" s="32"/>
      <c r="ZT42" s="32"/>
      <c r="ZU42" s="32"/>
      <c r="ZV42" s="32"/>
      <c r="ZW42" s="32"/>
      <c r="ZX42" s="32"/>
      <c r="ZY42" s="32"/>
      <c r="ZZ42" s="32"/>
      <c r="AAA42" s="32"/>
      <c r="AAB42" s="32"/>
      <c r="AAC42" s="32"/>
      <c r="AAD42" s="32"/>
      <c r="AAE42" s="32"/>
      <c r="AAF42" s="32"/>
      <c r="AAG42" s="32"/>
      <c r="AAH42" s="32"/>
      <c r="AAI42" s="32"/>
      <c r="AAJ42" s="32"/>
      <c r="AAK42" s="32"/>
      <c r="AAL42" s="32"/>
      <c r="AAM42" s="32"/>
      <c r="AAN42" s="32"/>
      <c r="AAO42" s="32"/>
      <c r="AAP42" s="32"/>
      <c r="AAQ42" s="32"/>
      <c r="AAR42" s="32"/>
      <c r="AAS42" s="32"/>
      <c r="AAT42" s="32"/>
      <c r="AAU42" s="32"/>
      <c r="AAV42" s="32"/>
      <c r="AAW42" s="32"/>
      <c r="AAX42" s="32"/>
      <c r="AAY42" s="32"/>
      <c r="AAZ42" s="32"/>
      <c r="ABA42" s="32"/>
      <c r="ABB42" s="32"/>
      <c r="ABC42" s="32"/>
      <c r="ABD42" s="32"/>
      <c r="ABE42" s="32"/>
      <c r="ABF42" s="32"/>
      <c r="ABG42" s="32"/>
      <c r="ABH42" s="32"/>
      <c r="ABI42" s="32"/>
      <c r="ABJ42" s="32"/>
      <c r="ABK42" s="32"/>
      <c r="ABL42" s="32"/>
      <c r="ABM42" s="32"/>
      <c r="ABN42" s="32"/>
      <c r="ABO42" s="32"/>
      <c r="ABP42" s="32"/>
      <c r="ABQ42" s="32"/>
      <c r="ABR42" s="32"/>
      <c r="ABS42" s="32"/>
      <c r="ABT42" s="32"/>
      <c r="ABU42" s="32"/>
      <c r="ABV42" s="32"/>
      <c r="ABW42" s="32"/>
      <c r="ABX42" s="32"/>
      <c r="ABY42" s="32"/>
      <c r="ABZ42" s="32"/>
      <c r="ACA42" s="32"/>
      <c r="ACB42" s="32"/>
      <c r="ACC42" s="32"/>
      <c r="ACD42" s="32"/>
      <c r="ACE42" s="32"/>
      <c r="ACF42" s="32"/>
      <c r="ACG42" s="32"/>
      <c r="ACH42" s="32"/>
      <c r="ACI42" s="32"/>
      <c r="ACJ42" s="32"/>
      <c r="ACK42" s="32"/>
      <c r="ACL42" s="32"/>
      <c r="ACM42" s="32"/>
      <c r="ACN42" s="32"/>
      <c r="ACO42" s="32"/>
      <c r="ACP42" s="32"/>
      <c r="ACQ42" s="32"/>
      <c r="ACR42" s="32"/>
      <c r="ACS42" s="32"/>
      <c r="ACT42" s="32"/>
      <c r="ACU42" s="32"/>
      <c r="ACV42" s="32"/>
      <c r="ACW42" s="32"/>
      <c r="ACX42" s="32"/>
      <c r="ACY42" s="32"/>
      <c r="ACZ42" s="32"/>
      <c r="ADA42" s="32"/>
      <c r="ADB42" s="32"/>
      <c r="ADC42" s="32"/>
      <c r="ADD42" s="32"/>
      <c r="ADE42" s="32"/>
      <c r="ADF42" s="32"/>
      <c r="ADG42" s="32"/>
      <c r="ADH42" s="32"/>
      <c r="ADI42" s="32"/>
      <c r="ADJ42" s="32"/>
      <c r="ADK42" s="32"/>
      <c r="ADL42" s="32"/>
      <c r="ADM42" s="32"/>
      <c r="ADN42" s="32"/>
      <c r="ADO42" s="32"/>
      <c r="ADP42" s="32"/>
      <c r="ADQ42" s="32"/>
      <c r="ADR42" s="32"/>
      <c r="ADS42" s="32"/>
      <c r="ADT42" s="32"/>
      <c r="ADU42" s="32"/>
      <c r="ADV42" s="32"/>
      <c r="ADW42" s="32"/>
      <c r="ADX42" s="32"/>
      <c r="ADY42" s="32"/>
      <c r="ADZ42" s="32"/>
      <c r="AEA42" s="32"/>
      <c r="AEB42" s="32"/>
      <c r="AEC42" s="32"/>
    </row>
    <row r="43" spans="1:809" s="32" customFormat="1">
      <c r="A43" s="49"/>
      <c r="B43" s="35">
        <v>3</v>
      </c>
      <c r="C43" s="62" t="s">
        <v>182</v>
      </c>
      <c r="D43" s="72" t="s">
        <v>183</v>
      </c>
      <c r="E43" s="63" t="s">
        <v>184</v>
      </c>
      <c r="F43" s="63" t="s">
        <v>86</v>
      </c>
      <c r="G43" s="63">
        <v>12</v>
      </c>
      <c r="H43" s="64"/>
      <c r="I43" s="63" t="s">
        <v>185</v>
      </c>
      <c r="J43" s="65">
        <v>2</v>
      </c>
      <c r="K43" s="66" t="s">
        <v>31</v>
      </c>
      <c r="L43" s="65">
        <v>2004</v>
      </c>
      <c r="M43" s="83">
        <v>38321</v>
      </c>
      <c r="N43" s="64" t="s">
        <v>186</v>
      </c>
      <c r="O43" s="68"/>
      <c r="P43" s="68"/>
      <c r="Q43" s="69" t="s">
        <v>53</v>
      </c>
      <c r="R43" s="70" t="s">
        <v>187</v>
      </c>
      <c r="S43" s="29" t="s">
        <v>188</v>
      </c>
      <c r="T43" s="30" t="str">
        <f t="shared" si="0"/>
        <v>Hg</v>
      </c>
      <c r="U43" s="29">
        <v>1.1000000000000001</v>
      </c>
      <c r="V43" s="29"/>
      <c r="W43" s="29"/>
      <c r="X43" s="29"/>
      <c r="Y43" s="29">
        <v>1940</v>
      </c>
      <c r="Z43" s="29"/>
      <c r="AA43" s="29"/>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c r="DL43" s="71"/>
      <c r="DM43" s="71"/>
      <c r="DN43" s="71"/>
      <c r="DO43" s="71"/>
      <c r="DP43" s="71"/>
      <c r="DQ43" s="71"/>
      <c r="DR43" s="71"/>
      <c r="DS43" s="71"/>
      <c r="DT43" s="71"/>
      <c r="DU43" s="71"/>
      <c r="DV43" s="71"/>
      <c r="DW43" s="71"/>
      <c r="DX43" s="71"/>
      <c r="DY43" s="71"/>
      <c r="DZ43" s="71"/>
      <c r="EA43" s="71"/>
      <c r="EB43" s="71"/>
      <c r="EC43" s="71"/>
      <c r="ED43" s="71"/>
      <c r="EE43" s="71"/>
      <c r="EF43" s="71"/>
      <c r="EG43" s="71"/>
      <c r="EH43" s="71"/>
      <c r="EI43" s="71"/>
      <c r="EJ43" s="71"/>
      <c r="EK43" s="71"/>
      <c r="EL43" s="71"/>
      <c r="EM43" s="71"/>
      <c r="EN43" s="71"/>
      <c r="EO43" s="71"/>
      <c r="EP43" s="71"/>
      <c r="EQ43" s="71"/>
      <c r="ER43" s="71"/>
      <c r="ES43" s="71"/>
      <c r="ET43" s="71"/>
      <c r="EU43" s="71"/>
      <c r="EV43" s="71"/>
      <c r="EW43" s="71"/>
      <c r="EX43" s="71"/>
      <c r="EY43" s="71"/>
      <c r="EZ43" s="71"/>
      <c r="FA43" s="71"/>
      <c r="FB43" s="71"/>
      <c r="FC43" s="71"/>
      <c r="FD43" s="71"/>
      <c r="FE43" s="71"/>
      <c r="FF43" s="71"/>
      <c r="FG43" s="71"/>
      <c r="FH43" s="71"/>
      <c r="FI43" s="71"/>
      <c r="FJ43" s="71"/>
      <c r="FK43" s="71"/>
      <c r="FL43" s="71"/>
      <c r="FM43" s="71"/>
      <c r="FN43" s="71"/>
      <c r="FO43" s="71"/>
      <c r="FP43" s="71"/>
      <c r="FQ43" s="71"/>
      <c r="FR43" s="71"/>
      <c r="FS43" s="71"/>
      <c r="FT43" s="71"/>
      <c r="FU43" s="71"/>
      <c r="FV43" s="71"/>
      <c r="FW43" s="71"/>
      <c r="FX43" s="71"/>
      <c r="FY43" s="71"/>
      <c r="FZ43" s="71"/>
      <c r="GA43" s="71"/>
      <c r="GB43" s="71"/>
      <c r="GC43" s="71"/>
      <c r="GD43" s="71"/>
      <c r="GE43" s="71"/>
      <c r="GF43" s="71"/>
      <c r="GG43" s="71"/>
      <c r="GH43" s="71"/>
      <c r="GI43" s="71"/>
      <c r="GJ43" s="71"/>
      <c r="GK43" s="71"/>
      <c r="GL43" s="71"/>
      <c r="GM43" s="71"/>
      <c r="GN43" s="71"/>
      <c r="GO43" s="71"/>
      <c r="GP43" s="71"/>
      <c r="GQ43" s="71"/>
      <c r="GR43" s="71"/>
      <c r="GS43" s="71"/>
      <c r="GT43" s="71"/>
      <c r="GU43" s="71"/>
      <c r="GV43" s="71"/>
      <c r="GW43" s="71"/>
      <c r="GX43" s="71"/>
      <c r="GY43" s="71"/>
      <c r="GZ43" s="71"/>
      <c r="HA43" s="71"/>
      <c r="HB43" s="71"/>
      <c r="HC43" s="71"/>
      <c r="HD43" s="71"/>
      <c r="HE43" s="71"/>
      <c r="HF43" s="71"/>
      <c r="HG43" s="71"/>
      <c r="HH43" s="71"/>
      <c r="HI43" s="71"/>
      <c r="HJ43" s="71"/>
      <c r="HK43" s="71"/>
      <c r="HL43" s="71"/>
      <c r="HM43" s="71"/>
      <c r="HN43" s="71"/>
      <c r="HO43" s="71"/>
      <c r="HP43" s="71"/>
      <c r="HQ43" s="71"/>
      <c r="HR43" s="71"/>
      <c r="HS43" s="71"/>
      <c r="HT43" s="71"/>
      <c r="HU43" s="71"/>
      <c r="HV43" s="71"/>
      <c r="HW43" s="71"/>
      <c r="HX43" s="71"/>
      <c r="HY43" s="71"/>
      <c r="HZ43" s="71"/>
      <c r="IA43" s="71"/>
      <c r="IB43" s="71"/>
      <c r="IC43" s="71"/>
      <c r="ID43" s="71"/>
      <c r="IE43" s="71"/>
      <c r="IF43" s="71"/>
      <c r="IG43" s="71"/>
      <c r="IH43" s="71"/>
      <c r="II43" s="71"/>
      <c r="IJ43" s="71"/>
      <c r="IK43" s="71"/>
      <c r="IL43" s="71"/>
      <c r="IM43" s="71"/>
      <c r="IN43" s="71"/>
      <c r="IO43" s="71"/>
      <c r="IP43" s="71"/>
      <c r="IQ43" s="71"/>
      <c r="IR43" s="71"/>
      <c r="IS43" s="71"/>
      <c r="IT43" s="71"/>
      <c r="IU43" s="71"/>
      <c r="IV43" s="71"/>
      <c r="IW43" s="71"/>
      <c r="IX43" s="71"/>
      <c r="IY43" s="71"/>
      <c r="IZ43" s="71"/>
      <c r="JA43" s="71"/>
      <c r="JB43" s="71"/>
      <c r="JC43" s="71"/>
      <c r="JD43" s="71"/>
      <c r="JE43" s="71"/>
      <c r="JF43" s="71"/>
      <c r="JG43" s="71"/>
      <c r="JH43" s="71"/>
      <c r="JI43" s="71"/>
      <c r="JJ43" s="71"/>
      <c r="JK43" s="71"/>
      <c r="JL43" s="71"/>
      <c r="JM43" s="71"/>
      <c r="JN43" s="71"/>
      <c r="JO43" s="71"/>
      <c r="JP43" s="71"/>
      <c r="JQ43" s="71"/>
      <c r="JR43" s="71"/>
      <c r="JS43" s="71"/>
      <c r="JT43" s="71"/>
      <c r="JU43" s="71"/>
      <c r="JV43" s="71"/>
      <c r="JW43" s="71"/>
      <c r="JX43" s="71"/>
      <c r="JY43" s="71"/>
      <c r="JZ43" s="71"/>
      <c r="KA43" s="71"/>
      <c r="KB43" s="71"/>
      <c r="KC43" s="71"/>
      <c r="KD43" s="71"/>
      <c r="KE43" s="71"/>
      <c r="KF43" s="71"/>
      <c r="KG43" s="71"/>
      <c r="KH43" s="71"/>
      <c r="KI43" s="71"/>
      <c r="KJ43" s="71"/>
      <c r="KK43" s="71"/>
      <c r="KL43" s="71"/>
      <c r="KM43" s="71"/>
      <c r="KN43" s="71"/>
      <c r="KO43" s="71"/>
      <c r="KP43" s="71"/>
      <c r="KQ43" s="71"/>
      <c r="KR43" s="71"/>
      <c r="KS43" s="71"/>
      <c r="KT43" s="71"/>
      <c r="KU43" s="71"/>
      <c r="KV43" s="71"/>
      <c r="KW43" s="71"/>
      <c r="KX43" s="71"/>
      <c r="KY43" s="71"/>
      <c r="KZ43" s="71"/>
      <c r="LA43" s="71"/>
      <c r="LB43" s="71"/>
      <c r="LC43" s="71"/>
      <c r="LD43" s="71"/>
      <c r="LE43" s="71"/>
      <c r="LF43" s="71"/>
      <c r="LG43" s="71"/>
      <c r="LH43" s="71"/>
      <c r="LI43" s="71"/>
      <c r="LJ43" s="71"/>
      <c r="LK43" s="71"/>
      <c r="LL43" s="71"/>
      <c r="LM43" s="71"/>
      <c r="LN43" s="71"/>
      <c r="LO43" s="71"/>
      <c r="LP43" s="71"/>
      <c r="LQ43" s="71"/>
      <c r="LR43" s="71"/>
      <c r="LS43" s="71"/>
      <c r="LT43" s="71"/>
      <c r="LU43" s="71"/>
      <c r="LV43" s="71"/>
      <c r="LW43" s="71"/>
      <c r="LX43" s="71"/>
      <c r="LY43" s="71"/>
      <c r="LZ43" s="71"/>
      <c r="MA43" s="71"/>
      <c r="MB43" s="71"/>
      <c r="MC43" s="71"/>
      <c r="MD43" s="71"/>
      <c r="ME43" s="71"/>
      <c r="MF43" s="71"/>
      <c r="MG43" s="71"/>
      <c r="MH43" s="71"/>
      <c r="MI43" s="71"/>
      <c r="MJ43" s="71"/>
      <c r="MK43" s="71"/>
      <c r="ML43" s="71"/>
      <c r="MM43" s="71"/>
      <c r="MN43" s="71"/>
      <c r="MO43" s="71"/>
      <c r="MP43" s="71"/>
      <c r="MQ43" s="71"/>
      <c r="MR43" s="71"/>
      <c r="MS43" s="71"/>
      <c r="MT43" s="71"/>
      <c r="MU43" s="71"/>
      <c r="MV43" s="71"/>
      <c r="MW43" s="71"/>
      <c r="MX43" s="71"/>
      <c r="MY43" s="71"/>
      <c r="MZ43" s="71"/>
      <c r="NA43" s="71"/>
      <c r="NB43" s="71"/>
      <c r="NC43" s="71"/>
      <c r="ND43" s="71"/>
      <c r="NE43" s="71"/>
      <c r="NF43" s="71"/>
      <c r="NG43" s="71"/>
      <c r="NH43" s="71"/>
      <c r="NI43" s="71"/>
      <c r="NJ43" s="71"/>
      <c r="NK43" s="71"/>
      <c r="NL43" s="71"/>
      <c r="NM43" s="71"/>
      <c r="NN43" s="71"/>
      <c r="NO43" s="71"/>
      <c r="NP43" s="71"/>
      <c r="NQ43" s="71"/>
      <c r="NR43" s="71"/>
      <c r="NS43" s="71"/>
      <c r="NT43" s="71"/>
      <c r="NU43" s="71"/>
      <c r="NV43" s="71"/>
      <c r="NW43" s="71"/>
      <c r="NX43" s="71"/>
      <c r="NY43" s="71"/>
      <c r="NZ43" s="71"/>
      <c r="OA43" s="71"/>
      <c r="OB43" s="71"/>
      <c r="OC43" s="71"/>
      <c r="OD43" s="71"/>
      <c r="OE43" s="71"/>
      <c r="OF43" s="71"/>
      <c r="OG43" s="71"/>
      <c r="OH43" s="71"/>
      <c r="OI43" s="71"/>
      <c r="OJ43" s="71"/>
      <c r="OK43" s="71"/>
      <c r="OL43" s="71"/>
      <c r="OM43" s="71"/>
      <c r="ON43" s="71"/>
      <c r="OO43" s="71"/>
      <c r="OP43" s="71"/>
      <c r="OQ43" s="71"/>
      <c r="OR43" s="71"/>
      <c r="OS43" s="71"/>
      <c r="OT43" s="71"/>
      <c r="OU43" s="71"/>
      <c r="OV43" s="71"/>
      <c r="OW43" s="71"/>
      <c r="OX43" s="71"/>
      <c r="OY43" s="71"/>
      <c r="OZ43" s="71"/>
      <c r="PA43" s="71"/>
      <c r="PB43" s="71"/>
      <c r="PC43" s="71"/>
      <c r="PD43" s="71"/>
      <c r="PE43" s="71"/>
      <c r="PF43" s="71"/>
      <c r="PG43" s="71"/>
      <c r="PH43" s="71"/>
      <c r="PI43" s="71"/>
      <c r="PJ43" s="71"/>
      <c r="PK43" s="71"/>
      <c r="PL43" s="71"/>
      <c r="PM43" s="71"/>
      <c r="PN43" s="71"/>
      <c r="PO43" s="71"/>
      <c r="PP43" s="71"/>
      <c r="PQ43" s="71"/>
      <c r="PR43" s="71"/>
      <c r="PS43" s="71"/>
      <c r="PT43" s="71"/>
      <c r="PU43" s="71"/>
      <c r="PV43" s="71"/>
      <c r="PW43" s="71"/>
      <c r="PX43" s="71"/>
      <c r="PY43" s="71"/>
      <c r="PZ43" s="71"/>
      <c r="QA43" s="71"/>
      <c r="QB43" s="71"/>
      <c r="QC43" s="71"/>
      <c r="QD43" s="71"/>
      <c r="QE43" s="71"/>
      <c r="QF43" s="71"/>
      <c r="QG43" s="71"/>
      <c r="QH43" s="71"/>
      <c r="QI43" s="71"/>
      <c r="QJ43" s="71"/>
      <c r="QK43" s="71"/>
      <c r="QL43" s="71"/>
      <c r="QM43" s="71"/>
      <c r="QN43" s="71"/>
      <c r="QO43" s="71"/>
      <c r="QP43" s="71"/>
      <c r="QQ43" s="71"/>
      <c r="QR43" s="71"/>
      <c r="QS43" s="71"/>
      <c r="QT43" s="71"/>
      <c r="QU43" s="71"/>
      <c r="QV43" s="71"/>
      <c r="QW43" s="71"/>
      <c r="QX43" s="71"/>
      <c r="QY43" s="71"/>
      <c r="QZ43" s="71"/>
      <c r="RA43" s="71"/>
      <c r="RB43" s="71"/>
      <c r="RC43" s="71"/>
      <c r="RD43" s="71"/>
      <c r="RE43" s="71"/>
      <c r="RF43" s="71"/>
      <c r="RG43" s="71"/>
      <c r="RH43" s="71"/>
      <c r="RI43" s="71"/>
      <c r="RJ43" s="71"/>
      <c r="RK43" s="71"/>
      <c r="RL43" s="71"/>
      <c r="RM43" s="71"/>
      <c r="RN43" s="71"/>
      <c r="RO43" s="71"/>
      <c r="RP43" s="71"/>
      <c r="RQ43" s="71"/>
      <c r="RR43" s="71"/>
      <c r="RS43" s="71"/>
      <c r="RT43" s="71"/>
      <c r="RU43" s="71"/>
      <c r="RV43" s="71"/>
      <c r="RW43" s="71"/>
      <c r="RX43" s="71"/>
      <c r="RY43" s="71"/>
      <c r="RZ43" s="71"/>
      <c r="SA43" s="71"/>
      <c r="SB43" s="71"/>
      <c r="SC43" s="71"/>
      <c r="SD43" s="71"/>
      <c r="SE43" s="71"/>
      <c r="SF43" s="71"/>
      <c r="SG43" s="71"/>
      <c r="SH43" s="71"/>
      <c r="SI43" s="71"/>
      <c r="SJ43" s="71"/>
      <c r="SK43" s="71"/>
      <c r="SL43" s="71"/>
      <c r="SM43" s="71"/>
      <c r="SN43" s="71"/>
      <c r="SO43" s="71"/>
      <c r="SP43" s="71"/>
      <c r="SQ43" s="71"/>
      <c r="SR43" s="71"/>
      <c r="SS43" s="71"/>
      <c r="ST43" s="71"/>
      <c r="SU43" s="71"/>
      <c r="SV43" s="71"/>
      <c r="SW43" s="71"/>
      <c r="SX43" s="71"/>
      <c r="SY43" s="71"/>
      <c r="SZ43" s="71"/>
      <c r="TA43" s="71"/>
      <c r="TB43" s="71"/>
      <c r="TC43" s="71"/>
      <c r="TD43" s="71"/>
      <c r="TE43" s="71"/>
      <c r="TF43" s="71"/>
      <c r="TG43" s="71"/>
      <c r="TH43" s="71"/>
      <c r="TI43" s="71"/>
      <c r="TJ43" s="71"/>
      <c r="TK43" s="71"/>
      <c r="TL43" s="71"/>
      <c r="TM43" s="71"/>
      <c r="TN43" s="71"/>
      <c r="TO43" s="71"/>
      <c r="TP43" s="71"/>
      <c r="TQ43" s="71"/>
      <c r="TR43" s="71"/>
      <c r="TS43" s="71"/>
      <c r="TT43" s="71"/>
      <c r="TU43" s="71"/>
      <c r="TV43" s="71"/>
      <c r="TW43" s="71"/>
      <c r="TX43" s="71"/>
      <c r="TY43" s="71"/>
      <c r="TZ43" s="71"/>
      <c r="UA43" s="71"/>
      <c r="UB43" s="71"/>
      <c r="UC43" s="71"/>
      <c r="UD43" s="71"/>
      <c r="UE43" s="71"/>
      <c r="UF43" s="71"/>
      <c r="UG43" s="71"/>
      <c r="UH43" s="71"/>
      <c r="UI43" s="71"/>
      <c r="UJ43" s="71"/>
      <c r="UK43" s="71"/>
      <c r="UL43" s="71"/>
      <c r="UM43" s="71"/>
      <c r="UN43" s="71"/>
      <c r="UO43" s="71"/>
      <c r="UP43" s="71"/>
      <c r="UQ43" s="71"/>
      <c r="UR43" s="71"/>
      <c r="US43" s="71"/>
      <c r="UT43" s="71"/>
      <c r="UU43" s="71"/>
      <c r="UV43" s="71"/>
      <c r="UW43" s="71"/>
      <c r="UX43" s="71"/>
      <c r="UY43" s="71"/>
      <c r="UZ43" s="71"/>
      <c r="VA43" s="71"/>
      <c r="VB43" s="71"/>
      <c r="VC43" s="71"/>
      <c r="VD43" s="71"/>
      <c r="VE43" s="71"/>
      <c r="VF43" s="71"/>
      <c r="VG43" s="71"/>
      <c r="VH43" s="71"/>
      <c r="VI43" s="71"/>
      <c r="VJ43" s="71"/>
      <c r="VK43" s="71"/>
      <c r="VL43" s="71"/>
      <c r="VM43" s="71"/>
      <c r="VN43" s="71"/>
      <c r="VO43" s="71"/>
      <c r="VP43" s="71"/>
      <c r="VQ43" s="71"/>
      <c r="VR43" s="71"/>
      <c r="VS43" s="71"/>
      <c r="VT43" s="71"/>
      <c r="VU43" s="71"/>
      <c r="VV43" s="71"/>
      <c r="VW43" s="71"/>
      <c r="VX43" s="71"/>
      <c r="VY43" s="71"/>
      <c r="VZ43" s="71"/>
      <c r="WA43" s="71"/>
      <c r="WB43" s="71"/>
      <c r="WC43" s="71"/>
      <c r="WD43" s="71"/>
      <c r="WE43" s="71"/>
      <c r="WF43" s="71"/>
      <c r="WG43" s="71"/>
      <c r="WH43" s="71"/>
      <c r="WI43" s="71"/>
      <c r="WJ43" s="71"/>
      <c r="WK43" s="71"/>
      <c r="WL43" s="71"/>
      <c r="WM43" s="71"/>
      <c r="WN43" s="71"/>
      <c r="WO43" s="71"/>
      <c r="WP43" s="71"/>
      <c r="WQ43" s="71"/>
      <c r="WR43" s="71"/>
      <c r="WS43" s="71"/>
      <c r="WT43" s="71"/>
      <c r="WU43" s="71"/>
      <c r="WV43" s="71"/>
      <c r="WW43" s="71"/>
      <c r="WX43" s="71"/>
      <c r="WY43" s="71"/>
      <c r="WZ43" s="71"/>
      <c r="XA43" s="71"/>
      <c r="XB43" s="71"/>
      <c r="XC43" s="71"/>
      <c r="XD43" s="71"/>
      <c r="XE43" s="71"/>
      <c r="XF43" s="71"/>
      <c r="XG43" s="71"/>
      <c r="XH43" s="71"/>
      <c r="XI43" s="71"/>
      <c r="XJ43" s="71"/>
      <c r="XK43" s="71"/>
      <c r="XL43" s="71"/>
      <c r="XM43" s="71"/>
      <c r="XN43" s="71"/>
      <c r="XO43" s="71"/>
      <c r="XP43" s="71"/>
      <c r="XQ43" s="71"/>
      <c r="XR43" s="71"/>
      <c r="XS43" s="71"/>
      <c r="XT43" s="71"/>
      <c r="XU43" s="71"/>
      <c r="XV43" s="71"/>
      <c r="XW43" s="71"/>
      <c r="XX43" s="71"/>
      <c r="XY43" s="71"/>
      <c r="XZ43" s="71"/>
      <c r="YA43" s="71"/>
      <c r="YB43" s="71"/>
      <c r="YC43" s="71"/>
      <c r="YD43" s="71"/>
      <c r="YE43" s="71"/>
      <c r="YF43" s="71"/>
      <c r="YG43" s="71"/>
      <c r="YH43" s="71"/>
      <c r="YI43" s="71"/>
      <c r="YJ43" s="71"/>
      <c r="YK43" s="71"/>
      <c r="YL43" s="71"/>
      <c r="YM43" s="71"/>
      <c r="YN43" s="71"/>
      <c r="YO43" s="71"/>
      <c r="YP43" s="71"/>
      <c r="YQ43" s="71"/>
      <c r="YR43" s="71"/>
      <c r="YS43" s="71"/>
      <c r="YT43" s="71"/>
      <c r="YU43" s="71"/>
      <c r="YV43" s="71"/>
      <c r="YW43" s="71"/>
      <c r="YX43" s="71"/>
      <c r="YY43" s="71"/>
      <c r="YZ43" s="71"/>
      <c r="ZA43" s="71"/>
      <c r="ZB43" s="71"/>
      <c r="ZC43" s="71"/>
      <c r="ZD43" s="71"/>
      <c r="ZE43" s="71"/>
      <c r="ZF43" s="71"/>
      <c r="ZG43" s="71"/>
      <c r="ZH43" s="71"/>
      <c r="ZI43" s="71"/>
      <c r="ZJ43" s="71"/>
      <c r="ZK43" s="71"/>
      <c r="ZL43" s="71"/>
      <c r="ZM43" s="71"/>
      <c r="ZN43" s="71"/>
      <c r="ZO43" s="71"/>
      <c r="ZP43" s="71"/>
      <c r="ZQ43" s="71"/>
      <c r="ZR43" s="71"/>
      <c r="ZS43" s="71"/>
      <c r="ZT43" s="71"/>
      <c r="ZU43" s="71"/>
      <c r="ZV43" s="71"/>
      <c r="ZW43" s="71"/>
      <c r="ZX43" s="71"/>
      <c r="ZY43" s="71"/>
      <c r="ZZ43" s="71"/>
      <c r="AAA43" s="71"/>
      <c r="AAB43" s="71"/>
      <c r="AAC43" s="71"/>
      <c r="AAD43" s="71"/>
      <c r="AAE43" s="71"/>
      <c r="AAF43" s="71"/>
      <c r="AAG43" s="71"/>
      <c r="AAH43" s="71"/>
      <c r="AAI43" s="71"/>
      <c r="AAJ43" s="71"/>
      <c r="AAK43" s="71"/>
      <c r="AAL43" s="71"/>
      <c r="AAM43" s="71"/>
      <c r="AAN43" s="71"/>
      <c r="AAO43" s="71"/>
      <c r="AAP43" s="71"/>
      <c r="AAQ43" s="71"/>
      <c r="AAR43" s="71"/>
      <c r="AAS43" s="71"/>
      <c r="AAT43" s="71"/>
      <c r="AAU43" s="71"/>
      <c r="AAV43" s="71"/>
      <c r="AAW43" s="71"/>
      <c r="AAX43" s="71"/>
      <c r="AAY43" s="71"/>
      <c r="AAZ43" s="71"/>
      <c r="ABA43" s="71"/>
      <c r="ABB43" s="71"/>
      <c r="ABC43" s="71"/>
      <c r="ABD43" s="71"/>
      <c r="ABE43" s="71"/>
      <c r="ABF43" s="71"/>
      <c r="ABG43" s="71"/>
      <c r="ABH43" s="71"/>
      <c r="ABI43" s="71"/>
      <c r="ABJ43" s="71"/>
      <c r="ABK43" s="71"/>
      <c r="ABL43" s="71"/>
      <c r="ABM43" s="71"/>
      <c r="ABN43" s="71"/>
      <c r="ABO43" s="71"/>
      <c r="ABP43" s="71"/>
      <c r="ABQ43" s="71"/>
      <c r="ABR43" s="71"/>
      <c r="ABS43" s="71"/>
      <c r="ABT43" s="71"/>
      <c r="ABU43" s="71"/>
      <c r="ABV43" s="71"/>
      <c r="ABW43" s="71"/>
      <c r="ABX43" s="71"/>
      <c r="ABY43" s="71"/>
      <c r="ABZ43" s="71"/>
      <c r="ACA43" s="71"/>
      <c r="ACB43" s="71"/>
      <c r="ACC43" s="71"/>
      <c r="ACD43" s="71"/>
      <c r="ACE43" s="71"/>
      <c r="ACF43" s="71"/>
      <c r="ACG43" s="71"/>
      <c r="ACH43" s="71"/>
      <c r="ACI43" s="71"/>
      <c r="ACJ43" s="71"/>
      <c r="ACK43" s="71"/>
      <c r="ACL43" s="71"/>
      <c r="ACM43" s="71"/>
      <c r="ACN43" s="71"/>
      <c r="ACO43" s="71"/>
      <c r="ACP43" s="71"/>
      <c r="ACQ43" s="71"/>
      <c r="ACR43" s="71"/>
      <c r="ACS43" s="71"/>
      <c r="ACT43" s="71"/>
      <c r="ACU43" s="71"/>
      <c r="ACV43" s="71"/>
      <c r="ACW43" s="71"/>
      <c r="ACX43" s="71"/>
      <c r="ACY43" s="71"/>
      <c r="ACZ43" s="71"/>
      <c r="ADA43" s="71"/>
      <c r="ADB43" s="71"/>
      <c r="ADC43" s="71"/>
      <c r="ADD43" s="71"/>
      <c r="ADE43" s="71"/>
      <c r="ADF43" s="71"/>
      <c r="ADG43" s="71"/>
      <c r="ADH43" s="71"/>
      <c r="ADI43" s="71"/>
      <c r="ADJ43" s="71"/>
      <c r="ADK43" s="71"/>
      <c r="ADL43" s="71"/>
      <c r="ADM43" s="71"/>
      <c r="ADN43" s="71"/>
      <c r="ADO43" s="71"/>
      <c r="ADP43" s="71"/>
      <c r="ADQ43" s="71"/>
      <c r="ADR43" s="71"/>
      <c r="ADS43" s="71"/>
      <c r="ADT43" s="71"/>
      <c r="ADU43" s="71"/>
      <c r="ADV43" s="71"/>
      <c r="ADW43" s="71"/>
      <c r="ADX43" s="71"/>
      <c r="ADY43" s="71"/>
      <c r="ADZ43" s="71"/>
      <c r="AEA43" s="71"/>
      <c r="AEB43" s="71"/>
      <c r="AEC43" s="71"/>
    </row>
    <row r="44" spans="1:809" s="71" customFormat="1" ht="24">
      <c r="A44" s="38"/>
      <c r="B44" s="35">
        <v>2</v>
      </c>
      <c r="C44" s="62" t="s">
        <v>189</v>
      </c>
      <c r="D44" s="72" t="s">
        <v>180</v>
      </c>
      <c r="E44" s="63"/>
      <c r="F44" s="63"/>
      <c r="G44" s="63"/>
      <c r="H44" s="64"/>
      <c r="I44" s="63">
        <v>3</v>
      </c>
      <c r="J44" s="65">
        <v>3</v>
      </c>
      <c r="K44" s="66" t="s">
        <v>31</v>
      </c>
      <c r="L44" s="65">
        <v>2004</v>
      </c>
      <c r="M44" s="67">
        <v>38235</v>
      </c>
      <c r="N44" s="64">
        <v>227000</v>
      </c>
      <c r="O44" s="68"/>
      <c r="P44" s="68"/>
      <c r="Q44" s="69" t="s">
        <v>53</v>
      </c>
      <c r="R44" s="70" t="s">
        <v>190</v>
      </c>
      <c r="S44" s="29" t="s">
        <v>156</v>
      </c>
      <c r="T44" s="30" t="str">
        <f t="shared" si="0"/>
        <v>P</v>
      </c>
      <c r="U44" s="29"/>
      <c r="V44" s="29"/>
      <c r="W44" s="29"/>
      <c r="X44" s="29"/>
      <c r="Y44" s="29"/>
      <c r="Z44" s="29"/>
      <c r="AA44" s="29"/>
    </row>
    <row r="45" spans="1:809" s="71" customFormat="1" ht="36">
      <c r="A45" s="38"/>
      <c r="B45" s="35">
        <v>2</v>
      </c>
      <c r="C45" s="62" t="s">
        <v>191</v>
      </c>
      <c r="D45" s="72" t="s">
        <v>67</v>
      </c>
      <c r="E45" s="63" t="s">
        <v>192</v>
      </c>
      <c r="F45" s="63"/>
      <c r="G45" s="63"/>
      <c r="H45" s="64">
        <v>20000000</v>
      </c>
      <c r="I45" s="63" t="s">
        <v>52</v>
      </c>
      <c r="J45" s="65">
        <v>1</v>
      </c>
      <c r="K45" s="66" t="s">
        <v>31</v>
      </c>
      <c r="L45" s="65">
        <v>2004</v>
      </c>
      <c r="M45" s="67">
        <v>38129</v>
      </c>
      <c r="N45" s="64">
        <v>160000</v>
      </c>
      <c r="O45" s="68"/>
      <c r="P45" s="68"/>
      <c r="Q45" s="69" t="s">
        <v>53</v>
      </c>
      <c r="R45" s="70" t="s">
        <v>193</v>
      </c>
      <c r="S45" s="29" t="s">
        <v>156</v>
      </c>
      <c r="T45" s="30" t="str">
        <f t="shared" si="0"/>
        <v>Coal</v>
      </c>
      <c r="U45" s="29"/>
      <c r="V45" s="29"/>
      <c r="W45" s="29"/>
      <c r="X45" s="29"/>
      <c r="Y45" s="29"/>
      <c r="Z45" s="29"/>
      <c r="AA45" s="29"/>
    </row>
    <row r="46" spans="1:809" s="73" customFormat="1" ht="24">
      <c r="A46" s="49"/>
      <c r="B46" s="35">
        <v>3</v>
      </c>
      <c r="C46" s="62" t="s">
        <v>194</v>
      </c>
      <c r="D46" s="72" t="s">
        <v>195</v>
      </c>
      <c r="E46" s="63"/>
      <c r="F46" s="63"/>
      <c r="G46" s="63"/>
      <c r="H46" s="64"/>
      <c r="I46" s="63" t="s">
        <v>52</v>
      </c>
      <c r="J46" s="65">
        <v>1</v>
      </c>
      <c r="K46" s="66" t="s">
        <v>31</v>
      </c>
      <c r="L46" s="65">
        <v>2004</v>
      </c>
      <c r="M46" s="67">
        <v>38066</v>
      </c>
      <c r="N46" s="64">
        <v>30000</v>
      </c>
      <c r="O46" s="68"/>
      <c r="P46" s="68"/>
      <c r="Q46" s="69" t="s">
        <v>53</v>
      </c>
      <c r="R46" s="70" t="s">
        <v>196</v>
      </c>
      <c r="S46" s="29"/>
      <c r="T46" s="30" t="str">
        <f t="shared" si="0"/>
        <v>U</v>
      </c>
      <c r="U46" s="29"/>
      <c r="V46" s="29"/>
      <c r="W46" s="29"/>
      <c r="X46" s="29"/>
      <c r="Y46" s="29"/>
      <c r="Z46" s="29"/>
      <c r="AA46" s="29"/>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c r="DL46" s="71"/>
      <c r="DM46" s="71"/>
      <c r="DN46" s="71"/>
      <c r="DO46" s="71"/>
      <c r="DP46" s="71"/>
      <c r="DQ46" s="71"/>
      <c r="DR46" s="71"/>
      <c r="DS46" s="71"/>
      <c r="DT46" s="71"/>
      <c r="DU46" s="71"/>
      <c r="DV46" s="71"/>
      <c r="DW46" s="71"/>
      <c r="DX46" s="71"/>
      <c r="DY46" s="71"/>
      <c r="DZ46" s="71"/>
      <c r="EA46" s="71"/>
      <c r="EB46" s="71"/>
      <c r="EC46" s="71"/>
      <c r="ED46" s="71"/>
      <c r="EE46" s="71"/>
      <c r="EF46" s="71"/>
      <c r="EG46" s="71"/>
      <c r="EH46" s="71"/>
      <c r="EI46" s="71"/>
      <c r="EJ46" s="71"/>
      <c r="EK46" s="71"/>
      <c r="EL46" s="71"/>
      <c r="EM46" s="71"/>
      <c r="EN46" s="71"/>
      <c r="EO46" s="71"/>
      <c r="EP46" s="71"/>
      <c r="EQ46" s="71"/>
      <c r="ER46" s="71"/>
      <c r="ES46" s="71"/>
      <c r="ET46" s="71"/>
      <c r="EU46" s="71"/>
      <c r="EV46" s="71"/>
      <c r="EW46" s="71"/>
      <c r="EX46" s="71"/>
      <c r="EY46" s="71"/>
      <c r="EZ46" s="71"/>
      <c r="FA46" s="71"/>
      <c r="FB46" s="71"/>
      <c r="FC46" s="71"/>
      <c r="FD46" s="71"/>
      <c r="FE46" s="71"/>
      <c r="FF46" s="71"/>
      <c r="FG46" s="71"/>
      <c r="FH46" s="71"/>
      <c r="FI46" s="71"/>
      <c r="FJ46" s="71"/>
      <c r="FK46" s="71"/>
      <c r="FL46" s="71"/>
      <c r="FM46" s="71"/>
      <c r="FN46" s="71"/>
      <c r="FO46" s="71"/>
      <c r="FP46" s="71"/>
      <c r="FQ46" s="71"/>
      <c r="FR46" s="71"/>
      <c r="FS46" s="71"/>
      <c r="FT46" s="71"/>
      <c r="FU46" s="71"/>
      <c r="FV46" s="71"/>
      <c r="FW46" s="71"/>
      <c r="FX46" s="71"/>
      <c r="FY46" s="71"/>
      <c r="FZ46" s="71"/>
      <c r="GA46" s="71"/>
      <c r="GB46" s="71"/>
      <c r="GC46" s="71"/>
      <c r="GD46" s="71"/>
      <c r="GE46" s="71"/>
      <c r="GF46" s="71"/>
      <c r="GG46" s="71"/>
      <c r="GH46" s="71"/>
      <c r="GI46" s="71"/>
      <c r="GJ46" s="71"/>
      <c r="GK46" s="71"/>
      <c r="GL46" s="71"/>
      <c r="GM46" s="71"/>
      <c r="GN46" s="71"/>
      <c r="GO46" s="71"/>
      <c r="GP46" s="71"/>
      <c r="GQ46" s="71"/>
      <c r="GR46" s="71"/>
      <c r="GS46" s="71"/>
      <c r="GT46" s="71"/>
      <c r="GU46" s="71"/>
      <c r="GV46" s="71"/>
      <c r="GW46" s="71"/>
      <c r="GX46" s="71"/>
      <c r="GY46" s="71"/>
      <c r="GZ46" s="71"/>
      <c r="HA46" s="71"/>
      <c r="HB46" s="71"/>
      <c r="HC46" s="71"/>
      <c r="HD46" s="71"/>
      <c r="HE46" s="71"/>
      <c r="HF46" s="71"/>
      <c r="HG46" s="71"/>
      <c r="HH46" s="71"/>
      <c r="HI46" s="71"/>
      <c r="HJ46" s="71"/>
      <c r="HK46" s="71"/>
      <c r="HL46" s="71"/>
      <c r="HM46" s="71"/>
      <c r="HN46" s="71"/>
      <c r="HO46" s="71"/>
      <c r="HP46" s="71"/>
      <c r="HQ46" s="71"/>
      <c r="HR46" s="71"/>
      <c r="HS46" s="71"/>
      <c r="HT46" s="71"/>
      <c r="HU46" s="71"/>
      <c r="HV46" s="71"/>
      <c r="HW46" s="71"/>
      <c r="HX46" s="71"/>
      <c r="HY46" s="71"/>
      <c r="HZ46" s="71"/>
      <c r="IA46" s="71"/>
      <c r="IB46" s="71"/>
      <c r="IC46" s="71"/>
      <c r="ID46" s="71"/>
      <c r="IE46" s="71"/>
      <c r="IF46" s="71"/>
      <c r="IG46" s="71"/>
      <c r="IH46" s="71"/>
      <c r="II46" s="71"/>
      <c r="IJ46" s="71"/>
      <c r="IK46" s="71"/>
      <c r="IL46" s="71"/>
      <c r="IM46" s="71"/>
      <c r="IN46" s="71"/>
      <c r="IO46" s="71"/>
      <c r="IP46" s="71"/>
      <c r="IQ46" s="71"/>
      <c r="IR46" s="71"/>
      <c r="IS46" s="71"/>
      <c r="IT46" s="71"/>
      <c r="IU46" s="71"/>
      <c r="IV46" s="71"/>
      <c r="IW46" s="71"/>
      <c r="IX46" s="71"/>
      <c r="IY46" s="71"/>
      <c r="IZ46" s="71"/>
      <c r="JA46" s="71"/>
      <c r="JB46" s="71"/>
      <c r="JC46" s="71"/>
      <c r="JD46" s="71"/>
      <c r="JE46" s="71"/>
      <c r="JF46" s="71"/>
      <c r="JG46" s="71"/>
      <c r="JH46" s="71"/>
      <c r="JI46" s="71"/>
      <c r="JJ46" s="71"/>
      <c r="JK46" s="71"/>
      <c r="JL46" s="71"/>
      <c r="JM46" s="71"/>
      <c r="JN46" s="71"/>
      <c r="JO46" s="71"/>
      <c r="JP46" s="71"/>
      <c r="JQ46" s="71"/>
      <c r="JR46" s="71"/>
      <c r="JS46" s="71"/>
      <c r="JT46" s="71"/>
      <c r="JU46" s="71"/>
      <c r="JV46" s="71"/>
      <c r="JW46" s="71"/>
      <c r="JX46" s="71"/>
      <c r="JY46" s="71"/>
      <c r="JZ46" s="71"/>
      <c r="KA46" s="71"/>
      <c r="KB46" s="71"/>
      <c r="KC46" s="71"/>
      <c r="KD46" s="71"/>
      <c r="KE46" s="71"/>
      <c r="KF46" s="71"/>
      <c r="KG46" s="71"/>
      <c r="KH46" s="71"/>
      <c r="KI46" s="71"/>
      <c r="KJ46" s="71"/>
      <c r="KK46" s="71"/>
      <c r="KL46" s="71"/>
      <c r="KM46" s="71"/>
      <c r="KN46" s="71"/>
      <c r="KO46" s="71"/>
      <c r="KP46" s="71"/>
      <c r="KQ46" s="71"/>
      <c r="KR46" s="71"/>
      <c r="KS46" s="71"/>
      <c r="KT46" s="71"/>
      <c r="KU46" s="71"/>
      <c r="KV46" s="71"/>
      <c r="KW46" s="71"/>
      <c r="KX46" s="71"/>
      <c r="KY46" s="71"/>
      <c r="KZ46" s="71"/>
      <c r="LA46" s="71"/>
      <c r="LB46" s="71"/>
      <c r="LC46" s="71"/>
      <c r="LD46" s="71"/>
      <c r="LE46" s="71"/>
      <c r="LF46" s="71"/>
      <c r="LG46" s="71"/>
      <c r="LH46" s="71"/>
      <c r="LI46" s="71"/>
      <c r="LJ46" s="71"/>
      <c r="LK46" s="71"/>
      <c r="LL46" s="71"/>
      <c r="LM46" s="71"/>
      <c r="LN46" s="71"/>
      <c r="LO46" s="71"/>
      <c r="LP46" s="71"/>
      <c r="LQ46" s="71"/>
      <c r="LR46" s="71"/>
      <c r="LS46" s="71"/>
      <c r="LT46" s="71"/>
      <c r="LU46" s="71"/>
      <c r="LV46" s="71"/>
      <c r="LW46" s="71"/>
      <c r="LX46" s="71"/>
      <c r="LY46" s="71"/>
      <c r="LZ46" s="71"/>
      <c r="MA46" s="71"/>
      <c r="MB46" s="71"/>
      <c r="MC46" s="71"/>
      <c r="MD46" s="71"/>
      <c r="ME46" s="71"/>
      <c r="MF46" s="71"/>
      <c r="MG46" s="71"/>
      <c r="MH46" s="71"/>
      <c r="MI46" s="71"/>
      <c r="MJ46" s="71"/>
      <c r="MK46" s="71"/>
      <c r="ML46" s="71"/>
      <c r="MM46" s="71"/>
      <c r="MN46" s="71"/>
      <c r="MO46" s="71"/>
      <c r="MP46" s="71"/>
      <c r="MQ46" s="71"/>
      <c r="MR46" s="71"/>
      <c r="MS46" s="71"/>
      <c r="MT46" s="71"/>
      <c r="MU46" s="71"/>
      <c r="MV46" s="71"/>
      <c r="MW46" s="71"/>
      <c r="MX46" s="71"/>
      <c r="MY46" s="71"/>
      <c r="MZ46" s="71"/>
      <c r="NA46" s="71"/>
      <c r="NB46" s="71"/>
      <c r="NC46" s="71"/>
      <c r="ND46" s="71"/>
      <c r="NE46" s="71"/>
      <c r="NF46" s="71"/>
      <c r="NG46" s="71"/>
      <c r="NH46" s="71"/>
      <c r="NI46" s="71"/>
      <c r="NJ46" s="71"/>
      <c r="NK46" s="71"/>
      <c r="NL46" s="71"/>
      <c r="NM46" s="71"/>
      <c r="NN46" s="71"/>
      <c r="NO46" s="71"/>
      <c r="NP46" s="71"/>
      <c r="NQ46" s="71"/>
      <c r="NR46" s="71"/>
      <c r="NS46" s="71"/>
      <c r="NT46" s="71"/>
      <c r="NU46" s="71"/>
      <c r="NV46" s="71"/>
      <c r="NW46" s="71"/>
      <c r="NX46" s="71"/>
      <c r="NY46" s="71"/>
      <c r="NZ46" s="71"/>
      <c r="OA46" s="71"/>
      <c r="OB46" s="71"/>
      <c r="OC46" s="71"/>
      <c r="OD46" s="71"/>
      <c r="OE46" s="71"/>
      <c r="OF46" s="71"/>
      <c r="OG46" s="71"/>
      <c r="OH46" s="71"/>
      <c r="OI46" s="71"/>
      <c r="OJ46" s="71"/>
      <c r="OK46" s="71"/>
      <c r="OL46" s="71"/>
      <c r="OM46" s="71"/>
      <c r="ON46" s="71"/>
      <c r="OO46" s="71"/>
      <c r="OP46" s="71"/>
      <c r="OQ46" s="71"/>
      <c r="OR46" s="71"/>
      <c r="OS46" s="71"/>
      <c r="OT46" s="71"/>
      <c r="OU46" s="71"/>
      <c r="OV46" s="71"/>
      <c r="OW46" s="71"/>
      <c r="OX46" s="71"/>
      <c r="OY46" s="71"/>
      <c r="OZ46" s="71"/>
      <c r="PA46" s="71"/>
      <c r="PB46" s="71"/>
      <c r="PC46" s="71"/>
      <c r="PD46" s="71"/>
      <c r="PE46" s="71"/>
      <c r="PF46" s="71"/>
      <c r="PG46" s="71"/>
      <c r="PH46" s="71"/>
      <c r="PI46" s="71"/>
      <c r="PJ46" s="71"/>
      <c r="PK46" s="71"/>
      <c r="PL46" s="71"/>
      <c r="PM46" s="71"/>
      <c r="PN46" s="71"/>
      <c r="PO46" s="71"/>
      <c r="PP46" s="71"/>
      <c r="PQ46" s="71"/>
      <c r="PR46" s="71"/>
      <c r="PS46" s="71"/>
      <c r="PT46" s="71"/>
      <c r="PU46" s="71"/>
      <c r="PV46" s="71"/>
      <c r="PW46" s="71"/>
      <c r="PX46" s="71"/>
      <c r="PY46" s="71"/>
      <c r="PZ46" s="71"/>
      <c r="QA46" s="71"/>
      <c r="QB46" s="71"/>
      <c r="QC46" s="71"/>
      <c r="QD46" s="71"/>
      <c r="QE46" s="71"/>
      <c r="QF46" s="71"/>
      <c r="QG46" s="71"/>
      <c r="QH46" s="71"/>
      <c r="QI46" s="71"/>
      <c r="QJ46" s="71"/>
      <c r="QK46" s="71"/>
      <c r="QL46" s="71"/>
      <c r="QM46" s="71"/>
      <c r="QN46" s="71"/>
      <c r="QO46" s="71"/>
      <c r="QP46" s="71"/>
      <c r="QQ46" s="71"/>
      <c r="QR46" s="71"/>
      <c r="QS46" s="71"/>
      <c r="QT46" s="71"/>
      <c r="QU46" s="71"/>
      <c r="QV46" s="71"/>
      <c r="QW46" s="71"/>
      <c r="QX46" s="71"/>
      <c r="QY46" s="71"/>
      <c r="QZ46" s="71"/>
      <c r="RA46" s="71"/>
      <c r="RB46" s="71"/>
      <c r="RC46" s="71"/>
      <c r="RD46" s="71"/>
      <c r="RE46" s="71"/>
      <c r="RF46" s="71"/>
      <c r="RG46" s="71"/>
      <c r="RH46" s="71"/>
      <c r="RI46" s="71"/>
      <c r="RJ46" s="71"/>
      <c r="RK46" s="71"/>
      <c r="RL46" s="71"/>
      <c r="RM46" s="71"/>
      <c r="RN46" s="71"/>
      <c r="RO46" s="71"/>
      <c r="RP46" s="71"/>
      <c r="RQ46" s="71"/>
      <c r="RR46" s="71"/>
      <c r="RS46" s="71"/>
      <c r="RT46" s="71"/>
      <c r="RU46" s="71"/>
      <c r="RV46" s="71"/>
      <c r="RW46" s="71"/>
      <c r="RX46" s="71"/>
      <c r="RY46" s="71"/>
      <c r="RZ46" s="71"/>
      <c r="SA46" s="71"/>
      <c r="SB46" s="71"/>
      <c r="SC46" s="71"/>
      <c r="SD46" s="71"/>
      <c r="SE46" s="71"/>
      <c r="SF46" s="71"/>
      <c r="SG46" s="71"/>
      <c r="SH46" s="71"/>
      <c r="SI46" s="71"/>
      <c r="SJ46" s="71"/>
      <c r="SK46" s="71"/>
      <c r="SL46" s="71"/>
      <c r="SM46" s="71"/>
      <c r="SN46" s="71"/>
      <c r="SO46" s="71"/>
      <c r="SP46" s="71"/>
      <c r="SQ46" s="71"/>
      <c r="SR46" s="71"/>
      <c r="SS46" s="71"/>
      <c r="ST46" s="71"/>
      <c r="SU46" s="71"/>
      <c r="SV46" s="71"/>
      <c r="SW46" s="71"/>
      <c r="SX46" s="71"/>
      <c r="SY46" s="71"/>
      <c r="SZ46" s="71"/>
      <c r="TA46" s="71"/>
      <c r="TB46" s="71"/>
      <c r="TC46" s="71"/>
      <c r="TD46" s="71"/>
      <c r="TE46" s="71"/>
      <c r="TF46" s="71"/>
      <c r="TG46" s="71"/>
      <c r="TH46" s="71"/>
      <c r="TI46" s="71"/>
      <c r="TJ46" s="71"/>
      <c r="TK46" s="71"/>
      <c r="TL46" s="71"/>
      <c r="TM46" s="71"/>
      <c r="TN46" s="71"/>
      <c r="TO46" s="71"/>
      <c r="TP46" s="71"/>
      <c r="TQ46" s="71"/>
      <c r="TR46" s="71"/>
      <c r="TS46" s="71"/>
      <c r="TT46" s="71"/>
      <c r="TU46" s="71"/>
      <c r="TV46" s="71"/>
      <c r="TW46" s="71"/>
      <c r="TX46" s="71"/>
      <c r="TY46" s="71"/>
      <c r="TZ46" s="71"/>
      <c r="UA46" s="71"/>
      <c r="UB46" s="71"/>
      <c r="UC46" s="71"/>
      <c r="UD46" s="71"/>
      <c r="UE46" s="71"/>
      <c r="UF46" s="71"/>
      <c r="UG46" s="71"/>
      <c r="UH46" s="71"/>
      <c r="UI46" s="71"/>
      <c r="UJ46" s="71"/>
      <c r="UK46" s="71"/>
      <c r="UL46" s="71"/>
      <c r="UM46" s="71"/>
      <c r="UN46" s="71"/>
      <c r="UO46" s="71"/>
      <c r="UP46" s="71"/>
      <c r="UQ46" s="71"/>
      <c r="UR46" s="71"/>
      <c r="US46" s="71"/>
      <c r="UT46" s="71"/>
      <c r="UU46" s="71"/>
      <c r="UV46" s="71"/>
      <c r="UW46" s="71"/>
      <c r="UX46" s="71"/>
      <c r="UY46" s="71"/>
      <c r="UZ46" s="71"/>
      <c r="VA46" s="71"/>
      <c r="VB46" s="71"/>
      <c r="VC46" s="71"/>
      <c r="VD46" s="71"/>
      <c r="VE46" s="71"/>
      <c r="VF46" s="71"/>
      <c r="VG46" s="71"/>
      <c r="VH46" s="71"/>
      <c r="VI46" s="71"/>
      <c r="VJ46" s="71"/>
      <c r="VK46" s="71"/>
      <c r="VL46" s="71"/>
      <c r="VM46" s="71"/>
      <c r="VN46" s="71"/>
      <c r="VO46" s="71"/>
      <c r="VP46" s="71"/>
      <c r="VQ46" s="71"/>
      <c r="VR46" s="71"/>
      <c r="VS46" s="71"/>
      <c r="VT46" s="71"/>
      <c r="VU46" s="71"/>
      <c r="VV46" s="71"/>
      <c r="VW46" s="71"/>
      <c r="VX46" s="71"/>
      <c r="VY46" s="71"/>
      <c r="VZ46" s="71"/>
      <c r="WA46" s="71"/>
      <c r="WB46" s="71"/>
      <c r="WC46" s="71"/>
      <c r="WD46" s="71"/>
      <c r="WE46" s="71"/>
      <c r="WF46" s="71"/>
      <c r="WG46" s="71"/>
      <c r="WH46" s="71"/>
      <c r="WI46" s="71"/>
      <c r="WJ46" s="71"/>
      <c r="WK46" s="71"/>
      <c r="WL46" s="71"/>
      <c r="WM46" s="71"/>
      <c r="WN46" s="71"/>
      <c r="WO46" s="71"/>
      <c r="WP46" s="71"/>
      <c r="WQ46" s="71"/>
      <c r="WR46" s="71"/>
      <c r="WS46" s="71"/>
      <c r="WT46" s="71"/>
      <c r="WU46" s="71"/>
      <c r="WV46" s="71"/>
      <c r="WW46" s="71"/>
      <c r="WX46" s="71"/>
      <c r="WY46" s="71"/>
      <c r="WZ46" s="71"/>
      <c r="XA46" s="71"/>
      <c r="XB46" s="71"/>
      <c r="XC46" s="71"/>
      <c r="XD46" s="71"/>
      <c r="XE46" s="71"/>
      <c r="XF46" s="71"/>
      <c r="XG46" s="71"/>
      <c r="XH46" s="71"/>
      <c r="XI46" s="71"/>
      <c r="XJ46" s="71"/>
      <c r="XK46" s="71"/>
      <c r="XL46" s="71"/>
      <c r="XM46" s="71"/>
      <c r="XN46" s="71"/>
      <c r="XO46" s="71"/>
      <c r="XP46" s="71"/>
      <c r="XQ46" s="71"/>
      <c r="XR46" s="71"/>
      <c r="XS46" s="71"/>
      <c r="XT46" s="71"/>
      <c r="XU46" s="71"/>
      <c r="XV46" s="71"/>
      <c r="XW46" s="71"/>
      <c r="XX46" s="71"/>
      <c r="XY46" s="71"/>
      <c r="XZ46" s="71"/>
      <c r="YA46" s="71"/>
      <c r="YB46" s="71"/>
      <c r="YC46" s="71"/>
      <c r="YD46" s="71"/>
      <c r="YE46" s="71"/>
      <c r="YF46" s="71"/>
      <c r="YG46" s="71"/>
      <c r="YH46" s="71"/>
      <c r="YI46" s="71"/>
      <c r="YJ46" s="71"/>
      <c r="YK46" s="71"/>
      <c r="YL46" s="71"/>
      <c r="YM46" s="71"/>
      <c r="YN46" s="71"/>
      <c r="YO46" s="71"/>
      <c r="YP46" s="71"/>
      <c r="YQ46" s="71"/>
      <c r="YR46" s="71"/>
      <c r="YS46" s="71"/>
      <c r="YT46" s="71"/>
      <c r="YU46" s="71"/>
      <c r="YV46" s="71"/>
      <c r="YW46" s="71"/>
      <c r="YX46" s="71"/>
      <c r="YY46" s="71"/>
      <c r="YZ46" s="71"/>
      <c r="ZA46" s="71"/>
      <c r="ZB46" s="71"/>
      <c r="ZC46" s="71"/>
      <c r="ZD46" s="71"/>
      <c r="ZE46" s="71"/>
      <c r="ZF46" s="71"/>
      <c r="ZG46" s="71"/>
      <c r="ZH46" s="71"/>
      <c r="ZI46" s="71"/>
      <c r="ZJ46" s="71"/>
      <c r="ZK46" s="71"/>
      <c r="ZL46" s="71"/>
      <c r="ZM46" s="71"/>
      <c r="ZN46" s="71"/>
      <c r="ZO46" s="71"/>
      <c r="ZP46" s="71"/>
      <c r="ZQ46" s="71"/>
      <c r="ZR46" s="71"/>
      <c r="ZS46" s="71"/>
      <c r="ZT46" s="71"/>
      <c r="ZU46" s="71"/>
      <c r="ZV46" s="71"/>
      <c r="ZW46" s="71"/>
      <c r="ZX46" s="71"/>
      <c r="ZY46" s="71"/>
      <c r="ZZ46" s="71"/>
      <c r="AAA46" s="71"/>
      <c r="AAB46" s="71"/>
      <c r="AAC46" s="71"/>
      <c r="AAD46" s="71"/>
      <c r="AAE46" s="71"/>
      <c r="AAF46" s="71"/>
      <c r="AAG46" s="71"/>
      <c r="AAH46" s="71"/>
      <c r="AAI46" s="71"/>
      <c r="AAJ46" s="71"/>
      <c r="AAK46" s="71"/>
      <c r="AAL46" s="71"/>
      <c r="AAM46" s="71"/>
      <c r="AAN46" s="71"/>
      <c r="AAO46" s="71"/>
      <c r="AAP46" s="71"/>
      <c r="AAQ46" s="71"/>
      <c r="AAR46" s="71"/>
      <c r="AAS46" s="71"/>
      <c r="AAT46" s="71"/>
      <c r="AAU46" s="71"/>
      <c r="AAV46" s="71"/>
      <c r="AAW46" s="71"/>
      <c r="AAX46" s="71"/>
      <c r="AAY46" s="71"/>
      <c r="AAZ46" s="71"/>
      <c r="ABA46" s="71"/>
      <c r="ABB46" s="71"/>
      <c r="ABC46" s="71"/>
      <c r="ABD46" s="71"/>
      <c r="ABE46" s="71"/>
      <c r="ABF46" s="71"/>
      <c r="ABG46" s="71"/>
      <c r="ABH46" s="71"/>
      <c r="ABI46" s="71"/>
      <c r="ABJ46" s="71"/>
      <c r="ABK46" s="71"/>
      <c r="ABL46" s="71"/>
      <c r="ABM46" s="71"/>
      <c r="ABN46" s="71"/>
      <c r="ABO46" s="71"/>
      <c r="ABP46" s="71"/>
      <c r="ABQ46" s="71"/>
      <c r="ABR46" s="71"/>
      <c r="ABS46" s="71"/>
      <c r="ABT46" s="71"/>
      <c r="ABU46" s="71"/>
      <c r="ABV46" s="71"/>
      <c r="ABW46" s="71"/>
      <c r="ABX46" s="71"/>
      <c r="ABY46" s="71"/>
      <c r="ABZ46" s="71"/>
      <c r="ACA46" s="71"/>
      <c r="ACB46" s="71"/>
      <c r="ACC46" s="71"/>
      <c r="ACD46" s="71"/>
      <c r="ACE46" s="71"/>
      <c r="ACF46" s="71"/>
      <c r="ACG46" s="71"/>
      <c r="ACH46" s="71"/>
      <c r="ACI46" s="71"/>
      <c r="ACJ46" s="71"/>
      <c r="ACK46" s="71"/>
      <c r="ACL46" s="71"/>
      <c r="ACM46" s="71"/>
      <c r="ACN46" s="71"/>
      <c r="ACO46" s="71"/>
      <c r="ACP46" s="71"/>
      <c r="ACQ46" s="71"/>
      <c r="ACR46" s="71"/>
      <c r="ACS46" s="71"/>
      <c r="ACT46" s="71"/>
      <c r="ACU46" s="71"/>
      <c r="ACV46" s="71"/>
      <c r="ACW46" s="71"/>
      <c r="ACX46" s="71"/>
      <c r="ACY46" s="71"/>
      <c r="ACZ46" s="71"/>
      <c r="ADA46" s="71"/>
      <c r="ADB46" s="71"/>
      <c r="ADC46" s="71"/>
      <c r="ADD46" s="71"/>
      <c r="ADE46" s="71"/>
      <c r="ADF46" s="71"/>
      <c r="ADG46" s="71"/>
      <c r="ADH46" s="71"/>
      <c r="ADI46" s="71"/>
      <c r="ADJ46" s="71"/>
      <c r="ADK46" s="71"/>
      <c r="ADL46" s="71"/>
      <c r="ADM46" s="71"/>
      <c r="ADN46" s="71"/>
      <c r="ADO46" s="71"/>
      <c r="ADP46" s="71"/>
      <c r="ADQ46" s="71"/>
      <c r="ADR46" s="71"/>
      <c r="ADS46" s="71"/>
      <c r="ADT46" s="71"/>
      <c r="ADU46" s="71"/>
      <c r="ADV46" s="71"/>
      <c r="ADW46" s="71"/>
      <c r="ADX46" s="71"/>
      <c r="ADY46" s="71"/>
      <c r="ADZ46" s="71"/>
      <c r="AEA46" s="71"/>
      <c r="AEB46" s="71"/>
      <c r="AEC46" s="71"/>
    </row>
    <row r="47" spans="1:809" s="73" customFormat="1">
      <c r="A47" s="38"/>
      <c r="B47" s="35">
        <v>2</v>
      </c>
      <c r="C47" s="62" t="s">
        <v>197</v>
      </c>
      <c r="D47" s="72" t="s">
        <v>56</v>
      </c>
      <c r="E47" s="63" t="s">
        <v>36</v>
      </c>
      <c r="F47" s="63" t="s">
        <v>198</v>
      </c>
      <c r="G47" s="63"/>
      <c r="H47" s="64"/>
      <c r="I47" s="63" t="s">
        <v>105</v>
      </c>
      <c r="J47" s="65">
        <v>1</v>
      </c>
      <c r="K47" s="66" t="s">
        <v>31</v>
      </c>
      <c r="L47" s="65">
        <v>2003</v>
      </c>
      <c r="M47" s="67">
        <v>37897</v>
      </c>
      <c r="N47" s="64">
        <v>80000</v>
      </c>
      <c r="O47" s="68">
        <v>20</v>
      </c>
      <c r="P47" s="68"/>
      <c r="Q47" s="69" t="s">
        <v>199</v>
      </c>
      <c r="R47" s="70" t="s">
        <v>200</v>
      </c>
      <c r="S47" s="29"/>
      <c r="T47" s="30" t="str">
        <f t="shared" si="0"/>
        <v>Cu</v>
      </c>
      <c r="U47" s="29"/>
      <c r="V47" s="29"/>
      <c r="W47" s="29"/>
      <c r="X47" s="29"/>
      <c r="Y47" s="29"/>
      <c r="Z47" s="29"/>
      <c r="AA47" s="29"/>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c r="DL47" s="71"/>
      <c r="DM47" s="71"/>
      <c r="DN47" s="71"/>
      <c r="DO47" s="71"/>
      <c r="DP47" s="71"/>
      <c r="DQ47" s="71"/>
      <c r="DR47" s="71"/>
      <c r="DS47" s="71"/>
      <c r="DT47" s="71"/>
      <c r="DU47" s="71"/>
      <c r="DV47" s="71"/>
      <c r="DW47" s="71"/>
      <c r="DX47" s="71"/>
      <c r="DY47" s="71"/>
      <c r="DZ47" s="71"/>
      <c r="EA47" s="71"/>
      <c r="EB47" s="71"/>
      <c r="EC47" s="71"/>
      <c r="ED47" s="71"/>
      <c r="EE47" s="71"/>
      <c r="EF47" s="71"/>
      <c r="EG47" s="71"/>
      <c r="EH47" s="71"/>
      <c r="EI47" s="71"/>
      <c r="EJ47" s="71"/>
      <c r="EK47" s="71"/>
      <c r="EL47" s="71"/>
      <c r="EM47" s="71"/>
      <c r="EN47" s="71"/>
      <c r="EO47" s="71"/>
      <c r="EP47" s="71"/>
      <c r="EQ47" s="71"/>
      <c r="ER47" s="71"/>
      <c r="ES47" s="71"/>
      <c r="ET47" s="71"/>
      <c r="EU47" s="71"/>
      <c r="EV47" s="71"/>
      <c r="EW47" s="71"/>
      <c r="EX47" s="71"/>
      <c r="EY47" s="71"/>
      <c r="EZ47" s="71"/>
      <c r="FA47" s="71"/>
      <c r="FB47" s="71"/>
      <c r="FC47" s="71"/>
      <c r="FD47" s="71"/>
      <c r="FE47" s="71"/>
      <c r="FF47" s="71"/>
      <c r="FG47" s="71"/>
      <c r="FH47" s="71"/>
      <c r="FI47" s="71"/>
      <c r="FJ47" s="71"/>
      <c r="FK47" s="71"/>
      <c r="FL47" s="71"/>
      <c r="FM47" s="71"/>
      <c r="FN47" s="71"/>
      <c r="FO47" s="71"/>
      <c r="FP47" s="71"/>
      <c r="FQ47" s="71"/>
      <c r="FR47" s="71"/>
      <c r="FS47" s="71"/>
      <c r="FT47" s="71"/>
      <c r="FU47" s="71"/>
      <c r="FV47" s="71"/>
      <c r="FW47" s="71"/>
      <c r="FX47" s="71"/>
      <c r="FY47" s="71"/>
      <c r="FZ47" s="71"/>
      <c r="GA47" s="71"/>
      <c r="GB47" s="71"/>
      <c r="GC47" s="71"/>
      <c r="GD47" s="71"/>
      <c r="GE47" s="71"/>
      <c r="GF47" s="71"/>
      <c r="GG47" s="71"/>
      <c r="GH47" s="71"/>
      <c r="GI47" s="71"/>
      <c r="GJ47" s="71"/>
      <c r="GK47" s="71"/>
      <c r="GL47" s="71"/>
      <c r="GM47" s="71"/>
      <c r="GN47" s="71"/>
      <c r="GO47" s="71"/>
      <c r="GP47" s="71"/>
      <c r="GQ47" s="71"/>
      <c r="GR47" s="71"/>
      <c r="GS47" s="71"/>
      <c r="GT47" s="71"/>
      <c r="GU47" s="71"/>
      <c r="GV47" s="71"/>
      <c r="GW47" s="71"/>
      <c r="GX47" s="71"/>
      <c r="GY47" s="71"/>
      <c r="GZ47" s="71"/>
      <c r="HA47" s="71"/>
      <c r="HB47" s="71"/>
      <c r="HC47" s="71"/>
      <c r="HD47" s="71"/>
      <c r="HE47" s="71"/>
      <c r="HF47" s="71"/>
      <c r="HG47" s="71"/>
      <c r="HH47" s="71"/>
      <c r="HI47" s="71"/>
      <c r="HJ47" s="71"/>
      <c r="HK47" s="71"/>
      <c r="HL47" s="71"/>
      <c r="HM47" s="71"/>
      <c r="HN47" s="71"/>
      <c r="HO47" s="71"/>
      <c r="HP47" s="71"/>
      <c r="HQ47" s="71"/>
      <c r="HR47" s="71"/>
      <c r="HS47" s="71"/>
      <c r="HT47" s="71"/>
      <c r="HU47" s="71"/>
      <c r="HV47" s="71"/>
      <c r="HW47" s="71"/>
      <c r="HX47" s="71"/>
      <c r="HY47" s="71"/>
      <c r="HZ47" s="71"/>
      <c r="IA47" s="71"/>
      <c r="IB47" s="71"/>
      <c r="IC47" s="71"/>
      <c r="ID47" s="71"/>
      <c r="IE47" s="71"/>
      <c r="IF47" s="71"/>
      <c r="IG47" s="71"/>
      <c r="IH47" s="71"/>
      <c r="II47" s="71"/>
      <c r="IJ47" s="71"/>
      <c r="IK47" s="71"/>
      <c r="IL47" s="71"/>
      <c r="IM47" s="71"/>
      <c r="IN47" s="71"/>
      <c r="IO47" s="71"/>
      <c r="IP47" s="71"/>
      <c r="IQ47" s="71"/>
      <c r="IR47" s="71"/>
      <c r="IS47" s="71"/>
      <c r="IT47" s="71"/>
      <c r="IU47" s="71"/>
      <c r="IV47" s="71"/>
      <c r="IW47" s="71"/>
      <c r="IX47" s="71"/>
      <c r="IY47" s="71"/>
      <c r="IZ47" s="71"/>
      <c r="JA47" s="71"/>
      <c r="JB47" s="71"/>
      <c r="JC47" s="71"/>
      <c r="JD47" s="71"/>
      <c r="JE47" s="71"/>
      <c r="JF47" s="71"/>
      <c r="JG47" s="71"/>
      <c r="JH47" s="71"/>
      <c r="JI47" s="71"/>
      <c r="JJ47" s="71"/>
      <c r="JK47" s="71"/>
      <c r="JL47" s="71"/>
      <c r="JM47" s="71"/>
      <c r="JN47" s="71"/>
      <c r="JO47" s="71"/>
      <c r="JP47" s="71"/>
      <c r="JQ47" s="71"/>
      <c r="JR47" s="71"/>
      <c r="JS47" s="71"/>
      <c r="JT47" s="71"/>
      <c r="JU47" s="71"/>
      <c r="JV47" s="71"/>
      <c r="JW47" s="71"/>
      <c r="JX47" s="71"/>
      <c r="JY47" s="71"/>
      <c r="JZ47" s="71"/>
      <c r="KA47" s="71"/>
      <c r="KB47" s="71"/>
      <c r="KC47" s="71"/>
      <c r="KD47" s="71"/>
      <c r="KE47" s="71"/>
      <c r="KF47" s="71"/>
      <c r="KG47" s="71"/>
      <c r="KH47" s="71"/>
      <c r="KI47" s="71"/>
      <c r="KJ47" s="71"/>
      <c r="KK47" s="71"/>
      <c r="KL47" s="71"/>
      <c r="KM47" s="71"/>
      <c r="KN47" s="71"/>
      <c r="KO47" s="71"/>
      <c r="KP47" s="71"/>
      <c r="KQ47" s="71"/>
      <c r="KR47" s="71"/>
      <c r="KS47" s="71"/>
      <c r="KT47" s="71"/>
      <c r="KU47" s="71"/>
      <c r="KV47" s="71"/>
      <c r="KW47" s="71"/>
      <c r="KX47" s="71"/>
      <c r="KY47" s="71"/>
      <c r="KZ47" s="71"/>
      <c r="LA47" s="71"/>
      <c r="LB47" s="71"/>
      <c r="LC47" s="71"/>
      <c r="LD47" s="71"/>
      <c r="LE47" s="71"/>
      <c r="LF47" s="71"/>
      <c r="LG47" s="71"/>
      <c r="LH47" s="71"/>
      <c r="LI47" s="71"/>
      <c r="LJ47" s="71"/>
      <c r="LK47" s="71"/>
      <c r="LL47" s="71"/>
      <c r="LM47" s="71"/>
      <c r="LN47" s="71"/>
      <c r="LO47" s="71"/>
      <c r="LP47" s="71"/>
      <c r="LQ47" s="71"/>
      <c r="LR47" s="71"/>
      <c r="LS47" s="71"/>
      <c r="LT47" s="71"/>
      <c r="LU47" s="71"/>
      <c r="LV47" s="71"/>
      <c r="LW47" s="71"/>
      <c r="LX47" s="71"/>
      <c r="LY47" s="71"/>
      <c r="LZ47" s="71"/>
      <c r="MA47" s="71"/>
      <c r="MB47" s="71"/>
      <c r="MC47" s="71"/>
      <c r="MD47" s="71"/>
      <c r="ME47" s="71"/>
      <c r="MF47" s="71"/>
      <c r="MG47" s="71"/>
      <c r="MH47" s="71"/>
      <c r="MI47" s="71"/>
      <c r="MJ47" s="71"/>
      <c r="MK47" s="71"/>
      <c r="ML47" s="71"/>
      <c r="MM47" s="71"/>
      <c r="MN47" s="71"/>
      <c r="MO47" s="71"/>
      <c r="MP47" s="71"/>
      <c r="MQ47" s="71"/>
      <c r="MR47" s="71"/>
      <c r="MS47" s="71"/>
      <c r="MT47" s="71"/>
      <c r="MU47" s="71"/>
      <c r="MV47" s="71"/>
      <c r="MW47" s="71"/>
      <c r="MX47" s="71"/>
      <c r="MY47" s="71"/>
      <c r="MZ47" s="71"/>
      <c r="NA47" s="71"/>
      <c r="NB47" s="71"/>
      <c r="NC47" s="71"/>
      <c r="ND47" s="71"/>
      <c r="NE47" s="71"/>
      <c r="NF47" s="71"/>
      <c r="NG47" s="71"/>
      <c r="NH47" s="71"/>
      <c r="NI47" s="71"/>
      <c r="NJ47" s="71"/>
      <c r="NK47" s="71"/>
      <c r="NL47" s="71"/>
      <c r="NM47" s="71"/>
      <c r="NN47" s="71"/>
      <c r="NO47" s="71"/>
      <c r="NP47" s="71"/>
      <c r="NQ47" s="71"/>
      <c r="NR47" s="71"/>
      <c r="NS47" s="71"/>
      <c r="NT47" s="71"/>
      <c r="NU47" s="71"/>
      <c r="NV47" s="71"/>
      <c r="NW47" s="71"/>
      <c r="NX47" s="71"/>
      <c r="NY47" s="71"/>
      <c r="NZ47" s="71"/>
      <c r="OA47" s="71"/>
      <c r="OB47" s="71"/>
      <c r="OC47" s="71"/>
      <c r="OD47" s="71"/>
      <c r="OE47" s="71"/>
      <c r="OF47" s="71"/>
      <c r="OG47" s="71"/>
      <c r="OH47" s="71"/>
      <c r="OI47" s="71"/>
      <c r="OJ47" s="71"/>
      <c r="OK47" s="71"/>
      <c r="OL47" s="71"/>
      <c r="OM47" s="71"/>
      <c r="ON47" s="71"/>
      <c r="OO47" s="71"/>
      <c r="OP47" s="71"/>
      <c r="OQ47" s="71"/>
      <c r="OR47" s="71"/>
      <c r="OS47" s="71"/>
      <c r="OT47" s="71"/>
      <c r="OU47" s="71"/>
      <c r="OV47" s="71"/>
      <c r="OW47" s="71"/>
      <c r="OX47" s="71"/>
      <c r="OY47" s="71"/>
      <c r="OZ47" s="71"/>
      <c r="PA47" s="71"/>
      <c r="PB47" s="71"/>
      <c r="PC47" s="71"/>
      <c r="PD47" s="71"/>
      <c r="PE47" s="71"/>
      <c r="PF47" s="71"/>
      <c r="PG47" s="71"/>
      <c r="PH47" s="71"/>
      <c r="PI47" s="71"/>
      <c r="PJ47" s="71"/>
      <c r="PK47" s="71"/>
      <c r="PL47" s="71"/>
      <c r="PM47" s="71"/>
      <c r="PN47" s="71"/>
      <c r="PO47" s="71"/>
      <c r="PP47" s="71"/>
      <c r="PQ47" s="71"/>
      <c r="PR47" s="71"/>
      <c r="PS47" s="71"/>
      <c r="PT47" s="71"/>
      <c r="PU47" s="71"/>
      <c r="PV47" s="71"/>
      <c r="PW47" s="71"/>
      <c r="PX47" s="71"/>
      <c r="PY47" s="71"/>
      <c r="PZ47" s="71"/>
      <c r="QA47" s="71"/>
      <c r="QB47" s="71"/>
      <c r="QC47" s="71"/>
      <c r="QD47" s="71"/>
      <c r="QE47" s="71"/>
      <c r="QF47" s="71"/>
      <c r="QG47" s="71"/>
      <c r="QH47" s="71"/>
      <c r="QI47" s="71"/>
      <c r="QJ47" s="71"/>
      <c r="QK47" s="71"/>
      <c r="QL47" s="71"/>
      <c r="QM47" s="71"/>
      <c r="QN47" s="71"/>
      <c r="QO47" s="71"/>
      <c r="QP47" s="71"/>
      <c r="QQ47" s="71"/>
      <c r="QR47" s="71"/>
      <c r="QS47" s="71"/>
      <c r="QT47" s="71"/>
      <c r="QU47" s="71"/>
      <c r="QV47" s="71"/>
      <c r="QW47" s="71"/>
      <c r="QX47" s="71"/>
      <c r="QY47" s="71"/>
      <c r="QZ47" s="71"/>
      <c r="RA47" s="71"/>
      <c r="RB47" s="71"/>
      <c r="RC47" s="71"/>
      <c r="RD47" s="71"/>
      <c r="RE47" s="71"/>
      <c r="RF47" s="71"/>
      <c r="RG47" s="71"/>
      <c r="RH47" s="71"/>
      <c r="RI47" s="71"/>
      <c r="RJ47" s="71"/>
      <c r="RK47" s="71"/>
      <c r="RL47" s="71"/>
      <c r="RM47" s="71"/>
      <c r="RN47" s="71"/>
      <c r="RO47" s="71"/>
      <c r="RP47" s="71"/>
      <c r="RQ47" s="71"/>
      <c r="RR47" s="71"/>
      <c r="RS47" s="71"/>
      <c r="RT47" s="71"/>
      <c r="RU47" s="71"/>
      <c r="RV47" s="71"/>
      <c r="RW47" s="71"/>
      <c r="RX47" s="71"/>
      <c r="RY47" s="71"/>
      <c r="RZ47" s="71"/>
      <c r="SA47" s="71"/>
      <c r="SB47" s="71"/>
      <c r="SC47" s="71"/>
      <c r="SD47" s="71"/>
      <c r="SE47" s="71"/>
      <c r="SF47" s="71"/>
      <c r="SG47" s="71"/>
      <c r="SH47" s="71"/>
      <c r="SI47" s="71"/>
      <c r="SJ47" s="71"/>
      <c r="SK47" s="71"/>
      <c r="SL47" s="71"/>
      <c r="SM47" s="71"/>
      <c r="SN47" s="71"/>
      <c r="SO47" s="71"/>
      <c r="SP47" s="71"/>
      <c r="SQ47" s="71"/>
      <c r="SR47" s="71"/>
      <c r="SS47" s="71"/>
      <c r="ST47" s="71"/>
      <c r="SU47" s="71"/>
      <c r="SV47" s="71"/>
      <c r="SW47" s="71"/>
      <c r="SX47" s="71"/>
      <c r="SY47" s="71"/>
      <c r="SZ47" s="71"/>
      <c r="TA47" s="71"/>
      <c r="TB47" s="71"/>
      <c r="TC47" s="71"/>
      <c r="TD47" s="71"/>
      <c r="TE47" s="71"/>
      <c r="TF47" s="71"/>
      <c r="TG47" s="71"/>
      <c r="TH47" s="71"/>
      <c r="TI47" s="71"/>
      <c r="TJ47" s="71"/>
      <c r="TK47" s="71"/>
      <c r="TL47" s="71"/>
      <c r="TM47" s="71"/>
      <c r="TN47" s="71"/>
      <c r="TO47" s="71"/>
      <c r="TP47" s="71"/>
      <c r="TQ47" s="71"/>
      <c r="TR47" s="71"/>
      <c r="TS47" s="71"/>
      <c r="TT47" s="71"/>
      <c r="TU47" s="71"/>
      <c r="TV47" s="71"/>
      <c r="TW47" s="71"/>
      <c r="TX47" s="71"/>
      <c r="TY47" s="71"/>
      <c r="TZ47" s="71"/>
      <c r="UA47" s="71"/>
      <c r="UB47" s="71"/>
      <c r="UC47" s="71"/>
      <c r="UD47" s="71"/>
      <c r="UE47" s="71"/>
      <c r="UF47" s="71"/>
      <c r="UG47" s="71"/>
      <c r="UH47" s="71"/>
      <c r="UI47" s="71"/>
      <c r="UJ47" s="71"/>
      <c r="UK47" s="71"/>
      <c r="UL47" s="71"/>
      <c r="UM47" s="71"/>
      <c r="UN47" s="71"/>
      <c r="UO47" s="71"/>
      <c r="UP47" s="71"/>
      <c r="UQ47" s="71"/>
      <c r="UR47" s="71"/>
      <c r="US47" s="71"/>
      <c r="UT47" s="71"/>
      <c r="UU47" s="71"/>
      <c r="UV47" s="71"/>
      <c r="UW47" s="71"/>
      <c r="UX47" s="71"/>
      <c r="UY47" s="71"/>
      <c r="UZ47" s="71"/>
      <c r="VA47" s="71"/>
      <c r="VB47" s="71"/>
      <c r="VC47" s="71"/>
      <c r="VD47" s="71"/>
      <c r="VE47" s="71"/>
      <c r="VF47" s="71"/>
      <c r="VG47" s="71"/>
      <c r="VH47" s="71"/>
      <c r="VI47" s="71"/>
      <c r="VJ47" s="71"/>
      <c r="VK47" s="71"/>
      <c r="VL47" s="71"/>
      <c r="VM47" s="71"/>
      <c r="VN47" s="71"/>
      <c r="VO47" s="71"/>
      <c r="VP47" s="71"/>
      <c r="VQ47" s="71"/>
      <c r="VR47" s="71"/>
      <c r="VS47" s="71"/>
      <c r="VT47" s="71"/>
      <c r="VU47" s="71"/>
      <c r="VV47" s="71"/>
      <c r="VW47" s="71"/>
      <c r="VX47" s="71"/>
      <c r="VY47" s="71"/>
      <c r="VZ47" s="71"/>
      <c r="WA47" s="71"/>
      <c r="WB47" s="71"/>
      <c r="WC47" s="71"/>
      <c r="WD47" s="71"/>
      <c r="WE47" s="71"/>
      <c r="WF47" s="71"/>
      <c r="WG47" s="71"/>
      <c r="WH47" s="71"/>
      <c r="WI47" s="71"/>
      <c r="WJ47" s="71"/>
      <c r="WK47" s="71"/>
      <c r="WL47" s="71"/>
      <c r="WM47" s="71"/>
      <c r="WN47" s="71"/>
      <c r="WO47" s="71"/>
      <c r="WP47" s="71"/>
      <c r="WQ47" s="71"/>
      <c r="WR47" s="71"/>
      <c r="WS47" s="71"/>
      <c r="WT47" s="71"/>
      <c r="WU47" s="71"/>
      <c r="WV47" s="71"/>
      <c r="WW47" s="71"/>
      <c r="WX47" s="71"/>
      <c r="WY47" s="71"/>
      <c r="WZ47" s="71"/>
      <c r="XA47" s="71"/>
      <c r="XB47" s="71"/>
      <c r="XC47" s="71"/>
      <c r="XD47" s="71"/>
      <c r="XE47" s="71"/>
      <c r="XF47" s="71"/>
      <c r="XG47" s="71"/>
      <c r="XH47" s="71"/>
      <c r="XI47" s="71"/>
      <c r="XJ47" s="71"/>
      <c r="XK47" s="71"/>
      <c r="XL47" s="71"/>
      <c r="XM47" s="71"/>
      <c r="XN47" s="71"/>
      <c r="XO47" s="71"/>
      <c r="XP47" s="71"/>
      <c r="XQ47" s="71"/>
      <c r="XR47" s="71"/>
      <c r="XS47" s="71"/>
      <c r="XT47" s="71"/>
      <c r="XU47" s="71"/>
      <c r="XV47" s="71"/>
      <c r="XW47" s="71"/>
      <c r="XX47" s="71"/>
      <c r="XY47" s="71"/>
      <c r="XZ47" s="71"/>
      <c r="YA47" s="71"/>
      <c r="YB47" s="71"/>
      <c r="YC47" s="71"/>
      <c r="YD47" s="71"/>
      <c r="YE47" s="71"/>
      <c r="YF47" s="71"/>
      <c r="YG47" s="71"/>
      <c r="YH47" s="71"/>
      <c r="YI47" s="71"/>
      <c r="YJ47" s="71"/>
      <c r="YK47" s="71"/>
      <c r="YL47" s="71"/>
      <c r="YM47" s="71"/>
      <c r="YN47" s="71"/>
      <c r="YO47" s="71"/>
      <c r="YP47" s="71"/>
      <c r="YQ47" s="71"/>
      <c r="YR47" s="71"/>
      <c r="YS47" s="71"/>
      <c r="YT47" s="71"/>
      <c r="YU47" s="71"/>
      <c r="YV47" s="71"/>
      <c r="YW47" s="71"/>
      <c r="YX47" s="71"/>
      <c r="YY47" s="71"/>
      <c r="YZ47" s="71"/>
      <c r="ZA47" s="71"/>
      <c r="ZB47" s="71"/>
      <c r="ZC47" s="71"/>
      <c r="ZD47" s="71"/>
      <c r="ZE47" s="71"/>
      <c r="ZF47" s="71"/>
      <c r="ZG47" s="71"/>
      <c r="ZH47" s="71"/>
      <c r="ZI47" s="71"/>
      <c r="ZJ47" s="71"/>
      <c r="ZK47" s="71"/>
      <c r="ZL47" s="71"/>
      <c r="ZM47" s="71"/>
      <c r="ZN47" s="71"/>
      <c r="ZO47" s="71"/>
      <c r="ZP47" s="71"/>
      <c r="ZQ47" s="71"/>
      <c r="ZR47" s="71"/>
      <c r="ZS47" s="71"/>
      <c r="ZT47" s="71"/>
      <c r="ZU47" s="71"/>
      <c r="ZV47" s="71"/>
      <c r="ZW47" s="71"/>
      <c r="ZX47" s="71"/>
      <c r="ZY47" s="71"/>
      <c r="ZZ47" s="71"/>
      <c r="AAA47" s="71"/>
      <c r="AAB47" s="71"/>
      <c r="AAC47" s="71"/>
      <c r="AAD47" s="71"/>
      <c r="AAE47" s="71"/>
      <c r="AAF47" s="71"/>
      <c r="AAG47" s="71"/>
      <c r="AAH47" s="71"/>
      <c r="AAI47" s="71"/>
      <c r="AAJ47" s="71"/>
      <c r="AAK47" s="71"/>
      <c r="AAL47" s="71"/>
      <c r="AAM47" s="71"/>
      <c r="AAN47" s="71"/>
      <c r="AAO47" s="71"/>
      <c r="AAP47" s="71"/>
      <c r="AAQ47" s="71"/>
      <c r="AAR47" s="71"/>
      <c r="AAS47" s="71"/>
      <c r="AAT47" s="71"/>
      <c r="AAU47" s="71"/>
      <c r="AAV47" s="71"/>
      <c r="AAW47" s="71"/>
      <c r="AAX47" s="71"/>
      <c r="AAY47" s="71"/>
      <c r="AAZ47" s="71"/>
      <c r="ABA47" s="71"/>
      <c r="ABB47" s="71"/>
      <c r="ABC47" s="71"/>
      <c r="ABD47" s="71"/>
      <c r="ABE47" s="71"/>
      <c r="ABF47" s="71"/>
      <c r="ABG47" s="71"/>
      <c r="ABH47" s="71"/>
      <c r="ABI47" s="71"/>
      <c r="ABJ47" s="71"/>
      <c r="ABK47" s="71"/>
      <c r="ABL47" s="71"/>
      <c r="ABM47" s="71"/>
      <c r="ABN47" s="71"/>
      <c r="ABO47" s="71"/>
      <c r="ABP47" s="71"/>
      <c r="ABQ47" s="71"/>
      <c r="ABR47" s="71"/>
      <c r="ABS47" s="71"/>
      <c r="ABT47" s="71"/>
      <c r="ABU47" s="71"/>
      <c r="ABV47" s="71"/>
      <c r="ABW47" s="71"/>
      <c r="ABX47" s="71"/>
      <c r="ABY47" s="71"/>
      <c r="ABZ47" s="71"/>
      <c r="ACA47" s="71"/>
      <c r="ACB47" s="71"/>
      <c r="ACC47" s="71"/>
      <c r="ACD47" s="71"/>
      <c r="ACE47" s="71"/>
      <c r="ACF47" s="71"/>
      <c r="ACG47" s="71"/>
      <c r="ACH47" s="71"/>
      <c r="ACI47" s="71"/>
      <c r="ACJ47" s="71"/>
      <c r="ACK47" s="71"/>
      <c r="ACL47" s="71"/>
      <c r="ACM47" s="71"/>
      <c r="ACN47" s="71"/>
      <c r="ACO47" s="71"/>
      <c r="ACP47" s="71"/>
      <c r="ACQ47" s="71"/>
      <c r="ACR47" s="71"/>
      <c r="ACS47" s="71"/>
      <c r="ACT47" s="71"/>
      <c r="ACU47" s="71"/>
      <c r="ACV47" s="71"/>
      <c r="ACW47" s="71"/>
      <c r="ACX47" s="71"/>
      <c r="ACY47" s="71"/>
      <c r="ACZ47" s="71"/>
      <c r="ADA47" s="71"/>
      <c r="ADB47" s="71"/>
      <c r="ADC47" s="71"/>
      <c r="ADD47" s="71"/>
      <c r="ADE47" s="71"/>
      <c r="ADF47" s="71"/>
      <c r="ADG47" s="71"/>
      <c r="ADH47" s="71"/>
      <c r="ADI47" s="71"/>
      <c r="ADJ47" s="71"/>
      <c r="ADK47" s="71"/>
      <c r="ADL47" s="71"/>
      <c r="ADM47" s="71"/>
      <c r="ADN47" s="71"/>
      <c r="ADO47" s="71"/>
      <c r="ADP47" s="71"/>
      <c r="ADQ47" s="71"/>
      <c r="ADR47" s="71"/>
      <c r="ADS47" s="71"/>
      <c r="ADT47" s="71"/>
      <c r="ADU47" s="71"/>
      <c r="ADV47" s="71"/>
      <c r="ADW47" s="71"/>
      <c r="ADX47" s="71"/>
      <c r="ADY47" s="71"/>
      <c r="ADZ47" s="71"/>
      <c r="AEA47" s="71"/>
      <c r="AEB47" s="71"/>
      <c r="AEC47" s="71"/>
    </row>
    <row r="48" spans="1:809" s="73" customFormat="1" ht="60">
      <c r="A48" s="38"/>
      <c r="B48" s="35">
        <v>2</v>
      </c>
      <c r="C48" s="62" t="s">
        <v>201</v>
      </c>
      <c r="D48" s="72" t="s">
        <v>202</v>
      </c>
      <c r="E48" s="63"/>
      <c r="F48" s="63"/>
      <c r="G48" s="63"/>
      <c r="H48" s="64">
        <v>2000000</v>
      </c>
      <c r="I48" s="63" t="s">
        <v>38</v>
      </c>
      <c r="J48" s="65">
        <v>1</v>
      </c>
      <c r="K48" s="66" t="s">
        <v>31</v>
      </c>
      <c r="L48" s="65">
        <v>2003</v>
      </c>
      <c r="M48" s="67">
        <v>37863</v>
      </c>
      <c r="N48" s="88" t="s">
        <v>203</v>
      </c>
      <c r="O48" s="68">
        <v>12</v>
      </c>
      <c r="P48" s="68"/>
      <c r="Q48" s="69" t="s">
        <v>204</v>
      </c>
      <c r="R48" s="85" t="s">
        <v>205</v>
      </c>
      <c r="S48" s="29"/>
      <c r="T48" s="30" t="str">
        <f t="shared" si="0"/>
        <v>Pb-Zn</v>
      </c>
      <c r="U48" s="29"/>
      <c r="V48" s="29"/>
      <c r="W48" s="29"/>
      <c r="X48" s="29"/>
      <c r="Y48" s="29"/>
      <c r="Z48" s="29"/>
      <c r="AA48" s="29"/>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c r="IW48" s="71"/>
      <c r="IX48" s="71"/>
      <c r="IY48" s="71"/>
      <c r="IZ48" s="71"/>
      <c r="JA48" s="71"/>
      <c r="JB48" s="71"/>
      <c r="JC48" s="71"/>
      <c r="JD48" s="71"/>
      <c r="JE48" s="71"/>
      <c r="JF48" s="71"/>
      <c r="JG48" s="71"/>
      <c r="JH48" s="71"/>
      <c r="JI48" s="71"/>
      <c r="JJ48" s="71"/>
      <c r="JK48" s="71"/>
      <c r="JL48" s="71"/>
      <c r="JM48" s="71"/>
      <c r="JN48" s="71"/>
      <c r="JO48" s="71"/>
      <c r="JP48" s="71"/>
      <c r="JQ48" s="71"/>
      <c r="JR48" s="71"/>
      <c r="JS48" s="71"/>
      <c r="JT48" s="71"/>
      <c r="JU48" s="71"/>
      <c r="JV48" s="71"/>
      <c r="JW48" s="71"/>
      <c r="JX48" s="71"/>
      <c r="JY48" s="71"/>
      <c r="JZ48" s="71"/>
      <c r="KA48" s="71"/>
      <c r="KB48" s="71"/>
      <c r="KC48" s="71"/>
      <c r="KD48" s="71"/>
      <c r="KE48" s="71"/>
      <c r="KF48" s="71"/>
      <c r="KG48" s="71"/>
      <c r="KH48" s="71"/>
      <c r="KI48" s="71"/>
      <c r="KJ48" s="71"/>
      <c r="KK48" s="71"/>
      <c r="KL48" s="71"/>
      <c r="KM48" s="71"/>
      <c r="KN48" s="71"/>
      <c r="KO48" s="71"/>
      <c r="KP48" s="71"/>
      <c r="KQ48" s="71"/>
      <c r="KR48" s="71"/>
      <c r="KS48" s="71"/>
      <c r="KT48" s="71"/>
      <c r="KU48" s="71"/>
      <c r="KV48" s="71"/>
      <c r="KW48" s="71"/>
      <c r="KX48" s="71"/>
      <c r="KY48" s="71"/>
      <c r="KZ48" s="71"/>
      <c r="LA48" s="71"/>
      <c r="LB48" s="71"/>
      <c r="LC48" s="71"/>
      <c r="LD48" s="71"/>
      <c r="LE48" s="71"/>
      <c r="LF48" s="71"/>
      <c r="LG48" s="71"/>
      <c r="LH48" s="71"/>
      <c r="LI48" s="71"/>
      <c r="LJ48" s="71"/>
      <c r="LK48" s="71"/>
      <c r="LL48" s="71"/>
      <c r="LM48" s="71"/>
      <c r="LN48" s="71"/>
      <c r="LO48" s="71"/>
      <c r="LP48" s="71"/>
      <c r="LQ48" s="71"/>
      <c r="LR48" s="71"/>
      <c r="LS48" s="71"/>
      <c r="LT48" s="71"/>
      <c r="LU48" s="71"/>
      <c r="LV48" s="71"/>
      <c r="LW48" s="71"/>
      <c r="LX48" s="71"/>
      <c r="LY48" s="71"/>
      <c r="LZ48" s="71"/>
      <c r="MA48" s="71"/>
      <c r="MB48" s="71"/>
      <c r="MC48" s="71"/>
      <c r="MD48" s="71"/>
      <c r="ME48" s="71"/>
      <c r="MF48" s="71"/>
      <c r="MG48" s="71"/>
      <c r="MH48" s="71"/>
      <c r="MI48" s="71"/>
      <c r="MJ48" s="71"/>
      <c r="MK48" s="71"/>
      <c r="ML48" s="71"/>
      <c r="MM48" s="71"/>
      <c r="MN48" s="71"/>
      <c r="MO48" s="71"/>
      <c r="MP48" s="71"/>
      <c r="MQ48" s="71"/>
      <c r="MR48" s="71"/>
      <c r="MS48" s="71"/>
      <c r="MT48" s="71"/>
      <c r="MU48" s="71"/>
      <c r="MV48" s="71"/>
      <c r="MW48" s="71"/>
      <c r="MX48" s="71"/>
      <c r="MY48" s="71"/>
      <c r="MZ48" s="71"/>
      <c r="NA48" s="71"/>
      <c r="NB48" s="71"/>
      <c r="NC48" s="71"/>
      <c r="ND48" s="71"/>
      <c r="NE48" s="71"/>
      <c r="NF48" s="71"/>
      <c r="NG48" s="71"/>
      <c r="NH48" s="71"/>
      <c r="NI48" s="71"/>
      <c r="NJ48" s="71"/>
      <c r="NK48" s="71"/>
      <c r="NL48" s="71"/>
      <c r="NM48" s="71"/>
      <c r="NN48" s="71"/>
      <c r="NO48" s="71"/>
      <c r="NP48" s="71"/>
      <c r="NQ48" s="71"/>
      <c r="NR48" s="71"/>
      <c r="NS48" s="71"/>
      <c r="NT48" s="71"/>
      <c r="NU48" s="71"/>
      <c r="NV48" s="71"/>
      <c r="NW48" s="71"/>
      <c r="NX48" s="71"/>
      <c r="NY48" s="71"/>
      <c r="NZ48" s="71"/>
      <c r="OA48" s="71"/>
      <c r="OB48" s="71"/>
      <c r="OC48" s="71"/>
      <c r="OD48" s="71"/>
      <c r="OE48" s="71"/>
      <c r="OF48" s="71"/>
      <c r="OG48" s="71"/>
      <c r="OH48" s="71"/>
      <c r="OI48" s="71"/>
      <c r="OJ48" s="71"/>
      <c r="OK48" s="71"/>
      <c r="OL48" s="71"/>
      <c r="OM48" s="71"/>
      <c r="ON48" s="71"/>
      <c r="OO48" s="71"/>
      <c r="OP48" s="71"/>
      <c r="OQ48" s="71"/>
      <c r="OR48" s="71"/>
      <c r="OS48" s="71"/>
      <c r="OT48" s="71"/>
      <c r="OU48" s="71"/>
      <c r="OV48" s="71"/>
      <c r="OW48" s="71"/>
      <c r="OX48" s="71"/>
      <c r="OY48" s="71"/>
      <c r="OZ48" s="71"/>
      <c r="PA48" s="71"/>
      <c r="PB48" s="71"/>
      <c r="PC48" s="71"/>
      <c r="PD48" s="71"/>
      <c r="PE48" s="71"/>
      <c r="PF48" s="71"/>
      <c r="PG48" s="71"/>
      <c r="PH48" s="71"/>
      <c r="PI48" s="71"/>
      <c r="PJ48" s="71"/>
      <c r="PK48" s="71"/>
      <c r="PL48" s="71"/>
      <c r="PM48" s="71"/>
      <c r="PN48" s="71"/>
      <c r="PO48" s="71"/>
      <c r="PP48" s="71"/>
      <c r="PQ48" s="71"/>
      <c r="PR48" s="71"/>
      <c r="PS48" s="71"/>
      <c r="PT48" s="71"/>
      <c r="PU48" s="71"/>
      <c r="PV48" s="71"/>
      <c r="PW48" s="71"/>
      <c r="PX48" s="71"/>
      <c r="PY48" s="71"/>
      <c r="PZ48" s="71"/>
      <c r="QA48" s="71"/>
      <c r="QB48" s="71"/>
      <c r="QC48" s="71"/>
      <c r="QD48" s="71"/>
      <c r="QE48" s="71"/>
      <c r="QF48" s="71"/>
      <c r="QG48" s="71"/>
      <c r="QH48" s="71"/>
      <c r="QI48" s="71"/>
      <c r="QJ48" s="71"/>
      <c r="QK48" s="71"/>
      <c r="QL48" s="71"/>
      <c r="QM48" s="71"/>
      <c r="QN48" s="71"/>
      <c r="QO48" s="71"/>
      <c r="QP48" s="71"/>
      <c r="QQ48" s="71"/>
      <c r="QR48" s="71"/>
      <c r="QS48" s="71"/>
      <c r="QT48" s="71"/>
      <c r="QU48" s="71"/>
      <c r="QV48" s="71"/>
      <c r="QW48" s="71"/>
      <c r="QX48" s="71"/>
      <c r="QY48" s="71"/>
      <c r="QZ48" s="71"/>
      <c r="RA48" s="71"/>
      <c r="RB48" s="71"/>
      <c r="RC48" s="71"/>
      <c r="RD48" s="71"/>
      <c r="RE48" s="71"/>
      <c r="RF48" s="71"/>
      <c r="RG48" s="71"/>
      <c r="RH48" s="71"/>
      <c r="RI48" s="71"/>
      <c r="RJ48" s="71"/>
      <c r="RK48" s="71"/>
      <c r="RL48" s="71"/>
      <c r="RM48" s="71"/>
      <c r="RN48" s="71"/>
      <c r="RO48" s="71"/>
      <c r="RP48" s="71"/>
      <c r="RQ48" s="71"/>
      <c r="RR48" s="71"/>
      <c r="RS48" s="71"/>
      <c r="RT48" s="71"/>
      <c r="RU48" s="71"/>
      <c r="RV48" s="71"/>
      <c r="RW48" s="71"/>
      <c r="RX48" s="71"/>
      <c r="RY48" s="71"/>
      <c r="RZ48" s="71"/>
      <c r="SA48" s="71"/>
      <c r="SB48" s="71"/>
      <c r="SC48" s="71"/>
      <c r="SD48" s="71"/>
      <c r="SE48" s="71"/>
      <c r="SF48" s="71"/>
      <c r="SG48" s="71"/>
      <c r="SH48" s="71"/>
      <c r="SI48" s="71"/>
      <c r="SJ48" s="71"/>
      <c r="SK48" s="71"/>
      <c r="SL48" s="71"/>
      <c r="SM48" s="71"/>
      <c r="SN48" s="71"/>
      <c r="SO48" s="71"/>
      <c r="SP48" s="71"/>
      <c r="SQ48" s="71"/>
      <c r="SR48" s="71"/>
      <c r="SS48" s="71"/>
      <c r="ST48" s="71"/>
      <c r="SU48" s="71"/>
      <c r="SV48" s="71"/>
      <c r="SW48" s="71"/>
      <c r="SX48" s="71"/>
      <c r="SY48" s="71"/>
      <c r="SZ48" s="71"/>
      <c r="TA48" s="71"/>
      <c r="TB48" s="71"/>
      <c r="TC48" s="71"/>
      <c r="TD48" s="71"/>
      <c r="TE48" s="71"/>
      <c r="TF48" s="71"/>
      <c r="TG48" s="71"/>
      <c r="TH48" s="71"/>
      <c r="TI48" s="71"/>
      <c r="TJ48" s="71"/>
      <c r="TK48" s="71"/>
      <c r="TL48" s="71"/>
      <c r="TM48" s="71"/>
      <c r="TN48" s="71"/>
      <c r="TO48" s="71"/>
      <c r="TP48" s="71"/>
      <c r="TQ48" s="71"/>
      <c r="TR48" s="71"/>
      <c r="TS48" s="71"/>
      <c r="TT48" s="71"/>
      <c r="TU48" s="71"/>
      <c r="TV48" s="71"/>
      <c r="TW48" s="71"/>
      <c r="TX48" s="71"/>
      <c r="TY48" s="71"/>
      <c r="TZ48" s="71"/>
      <c r="UA48" s="71"/>
      <c r="UB48" s="71"/>
      <c r="UC48" s="71"/>
      <c r="UD48" s="71"/>
      <c r="UE48" s="71"/>
      <c r="UF48" s="71"/>
      <c r="UG48" s="71"/>
      <c r="UH48" s="71"/>
      <c r="UI48" s="71"/>
      <c r="UJ48" s="71"/>
      <c r="UK48" s="71"/>
      <c r="UL48" s="71"/>
      <c r="UM48" s="71"/>
      <c r="UN48" s="71"/>
      <c r="UO48" s="71"/>
      <c r="UP48" s="71"/>
      <c r="UQ48" s="71"/>
      <c r="UR48" s="71"/>
      <c r="US48" s="71"/>
      <c r="UT48" s="71"/>
      <c r="UU48" s="71"/>
      <c r="UV48" s="71"/>
      <c r="UW48" s="71"/>
      <c r="UX48" s="71"/>
      <c r="UY48" s="71"/>
      <c r="UZ48" s="71"/>
      <c r="VA48" s="71"/>
      <c r="VB48" s="71"/>
      <c r="VC48" s="71"/>
      <c r="VD48" s="71"/>
      <c r="VE48" s="71"/>
      <c r="VF48" s="71"/>
      <c r="VG48" s="71"/>
      <c r="VH48" s="71"/>
      <c r="VI48" s="71"/>
      <c r="VJ48" s="71"/>
      <c r="VK48" s="71"/>
      <c r="VL48" s="71"/>
      <c r="VM48" s="71"/>
      <c r="VN48" s="71"/>
      <c r="VO48" s="71"/>
      <c r="VP48" s="71"/>
      <c r="VQ48" s="71"/>
      <c r="VR48" s="71"/>
      <c r="VS48" s="71"/>
      <c r="VT48" s="71"/>
      <c r="VU48" s="71"/>
      <c r="VV48" s="71"/>
      <c r="VW48" s="71"/>
      <c r="VX48" s="71"/>
      <c r="VY48" s="71"/>
      <c r="VZ48" s="71"/>
      <c r="WA48" s="71"/>
      <c r="WB48" s="71"/>
      <c r="WC48" s="71"/>
      <c r="WD48" s="71"/>
      <c r="WE48" s="71"/>
      <c r="WF48" s="71"/>
      <c r="WG48" s="71"/>
      <c r="WH48" s="71"/>
      <c r="WI48" s="71"/>
      <c r="WJ48" s="71"/>
      <c r="WK48" s="71"/>
      <c r="WL48" s="71"/>
      <c r="WM48" s="71"/>
      <c r="WN48" s="71"/>
      <c r="WO48" s="71"/>
      <c r="WP48" s="71"/>
      <c r="WQ48" s="71"/>
      <c r="WR48" s="71"/>
      <c r="WS48" s="71"/>
      <c r="WT48" s="71"/>
      <c r="WU48" s="71"/>
      <c r="WV48" s="71"/>
      <c r="WW48" s="71"/>
      <c r="WX48" s="71"/>
      <c r="WY48" s="71"/>
      <c r="WZ48" s="71"/>
      <c r="XA48" s="71"/>
      <c r="XB48" s="71"/>
      <c r="XC48" s="71"/>
      <c r="XD48" s="71"/>
      <c r="XE48" s="71"/>
      <c r="XF48" s="71"/>
      <c r="XG48" s="71"/>
      <c r="XH48" s="71"/>
      <c r="XI48" s="71"/>
      <c r="XJ48" s="71"/>
      <c r="XK48" s="71"/>
      <c r="XL48" s="71"/>
      <c r="XM48" s="71"/>
      <c r="XN48" s="71"/>
      <c r="XO48" s="71"/>
      <c r="XP48" s="71"/>
      <c r="XQ48" s="71"/>
      <c r="XR48" s="71"/>
      <c r="XS48" s="71"/>
      <c r="XT48" s="71"/>
      <c r="XU48" s="71"/>
      <c r="XV48" s="71"/>
      <c r="XW48" s="71"/>
      <c r="XX48" s="71"/>
      <c r="XY48" s="71"/>
      <c r="XZ48" s="71"/>
      <c r="YA48" s="71"/>
      <c r="YB48" s="71"/>
      <c r="YC48" s="71"/>
      <c r="YD48" s="71"/>
      <c r="YE48" s="71"/>
      <c r="YF48" s="71"/>
      <c r="YG48" s="71"/>
      <c r="YH48" s="71"/>
      <c r="YI48" s="71"/>
      <c r="YJ48" s="71"/>
      <c r="YK48" s="71"/>
      <c r="YL48" s="71"/>
      <c r="YM48" s="71"/>
      <c r="YN48" s="71"/>
      <c r="YO48" s="71"/>
      <c r="YP48" s="71"/>
      <c r="YQ48" s="71"/>
      <c r="YR48" s="71"/>
      <c r="YS48" s="71"/>
      <c r="YT48" s="71"/>
      <c r="YU48" s="71"/>
      <c r="YV48" s="71"/>
      <c r="YW48" s="71"/>
      <c r="YX48" s="71"/>
      <c r="YY48" s="71"/>
      <c r="YZ48" s="71"/>
      <c r="ZA48" s="71"/>
      <c r="ZB48" s="71"/>
      <c r="ZC48" s="71"/>
      <c r="ZD48" s="71"/>
      <c r="ZE48" s="71"/>
      <c r="ZF48" s="71"/>
      <c r="ZG48" s="71"/>
      <c r="ZH48" s="71"/>
      <c r="ZI48" s="71"/>
      <c r="ZJ48" s="71"/>
      <c r="ZK48" s="71"/>
      <c r="ZL48" s="71"/>
      <c r="ZM48" s="71"/>
      <c r="ZN48" s="71"/>
      <c r="ZO48" s="71"/>
      <c r="ZP48" s="71"/>
      <c r="ZQ48" s="71"/>
      <c r="ZR48" s="71"/>
      <c r="ZS48" s="71"/>
      <c r="ZT48" s="71"/>
      <c r="ZU48" s="71"/>
      <c r="ZV48" s="71"/>
      <c r="ZW48" s="71"/>
      <c r="ZX48" s="71"/>
      <c r="ZY48" s="71"/>
      <c r="ZZ48" s="71"/>
      <c r="AAA48" s="71"/>
      <c r="AAB48" s="71"/>
      <c r="AAC48" s="71"/>
      <c r="AAD48" s="71"/>
      <c r="AAE48" s="71"/>
      <c r="AAF48" s="71"/>
      <c r="AAG48" s="71"/>
      <c r="AAH48" s="71"/>
      <c r="AAI48" s="71"/>
      <c r="AAJ48" s="71"/>
      <c r="AAK48" s="71"/>
      <c r="AAL48" s="71"/>
      <c r="AAM48" s="71"/>
      <c r="AAN48" s="71"/>
      <c r="AAO48" s="71"/>
      <c r="AAP48" s="71"/>
      <c r="AAQ48" s="71"/>
      <c r="AAR48" s="71"/>
      <c r="AAS48" s="71"/>
      <c r="AAT48" s="71"/>
      <c r="AAU48" s="71"/>
      <c r="AAV48" s="71"/>
      <c r="AAW48" s="71"/>
      <c r="AAX48" s="71"/>
      <c r="AAY48" s="71"/>
      <c r="AAZ48" s="71"/>
      <c r="ABA48" s="71"/>
      <c r="ABB48" s="71"/>
      <c r="ABC48" s="71"/>
      <c r="ABD48" s="71"/>
      <c r="ABE48" s="71"/>
      <c r="ABF48" s="71"/>
      <c r="ABG48" s="71"/>
      <c r="ABH48" s="71"/>
      <c r="ABI48" s="71"/>
      <c r="ABJ48" s="71"/>
      <c r="ABK48" s="71"/>
      <c r="ABL48" s="71"/>
      <c r="ABM48" s="71"/>
      <c r="ABN48" s="71"/>
      <c r="ABO48" s="71"/>
      <c r="ABP48" s="71"/>
      <c r="ABQ48" s="71"/>
      <c r="ABR48" s="71"/>
      <c r="ABS48" s="71"/>
      <c r="ABT48" s="71"/>
      <c r="ABU48" s="71"/>
      <c r="ABV48" s="71"/>
      <c r="ABW48" s="71"/>
      <c r="ABX48" s="71"/>
      <c r="ABY48" s="71"/>
      <c r="ABZ48" s="71"/>
      <c r="ACA48" s="71"/>
      <c r="ACB48" s="71"/>
      <c r="ACC48" s="71"/>
      <c r="ACD48" s="71"/>
      <c r="ACE48" s="71"/>
      <c r="ACF48" s="71"/>
      <c r="ACG48" s="71"/>
      <c r="ACH48" s="71"/>
      <c r="ACI48" s="71"/>
      <c r="ACJ48" s="71"/>
      <c r="ACK48" s="71"/>
      <c r="ACL48" s="71"/>
      <c r="ACM48" s="71"/>
      <c r="ACN48" s="71"/>
      <c r="ACO48" s="71"/>
      <c r="ACP48" s="71"/>
      <c r="ACQ48" s="71"/>
      <c r="ACR48" s="71"/>
      <c r="ACS48" s="71"/>
      <c r="ACT48" s="71"/>
      <c r="ACU48" s="71"/>
      <c r="ACV48" s="71"/>
      <c r="ACW48" s="71"/>
      <c r="ACX48" s="71"/>
      <c r="ACY48" s="71"/>
      <c r="ACZ48" s="71"/>
      <c r="ADA48" s="71"/>
      <c r="ADB48" s="71"/>
      <c r="ADC48" s="71"/>
      <c r="ADD48" s="71"/>
      <c r="ADE48" s="71"/>
      <c r="ADF48" s="71"/>
      <c r="ADG48" s="71"/>
      <c r="ADH48" s="71"/>
      <c r="ADI48" s="71"/>
      <c r="ADJ48" s="71"/>
      <c r="ADK48" s="71"/>
      <c r="ADL48" s="71"/>
      <c r="ADM48" s="71"/>
      <c r="ADN48" s="71"/>
      <c r="ADO48" s="71"/>
      <c r="ADP48" s="71"/>
      <c r="ADQ48" s="71"/>
      <c r="ADR48" s="71"/>
      <c r="ADS48" s="71"/>
      <c r="ADT48" s="71"/>
      <c r="ADU48" s="71"/>
      <c r="ADV48" s="71"/>
      <c r="ADW48" s="71"/>
      <c r="ADX48" s="71"/>
      <c r="ADY48" s="71"/>
      <c r="ADZ48" s="71"/>
      <c r="AEA48" s="71"/>
      <c r="AEB48" s="71"/>
      <c r="AEC48" s="71"/>
    </row>
    <row r="49" spans="1:809" s="73" customFormat="1" ht="28">
      <c r="A49" s="18"/>
      <c r="B49" s="35">
        <v>1</v>
      </c>
      <c r="C49" s="62" t="s">
        <v>163</v>
      </c>
      <c r="D49" s="72" t="s">
        <v>29</v>
      </c>
      <c r="E49" s="63"/>
      <c r="F49" s="63"/>
      <c r="G49" s="63"/>
      <c r="H49" s="64"/>
      <c r="I49" s="63" t="s">
        <v>52</v>
      </c>
      <c r="J49" s="65">
        <v>1</v>
      </c>
      <c r="K49" s="66" t="s">
        <v>31</v>
      </c>
      <c r="L49" s="65">
        <v>2003</v>
      </c>
      <c r="M49" s="89">
        <v>2003</v>
      </c>
      <c r="N49" s="64">
        <v>1200000</v>
      </c>
      <c r="O49" s="68"/>
      <c r="P49" s="68"/>
      <c r="Q49" s="69" t="s">
        <v>177</v>
      </c>
      <c r="R49" s="85" t="s">
        <v>206</v>
      </c>
      <c r="S49" s="29" t="s">
        <v>165</v>
      </c>
      <c r="T49" s="30" t="str">
        <f t="shared" si="0"/>
        <v>Al</v>
      </c>
      <c r="U49" s="29"/>
      <c r="V49" s="29"/>
      <c r="W49" s="29"/>
      <c r="X49" s="29"/>
      <c r="Y49" s="29"/>
      <c r="Z49" s="29"/>
      <c r="AA49" s="29"/>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c r="DL49" s="71"/>
      <c r="DM49" s="71"/>
      <c r="DN49" s="71"/>
      <c r="DO49" s="71"/>
      <c r="DP49" s="71"/>
      <c r="DQ49" s="71"/>
      <c r="DR49" s="71"/>
      <c r="DS49" s="71"/>
      <c r="DT49" s="71"/>
      <c r="DU49" s="71"/>
      <c r="DV49" s="71"/>
      <c r="DW49" s="71"/>
      <c r="DX49" s="71"/>
      <c r="DY49" s="71"/>
      <c r="DZ49" s="71"/>
      <c r="EA49" s="71"/>
      <c r="EB49" s="71"/>
      <c r="EC49" s="71"/>
      <c r="ED49" s="71"/>
      <c r="EE49" s="71"/>
      <c r="EF49" s="71"/>
      <c r="EG49" s="71"/>
      <c r="EH49" s="71"/>
      <c r="EI49" s="71"/>
      <c r="EJ49" s="71"/>
      <c r="EK49" s="71"/>
      <c r="EL49" s="71"/>
      <c r="EM49" s="71"/>
      <c r="EN49" s="71"/>
      <c r="EO49" s="71"/>
      <c r="EP49" s="71"/>
      <c r="EQ49" s="71"/>
      <c r="ER49" s="71"/>
      <c r="ES49" s="71"/>
      <c r="ET49" s="71"/>
      <c r="EU49" s="71"/>
      <c r="EV49" s="71"/>
      <c r="EW49" s="71"/>
      <c r="EX49" s="71"/>
      <c r="EY49" s="71"/>
      <c r="EZ49" s="71"/>
      <c r="FA49" s="71"/>
      <c r="FB49" s="71"/>
      <c r="FC49" s="71"/>
      <c r="FD49" s="71"/>
      <c r="FE49" s="71"/>
      <c r="FF49" s="71"/>
      <c r="FG49" s="71"/>
      <c r="FH49" s="71"/>
      <c r="FI49" s="71"/>
      <c r="FJ49" s="71"/>
      <c r="FK49" s="71"/>
      <c r="FL49" s="71"/>
      <c r="FM49" s="71"/>
      <c r="FN49" s="71"/>
      <c r="FO49" s="71"/>
      <c r="FP49" s="71"/>
      <c r="FQ49" s="71"/>
      <c r="FR49" s="71"/>
      <c r="FS49" s="71"/>
      <c r="FT49" s="71"/>
      <c r="FU49" s="71"/>
      <c r="FV49" s="71"/>
      <c r="FW49" s="71"/>
      <c r="FX49" s="71"/>
      <c r="FY49" s="71"/>
      <c r="FZ49" s="71"/>
      <c r="GA49" s="71"/>
      <c r="GB49" s="71"/>
      <c r="GC49" s="71"/>
      <c r="GD49" s="71"/>
      <c r="GE49" s="71"/>
      <c r="GF49" s="71"/>
      <c r="GG49" s="71"/>
      <c r="GH49" s="71"/>
      <c r="GI49" s="71"/>
      <c r="GJ49" s="71"/>
      <c r="GK49" s="71"/>
      <c r="GL49" s="71"/>
      <c r="GM49" s="71"/>
      <c r="GN49" s="71"/>
      <c r="GO49" s="71"/>
      <c r="GP49" s="71"/>
      <c r="GQ49" s="71"/>
      <c r="GR49" s="71"/>
      <c r="GS49" s="71"/>
      <c r="GT49" s="71"/>
      <c r="GU49" s="71"/>
      <c r="GV49" s="71"/>
      <c r="GW49" s="71"/>
      <c r="GX49" s="71"/>
      <c r="GY49" s="71"/>
      <c r="GZ49" s="71"/>
      <c r="HA49" s="71"/>
      <c r="HB49" s="71"/>
      <c r="HC49" s="71"/>
      <c r="HD49" s="71"/>
      <c r="HE49" s="71"/>
      <c r="HF49" s="71"/>
      <c r="HG49" s="71"/>
      <c r="HH49" s="71"/>
      <c r="HI49" s="71"/>
      <c r="HJ49" s="71"/>
      <c r="HK49" s="71"/>
      <c r="HL49" s="71"/>
      <c r="HM49" s="71"/>
      <c r="HN49" s="71"/>
      <c r="HO49" s="71"/>
      <c r="HP49" s="71"/>
      <c r="HQ49" s="71"/>
      <c r="HR49" s="71"/>
      <c r="HS49" s="71"/>
      <c r="HT49" s="71"/>
      <c r="HU49" s="71"/>
      <c r="HV49" s="71"/>
      <c r="HW49" s="71"/>
      <c r="HX49" s="71"/>
      <c r="HY49" s="71"/>
      <c r="HZ49" s="71"/>
      <c r="IA49" s="71"/>
      <c r="IB49" s="71"/>
      <c r="IC49" s="71"/>
      <c r="ID49" s="71"/>
      <c r="IE49" s="71"/>
      <c r="IF49" s="71"/>
      <c r="IG49" s="71"/>
      <c r="IH49" s="71"/>
      <c r="II49" s="71"/>
      <c r="IJ49" s="71"/>
      <c r="IK49" s="71"/>
      <c r="IL49" s="71"/>
      <c r="IM49" s="71"/>
      <c r="IN49" s="71"/>
      <c r="IO49" s="71"/>
      <c r="IP49" s="71"/>
      <c r="IQ49" s="71"/>
      <c r="IR49" s="71"/>
      <c r="IS49" s="71"/>
      <c r="IT49" s="71"/>
      <c r="IU49" s="71"/>
      <c r="IV49" s="71"/>
      <c r="IW49" s="71"/>
      <c r="IX49" s="71"/>
      <c r="IY49" s="71"/>
      <c r="IZ49" s="71"/>
      <c r="JA49" s="71"/>
      <c r="JB49" s="71"/>
      <c r="JC49" s="71"/>
      <c r="JD49" s="71"/>
      <c r="JE49" s="71"/>
      <c r="JF49" s="71"/>
      <c r="JG49" s="71"/>
      <c r="JH49" s="71"/>
      <c r="JI49" s="71"/>
      <c r="JJ49" s="71"/>
      <c r="JK49" s="71"/>
      <c r="JL49" s="71"/>
      <c r="JM49" s="71"/>
      <c r="JN49" s="71"/>
      <c r="JO49" s="71"/>
      <c r="JP49" s="71"/>
      <c r="JQ49" s="71"/>
      <c r="JR49" s="71"/>
      <c r="JS49" s="71"/>
      <c r="JT49" s="71"/>
      <c r="JU49" s="71"/>
      <c r="JV49" s="71"/>
      <c r="JW49" s="71"/>
      <c r="JX49" s="71"/>
      <c r="JY49" s="71"/>
      <c r="JZ49" s="71"/>
      <c r="KA49" s="71"/>
      <c r="KB49" s="71"/>
      <c r="KC49" s="71"/>
      <c r="KD49" s="71"/>
      <c r="KE49" s="71"/>
      <c r="KF49" s="71"/>
      <c r="KG49" s="71"/>
      <c r="KH49" s="71"/>
      <c r="KI49" s="71"/>
      <c r="KJ49" s="71"/>
      <c r="KK49" s="71"/>
      <c r="KL49" s="71"/>
      <c r="KM49" s="71"/>
      <c r="KN49" s="71"/>
      <c r="KO49" s="71"/>
      <c r="KP49" s="71"/>
      <c r="KQ49" s="71"/>
      <c r="KR49" s="71"/>
      <c r="KS49" s="71"/>
      <c r="KT49" s="71"/>
      <c r="KU49" s="71"/>
      <c r="KV49" s="71"/>
      <c r="KW49" s="71"/>
      <c r="KX49" s="71"/>
      <c r="KY49" s="71"/>
      <c r="KZ49" s="71"/>
      <c r="LA49" s="71"/>
      <c r="LB49" s="71"/>
      <c r="LC49" s="71"/>
      <c r="LD49" s="71"/>
      <c r="LE49" s="71"/>
      <c r="LF49" s="71"/>
      <c r="LG49" s="71"/>
      <c r="LH49" s="71"/>
      <c r="LI49" s="71"/>
      <c r="LJ49" s="71"/>
      <c r="LK49" s="71"/>
      <c r="LL49" s="71"/>
      <c r="LM49" s="71"/>
      <c r="LN49" s="71"/>
      <c r="LO49" s="71"/>
      <c r="LP49" s="71"/>
      <c r="LQ49" s="71"/>
      <c r="LR49" s="71"/>
      <c r="LS49" s="71"/>
      <c r="LT49" s="71"/>
      <c r="LU49" s="71"/>
      <c r="LV49" s="71"/>
      <c r="LW49" s="71"/>
      <c r="LX49" s="71"/>
      <c r="LY49" s="71"/>
      <c r="LZ49" s="71"/>
      <c r="MA49" s="71"/>
      <c r="MB49" s="71"/>
      <c r="MC49" s="71"/>
      <c r="MD49" s="71"/>
      <c r="ME49" s="71"/>
      <c r="MF49" s="71"/>
      <c r="MG49" s="71"/>
      <c r="MH49" s="71"/>
      <c r="MI49" s="71"/>
      <c r="MJ49" s="71"/>
      <c r="MK49" s="71"/>
      <c r="ML49" s="71"/>
      <c r="MM49" s="71"/>
      <c r="MN49" s="71"/>
      <c r="MO49" s="71"/>
      <c r="MP49" s="71"/>
      <c r="MQ49" s="71"/>
      <c r="MR49" s="71"/>
      <c r="MS49" s="71"/>
      <c r="MT49" s="71"/>
      <c r="MU49" s="71"/>
      <c r="MV49" s="71"/>
      <c r="MW49" s="71"/>
      <c r="MX49" s="71"/>
      <c r="MY49" s="71"/>
      <c r="MZ49" s="71"/>
      <c r="NA49" s="71"/>
      <c r="NB49" s="71"/>
      <c r="NC49" s="71"/>
      <c r="ND49" s="71"/>
      <c r="NE49" s="71"/>
      <c r="NF49" s="71"/>
      <c r="NG49" s="71"/>
      <c r="NH49" s="71"/>
      <c r="NI49" s="71"/>
      <c r="NJ49" s="71"/>
      <c r="NK49" s="71"/>
      <c r="NL49" s="71"/>
      <c r="NM49" s="71"/>
      <c r="NN49" s="71"/>
      <c r="NO49" s="71"/>
      <c r="NP49" s="71"/>
      <c r="NQ49" s="71"/>
      <c r="NR49" s="71"/>
      <c r="NS49" s="71"/>
      <c r="NT49" s="71"/>
      <c r="NU49" s="71"/>
      <c r="NV49" s="71"/>
      <c r="NW49" s="71"/>
      <c r="NX49" s="71"/>
      <c r="NY49" s="71"/>
      <c r="NZ49" s="71"/>
      <c r="OA49" s="71"/>
      <c r="OB49" s="71"/>
      <c r="OC49" s="71"/>
      <c r="OD49" s="71"/>
      <c r="OE49" s="71"/>
      <c r="OF49" s="71"/>
      <c r="OG49" s="71"/>
      <c r="OH49" s="71"/>
      <c r="OI49" s="71"/>
      <c r="OJ49" s="71"/>
      <c r="OK49" s="71"/>
      <c r="OL49" s="71"/>
      <c r="OM49" s="71"/>
      <c r="ON49" s="71"/>
      <c r="OO49" s="71"/>
      <c r="OP49" s="71"/>
      <c r="OQ49" s="71"/>
      <c r="OR49" s="71"/>
      <c r="OS49" s="71"/>
      <c r="OT49" s="71"/>
      <c r="OU49" s="71"/>
      <c r="OV49" s="71"/>
      <c r="OW49" s="71"/>
      <c r="OX49" s="71"/>
      <c r="OY49" s="71"/>
      <c r="OZ49" s="71"/>
      <c r="PA49" s="71"/>
      <c r="PB49" s="71"/>
      <c r="PC49" s="71"/>
      <c r="PD49" s="71"/>
      <c r="PE49" s="71"/>
      <c r="PF49" s="71"/>
      <c r="PG49" s="71"/>
      <c r="PH49" s="71"/>
      <c r="PI49" s="71"/>
      <c r="PJ49" s="71"/>
      <c r="PK49" s="71"/>
      <c r="PL49" s="71"/>
      <c r="PM49" s="71"/>
      <c r="PN49" s="71"/>
      <c r="PO49" s="71"/>
      <c r="PP49" s="71"/>
      <c r="PQ49" s="71"/>
      <c r="PR49" s="71"/>
      <c r="PS49" s="71"/>
      <c r="PT49" s="71"/>
      <c r="PU49" s="71"/>
      <c r="PV49" s="71"/>
      <c r="PW49" s="71"/>
      <c r="PX49" s="71"/>
      <c r="PY49" s="71"/>
      <c r="PZ49" s="71"/>
      <c r="QA49" s="71"/>
      <c r="QB49" s="71"/>
      <c r="QC49" s="71"/>
      <c r="QD49" s="71"/>
      <c r="QE49" s="71"/>
      <c r="QF49" s="71"/>
      <c r="QG49" s="71"/>
      <c r="QH49" s="71"/>
      <c r="QI49" s="71"/>
      <c r="QJ49" s="71"/>
      <c r="QK49" s="71"/>
      <c r="QL49" s="71"/>
      <c r="QM49" s="71"/>
      <c r="QN49" s="71"/>
      <c r="QO49" s="71"/>
      <c r="QP49" s="71"/>
      <c r="QQ49" s="71"/>
      <c r="QR49" s="71"/>
      <c r="QS49" s="71"/>
      <c r="QT49" s="71"/>
      <c r="QU49" s="71"/>
      <c r="QV49" s="71"/>
      <c r="QW49" s="71"/>
      <c r="QX49" s="71"/>
      <c r="QY49" s="71"/>
      <c r="QZ49" s="71"/>
      <c r="RA49" s="71"/>
      <c r="RB49" s="71"/>
      <c r="RC49" s="71"/>
      <c r="RD49" s="71"/>
      <c r="RE49" s="71"/>
      <c r="RF49" s="71"/>
      <c r="RG49" s="71"/>
      <c r="RH49" s="71"/>
      <c r="RI49" s="71"/>
      <c r="RJ49" s="71"/>
      <c r="RK49" s="71"/>
      <c r="RL49" s="71"/>
      <c r="RM49" s="71"/>
      <c r="RN49" s="71"/>
      <c r="RO49" s="71"/>
      <c r="RP49" s="71"/>
      <c r="RQ49" s="71"/>
      <c r="RR49" s="71"/>
      <c r="RS49" s="71"/>
      <c r="RT49" s="71"/>
      <c r="RU49" s="71"/>
      <c r="RV49" s="71"/>
      <c r="RW49" s="71"/>
      <c r="RX49" s="71"/>
      <c r="RY49" s="71"/>
      <c r="RZ49" s="71"/>
      <c r="SA49" s="71"/>
      <c r="SB49" s="71"/>
      <c r="SC49" s="71"/>
      <c r="SD49" s="71"/>
      <c r="SE49" s="71"/>
      <c r="SF49" s="71"/>
      <c r="SG49" s="71"/>
      <c r="SH49" s="71"/>
      <c r="SI49" s="71"/>
      <c r="SJ49" s="71"/>
      <c r="SK49" s="71"/>
      <c r="SL49" s="71"/>
      <c r="SM49" s="71"/>
      <c r="SN49" s="71"/>
      <c r="SO49" s="71"/>
      <c r="SP49" s="71"/>
      <c r="SQ49" s="71"/>
      <c r="SR49" s="71"/>
      <c r="SS49" s="71"/>
      <c r="ST49" s="71"/>
      <c r="SU49" s="71"/>
      <c r="SV49" s="71"/>
      <c r="SW49" s="71"/>
      <c r="SX49" s="71"/>
      <c r="SY49" s="71"/>
      <c r="SZ49" s="71"/>
      <c r="TA49" s="71"/>
      <c r="TB49" s="71"/>
      <c r="TC49" s="71"/>
      <c r="TD49" s="71"/>
      <c r="TE49" s="71"/>
      <c r="TF49" s="71"/>
      <c r="TG49" s="71"/>
      <c r="TH49" s="71"/>
      <c r="TI49" s="71"/>
      <c r="TJ49" s="71"/>
      <c r="TK49" s="71"/>
      <c r="TL49" s="71"/>
      <c r="TM49" s="71"/>
      <c r="TN49" s="71"/>
      <c r="TO49" s="71"/>
      <c r="TP49" s="71"/>
      <c r="TQ49" s="71"/>
      <c r="TR49" s="71"/>
      <c r="TS49" s="71"/>
      <c r="TT49" s="71"/>
      <c r="TU49" s="71"/>
      <c r="TV49" s="71"/>
      <c r="TW49" s="71"/>
      <c r="TX49" s="71"/>
      <c r="TY49" s="71"/>
      <c r="TZ49" s="71"/>
      <c r="UA49" s="71"/>
      <c r="UB49" s="71"/>
      <c r="UC49" s="71"/>
      <c r="UD49" s="71"/>
      <c r="UE49" s="71"/>
      <c r="UF49" s="71"/>
      <c r="UG49" s="71"/>
      <c r="UH49" s="71"/>
      <c r="UI49" s="71"/>
      <c r="UJ49" s="71"/>
      <c r="UK49" s="71"/>
      <c r="UL49" s="71"/>
      <c r="UM49" s="71"/>
      <c r="UN49" s="71"/>
      <c r="UO49" s="71"/>
      <c r="UP49" s="71"/>
      <c r="UQ49" s="71"/>
      <c r="UR49" s="71"/>
      <c r="US49" s="71"/>
      <c r="UT49" s="71"/>
      <c r="UU49" s="71"/>
      <c r="UV49" s="71"/>
      <c r="UW49" s="71"/>
      <c r="UX49" s="71"/>
      <c r="UY49" s="71"/>
      <c r="UZ49" s="71"/>
      <c r="VA49" s="71"/>
      <c r="VB49" s="71"/>
      <c r="VC49" s="71"/>
      <c r="VD49" s="71"/>
      <c r="VE49" s="71"/>
      <c r="VF49" s="71"/>
      <c r="VG49" s="71"/>
      <c r="VH49" s="71"/>
      <c r="VI49" s="71"/>
      <c r="VJ49" s="71"/>
      <c r="VK49" s="71"/>
      <c r="VL49" s="71"/>
      <c r="VM49" s="71"/>
      <c r="VN49" s="71"/>
      <c r="VO49" s="71"/>
      <c r="VP49" s="71"/>
      <c r="VQ49" s="71"/>
      <c r="VR49" s="71"/>
      <c r="VS49" s="71"/>
      <c r="VT49" s="71"/>
      <c r="VU49" s="71"/>
      <c r="VV49" s="71"/>
      <c r="VW49" s="71"/>
      <c r="VX49" s="71"/>
      <c r="VY49" s="71"/>
      <c r="VZ49" s="71"/>
      <c r="WA49" s="71"/>
      <c r="WB49" s="71"/>
      <c r="WC49" s="71"/>
      <c r="WD49" s="71"/>
      <c r="WE49" s="71"/>
      <c r="WF49" s="71"/>
      <c r="WG49" s="71"/>
      <c r="WH49" s="71"/>
      <c r="WI49" s="71"/>
      <c r="WJ49" s="71"/>
      <c r="WK49" s="71"/>
      <c r="WL49" s="71"/>
      <c r="WM49" s="71"/>
      <c r="WN49" s="71"/>
      <c r="WO49" s="71"/>
      <c r="WP49" s="71"/>
      <c r="WQ49" s="71"/>
      <c r="WR49" s="71"/>
      <c r="WS49" s="71"/>
      <c r="WT49" s="71"/>
      <c r="WU49" s="71"/>
      <c r="WV49" s="71"/>
      <c r="WW49" s="71"/>
      <c r="WX49" s="71"/>
      <c r="WY49" s="71"/>
      <c r="WZ49" s="71"/>
      <c r="XA49" s="71"/>
      <c r="XB49" s="71"/>
      <c r="XC49" s="71"/>
      <c r="XD49" s="71"/>
      <c r="XE49" s="71"/>
      <c r="XF49" s="71"/>
      <c r="XG49" s="71"/>
      <c r="XH49" s="71"/>
      <c r="XI49" s="71"/>
      <c r="XJ49" s="71"/>
      <c r="XK49" s="71"/>
      <c r="XL49" s="71"/>
      <c r="XM49" s="71"/>
      <c r="XN49" s="71"/>
      <c r="XO49" s="71"/>
      <c r="XP49" s="71"/>
      <c r="XQ49" s="71"/>
      <c r="XR49" s="71"/>
      <c r="XS49" s="71"/>
      <c r="XT49" s="71"/>
      <c r="XU49" s="71"/>
      <c r="XV49" s="71"/>
      <c r="XW49" s="71"/>
      <c r="XX49" s="71"/>
      <c r="XY49" s="71"/>
      <c r="XZ49" s="71"/>
      <c r="YA49" s="71"/>
      <c r="YB49" s="71"/>
      <c r="YC49" s="71"/>
      <c r="YD49" s="71"/>
      <c r="YE49" s="71"/>
      <c r="YF49" s="71"/>
      <c r="YG49" s="71"/>
      <c r="YH49" s="71"/>
      <c r="YI49" s="71"/>
      <c r="YJ49" s="71"/>
      <c r="YK49" s="71"/>
      <c r="YL49" s="71"/>
      <c r="YM49" s="71"/>
      <c r="YN49" s="71"/>
      <c r="YO49" s="71"/>
      <c r="YP49" s="71"/>
      <c r="YQ49" s="71"/>
      <c r="YR49" s="71"/>
      <c r="YS49" s="71"/>
      <c r="YT49" s="71"/>
      <c r="YU49" s="71"/>
      <c r="YV49" s="71"/>
      <c r="YW49" s="71"/>
      <c r="YX49" s="71"/>
      <c r="YY49" s="71"/>
      <c r="YZ49" s="71"/>
      <c r="ZA49" s="71"/>
      <c r="ZB49" s="71"/>
      <c r="ZC49" s="71"/>
      <c r="ZD49" s="71"/>
      <c r="ZE49" s="71"/>
      <c r="ZF49" s="71"/>
      <c r="ZG49" s="71"/>
      <c r="ZH49" s="71"/>
      <c r="ZI49" s="71"/>
      <c r="ZJ49" s="71"/>
      <c r="ZK49" s="71"/>
      <c r="ZL49" s="71"/>
      <c r="ZM49" s="71"/>
      <c r="ZN49" s="71"/>
      <c r="ZO49" s="71"/>
      <c r="ZP49" s="71"/>
      <c r="ZQ49" s="71"/>
      <c r="ZR49" s="71"/>
      <c r="ZS49" s="71"/>
      <c r="ZT49" s="71"/>
      <c r="ZU49" s="71"/>
      <c r="ZV49" s="71"/>
      <c r="ZW49" s="71"/>
      <c r="ZX49" s="71"/>
      <c r="ZY49" s="71"/>
      <c r="ZZ49" s="71"/>
      <c r="AAA49" s="71"/>
      <c r="AAB49" s="71"/>
      <c r="AAC49" s="71"/>
      <c r="AAD49" s="71"/>
      <c r="AAE49" s="71"/>
      <c r="AAF49" s="71"/>
      <c r="AAG49" s="71"/>
      <c r="AAH49" s="71"/>
      <c r="AAI49" s="71"/>
      <c r="AAJ49" s="71"/>
      <c r="AAK49" s="71"/>
      <c r="AAL49" s="71"/>
      <c r="AAM49" s="71"/>
      <c r="AAN49" s="71"/>
      <c r="AAO49" s="71"/>
      <c r="AAP49" s="71"/>
      <c r="AAQ49" s="71"/>
      <c r="AAR49" s="71"/>
      <c r="AAS49" s="71"/>
      <c r="AAT49" s="71"/>
      <c r="AAU49" s="71"/>
      <c r="AAV49" s="71"/>
      <c r="AAW49" s="71"/>
      <c r="AAX49" s="71"/>
      <c r="AAY49" s="71"/>
      <c r="AAZ49" s="71"/>
      <c r="ABA49" s="71"/>
      <c r="ABB49" s="71"/>
      <c r="ABC49" s="71"/>
      <c r="ABD49" s="71"/>
      <c r="ABE49" s="71"/>
      <c r="ABF49" s="71"/>
      <c r="ABG49" s="71"/>
      <c r="ABH49" s="71"/>
      <c r="ABI49" s="71"/>
      <c r="ABJ49" s="71"/>
      <c r="ABK49" s="71"/>
      <c r="ABL49" s="71"/>
      <c r="ABM49" s="71"/>
      <c r="ABN49" s="71"/>
      <c r="ABO49" s="71"/>
      <c r="ABP49" s="71"/>
      <c r="ABQ49" s="71"/>
      <c r="ABR49" s="71"/>
      <c r="ABS49" s="71"/>
      <c r="ABT49" s="71"/>
      <c r="ABU49" s="71"/>
      <c r="ABV49" s="71"/>
      <c r="ABW49" s="71"/>
      <c r="ABX49" s="71"/>
      <c r="ABY49" s="71"/>
      <c r="ABZ49" s="71"/>
      <c r="ACA49" s="71"/>
      <c r="ACB49" s="71"/>
      <c r="ACC49" s="71"/>
      <c r="ACD49" s="71"/>
      <c r="ACE49" s="71"/>
      <c r="ACF49" s="71"/>
      <c r="ACG49" s="71"/>
      <c r="ACH49" s="71"/>
      <c r="ACI49" s="71"/>
      <c r="ACJ49" s="71"/>
      <c r="ACK49" s="71"/>
      <c r="ACL49" s="71"/>
      <c r="ACM49" s="71"/>
      <c r="ACN49" s="71"/>
      <c r="ACO49" s="71"/>
      <c r="ACP49" s="71"/>
      <c r="ACQ49" s="71"/>
      <c r="ACR49" s="71"/>
      <c r="ACS49" s="71"/>
      <c r="ACT49" s="71"/>
      <c r="ACU49" s="71"/>
      <c r="ACV49" s="71"/>
      <c r="ACW49" s="71"/>
      <c r="ACX49" s="71"/>
      <c r="ACY49" s="71"/>
      <c r="ACZ49" s="71"/>
      <c r="ADA49" s="71"/>
      <c r="ADB49" s="71"/>
      <c r="ADC49" s="71"/>
      <c r="ADD49" s="71"/>
      <c r="ADE49" s="71"/>
      <c r="ADF49" s="71"/>
      <c r="ADG49" s="71"/>
      <c r="ADH49" s="71"/>
      <c r="ADI49" s="71"/>
      <c r="ADJ49" s="71"/>
      <c r="ADK49" s="71"/>
      <c r="ADL49" s="71"/>
      <c r="ADM49" s="71"/>
      <c r="ADN49" s="71"/>
      <c r="ADO49" s="71"/>
      <c r="ADP49" s="71"/>
      <c r="ADQ49" s="71"/>
      <c r="ADR49" s="71"/>
      <c r="ADS49" s="71"/>
      <c r="ADT49" s="71"/>
      <c r="ADU49" s="71"/>
      <c r="ADV49" s="71"/>
      <c r="ADW49" s="71"/>
      <c r="ADX49" s="71"/>
      <c r="ADY49" s="71"/>
      <c r="ADZ49" s="71"/>
      <c r="AEA49" s="71"/>
      <c r="AEB49" s="71"/>
      <c r="AEC49" s="71"/>
    </row>
    <row r="50" spans="1:809" s="73" customFormat="1">
      <c r="A50" s="49"/>
      <c r="B50" s="35">
        <v>3</v>
      </c>
      <c r="C50" s="62" t="s">
        <v>207</v>
      </c>
      <c r="D50" s="72" t="s">
        <v>56</v>
      </c>
      <c r="E50" s="63" t="s">
        <v>36</v>
      </c>
      <c r="F50" s="63" t="s">
        <v>198</v>
      </c>
      <c r="G50" s="63"/>
      <c r="H50" s="64"/>
      <c r="I50" s="63" t="s">
        <v>81</v>
      </c>
      <c r="J50" s="65">
        <v>1</v>
      </c>
      <c r="K50" s="66" t="s">
        <v>31</v>
      </c>
      <c r="L50" s="65">
        <v>2002</v>
      </c>
      <c r="M50" s="67">
        <v>37568</v>
      </c>
      <c r="N50" s="64">
        <v>4500</v>
      </c>
      <c r="O50" s="68"/>
      <c r="P50" s="68"/>
      <c r="Q50" s="69" t="s">
        <v>137</v>
      </c>
      <c r="R50" s="70" t="s">
        <v>208</v>
      </c>
      <c r="S50" s="29" t="s">
        <v>209</v>
      </c>
      <c r="T50" s="30" t="str">
        <f t="shared" si="0"/>
        <v>Cu</v>
      </c>
      <c r="U50" s="29">
        <v>580</v>
      </c>
      <c r="V50" s="29">
        <v>1.1000000000000001</v>
      </c>
      <c r="W50" s="29"/>
      <c r="X50" s="29">
        <v>1.1000000000000001</v>
      </c>
      <c r="Y50" s="29" t="s">
        <v>210</v>
      </c>
      <c r="Z50" s="29">
        <v>200</v>
      </c>
      <c r="AA50" s="29" t="s">
        <v>59</v>
      </c>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c r="DH50" s="71"/>
      <c r="DI50" s="71"/>
      <c r="DJ50" s="71"/>
      <c r="DK50" s="71"/>
      <c r="DL50" s="71"/>
      <c r="DM50" s="71"/>
      <c r="DN50" s="71"/>
      <c r="DO50" s="71"/>
      <c r="DP50" s="71"/>
      <c r="DQ50" s="71"/>
      <c r="DR50" s="71"/>
      <c r="DS50" s="71"/>
      <c r="DT50" s="71"/>
      <c r="DU50" s="71"/>
      <c r="DV50" s="71"/>
      <c r="DW50" s="71"/>
      <c r="DX50" s="71"/>
      <c r="DY50" s="71"/>
      <c r="DZ50" s="71"/>
      <c r="EA50" s="71"/>
      <c r="EB50" s="71"/>
      <c r="EC50" s="71"/>
      <c r="ED50" s="71"/>
      <c r="EE50" s="71"/>
      <c r="EF50" s="71"/>
      <c r="EG50" s="71"/>
      <c r="EH50" s="71"/>
      <c r="EI50" s="71"/>
      <c r="EJ50" s="71"/>
      <c r="EK50" s="71"/>
      <c r="EL50" s="71"/>
      <c r="EM50" s="71"/>
      <c r="EN50" s="71"/>
      <c r="EO50" s="71"/>
      <c r="EP50" s="71"/>
      <c r="EQ50" s="71"/>
      <c r="ER50" s="71"/>
      <c r="ES50" s="71"/>
      <c r="ET50" s="71"/>
      <c r="EU50" s="71"/>
      <c r="EV50" s="71"/>
      <c r="EW50" s="71"/>
      <c r="EX50" s="71"/>
      <c r="EY50" s="71"/>
      <c r="EZ50" s="71"/>
      <c r="FA50" s="71"/>
      <c r="FB50" s="71"/>
      <c r="FC50" s="71"/>
      <c r="FD50" s="71"/>
      <c r="FE50" s="71"/>
      <c r="FF50" s="71"/>
      <c r="FG50" s="71"/>
      <c r="FH50" s="71"/>
      <c r="FI50" s="71"/>
      <c r="FJ50" s="71"/>
      <c r="FK50" s="71"/>
      <c r="FL50" s="71"/>
      <c r="FM50" s="71"/>
      <c r="FN50" s="71"/>
      <c r="FO50" s="71"/>
      <c r="FP50" s="71"/>
      <c r="FQ50" s="71"/>
      <c r="FR50" s="71"/>
      <c r="FS50" s="71"/>
      <c r="FT50" s="71"/>
      <c r="FU50" s="71"/>
      <c r="FV50" s="71"/>
      <c r="FW50" s="71"/>
      <c r="FX50" s="71"/>
      <c r="FY50" s="71"/>
      <c r="FZ50" s="71"/>
      <c r="GA50" s="71"/>
      <c r="GB50" s="71"/>
      <c r="GC50" s="71"/>
      <c r="GD50" s="71"/>
      <c r="GE50" s="71"/>
      <c r="GF50" s="71"/>
      <c r="GG50" s="71"/>
      <c r="GH50" s="71"/>
      <c r="GI50" s="71"/>
      <c r="GJ50" s="71"/>
      <c r="GK50" s="71"/>
      <c r="GL50" s="71"/>
      <c r="GM50" s="71"/>
      <c r="GN50" s="71"/>
      <c r="GO50" s="71"/>
      <c r="GP50" s="71"/>
      <c r="GQ50" s="71"/>
      <c r="GR50" s="71"/>
      <c r="GS50" s="71"/>
      <c r="GT50" s="71"/>
      <c r="GU50" s="71"/>
      <c r="GV50" s="71"/>
      <c r="GW50" s="71"/>
      <c r="GX50" s="71"/>
      <c r="GY50" s="71"/>
      <c r="GZ50" s="71"/>
      <c r="HA50" s="71"/>
      <c r="HB50" s="71"/>
      <c r="HC50" s="71"/>
      <c r="HD50" s="71"/>
      <c r="HE50" s="71"/>
      <c r="HF50" s="71"/>
      <c r="HG50" s="71"/>
      <c r="HH50" s="71"/>
      <c r="HI50" s="71"/>
      <c r="HJ50" s="71"/>
      <c r="HK50" s="71"/>
      <c r="HL50" s="71"/>
      <c r="HM50" s="71"/>
      <c r="HN50" s="71"/>
      <c r="HO50" s="71"/>
      <c r="HP50" s="71"/>
      <c r="HQ50" s="71"/>
      <c r="HR50" s="71"/>
      <c r="HS50" s="71"/>
      <c r="HT50" s="71"/>
      <c r="HU50" s="71"/>
      <c r="HV50" s="71"/>
      <c r="HW50" s="71"/>
      <c r="HX50" s="71"/>
      <c r="HY50" s="71"/>
      <c r="HZ50" s="71"/>
      <c r="IA50" s="71"/>
      <c r="IB50" s="71"/>
      <c r="IC50" s="71"/>
      <c r="ID50" s="71"/>
      <c r="IE50" s="71"/>
      <c r="IF50" s="71"/>
      <c r="IG50" s="71"/>
      <c r="IH50" s="71"/>
      <c r="II50" s="71"/>
      <c r="IJ50" s="71"/>
      <c r="IK50" s="71"/>
      <c r="IL50" s="71"/>
      <c r="IM50" s="71"/>
      <c r="IN50" s="71"/>
      <c r="IO50" s="71"/>
      <c r="IP50" s="71"/>
      <c r="IQ50" s="71"/>
      <c r="IR50" s="71"/>
      <c r="IS50" s="71"/>
      <c r="IT50" s="71"/>
      <c r="IU50" s="71"/>
      <c r="IV50" s="71"/>
      <c r="IW50" s="71"/>
      <c r="IX50" s="71"/>
      <c r="IY50" s="71"/>
      <c r="IZ50" s="71"/>
      <c r="JA50" s="71"/>
      <c r="JB50" s="71"/>
      <c r="JC50" s="71"/>
      <c r="JD50" s="71"/>
      <c r="JE50" s="71"/>
      <c r="JF50" s="71"/>
      <c r="JG50" s="71"/>
      <c r="JH50" s="71"/>
      <c r="JI50" s="71"/>
      <c r="JJ50" s="71"/>
      <c r="JK50" s="71"/>
      <c r="JL50" s="71"/>
      <c r="JM50" s="71"/>
      <c r="JN50" s="71"/>
      <c r="JO50" s="71"/>
      <c r="JP50" s="71"/>
      <c r="JQ50" s="71"/>
      <c r="JR50" s="71"/>
      <c r="JS50" s="71"/>
      <c r="JT50" s="71"/>
      <c r="JU50" s="71"/>
      <c r="JV50" s="71"/>
      <c r="JW50" s="71"/>
      <c r="JX50" s="71"/>
      <c r="JY50" s="71"/>
      <c r="JZ50" s="71"/>
      <c r="KA50" s="71"/>
      <c r="KB50" s="71"/>
      <c r="KC50" s="71"/>
      <c r="KD50" s="71"/>
      <c r="KE50" s="71"/>
      <c r="KF50" s="71"/>
      <c r="KG50" s="71"/>
      <c r="KH50" s="71"/>
      <c r="KI50" s="71"/>
      <c r="KJ50" s="71"/>
      <c r="KK50" s="71"/>
      <c r="KL50" s="71"/>
      <c r="KM50" s="71"/>
      <c r="KN50" s="71"/>
      <c r="KO50" s="71"/>
      <c r="KP50" s="71"/>
      <c r="KQ50" s="71"/>
      <c r="KR50" s="71"/>
      <c r="KS50" s="71"/>
      <c r="KT50" s="71"/>
      <c r="KU50" s="71"/>
      <c r="KV50" s="71"/>
      <c r="KW50" s="71"/>
      <c r="KX50" s="71"/>
      <c r="KY50" s="71"/>
      <c r="KZ50" s="71"/>
      <c r="LA50" s="71"/>
      <c r="LB50" s="71"/>
      <c r="LC50" s="71"/>
      <c r="LD50" s="71"/>
      <c r="LE50" s="71"/>
      <c r="LF50" s="71"/>
      <c r="LG50" s="71"/>
      <c r="LH50" s="71"/>
      <c r="LI50" s="71"/>
      <c r="LJ50" s="71"/>
      <c r="LK50" s="71"/>
      <c r="LL50" s="71"/>
      <c r="LM50" s="71"/>
      <c r="LN50" s="71"/>
      <c r="LO50" s="71"/>
      <c r="LP50" s="71"/>
      <c r="LQ50" s="71"/>
      <c r="LR50" s="71"/>
      <c r="LS50" s="71"/>
      <c r="LT50" s="71"/>
      <c r="LU50" s="71"/>
      <c r="LV50" s="71"/>
      <c r="LW50" s="71"/>
      <c r="LX50" s="71"/>
      <c r="LY50" s="71"/>
      <c r="LZ50" s="71"/>
      <c r="MA50" s="71"/>
      <c r="MB50" s="71"/>
      <c r="MC50" s="71"/>
      <c r="MD50" s="71"/>
      <c r="ME50" s="71"/>
      <c r="MF50" s="71"/>
      <c r="MG50" s="71"/>
      <c r="MH50" s="71"/>
      <c r="MI50" s="71"/>
      <c r="MJ50" s="71"/>
      <c r="MK50" s="71"/>
      <c r="ML50" s="71"/>
      <c r="MM50" s="71"/>
      <c r="MN50" s="71"/>
      <c r="MO50" s="71"/>
      <c r="MP50" s="71"/>
      <c r="MQ50" s="71"/>
      <c r="MR50" s="71"/>
      <c r="MS50" s="71"/>
      <c r="MT50" s="71"/>
      <c r="MU50" s="71"/>
      <c r="MV50" s="71"/>
      <c r="MW50" s="71"/>
      <c r="MX50" s="71"/>
      <c r="MY50" s="71"/>
      <c r="MZ50" s="71"/>
      <c r="NA50" s="71"/>
      <c r="NB50" s="71"/>
      <c r="NC50" s="71"/>
      <c r="ND50" s="71"/>
      <c r="NE50" s="71"/>
      <c r="NF50" s="71"/>
      <c r="NG50" s="71"/>
      <c r="NH50" s="71"/>
      <c r="NI50" s="71"/>
      <c r="NJ50" s="71"/>
      <c r="NK50" s="71"/>
      <c r="NL50" s="71"/>
      <c r="NM50" s="71"/>
      <c r="NN50" s="71"/>
      <c r="NO50" s="71"/>
      <c r="NP50" s="71"/>
      <c r="NQ50" s="71"/>
      <c r="NR50" s="71"/>
      <c r="NS50" s="71"/>
      <c r="NT50" s="71"/>
      <c r="NU50" s="71"/>
      <c r="NV50" s="71"/>
      <c r="NW50" s="71"/>
      <c r="NX50" s="71"/>
      <c r="NY50" s="71"/>
      <c r="NZ50" s="71"/>
      <c r="OA50" s="71"/>
      <c r="OB50" s="71"/>
      <c r="OC50" s="71"/>
      <c r="OD50" s="71"/>
      <c r="OE50" s="71"/>
      <c r="OF50" s="71"/>
      <c r="OG50" s="71"/>
      <c r="OH50" s="71"/>
      <c r="OI50" s="71"/>
      <c r="OJ50" s="71"/>
      <c r="OK50" s="71"/>
      <c r="OL50" s="71"/>
      <c r="OM50" s="71"/>
      <c r="ON50" s="71"/>
      <c r="OO50" s="71"/>
      <c r="OP50" s="71"/>
      <c r="OQ50" s="71"/>
      <c r="OR50" s="71"/>
      <c r="OS50" s="71"/>
      <c r="OT50" s="71"/>
      <c r="OU50" s="71"/>
      <c r="OV50" s="71"/>
      <c r="OW50" s="71"/>
      <c r="OX50" s="71"/>
      <c r="OY50" s="71"/>
      <c r="OZ50" s="71"/>
      <c r="PA50" s="71"/>
      <c r="PB50" s="71"/>
      <c r="PC50" s="71"/>
      <c r="PD50" s="71"/>
      <c r="PE50" s="71"/>
      <c r="PF50" s="71"/>
      <c r="PG50" s="71"/>
      <c r="PH50" s="71"/>
      <c r="PI50" s="71"/>
      <c r="PJ50" s="71"/>
      <c r="PK50" s="71"/>
      <c r="PL50" s="71"/>
      <c r="PM50" s="71"/>
      <c r="PN50" s="71"/>
      <c r="PO50" s="71"/>
      <c r="PP50" s="71"/>
      <c r="PQ50" s="71"/>
      <c r="PR50" s="71"/>
      <c r="PS50" s="71"/>
      <c r="PT50" s="71"/>
      <c r="PU50" s="71"/>
      <c r="PV50" s="71"/>
      <c r="PW50" s="71"/>
      <c r="PX50" s="71"/>
      <c r="PY50" s="71"/>
      <c r="PZ50" s="71"/>
      <c r="QA50" s="71"/>
      <c r="QB50" s="71"/>
      <c r="QC50" s="71"/>
      <c r="QD50" s="71"/>
      <c r="QE50" s="71"/>
      <c r="QF50" s="71"/>
      <c r="QG50" s="71"/>
      <c r="QH50" s="71"/>
      <c r="QI50" s="71"/>
      <c r="QJ50" s="71"/>
      <c r="QK50" s="71"/>
      <c r="QL50" s="71"/>
      <c r="QM50" s="71"/>
      <c r="QN50" s="71"/>
      <c r="QO50" s="71"/>
      <c r="QP50" s="71"/>
      <c r="QQ50" s="71"/>
      <c r="QR50" s="71"/>
      <c r="QS50" s="71"/>
      <c r="QT50" s="71"/>
      <c r="QU50" s="71"/>
      <c r="QV50" s="71"/>
      <c r="QW50" s="71"/>
      <c r="QX50" s="71"/>
      <c r="QY50" s="71"/>
      <c r="QZ50" s="71"/>
      <c r="RA50" s="71"/>
      <c r="RB50" s="71"/>
      <c r="RC50" s="71"/>
      <c r="RD50" s="71"/>
      <c r="RE50" s="71"/>
      <c r="RF50" s="71"/>
      <c r="RG50" s="71"/>
      <c r="RH50" s="71"/>
      <c r="RI50" s="71"/>
      <c r="RJ50" s="71"/>
      <c r="RK50" s="71"/>
      <c r="RL50" s="71"/>
      <c r="RM50" s="71"/>
      <c r="RN50" s="71"/>
      <c r="RO50" s="71"/>
      <c r="RP50" s="71"/>
      <c r="RQ50" s="71"/>
      <c r="RR50" s="71"/>
      <c r="RS50" s="71"/>
      <c r="RT50" s="71"/>
      <c r="RU50" s="71"/>
      <c r="RV50" s="71"/>
      <c r="RW50" s="71"/>
      <c r="RX50" s="71"/>
      <c r="RY50" s="71"/>
      <c r="RZ50" s="71"/>
      <c r="SA50" s="71"/>
      <c r="SB50" s="71"/>
      <c r="SC50" s="71"/>
      <c r="SD50" s="71"/>
      <c r="SE50" s="71"/>
      <c r="SF50" s="71"/>
      <c r="SG50" s="71"/>
      <c r="SH50" s="71"/>
      <c r="SI50" s="71"/>
      <c r="SJ50" s="71"/>
      <c r="SK50" s="71"/>
      <c r="SL50" s="71"/>
      <c r="SM50" s="71"/>
      <c r="SN50" s="71"/>
      <c r="SO50" s="71"/>
      <c r="SP50" s="71"/>
      <c r="SQ50" s="71"/>
      <c r="SR50" s="71"/>
      <c r="SS50" s="71"/>
      <c r="ST50" s="71"/>
      <c r="SU50" s="71"/>
      <c r="SV50" s="71"/>
      <c r="SW50" s="71"/>
      <c r="SX50" s="71"/>
      <c r="SY50" s="71"/>
      <c r="SZ50" s="71"/>
      <c r="TA50" s="71"/>
      <c r="TB50" s="71"/>
      <c r="TC50" s="71"/>
      <c r="TD50" s="71"/>
      <c r="TE50" s="71"/>
      <c r="TF50" s="71"/>
      <c r="TG50" s="71"/>
      <c r="TH50" s="71"/>
      <c r="TI50" s="71"/>
      <c r="TJ50" s="71"/>
      <c r="TK50" s="71"/>
      <c r="TL50" s="71"/>
      <c r="TM50" s="71"/>
      <c r="TN50" s="71"/>
      <c r="TO50" s="71"/>
      <c r="TP50" s="71"/>
      <c r="TQ50" s="71"/>
      <c r="TR50" s="71"/>
      <c r="TS50" s="71"/>
      <c r="TT50" s="71"/>
      <c r="TU50" s="71"/>
      <c r="TV50" s="71"/>
      <c r="TW50" s="71"/>
      <c r="TX50" s="71"/>
      <c r="TY50" s="71"/>
      <c r="TZ50" s="71"/>
      <c r="UA50" s="71"/>
      <c r="UB50" s="71"/>
      <c r="UC50" s="71"/>
      <c r="UD50" s="71"/>
      <c r="UE50" s="71"/>
      <c r="UF50" s="71"/>
      <c r="UG50" s="71"/>
      <c r="UH50" s="71"/>
      <c r="UI50" s="71"/>
      <c r="UJ50" s="71"/>
      <c r="UK50" s="71"/>
      <c r="UL50" s="71"/>
      <c r="UM50" s="71"/>
      <c r="UN50" s="71"/>
      <c r="UO50" s="71"/>
      <c r="UP50" s="71"/>
      <c r="UQ50" s="71"/>
      <c r="UR50" s="71"/>
      <c r="US50" s="71"/>
      <c r="UT50" s="71"/>
      <c r="UU50" s="71"/>
      <c r="UV50" s="71"/>
      <c r="UW50" s="71"/>
      <c r="UX50" s="71"/>
      <c r="UY50" s="71"/>
      <c r="UZ50" s="71"/>
      <c r="VA50" s="71"/>
      <c r="VB50" s="71"/>
      <c r="VC50" s="71"/>
      <c r="VD50" s="71"/>
      <c r="VE50" s="71"/>
      <c r="VF50" s="71"/>
      <c r="VG50" s="71"/>
      <c r="VH50" s="71"/>
      <c r="VI50" s="71"/>
      <c r="VJ50" s="71"/>
      <c r="VK50" s="71"/>
      <c r="VL50" s="71"/>
      <c r="VM50" s="71"/>
      <c r="VN50" s="71"/>
      <c r="VO50" s="71"/>
      <c r="VP50" s="71"/>
      <c r="VQ50" s="71"/>
      <c r="VR50" s="71"/>
      <c r="VS50" s="71"/>
      <c r="VT50" s="71"/>
      <c r="VU50" s="71"/>
      <c r="VV50" s="71"/>
      <c r="VW50" s="71"/>
      <c r="VX50" s="71"/>
      <c r="VY50" s="71"/>
      <c r="VZ50" s="71"/>
      <c r="WA50" s="71"/>
      <c r="WB50" s="71"/>
      <c r="WC50" s="71"/>
      <c r="WD50" s="71"/>
      <c r="WE50" s="71"/>
      <c r="WF50" s="71"/>
      <c r="WG50" s="71"/>
      <c r="WH50" s="71"/>
      <c r="WI50" s="71"/>
      <c r="WJ50" s="71"/>
      <c r="WK50" s="71"/>
      <c r="WL50" s="71"/>
      <c r="WM50" s="71"/>
      <c r="WN50" s="71"/>
      <c r="WO50" s="71"/>
      <c r="WP50" s="71"/>
      <c r="WQ50" s="71"/>
      <c r="WR50" s="71"/>
      <c r="WS50" s="71"/>
      <c r="WT50" s="71"/>
      <c r="WU50" s="71"/>
      <c r="WV50" s="71"/>
      <c r="WW50" s="71"/>
      <c r="WX50" s="71"/>
      <c r="WY50" s="71"/>
      <c r="WZ50" s="71"/>
      <c r="XA50" s="71"/>
      <c r="XB50" s="71"/>
      <c r="XC50" s="71"/>
      <c r="XD50" s="71"/>
      <c r="XE50" s="71"/>
      <c r="XF50" s="71"/>
      <c r="XG50" s="71"/>
      <c r="XH50" s="71"/>
      <c r="XI50" s="71"/>
      <c r="XJ50" s="71"/>
      <c r="XK50" s="71"/>
      <c r="XL50" s="71"/>
      <c r="XM50" s="71"/>
      <c r="XN50" s="71"/>
      <c r="XO50" s="71"/>
      <c r="XP50" s="71"/>
      <c r="XQ50" s="71"/>
      <c r="XR50" s="71"/>
      <c r="XS50" s="71"/>
      <c r="XT50" s="71"/>
      <c r="XU50" s="71"/>
      <c r="XV50" s="71"/>
      <c r="XW50" s="71"/>
      <c r="XX50" s="71"/>
      <c r="XY50" s="71"/>
      <c r="XZ50" s="71"/>
      <c r="YA50" s="71"/>
      <c r="YB50" s="71"/>
      <c r="YC50" s="71"/>
      <c r="YD50" s="71"/>
      <c r="YE50" s="71"/>
      <c r="YF50" s="71"/>
      <c r="YG50" s="71"/>
      <c r="YH50" s="71"/>
      <c r="YI50" s="71"/>
      <c r="YJ50" s="71"/>
      <c r="YK50" s="71"/>
      <c r="YL50" s="71"/>
      <c r="YM50" s="71"/>
      <c r="YN50" s="71"/>
      <c r="YO50" s="71"/>
      <c r="YP50" s="71"/>
      <c r="YQ50" s="71"/>
      <c r="YR50" s="71"/>
      <c r="YS50" s="71"/>
      <c r="YT50" s="71"/>
      <c r="YU50" s="71"/>
      <c r="YV50" s="71"/>
      <c r="YW50" s="71"/>
      <c r="YX50" s="71"/>
      <c r="YY50" s="71"/>
      <c r="YZ50" s="71"/>
      <c r="ZA50" s="71"/>
      <c r="ZB50" s="71"/>
      <c r="ZC50" s="71"/>
      <c r="ZD50" s="71"/>
      <c r="ZE50" s="71"/>
      <c r="ZF50" s="71"/>
      <c r="ZG50" s="71"/>
      <c r="ZH50" s="71"/>
      <c r="ZI50" s="71"/>
      <c r="ZJ50" s="71"/>
      <c r="ZK50" s="71"/>
      <c r="ZL50" s="71"/>
      <c r="ZM50" s="71"/>
      <c r="ZN50" s="71"/>
      <c r="ZO50" s="71"/>
      <c r="ZP50" s="71"/>
      <c r="ZQ50" s="71"/>
      <c r="ZR50" s="71"/>
      <c r="ZS50" s="71"/>
      <c r="ZT50" s="71"/>
      <c r="ZU50" s="71"/>
      <c r="ZV50" s="71"/>
      <c r="ZW50" s="71"/>
      <c r="ZX50" s="71"/>
      <c r="ZY50" s="71"/>
      <c r="ZZ50" s="71"/>
      <c r="AAA50" s="71"/>
      <c r="AAB50" s="71"/>
      <c r="AAC50" s="71"/>
      <c r="AAD50" s="71"/>
      <c r="AAE50" s="71"/>
      <c r="AAF50" s="71"/>
      <c r="AAG50" s="71"/>
      <c r="AAH50" s="71"/>
      <c r="AAI50" s="71"/>
      <c r="AAJ50" s="71"/>
      <c r="AAK50" s="71"/>
      <c r="AAL50" s="71"/>
      <c r="AAM50" s="71"/>
      <c r="AAN50" s="71"/>
      <c r="AAO50" s="71"/>
      <c r="AAP50" s="71"/>
      <c r="AAQ50" s="71"/>
      <c r="AAR50" s="71"/>
      <c r="AAS50" s="71"/>
      <c r="AAT50" s="71"/>
      <c r="AAU50" s="71"/>
      <c r="AAV50" s="71"/>
      <c r="AAW50" s="71"/>
      <c r="AAX50" s="71"/>
      <c r="AAY50" s="71"/>
      <c r="AAZ50" s="71"/>
      <c r="ABA50" s="71"/>
      <c r="ABB50" s="71"/>
      <c r="ABC50" s="71"/>
      <c r="ABD50" s="71"/>
      <c r="ABE50" s="71"/>
      <c r="ABF50" s="71"/>
      <c r="ABG50" s="71"/>
      <c r="ABH50" s="71"/>
      <c r="ABI50" s="71"/>
      <c r="ABJ50" s="71"/>
      <c r="ABK50" s="71"/>
      <c r="ABL50" s="71"/>
      <c r="ABM50" s="71"/>
      <c r="ABN50" s="71"/>
      <c r="ABO50" s="71"/>
      <c r="ABP50" s="71"/>
      <c r="ABQ50" s="71"/>
      <c r="ABR50" s="71"/>
      <c r="ABS50" s="71"/>
      <c r="ABT50" s="71"/>
      <c r="ABU50" s="71"/>
      <c r="ABV50" s="71"/>
      <c r="ABW50" s="71"/>
      <c r="ABX50" s="71"/>
      <c r="ABY50" s="71"/>
      <c r="ABZ50" s="71"/>
      <c r="ACA50" s="71"/>
      <c r="ACB50" s="71"/>
      <c r="ACC50" s="71"/>
      <c r="ACD50" s="71"/>
      <c r="ACE50" s="71"/>
      <c r="ACF50" s="71"/>
      <c r="ACG50" s="71"/>
      <c r="ACH50" s="71"/>
      <c r="ACI50" s="71"/>
      <c r="ACJ50" s="71"/>
      <c r="ACK50" s="71"/>
      <c r="ACL50" s="71"/>
      <c r="ACM50" s="71"/>
      <c r="ACN50" s="71"/>
      <c r="ACO50" s="71"/>
      <c r="ACP50" s="71"/>
      <c r="ACQ50" s="71"/>
      <c r="ACR50" s="71"/>
      <c r="ACS50" s="71"/>
      <c r="ACT50" s="71"/>
      <c r="ACU50" s="71"/>
      <c r="ACV50" s="71"/>
      <c r="ACW50" s="71"/>
      <c r="ACX50" s="71"/>
      <c r="ACY50" s="71"/>
      <c r="ACZ50" s="71"/>
      <c r="ADA50" s="71"/>
      <c r="ADB50" s="71"/>
      <c r="ADC50" s="71"/>
      <c r="ADD50" s="71"/>
      <c r="ADE50" s="71"/>
      <c r="ADF50" s="71"/>
      <c r="ADG50" s="71"/>
      <c r="ADH50" s="71"/>
      <c r="ADI50" s="71"/>
      <c r="ADJ50" s="71"/>
      <c r="ADK50" s="71"/>
      <c r="ADL50" s="71"/>
      <c r="ADM50" s="71"/>
      <c r="ADN50" s="71"/>
      <c r="ADO50" s="71"/>
      <c r="ADP50" s="71"/>
      <c r="ADQ50" s="71"/>
      <c r="ADR50" s="71"/>
      <c r="ADS50" s="71"/>
      <c r="ADT50" s="71"/>
      <c r="ADU50" s="71"/>
      <c r="ADV50" s="71"/>
      <c r="ADW50" s="71"/>
      <c r="ADX50" s="71"/>
      <c r="ADY50" s="71"/>
      <c r="ADZ50" s="71"/>
      <c r="AEA50" s="71"/>
      <c r="AEB50" s="71"/>
      <c r="AEC50" s="71"/>
    </row>
    <row r="51" spans="1:809" s="73" customFormat="1">
      <c r="A51" s="49"/>
      <c r="B51" s="35">
        <v>3</v>
      </c>
      <c r="C51" s="62" t="s">
        <v>211</v>
      </c>
      <c r="D51" s="72" t="s">
        <v>56</v>
      </c>
      <c r="E51" s="63" t="s">
        <v>36</v>
      </c>
      <c r="F51" s="63" t="s">
        <v>198</v>
      </c>
      <c r="G51" s="63"/>
      <c r="H51" s="64"/>
      <c r="I51" s="63" t="s">
        <v>81</v>
      </c>
      <c r="J51" s="65">
        <v>1</v>
      </c>
      <c r="K51" s="66" t="s">
        <v>31</v>
      </c>
      <c r="L51" s="65">
        <v>2002</v>
      </c>
      <c r="M51" s="67">
        <v>37521</v>
      </c>
      <c r="N51" s="64">
        <v>8000</v>
      </c>
      <c r="O51" s="68"/>
      <c r="P51" s="68"/>
      <c r="Q51" s="69" t="s">
        <v>137</v>
      </c>
      <c r="R51" s="70" t="s">
        <v>208</v>
      </c>
      <c r="S51" s="29" t="s">
        <v>209</v>
      </c>
      <c r="T51" s="30" t="str">
        <f t="shared" si="0"/>
        <v>Cu</v>
      </c>
      <c r="U51" s="29">
        <v>580</v>
      </c>
      <c r="V51" s="29">
        <v>1.1000000000000001</v>
      </c>
      <c r="W51" s="29"/>
      <c r="X51" s="29">
        <v>1.1000000000000001</v>
      </c>
      <c r="Y51" s="29" t="s">
        <v>210</v>
      </c>
      <c r="Z51" s="29">
        <v>200</v>
      </c>
      <c r="AA51" s="29" t="s">
        <v>59</v>
      </c>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c r="IW51" s="71"/>
      <c r="IX51" s="71"/>
      <c r="IY51" s="71"/>
      <c r="IZ51" s="71"/>
      <c r="JA51" s="71"/>
      <c r="JB51" s="71"/>
      <c r="JC51" s="71"/>
      <c r="JD51" s="71"/>
      <c r="JE51" s="71"/>
      <c r="JF51" s="71"/>
      <c r="JG51" s="71"/>
      <c r="JH51" s="71"/>
      <c r="JI51" s="71"/>
      <c r="JJ51" s="71"/>
      <c r="JK51" s="71"/>
      <c r="JL51" s="71"/>
      <c r="JM51" s="71"/>
      <c r="JN51" s="71"/>
      <c r="JO51" s="71"/>
      <c r="JP51" s="71"/>
      <c r="JQ51" s="71"/>
      <c r="JR51" s="71"/>
      <c r="JS51" s="71"/>
      <c r="JT51" s="71"/>
      <c r="JU51" s="71"/>
      <c r="JV51" s="71"/>
      <c r="JW51" s="71"/>
      <c r="JX51" s="71"/>
      <c r="JY51" s="71"/>
      <c r="JZ51" s="71"/>
      <c r="KA51" s="71"/>
      <c r="KB51" s="71"/>
      <c r="KC51" s="71"/>
      <c r="KD51" s="71"/>
      <c r="KE51" s="71"/>
      <c r="KF51" s="71"/>
      <c r="KG51" s="71"/>
      <c r="KH51" s="71"/>
      <c r="KI51" s="71"/>
      <c r="KJ51" s="71"/>
      <c r="KK51" s="71"/>
      <c r="KL51" s="71"/>
      <c r="KM51" s="71"/>
      <c r="KN51" s="71"/>
      <c r="KO51" s="71"/>
      <c r="KP51" s="71"/>
      <c r="KQ51" s="71"/>
      <c r="KR51" s="71"/>
      <c r="KS51" s="71"/>
      <c r="KT51" s="71"/>
      <c r="KU51" s="71"/>
      <c r="KV51" s="71"/>
      <c r="KW51" s="71"/>
      <c r="KX51" s="71"/>
      <c r="KY51" s="71"/>
      <c r="KZ51" s="71"/>
      <c r="LA51" s="71"/>
      <c r="LB51" s="71"/>
      <c r="LC51" s="71"/>
      <c r="LD51" s="71"/>
      <c r="LE51" s="71"/>
      <c r="LF51" s="71"/>
      <c r="LG51" s="71"/>
      <c r="LH51" s="71"/>
      <c r="LI51" s="71"/>
      <c r="LJ51" s="71"/>
      <c r="LK51" s="71"/>
      <c r="LL51" s="71"/>
      <c r="LM51" s="71"/>
      <c r="LN51" s="71"/>
      <c r="LO51" s="71"/>
      <c r="LP51" s="71"/>
      <c r="LQ51" s="71"/>
      <c r="LR51" s="71"/>
      <c r="LS51" s="71"/>
      <c r="LT51" s="71"/>
      <c r="LU51" s="71"/>
      <c r="LV51" s="71"/>
      <c r="LW51" s="71"/>
      <c r="LX51" s="71"/>
      <c r="LY51" s="71"/>
      <c r="LZ51" s="71"/>
      <c r="MA51" s="71"/>
      <c r="MB51" s="71"/>
      <c r="MC51" s="71"/>
      <c r="MD51" s="71"/>
      <c r="ME51" s="71"/>
      <c r="MF51" s="71"/>
      <c r="MG51" s="71"/>
      <c r="MH51" s="71"/>
      <c r="MI51" s="71"/>
      <c r="MJ51" s="71"/>
      <c r="MK51" s="71"/>
      <c r="ML51" s="71"/>
      <c r="MM51" s="71"/>
      <c r="MN51" s="71"/>
      <c r="MO51" s="71"/>
      <c r="MP51" s="71"/>
      <c r="MQ51" s="71"/>
      <c r="MR51" s="71"/>
      <c r="MS51" s="71"/>
      <c r="MT51" s="71"/>
      <c r="MU51" s="71"/>
      <c r="MV51" s="71"/>
      <c r="MW51" s="71"/>
      <c r="MX51" s="71"/>
      <c r="MY51" s="71"/>
      <c r="MZ51" s="71"/>
      <c r="NA51" s="71"/>
      <c r="NB51" s="71"/>
      <c r="NC51" s="71"/>
      <c r="ND51" s="71"/>
      <c r="NE51" s="71"/>
      <c r="NF51" s="71"/>
      <c r="NG51" s="71"/>
      <c r="NH51" s="71"/>
      <c r="NI51" s="71"/>
      <c r="NJ51" s="71"/>
      <c r="NK51" s="71"/>
      <c r="NL51" s="71"/>
      <c r="NM51" s="71"/>
      <c r="NN51" s="71"/>
      <c r="NO51" s="71"/>
      <c r="NP51" s="71"/>
      <c r="NQ51" s="71"/>
      <c r="NR51" s="71"/>
      <c r="NS51" s="71"/>
      <c r="NT51" s="71"/>
      <c r="NU51" s="71"/>
      <c r="NV51" s="71"/>
      <c r="NW51" s="71"/>
      <c r="NX51" s="71"/>
      <c r="NY51" s="71"/>
      <c r="NZ51" s="71"/>
      <c r="OA51" s="71"/>
      <c r="OB51" s="71"/>
      <c r="OC51" s="71"/>
      <c r="OD51" s="71"/>
      <c r="OE51" s="71"/>
      <c r="OF51" s="71"/>
      <c r="OG51" s="71"/>
      <c r="OH51" s="71"/>
      <c r="OI51" s="71"/>
      <c r="OJ51" s="71"/>
      <c r="OK51" s="71"/>
      <c r="OL51" s="71"/>
      <c r="OM51" s="71"/>
      <c r="ON51" s="71"/>
      <c r="OO51" s="71"/>
      <c r="OP51" s="71"/>
      <c r="OQ51" s="71"/>
      <c r="OR51" s="71"/>
      <c r="OS51" s="71"/>
      <c r="OT51" s="71"/>
      <c r="OU51" s="71"/>
      <c r="OV51" s="71"/>
      <c r="OW51" s="71"/>
      <c r="OX51" s="71"/>
      <c r="OY51" s="71"/>
      <c r="OZ51" s="71"/>
      <c r="PA51" s="71"/>
      <c r="PB51" s="71"/>
      <c r="PC51" s="71"/>
      <c r="PD51" s="71"/>
      <c r="PE51" s="71"/>
      <c r="PF51" s="71"/>
      <c r="PG51" s="71"/>
      <c r="PH51" s="71"/>
      <c r="PI51" s="71"/>
      <c r="PJ51" s="71"/>
      <c r="PK51" s="71"/>
      <c r="PL51" s="71"/>
      <c r="PM51" s="71"/>
      <c r="PN51" s="71"/>
      <c r="PO51" s="71"/>
      <c r="PP51" s="71"/>
      <c r="PQ51" s="71"/>
      <c r="PR51" s="71"/>
      <c r="PS51" s="71"/>
      <c r="PT51" s="71"/>
      <c r="PU51" s="71"/>
      <c r="PV51" s="71"/>
      <c r="PW51" s="71"/>
      <c r="PX51" s="71"/>
      <c r="PY51" s="71"/>
      <c r="PZ51" s="71"/>
      <c r="QA51" s="71"/>
      <c r="QB51" s="71"/>
      <c r="QC51" s="71"/>
      <c r="QD51" s="71"/>
      <c r="QE51" s="71"/>
      <c r="QF51" s="71"/>
      <c r="QG51" s="71"/>
      <c r="QH51" s="71"/>
      <c r="QI51" s="71"/>
      <c r="QJ51" s="71"/>
      <c r="QK51" s="71"/>
      <c r="QL51" s="71"/>
      <c r="QM51" s="71"/>
      <c r="QN51" s="71"/>
      <c r="QO51" s="71"/>
      <c r="QP51" s="71"/>
      <c r="QQ51" s="71"/>
      <c r="QR51" s="71"/>
      <c r="QS51" s="71"/>
      <c r="QT51" s="71"/>
      <c r="QU51" s="71"/>
      <c r="QV51" s="71"/>
      <c r="QW51" s="71"/>
      <c r="QX51" s="71"/>
      <c r="QY51" s="71"/>
      <c r="QZ51" s="71"/>
      <c r="RA51" s="71"/>
      <c r="RB51" s="71"/>
      <c r="RC51" s="71"/>
      <c r="RD51" s="71"/>
      <c r="RE51" s="71"/>
      <c r="RF51" s="71"/>
      <c r="RG51" s="71"/>
      <c r="RH51" s="71"/>
      <c r="RI51" s="71"/>
      <c r="RJ51" s="71"/>
      <c r="RK51" s="71"/>
      <c r="RL51" s="71"/>
      <c r="RM51" s="71"/>
      <c r="RN51" s="71"/>
      <c r="RO51" s="71"/>
      <c r="RP51" s="71"/>
      <c r="RQ51" s="71"/>
      <c r="RR51" s="71"/>
      <c r="RS51" s="71"/>
      <c r="RT51" s="71"/>
      <c r="RU51" s="71"/>
      <c r="RV51" s="71"/>
      <c r="RW51" s="71"/>
      <c r="RX51" s="71"/>
      <c r="RY51" s="71"/>
      <c r="RZ51" s="71"/>
      <c r="SA51" s="71"/>
      <c r="SB51" s="71"/>
      <c r="SC51" s="71"/>
      <c r="SD51" s="71"/>
      <c r="SE51" s="71"/>
      <c r="SF51" s="71"/>
      <c r="SG51" s="71"/>
      <c r="SH51" s="71"/>
      <c r="SI51" s="71"/>
      <c r="SJ51" s="71"/>
      <c r="SK51" s="71"/>
      <c r="SL51" s="71"/>
      <c r="SM51" s="71"/>
      <c r="SN51" s="71"/>
      <c r="SO51" s="71"/>
      <c r="SP51" s="71"/>
      <c r="SQ51" s="71"/>
      <c r="SR51" s="71"/>
      <c r="SS51" s="71"/>
      <c r="ST51" s="71"/>
      <c r="SU51" s="71"/>
      <c r="SV51" s="71"/>
      <c r="SW51" s="71"/>
      <c r="SX51" s="71"/>
      <c r="SY51" s="71"/>
      <c r="SZ51" s="71"/>
      <c r="TA51" s="71"/>
      <c r="TB51" s="71"/>
      <c r="TC51" s="71"/>
      <c r="TD51" s="71"/>
      <c r="TE51" s="71"/>
      <c r="TF51" s="71"/>
      <c r="TG51" s="71"/>
      <c r="TH51" s="71"/>
      <c r="TI51" s="71"/>
      <c r="TJ51" s="71"/>
      <c r="TK51" s="71"/>
      <c r="TL51" s="71"/>
      <c r="TM51" s="71"/>
      <c r="TN51" s="71"/>
      <c r="TO51" s="71"/>
      <c r="TP51" s="71"/>
      <c r="TQ51" s="71"/>
      <c r="TR51" s="71"/>
      <c r="TS51" s="71"/>
      <c r="TT51" s="71"/>
      <c r="TU51" s="71"/>
      <c r="TV51" s="71"/>
      <c r="TW51" s="71"/>
      <c r="TX51" s="71"/>
      <c r="TY51" s="71"/>
      <c r="TZ51" s="71"/>
      <c r="UA51" s="71"/>
      <c r="UB51" s="71"/>
      <c r="UC51" s="71"/>
      <c r="UD51" s="71"/>
      <c r="UE51" s="71"/>
      <c r="UF51" s="71"/>
      <c r="UG51" s="71"/>
      <c r="UH51" s="71"/>
      <c r="UI51" s="71"/>
      <c r="UJ51" s="71"/>
      <c r="UK51" s="71"/>
      <c r="UL51" s="71"/>
      <c r="UM51" s="71"/>
      <c r="UN51" s="71"/>
      <c r="UO51" s="71"/>
      <c r="UP51" s="71"/>
      <c r="UQ51" s="71"/>
      <c r="UR51" s="71"/>
      <c r="US51" s="71"/>
      <c r="UT51" s="71"/>
      <c r="UU51" s="71"/>
      <c r="UV51" s="71"/>
      <c r="UW51" s="71"/>
      <c r="UX51" s="71"/>
      <c r="UY51" s="71"/>
      <c r="UZ51" s="71"/>
      <c r="VA51" s="71"/>
      <c r="VB51" s="71"/>
      <c r="VC51" s="71"/>
      <c r="VD51" s="71"/>
      <c r="VE51" s="71"/>
      <c r="VF51" s="71"/>
      <c r="VG51" s="71"/>
      <c r="VH51" s="71"/>
      <c r="VI51" s="71"/>
      <c r="VJ51" s="71"/>
      <c r="VK51" s="71"/>
      <c r="VL51" s="71"/>
      <c r="VM51" s="71"/>
      <c r="VN51" s="71"/>
      <c r="VO51" s="71"/>
      <c r="VP51" s="71"/>
      <c r="VQ51" s="71"/>
      <c r="VR51" s="71"/>
      <c r="VS51" s="71"/>
      <c r="VT51" s="71"/>
      <c r="VU51" s="71"/>
      <c r="VV51" s="71"/>
      <c r="VW51" s="71"/>
      <c r="VX51" s="71"/>
      <c r="VY51" s="71"/>
      <c r="VZ51" s="71"/>
      <c r="WA51" s="71"/>
      <c r="WB51" s="71"/>
      <c r="WC51" s="71"/>
      <c r="WD51" s="71"/>
      <c r="WE51" s="71"/>
      <c r="WF51" s="71"/>
      <c r="WG51" s="71"/>
      <c r="WH51" s="71"/>
      <c r="WI51" s="71"/>
      <c r="WJ51" s="71"/>
      <c r="WK51" s="71"/>
      <c r="WL51" s="71"/>
      <c r="WM51" s="71"/>
      <c r="WN51" s="71"/>
      <c r="WO51" s="71"/>
      <c r="WP51" s="71"/>
      <c r="WQ51" s="71"/>
      <c r="WR51" s="71"/>
      <c r="WS51" s="71"/>
      <c r="WT51" s="71"/>
      <c r="WU51" s="71"/>
      <c r="WV51" s="71"/>
      <c r="WW51" s="71"/>
      <c r="WX51" s="71"/>
      <c r="WY51" s="71"/>
      <c r="WZ51" s="71"/>
      <c r="XA51" s="71"/>
      <c r="XB51" s="71"/>
      <c r="XC51" s="71"/>
      <c r="XD51" s="71"/>
      <c r="XE51" s="71"/>
      <c r="XF51" s="71"/>
      <c r="XG51" s="71"/>
      <c r="XH51" s="71"/>
      <c r="XI51" s="71"/>
      <c r="XJ51" s="71"/>
      <c r="XK51" s="71"/>
      <c r="XL51" s="71"/>
      <c r="XM51" s="71"/>
      <c r="XN51" s="71"/>
      <c r="XO51" s="71"/>
      <c r="XP51" s="71"/>
      <c r="XQ51" s="71"/>
      <c r="XR51" s="71"/>
      <c r="XS51" s="71"/>
      <c r="XT51" s="71"/>
      <c r="XU51" s="71"/>
      <c r="XV51" s="71"/>
      <c r="XW51" s="71"/>
      <c r="XX51" s="71"/>
      <c r="XY51" s="71"/>
      <c r="XZ51" s="71"/>
      <c r="YA51" s="71"/>
      <c r="YB51" s="71"/>
      <c r="YC51" s="71"/>
      <c r="YD51" s="71"/>
      <c r="YE51" s="71"/>
      <c r="YF51" s="71"/>
      <c r="YG51" s="71"/>
      <c r="YH51" s="71"/>
      <c r="YI51" s="71"/>
      <c r="YJ51" s="71"/>
      <c r="YK51" s="71"/>
      <c r="YL51" s="71"/>
      <c r="YM51" s="71"/>
      <c r="YN51" s="71"/>
      <c r="YO51" s="71"/>
      <c r="YP51" s="71"/>
      <c r="YQ51" s="71"/>
      <c r="YR51" s="71"/>
      <c r="YS51" s="71"/>
      <c r="YT51" s="71"/>
      <c r="YU51" s="71"/>
      <c r="YV51" s="71"/>
      <c r="YW51" s="71"/>
      <c r="YX51" s="71"/>
      <c r="YY51" s="71"/>
      <c r="YZ51" s="71"/>
      <c r="ZA51" s="71"/>
      <c r="ZB51" s="71"/>
      <c r="ZC51" s="71"/>
      <c r="ZD51" s="71"/>
      <c r="ZE51" s="71"/>
      <c r="ZF51" s="71"/>
      <c r="ZG51" s="71"/>
      <c r="ZH51" s="71"/>
      <c r="ZI51" s="71"/>
      <c r="ZJ51" s="71"/>
      <c r="ZK51" s="71"/>
      <c r="ZL51" s="71"/>
      <c r="ZM51" s="71"/>
      <c r="ZN51" s="71"/>
      <c r="ZO51" s="71"/>
      <c r="ZP51" s="71"/>
      <c r="ZQ51" s="71"/>
      <c r="ZR51" s="71"/>
      <c r="ZS51" s="71"/>
      <c r="ZT51" s="71"/>
      <c r="ZU51" s="71"/>
      <c r="ZV51" s="71"/>
      <c r="ZW51" s="71"/>
      <c r="ZX51" s="71"/>
      <c r="ZY51" s="71"/>
      <c r="ZZ51" s="71"/>
      <c r="AAA51" s="71"/>
      <c r="AAB51" s="71"/>
      <c r="AAC51" s="71"/>
      <c r="AAD51" s="71"/>
      <c r="AAE51" s="71"/>
      <c r="AAF51" s="71"/>
      <c r="AAG51" s="71"/>
      <c r="AAH51" s="71"/>
      <c r="AAI51" s="71"/>
      <c r="AAJ51" s="71"/>
      <c r="AAK51" s="71"/>
      <c r="AAL51" s="71"/>
      <c r="AAM51" s="71"/>
      <c r="AAN51" s="71"/>
      <c r="AAO51" s="71"/>
      <c r="AAP51" s="71"/>
      <c r="AAQ51" s="71"/>
      <c r="AAR51" s="71"/>
      <c r="AAS51" s="71"/>
      <c r="AAT51" s="71"/>
      <c r="AAU51" s="71"/>
      <c r="AAV51" s="71"/>
      <c r="AAW51" s="71"/>
      <c r="AAX51" s="71"/>
      <c r="AAY51" s="71"/>
      <c r="AAZ51" s="71"/>
      <c r="ABA51" s="71"/>
      <c r="ABB51" s="71"/>
      <c r="ABC51" s="71"/>
      <c r="ABD51" s="71"/>
      <c r="ABE51" s="71"/>
      <c r="ABF51" s="71"/>
      <c r="ABG51" s="71"/>
      <c r="ABH51" s="71"/>
      <c r="ABI51" s="71"/>
      <c r="ABJ51" s="71"/>
      <c r="ABK51" s="71"/>
      <c r="ABL51" s="71"/>
      <c r="ABM51" s="71"/>
      <c r="ABN51" s="71"/>
      <c r="ABO51" s="71"/>
      <c r="ABP51" s="71"/>
      <c r="ABQ51" s="71"/>
      <c r="ABR51" s="71"/>
      <c r="ABS51" s="71"/>
      <c r="ABT51" s="71"/>
      <c r="ABU51" s="71"/>
      <c r="ABV51" s="71"/>
      <c r="ABW51" s="71"/>
      <c r="ABX51" s="71"/>
      <c r="ABY51" s="71"/>
      <c r="ABZ51" s="71"/>
      <c r="ACA51" s="71"/>
      <c r="ACB51" s="71"/>
      <c r="ACC51" s="71"/>
      <c r="ACD51" s="71"/>
      <c r="ACE51" s="71"/>
      <c r="ACF51" s="71"/>
      <c r="ACG51" s="71"/>
      <c r="ACH51" s="71"/>
      <c r="ACI51" s="71"/>
      <c r="ACJ51" s="71"/>
      <c r="ACK51" s="71"/>
      <c r="ACL51" s="71"/>
      <c r="ACM51" s="71"/>
      <c r="ACN51" s="71"/>
      <c r="ACO51" s="71"/>
      <c r="ACP51" s="71"/>
      <c r="ACQ51" s="71"/>
      <c r="ACR51" s="71"/>
      <c r="ACS51" s="71"/>
      <c r="ACT51" s="71"/>
      <c r="ACU51" s="71"/>
      <c r="ACV51" s="71"/>
      <c r="ACW51" s="71"/>
      <c r="ACX51" s="71"/>
      <c r="ACY51" s="71"/>
      <c r="ACZ51" s="71"/>
      <c r="ADA51" s="71"/>
      <c r="ADB51" s="71"/>
      <c r="ADC51" s="71"/>
      <c r="ADD51" s="71"/>
      <c r="ADE51" s="71"/>
      <c r="ADF51" s="71"/>
      <c r="ADG51" s="71"/>
      <c r="ADH51" s="71"/>
      <c r="ADI51" s="71"/>
      <c r="ADJ51" s="71"/>
      <c r="ADK51" s="71"/>
      <c r="ADL51" s="71"/>
      <c r="ADM51" s="71"/>
      <c r="ADN51" s="71"/>
      <c r="ADO51" s="71"/>
      <c r="ADP51" s="71"/>
      <c r="ADQ51" s="71"/>
      <c r="ADR51" s="71"/>
      <c r="ADS51" s="71"/>
      <c r="ADT51" s="71"/>
      <c r="ADU51" s="71"/>
      <c r="ADV51" s="71"/>
      <c r="ADW51" s="71"/>
      <c r="ADX51" s="71"/>
      <c r="ADY51" s="71"/>
      <c r="ADZ51" s="71"/>
      <c r="AEA51" s="71"/>
      <c r="AEB51" s="71"/>
      <c r="AEC51" s="71"/>
    </row>
    <row r="52" spans="1:809" s="73" customFormat="1" ht="28">
      <c r="A52" s="18"/>
      <c r="B52" s="35">
        <v>1</v>
      </c>
      <c r="C52" s="62" t="s">
        <v>212</v>
      </c>
      <c r="D52" s="72" t="s">
        <v>61</v>
      </c>
      <c r="E52" s="63"/>
      <c r="F52" s="63"/>
      <c r="G52" s="63"/>
      <c r="H52" s="64">
        <v>47000000</v>
      </c>
      <c r="I52" s="63" t="s">
        <v>81</v>
      </c>
      <c r="J52" s="65">
        <v>1</v>
      </c>
      <c r="K52" s="66" t="s">
        <v>31</v>
      </c>
      <c r="L52" s="65">
        <v>2002</v>
      </c>
      <c r="M52" s="67">
        <v>37510</v>
      </c>
      <c r="N52" s="64" t="s">
        <v>213</v>
      </c>
      <c r="O52" s="68"/>
      <c r="P52" s="68"/>
      <c r="Q52" s="69" t="s">
        <v>214</v>
      </c>
      <c r="R52" s="70" t="s">
        <v>215</v>
      </c>
      <c r="S52" s="29" t="s">
        <v>58</v>
      </c>
      <c r="T52" s="30" t="str">
        <f t="shared" si="0"/>
        <v>Cu Au</v>
      </c>
      <c r="U52" s="29">
        <v>187</v>
      </c>
      <c r="V52" s="29">
        <v>0.36</v>
      </c>
      <c r="W52" s="29">
        <v>0.93</v>
      </c>
      <c r="X52" s="29">
        <v>1.105946996091747</v>
      </c>
      <c r="Y52" s="29">
        <v>1980</v>
      </c>
      <c r="Z52" s="29">
        <v>97</v>
      </c>
      <c r="AA52" s="29" t="s">
        <v>59</v>
      </c>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c r="DL52" s="71"/>
      <c r="DM52" s="71"/>
      <c r="DN52" s="71"/>
      <c r="DO52" s="71"/>
      <c r="DP52" s="71"/>
      <c r="DQ52" s="71"/>
      <c r="DR52" s="71"/>
      <c r="DS52" s="71"/>
      <c r="DT52" s="71"/>
      <c r="DU52" s="71"/>
      <c r="DV52" s="71"/>
      <c r="DW52" s="71"/>
      <c r="DX52" s="71"/>
      <c r="DY52" s="71"/>
      <c r="DZ52" s="71"/>
      <c r="EA52" s="71"/>
      <c r="EB52" s="71"/>
      <c r="EC52" s="71"/>
      <c r="ED52" s="71"/>
      <c r="EE52" s="71"/>
      <c r="EF52" s="71"/>
      <c r="EG52" s="71"/>
      <c r="EH52" s="71"/>
      <c r="EI52" s="71"/>
      <c r="EJ52" s="71"/>
      <c r="EK52" s="71"/>
      <c r="EL52" s="71"/>
      <c r="EM52" s="71"/>
      <c r="EN52" s="71"/>
      <c r="EO52" s="71"/>
      <c r="EP52" s="71"/>
      <c r="EQ52" s="71"/>
      <c r="ER52" s="71"/>
      <c r="ES52" s="71"/>
      <c r="ET52" s="71"/>
      <c r="EU52" s="71"/>
      <c r="EV52" s="71"/>
      <c r="EW52" s="71"/>
      <c r="EX52" s="71"/>
      <c r="EY52" s="71"/>
      <c r="EZ52" s="71"/>
      <c r="FA52" s="71"/>
      <c r="FB52" s="71"/>
      <c r="FC52" s="71"/>
      <c r="FD52" s="71"/>
      <c r="FE52" s="71"/>
      <c r="FF52" s="71"/>
      <c r="FG52" s="71"/>
      <c r="FH52" s="71"/>
      <c r="FI52" s="71"/>
      <c r="FJ52" s="71"/>
      <c r="FK52" s="71"/>
      <c r="FL52" s="71"/>
      <c r="FM52" s="71"/>
      <c r="FN52" s="71"/>
      <c r="FO52" s="71"/>
      <c r="FP52" s="71"/>
      <c r="FQ52" s="71"/>
      <c r="FR52" s="71"/>
      <c r="FS52" s="71"/>
      <c r="FT52" s="71"/>
      <c r="FU52" s="71"/>
      <c r="FV52" s="71"/>
      <c r="FW52" s="71"/>
      <c r="FX52" s="71"/>
      <c r="FY52" s="71"/>
      <c r="FZ52" s="71"/>
      <c r="GA52" s="71"/>
      <c r="GB52" s="71"/>
      <c r="GC52" s="71"/>
      <c r="GD52" s="71"/>
      <c r="GE52" s="71"/>
      <c r="GF52" s="71"/>
      <c r="GG52" s="71"/>
      <c r="GH52" s="71"/>
      <c r="GI52" s="71"/>
      <c r="GJ52" s="71"/>
      <c r="GK52" s="71"/>
      <c r="GL52" s="71"/>
      <c r="GM52" s="71"/>
      <c r="GN52" s="71"/>
      <c r="GO52" s="71"/>
      <c r="GP52" s="71"/>
      <c r="GQ52" s="71"/>
      <c r="GR52" s="71"/>
      <c r="GS52" s="71"/>
      <c r="GT52" s="71"/>
      <c r="GU52" s="71"/>
      <c r="GV52" s="71"/>
      <c r="GW52" s="71"/>
      <c r="GX52" s="71"/>
      <c r="GY52" s="71"/>
      <c r="GZ52" s="71"/>
      <c r="HA52" s="71"/>
      <c r="HB52" s="71"/>
      <c r="HC52" s="71"/>
      <c r="HD52" s="71"/>
      <c r="HE52" s="71"/>
      <c r="HF52" s="71"/>
      <c r="HG52" s="71"/>
      <c r="HH52" s="71"/>
      <c r="HI52" s="71"/>
      <c r="HJ52" s="71"/>
      <c r="HK52" s="71"/>
      <c r="HL52" s="71"/>
      <c r="HM52" s="71"/>
      <c r="HN52" s="71"/>
      <c r="HO52" s="71"/>
      <c r="HP52" s="71"/>
      <c r="HQ52" s="71"/>
      <c r="HR52" s="71"/>
      <c r="HS52" s="71"/>
      <c r="HT52" s="71"/>
      <c r="HU52" s="71"/>
      <c r="HV52" s="71"/>
      <c r="HW52" s="71"/>
      <c r="HX52" s="71"/>
      <c r="HY52" s="71"/>
      <c r="HZ52" s="71"/>
      <c r="IA52" s="71"/>
      <c r="IB52" s="71"/>
      <c r="IC52" s="71"/>
      <c r="ID52" s="71"/>
      <c r="IE52" s="71"/>
      <c r="IF52" s="71"/>
      <c r="IG52" s="71"/>
      <c r="IH52" s="71"/>
      <c r="II52" s="71"/>
      <c r="IJ52" s="71"/>
      <c r="IK52" s="71"/>
      <c r="IL52" s="71"/>
      <c r="IM52" s="71"/>
      <c r="IN52" s="71"/>
      <c r="IO52" s="71"/>
      <c r="IP52" s="71"/>
      <c r="IQ52" s="71"/>
      <c r="IR52" s="71"/>
      <c r="IS52" s="71"/>
      <c r="IT52" s="71"/>
      <c r="IU52" s="71"/>
      <c r="IV52" s="71"/>
      <c r="IW52" s="71"/>
      <c r="IX52" s="71"/>
      <c r="IY52" s="71"/>
      <c r="IZ52" s="71"/>
      <c r="JA52" s="71"/>
      <c r="JB52" s="71"/>
      <c r="JC52" s="71"/>
      <c r="JD52" s="71"/>
      <c r="JE52" s="71"/>
      <c r="JF52" s="71"/>
      <c r="JG52" s="71"/>
      <c r="JH52" s="71"/>
      <c r="JI52" s="71"/>
      <c r="JJ52" s="71"/>
      <c r="JK52" s="71"/>
      <c r="JL52" s="71"/>
      <c r="JM52" s="71"/>
      <c r="JN52" s="71"/>
      <c r="JO52" s="71"/>
      <c r="JP52" s="71"/>
      <c r="JQ52" s="71"/>
      <c r="JR52" s="71"/>
      <c r="JS52" s="71"/>
      <c r="JT52" s="71"/>
      <c r="JU52" s="71"/>
      <c r="JV52" s="71"/>
      <c r="JW52" s="71"/>
      <c r="JX52" s="71"/>
      <c r="JY52" s="71"/>
      <c r="JZ52" s="71"/>
      <c r="KA52" s="71"/>
      <c r="KB52" s="71"/>
      <c r="KC52" s="71"/>
      <c r="KD52" s="71"/>
      <c r="KE52" s="71"/>
      <c r="KF52" s="71"/>
      <c r="KG52" s="71"/>
      <c r="KH52" s="71"/>
      <c r="KI52" s="71"/>
      <c r="KJ52" s="71"/>
      <c r="KK52" s="71"/>
      <c r="KL52" s="71"/>
      <c r="KM52" s="71"/>
      <c r="KN52" s="71"/>
      <c r="KO52" s="71"/>
      <c r="KP52" s="71"/>
      <c r="KQ52" s="71"/>
      <c r="KR52" s="71"/>
      <c r="KS52" s="71"/>
      <c r="KT52" s="71"/>
      <c r="KU52" s="71"/>
      <c r="KV52" s="71"/>
      <c r="KW52" s="71"/>
      <c r="KX52" s="71"/>
      <c r="KY52" s="71"/>
      <c r="KZ52" s="71"/>
      <c r="LA52" s="71"/>
      <c r="LB52" s="71"/>
      <c r="LC52" s="71"/>
      <c r="LD52" s="71"/>
      <c r="LE52" s="71"/>
      <c r="LF52" s="71"/>
      <c r="LG52" s="71"/>
      <c r="LH52" s="71"/>
      <c r="LI52" s="71"/>
      <c r="LJ52" s="71"/>
      <c r="LK52" s="71"/>
      <c r="LL52" s="71"/>
      <c r="LM52" s="71"/>
      <c r="LN52" s="71"/>
      <c r="LO52" s="71"/>
      <c r="LP52" s="71"/>
      <c r="LQ52" s="71"/>
      <c r="LR52" s="71"/>
      <c r="LS52" s="71"/>
      <c r="LT52" s="71"/>
      <c r="LU52" s="71"/>
      <c r="LV52" s="71"/>
      <c r="LW52" s="71"/>
      <c r="LX52" s="71"/>
      <c r="LY52" s="71"/>
      <c r="LZ52" s="71"/>
      <c r="MA52" s="71"/>
      <c r="MB52" s="71"/>
      <c r="MC52" s="71"/>
      <c r="MD52" s="71"/>
      <c r="ME52" s="71"/>
      <c r="MF52" s="71"/>
      <c r="MG52" s="71"/>
      <c r="MH52" s="71"/>
      <c r="MI52" s="71"/>
      <c r="MJ52" s="71"/>
      <c r="MK52" s="71"/>
      <c r="ML52" s="71"/>
      <c r="MM52" s="71"/>
      <c r="MN52" s="71"/>
      <c r="MO52" s="71"/>
      <c r="MP52" s="71"/>
      <c r="MQ52" s="71"/>
      <c r="MR52" s="71"/>
      <c r="MS52" s="71"/>
      <c r="MT52" s="71"/>
      <c r="MU52" s="71"/>
      <c r="MV52" s="71"/>
      <c r="MW52" s="71"/>
      <c r="MX52" s="71"/>
      <c r="MY52" s="71"/>
      <c r="MZ52" s="71"/>
      <c r="NA52" s="71"/>
      <c r="NB52" s="71"/>
      <c r="NC52" s="71"/>
      <c r="ND52" s="71"/>
      <c r="NE52" s="71"/>
      <c r="NF52" s="71"/>
      <c r="NG52" s="71"/>
      <c r="NH52" s="71"/>
      <c r="NI52" s="71"/>
      <c r="NJ52" s="71"/>
      <c r="NK52" s="71"/>
      <c r="NL52" s="71"/>
      <c r="NM52" s="71"/>
      <c r="NN52" s="71"/>
      <c r="NO52" s="71"/>
      <c r="NP52" s="71"/>
      <c r="NQ52" s="71"/>
      <c r="NR52" s="71"/>
      <c r="NS52" s="71"/>
      <c r="NT52" s="71"/>
      <c r="NU52" s="71"/>
      <c r="NV52" s="71"/>
      <c r="NW52" s="71"/>
      <c r="NX52" s="71"/>
      <c r="NY52" s="71"/>
      <c r="NZ52" s="71"/>
      <c r="OA52" s="71"/>
      <c r="OB52" s="71"/>
      <c r="OC52" s="71"/>
      <c r="OD52" s="71"/>
      <c r="OE52" s="71"/>
      <c r="OF52" s="71"/>
      <c r="OG52" s="71"/>
      <c r="OH52" s="71"/>
      <c r="OI52" s="71"/>
      <c r="OJ52" s="71"/>
      <c r="OK52" s="71"/>
      <c r="OL52" s="71"/>
      <c r="OM52" s="71"/>
      <c r="ON52" s="71"/>
      <c r="OO52" s="71"/>
      <c r="OP52" s="71"/>
      <c r="OQ52" s="71"/>
      <c r="OR52" s="71"/>
      <c r="OS52" s="71"/>
      <c r="OT52" s="71"/>
      <c r="OU52" s="71"/>
      <c r="OV52" s="71"/>
      <c r="OW52" s="71"/>
      <c r="OX52" s="71"/>
      <c r="OY52" s="71"/>
      <c r="OZ52" s="71"/>
      <c r="PA52" s="71"/>
      <c r="PB52" s="71"/>
      <c r="PC52" s="71"/>
      <c r="PD52" s="71"/>
      <c r="PE52" s="71"/>
      <c r="PF52" s="71"/>
      <c r="PG52" s="71"/>
      <c r="PH52" s="71"/>
      <c r="PI52" s="71"/>
      <c r="PJ52" s="71"/>
      <c r="PK52" s="71"/>
      <c r="PL52" s="71"/>
      <c r="PM52" s="71"/>
      <c r="PN52" s="71"/>
      <c r="PO52" s="71"/>
      <c r="PP52" s="71"/>
      <c r="PQ52" s="71"/>
      <c r="PR52" s="71"/>
      <c r="PS52" s="71"/>
      <c r="PT52" s="71"/>
      <c r="PU52" s="71"/>
      <c r="PV52" s="71"/>
      <c r="PW52" s="71"/>
      <c r="PX52" s="71"/>
      <c r="PY52" s="71"/>
      <c r="PZ52" s="71"/>
      <c r="QA52" s="71"/>
      <c r="QB52" s="71"/>
      <c r="QC52" s="71"/>
      <c r="QD52" s="71"/>
      <c r="QE52" s="71"/>
      <c r="QF52" s="71"/>
      <c r="QG52" s="71"/>
      <c r="QH52" s="71"/>
      <c r="QI52" s="71"/>
      <c r="QJ52" s="71"/>
      <c r="QK52" s="71"/>
      <c r="QL52" s="71"/>
      <c r="QM52" s="71"/>
      <c r="QN52" s="71"/>
      <c r="QO52" s="71"/>
      <c r="QP52" s="71"/>
      <c r="QQ52" s="71"/>
      <c r="QR52" s="71"/>
      <c r="QS52" s="71"/>
      <c r="QT52" s="71"/>
      <c r="QU52" s="71"/>
      <c r="QV52" s="71"/>
      <c r="QW52" s="71"/>
      <c r="QX52" s="71"/>
      <c r="QY52" s="71"/>
      <c r="QZ52" s="71"/>
      <c r="RA52" s="71"/>
      <c r="RB52" s="71"/>
      <c r="RC52" s="71"/>
      <c r="RD52" s="71"/>
      <c r="RE52" s="71"/>
      <c r="RF52" s="71"/>
      <c r="RG52" s="71"/>
      <c r="RH52" s="71"/>
      <c r="RI52" s="71"/>
      <c r="RJ52" s="71"/>
      <c r="RK52" s="71"/>
      <c r="RL52" s="71"/>
      <c r="RM52" s="71"/>
      <c r="RN52" s="71"/>
      <c r="RO52" s="71"/>
      <c r="RP52" s="71"/>
      <c r="RQ52" s="71"/>
      <c r="RR52" s="71"/>
      <c r="RS52" s="71"/>
      <c r="RT52" s="71"/>
      <c r="RU52" s="71"/>
      <c r="RV52" s="71"/>
      <c r="RW52" s="71"/>
      <c r="RX52" s="71"/>
      <c r="RY52" s="71"/>
      <c r="RZ52" s="71"/>
      <c r="SA52" s="71"/>
      <c r="SB52" s="71"/>
      <c r="SC52" s="71"/>
      <c r="SD52" s="71"/>
      <c r="SE52" s="71"/>
      <c r="SF52" s="71"/>
      <c r="SG52" s="71"/>
      <c r="SH52" s="71"/>
      <c r="SI52" s="71"/>
      <c r="SJ52" s="71"/>
      <c r="SK52" s="71"/>
      <c r="SL52" s="71"/>
      <c r="SM52" s="71"/>
      <c r="SN52" s="71"/>
      <c r="SO52" s="71"/>
      <c r="SP52" s="71"/>
      <c r="SQ52" s="71"/>
      <c r="SR52" s="71"/>
      <c r="SS52" s="71"/>
      <c r="ST52" s="71"/>
      <c r="SU52" s="71"/>
      <c r="SV52" s="71"/>
      <c r="SW52" s="71"/>
      <c r="SX52" s="71"/>
      <c r="SY52" s="71"/>
      <c r="SZ52" s="71"/>
      <c r="TA52" s="71"/>
      <c r="TB52" s="71"/>
      <c r="TC52" s="71"/>
      <c r="TD52" s="71"/>
      <c r="TE52" s="71"/>
      <c r="TF52" s="71"/>
      <c r="TG52" s="71"/>
      <c r="TH52" s="71"/>
      <c r="TI52" s="71"/>
      <c r="TJ52" s="71"/>
      <c r="TK52" s="71"/>
      <c r="TL52" s="71"/>
      <c r="TM52" s="71"/>
      <c r="TN52" s="71"/>
      <c r="TO52" s="71"/>
      <c r="TP52" s="71"/>
      <c r="TQ52" s="71"/>
      <c r="TR52" s="71"/>
      <c r="TS52" s="71"/>
      <c r="TT52" s="71"/>
      <c r="TU52" s="71"/>
      <c r="TV52" s="71"/>
      <c r="TW52" s="71"/>
      <c r="TX52" s="71"/>
      <c r="TY52" s="71"/>
      <c r="TZ52" s="71"/>
      <c r="UA52" s="71"/>
      <c r="UB52" s="71"/>
      <c r="UC52" s="71"/>
      <c r="UD52" s="71"/>
      <c r="UE52" s="71"/>
      <c r="UF52" s="71"/>
      <c r="UG52" s="71"/>
      <c r="UH52" s="71"/>
      <c r="UI52" s="71"/>
      <c r="UJ52" s="71"/>
      <c r="UK52" s="71"/>
      <c r="UL52" s="71"/>
      <c r="UM52" s="71"/>
      <c r="UN52" s="71"/>
      <c r="UO52" s="71"/>
      <c r="UP52" s="71"/>
      <c r="UQ52" s="71"/>
      <c r="UR52" s="71"/>
      <c r="US52" s="71"/>
      <c r="UT52" s="71"/>
      <c r="UU52" s="71"/>
      <c r="UV52" s="71"/>
      <c r="UW52" s="71"/>
      <c r="UX52" s="71"/>
      <c r="UY52" s="71"/>
      <c r="UZ52" s="71"/>
      <c r="VA52" s="71"/>
      <c r="VB52" s="71"/>
      <c r="VC52" s="71"/>
      <c r="VD52" s="71"/>
      <c r="VE52" s="71"/>
      <c r="VF52" s="71"/>
      <c r="VG52" s="71"/>
      <c r="VH52" s="71"/>
      <c r="VI52" s="71"/>
      <c r="VJ52" s="71"/>
      <c r="VK52" s="71"/>
      <c r="VL52" s="71"/>
      <c r="VM52" s="71"/>
      <c r="VN52" s="71"/>
      <c r="VO52" s="71"/>
      <c r="VP52" s="71"/>
      <c r="VQ52" s="71"/>
      <c r="VR52" s="71"/>
      <c r="VS52" s="71"/>
      <c r="VT52" s="71"/>
      <c r="VU52" s="71"/>
      <c r="VV52" s="71"/>
      <c r="VW52" s="71"/>
      <c r="VX52" s="71"/>
      <c r="VY52" s="71"/>
      <c r="VZ52" s="71"/>
      <c r="WA52" s="71"/>
      <c r="WB52" s="71"/>
      <c r="WC52" s="71"/>
      <c r="WD52" s="71"/>
      <c r="WE52" s="71"/>
      <c r="WF52" s="71"/>
      <c r="WG52" s="71"/>
      <c r="WH52" s="71"/>
      <c r="WI52" s="71"/>
      <c r="WJ52" s="71"/>
      <c r="WK52" s="71"/>
      <c r="WL52" s="71"/>
      <c r="WM52" s="71"/>
      <c r="WN52" s="71"/>
      <c r="WO52" s="71"/>
      <c r="WP52" s="71"/>
      <c r="WQ52" s="71"/>
      <c r="WR52" s="71"/>
      <c r="WS52" s="71"/>
      <c r="WT52" s="71"/>
      <c r="WU52" s="71"/>
      <c r="WV52" s="71"/>
      <c r="WW52" s="71"/>
      <c r="WX52" s="71"/>
      <c r="WY52" s="71"/>
      <c r="WZ52" s="71"/>
      <c r="XA52" s="71"/>
      <c r="XB52" s="71"/>
      <c r="XC52" s="71"/>
      <c r="XD52" s="71"/>
      <c r="XE52" s="71"/>
      <c r="XF52" s="71"/>
      <c r="XG52" s="71"/>
      <c r="XH52" s="71"/>
      <c r="XI52" s="71"/>
      <c r="XJ52" s="71"/>
      <c r="XK52" s="71"/>
      <c r="XL52" s="71"/>
      <c r="XM52" s="71"/>
      <c r="XN52" s="71"/>
      <c r="XO52" s="71"/>
      <c r="XP52" s="71"/>
      <c r="XQ52" s="71"/>
      <c r="XR52" s="71"/>
      <c r="XS52" s="71"/>
      <c r="XT52" s="71"/>
      <c r="XU52" s="71"/>
      <c r="XV52" s="71"/>
      <c r="XW52" s="71"/>
      <c r="XX52" s="71"/>
      <c r="XY52" s="71"/>
      <c r="XZ52" s="71"/>
      <c r="YA52" s="71"/>
      <c r="YB52" s="71"/>
      <c r="YC52" s="71"/>
      <c r="YD52" s="71"/>
      <c r="YE52" s="71"/>
      <c r="YF52" s="71"/>
      <c r="YG52" s="71"/>
      <c r="YH52" s="71"/>
      <c r="YI52" s="71"/>
      <c r="YJ52" s="71"/>
      <c r="YK52" s="71"/>
      <c r="YL52" s="71"/>
      <c r="YM52" s="71"/>
      <c r="YN52" s="71"/>
      <c r="YO52" s="71"/>
      <c r="YP52" s="71"/>
      <c r="YQ52" s="71"/>
      <c r="YR52" s="71"/>
      <c r="YS52" s="71"/>
      <c r="YT52" s="71"/>
      <c r="YU52" s="71"/>
      <c r="YV52" s="71"/>
      <c r="YW52" s="71"/>
      <c r="YX52" s="71"/>
      <c r="YY52" s="71"/>
      <c r="YZ52" s="71"/>
      <c r="ZA52" s="71"/>
      <c r="ZB52" s="71"/>
      <c r="ZC52" s="71"/>
      <c r="ZD52" s="71"/>
      <c r="ZE52" s="71"/>
      <c r="ZF52" s="71"/>
      <c r="ZG52" s="71"/>
      <c r="ZH52" s="71"/>
      <c r="ZI52" s="71"/>
      <c r="ZJ52" s="71"/>
      <c r="ZK52" s="71"/>
      <c r="ZL52" s="71"/>
      <c r="ZM52" s="71"/>
      <c r="ZN52" s="71"/>
      <c r="ZO52" s="71"/>
      <c r="ZP52" s="71"/>
      <c r="ZQ52" s="71"/>
      <c r="ZR52" s="71"/>
      <c r="ZS52" s="71"/>
      <c r="ZT52" s="71"/>
      <c r="ZU52" s="71"/>
      <c r="ZV52" s="71"/>
      <c r="ZW52" s="71"/>
      <c r="ZX52" s="71"/>
      <c r="ZY52" s="71"/>
      <c r="ZZ52" s="71"/>
      <c r="AAA52" s="71"/>
      <c r="AAB52" s="71"/>
      <c r="AAC52" s="71"/>
      <c r="AAD52" s="71"/>
      <c r="AAE52" s="71"/>
      <c r="AAF52" s="71"/>
      <c r="AAG52" s="71"/>
      <c r="AAH52" s="71"/>
      <c r="AAI52" s="71"/>
      <c r="AAJ52" s="71"/>
      <c r="AAK52" s="71"/>
      <c r="AAL52" s="71"/>
      <c r="AAM52" s="71"/>
      <c r="AAN52" s="71"/>
      <c r="AAO52" s="71"/>
      <c r="AAP52" s="71"/>
      <c r="AAQ52" s="71"/>
      <c r="AAR52" s="71"/>
      <c r="AAS52" s="71"/>
      <c r="AAT52" s="71"/>
      <c r="AAU52" s="71"/>
      <c r="AAV52" s="71"/>
      <c r="AAW52" s="71"/>
      <c r="AAX52" s="71"/>
      <c r="AAY52" s="71"/>
      <c r="AAZ52" s="71"/>
      <c r="ABA52" s="71"/>
      <c r="ABB52" s="71"/>
      <c r="ABC52" s="71"/>
      <c r="ABD52" s="71"/>
      <c r="ABE52" s="71"/>
      <c r="ABF52" s="71"/>
      <c r="ABG52" s="71"/>
      <c r="ABH52" s="71"/>
      <c r="ABI52" s="71"/>
      <c r="ABJ52" s="71"/>
      <c r="ABK52" s="71"/>
      <c r="ABL52" s="71"/>
      <c r="ABM52" s="71"/>
      <c r="ABN52" s="71"/>
      <c r="ABO52" s="71"/>
      <c r="ABP52" s="71"/>
      <c r="ABQ52" s="71"/>
      <c r="ABR52" s="71"/>
      <c r="ABS52" s="71"/>
      <c r="ABT52" s="71"/>
      <c r="ABU52" s="71"/>
      <c r="ABV52" s="71"/>
      <c r="ABW52" s="71"/>
      <c r="ABX52" s="71"/>
      <c r="ABY52" s="71"/>
      <c r="ABZ52" s="71"/>
      <c r="ACA52" s="71"/>
      <c r="ACB52" s="71"/>
      <c r="ACC52" s="71"/>
      <c r="ACD52" s="71"/>
      <c r="ACE52" s="71"/>
      <c r="ACF52" s="71"/>
      <c r="ACG52" s="71"/>
      <c r="ACH52" s="71"/>
      <c r="ACI52" s="71"/>
      <c r="ACJ52" s="71"/>
      <c r="ACK52" s="71"/>
      <c r="ACL52" s="71"/>
      <c r="ACM52" s="71"/>
      <c r="ACN52" s="71"/>
      <c r="ACO52" s="71"/>
      <c r="ACP52" s="71"/>
      <c r="ACQ52" s="71"/>
      <c r="ACR52" s="71"/>
      <c r="ACS52" s="71"/>
      <c r="ACT52" s="71"/>
      <c r="ACU52" s="71"/>
      <c r="ACV52" s="71"/>
      <c r="ACW52" s="71"/>
      <c r="ACX52" s="71"/>
      <c r="ACY52" s="71"/>
      <c r="ACZ52" s="71"/>
      <c r="ADA52" s="71"/>
      <c r="ADB52" s="71"/>
      <c r="ADC52" s="71"/>
      <c r="ADD52" s="71"/>
      <c r="ADE52" s="71"/>
      <c r="ADF52" s="71"/>
      <c r="ADG52" s="71"/>
      <c r="ADH52" s="71"/>
      <c r="ADI52" s="71"/>
      <c r="ADJ52" s="71"/>
      <c r="ADK52" s="71"/>
      <c r="ADL52" s="71"/>
      <c r="ADM52" s="71"/>
      <c r="ADN52" s="71"/>
      <c r="ADO52" s="71"/>
      <c r="ADP52" s="71"/>
      <c r="ADQ52" s="71"/>
      <c r="ADR52" s="71"/>
      <c r="ADS52" s="71"/>
      <c r="ADT52" s="71"/>
      <c r="ADU52" s="71"/>
      <c r="ADV52" s="71"/>
      <c r="ADW52" s="71"/>
      <c r="ADX52" s="71"/>
      <c r="ADY52" s="71"/>
      <c r="ADZ52" s="71"/>
      <c r="AEA52" s="71"/>
      <c r="AEB52" s="71"/>
      <c r="AEC52" s="71"/>
    </row>
    <row r="53" spans="1:809" s="73" customFormat="1" ht="28">
      <c r="A53" s="49"/>
      <c r="B53" s="35">
        <v>3</v>
      </c>
      <c r="C53" s="62" t="s">
        <v>216</v>
      </c>
      <c r="D53" s="72" t="s">
        <v>61</v>
      </c>
      <c r="E53" s="63"/>
      <c r="F53" s="63"/>
      <c r="G53" s="63"/>
      <c r="H53" s="64"/>
      <c r="I53" s="63" t="s">
        <v>81</v>
      </c>
      <c r="J53" s="65">
        <v>1</v>
      </c>
      <c r="K53" s="66" t="s">
        <v>31</v>
      </c>
      <c r="L53" s="65">
        <v>2002</v>
      </c>
      <c r="M53" s="67">
        <v>37495</v>
      </c>
      <c r="N53" s="64"/>
      <c r="O53" s="68"/>
      <c r="P53" s="68"/>
      <c r="Q53" s="69" t="s">
        <v>214</v>
      </c>
      <c r="R53" s="70" t="s">
        <v>217</v>
      </c>
      <c r="S53" s="29" t="s">
        <v>58</v>
      </c>
      <c r="T53" s="30" t="str">
        <f t="shared" si="0"/>
        <v>Cu Au</v>
      </c>
      <c r="U53" s="29">
        <v>187</v>
      </c>
      <c r="V53" s="29">
        <v>0.36</v>
      </c>
      <c r="W53" s="29">
        <v>0.93</v>
      </c>
      <c r="X53" s="29">
        <v>1.105946996091747</v>
      </c>
      <c r="Y53" s="29">
        <v>1980</v>
      </c>
      <c r="Z53" s="29">
        <v>97</v>
      </c>
      <c r="AA53" s="29" t="s">
        <v>59</v>
      </c>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c r="DL53" s="71"/>
      <c r="DM53" s="71"/>
      <c r="DN53" s="71"/>
      <c r="DO53" s="71"/>
      <c r="DP53" s="71"/>
      <c r="DQ53" s="71"/>
      <c r="DR53" s="71"/>
      <c r="DS53" s="71"/>
      <c r="DT53" s="71"/>
      <c r="DU53" s="71"/>
      <c r="DV53" s="71"/>
      <c r="DW53" s="71"/>
      <c r="DX53" s="71"/>
      <c r="DY53" s="71"/>
      <c r="DZ53" s="71"/>
      <c r="EA53" s="71"/>
      <c r="EB53" s="71"/>
      <c r="EC53" s="71"/>
      <c r="ED53" s="71"/>
      <c r="EE53" s="71"/>
      <c r="EF53" s="71"/>
      <c r="EG53" s="71"/>
      <c r="EH53" s="71"/>
      <c r="EI53" s="71"/>
      <c r="EJ53" s="71"/>
      <c r="EK53" s="71"/>
      <c r="EL53" s="71"/>
      <c r="EM53" s="71"/>
      <c r="EN53" s="71"/>
      <c r="EO53" s="71"/>
      <c r="EP53" s="71"/>
      <c r="EQ53" s="71"/>
      <c r="ER53" s="71"/>
      <c r="ES53" s="71"/>
      <c r="ET53" s="71"/>
      <c r="EU53" s="71"/>
      <c r="EV53" s="71"/>
      <c r="EW53" s="71"/>
      <c r="EX53" s="71"/>
      <c r="EY53" s="71"/>
      <c r="EZ53" s="71"/>
      <c r="FA53" s="71"/>
      <c r="FB53" s="71"/>
      <c r="FC53" s="71"/>
      <c r="FD53" s="71"/>
      <c r="FE53" s="71"/>
      <c r="FF53" s="71"/>
      <c r="FG53" s="71"/>
      <c r="FH53" s="71"/>
      <c r="FI53" s="71"/>
      <c r="FJ53" s="71"/>
      <c r="FK53" s="71"/>
      <c r="FL53" s="71"/>
      <c r="FM53" s="71"/>
      <c r="FN53" s="71"/>
      <c r="FO53" s="71"/>
      <c r="FP53" s="71"/>
      <c r="FQ53" s="71"/>
      <c r="FR53" s="71"/>
      <c r="FS53" s="71"/>
      <c r="FT53" s="71"/>
      <c r="FU53" s="71"/>
      <c r="FV53" s="71"/>
      <c r="FW53" s="71"/>
      <c r="FX53" s="71"/>
      <c r="FY53" s="71"/>
      <c r="FZ53" s="71"/>
      <c r="GA53" s="71"/>
      <c r="GB53" s="71"/>
      <c r="GC53" s="71"/>
      <c r="GD53" s="71"/>
      <c r="GE53" s="71"/>
      <c r="GF53" s="71"/>
      <c r="GG53" s="71"/>
      <c r="GH53" s="71"/>
      <c r="GI53" s="71"/>
      <c r="GJ53" s="71"/>
      <c r="GK53" s="71"/>
      <c r="GL53" s="71"/>
      <c r="GM53" s="71"/>
      <c r="GN53" s="71"/>
      <c r="GO53" s="71"/>
      <c r="GP53" s="71"/>
      <c r="GQ53" s="71"/>
      <c r="GR53" s="71"/>
      <c r="GS53" s="71"/>
      <c r="GT53" s="71"/>
      <c r="GU53" s="71"/>
      <c r="GV53" s="71"/>
      <c r="GW53" s="71"/>
      <c r="GX53" s="71"/>
      <c r="GY53" s="71"/>
      <c r="GZ53" s="71"/>
      <c r="HA53" s="71"/>
      <c r="HB53" s="71"/>
      <c r="HC53" s="71"/>
      <c r="HD53" s="71"/>
      <c r="HE53" s="71"/>
      <c r="HF53" s="71"/>
      <c r="HG53" s="71"/>
      <c r="HH53" s="71"/>
      <c r="HI53" s="71"/>
      <c r="HJ53" s="71"/>
      <c r="HK53" s="71"/>
      <c r="HL53" s="71"/>
      <c r="HM53" s="71"/>
      <c r="HN53" s="71"/>
      <c r="HO53" s="71"/>
      <c r="HP53" s="71"/>
      <c r="HQ53" s="71"/>
      <c r="HR53" s="71"/>
      <c r="HS53" s="71"/>
      <c r="HT53" s="71"/>
      <c r="HU53" s="71"/>
      <c r="HV53" s="71"/>
      <c r="HW53" s="71"/>
      <c r="HX53" s="71"/>
      <c r="HY53" s="71"/>
      <c r="HZ53" s="71"/>
      <c r="IA53" s="71"/>
      <c r="IB53" s="71"/>
      <c r="IC53" s="71"/>
      <c r="ID53" s="71"/>
      <c r="IE53" s="71"/>
      <c r="IF53" s="71"/>
      <c r="IG53" s="71"/>
      <c r="IH53" s="71"/>
      <c r="II53" s="71"/>
      <c r="IJ53" s="71"/>
      <c r="IK53" s="71"/>
      <c r="IL53" s="71"/>
      <c r="IM53" s="71"/>
      <c r="IN53" s="71"/>
      <c r="IO53" s="71"/>
      <c r="IP53" s="71"/>
      <c r="IQ53" s="71"/>
      <c r="IR53" s="71"/>
      <c r="IS53" s="71"/>
      <c r="IT53" s="71"/>
      <c r="IU53" s="71"/>
      <c r="IV53" s="71"/>
      <c r="IW53" s="71"/>
      <c r="IX53" s="71"/>
      <c r="IY53" s="71"/>
      <c r="IZ53" s="71"/>
      <c r="JA53" s="71"/>
      <c r="JB53" s="71"/>
      <c r="JC53" s="71"/>
      <c r="JD53" s="71"/>
      <c r="JE53" s="71"/>
      <c r="JF53" s="71"/>
      <c r="JG53" s="71"/>
      <c r="JH53" s="71"/>
      <c r="JI53" s="71"/>
      <c r="JJ53" s="71"/>
      <c r="JK53" s="71"/>
      <c r="JL53" s="71"/>
      <c r="JM53" s="71"/>
      <c r="JN53" s="71"/>
      <c r="JO53" s="71"/>
      <c r="JP53" s="71"/>
      <c r="JQ53" s="71"/>
      <c r="JR53" s="71"/>
      <c r="JS53" s="71"/>
      <c r="JT53" s="71"/>
      <c r="JU53" s="71"/>
      <c r="JV53" s="71"/>
      <c r="JW53" s="71"/>
      <c r="JX53" s="71"/>
      <c r="JY53" s="71"/>
      <c r="JZ53" s="71"/>
      <c r="KA53" s="71"/>
      <c r="KB53" s="71"/>
      <c r="KC53" s="71"/>
      <c r="KD53" s="71"/>
      <c r="KE53" s="71"/>
      <c r="KF53" s="71"/>
      <c r="KG53" s="71"/>
      <c r="KH53" s="71"/>
      <c r="KI53" s="71"/>
      <c r="KJ53" s="71"/>
      <c r="KK53" s="71"/>
      <c r="KL53" s="71"/>
      <c r="KM53" s="71"/>
      <c r="KN53" s="71"/>
      <c r="KO53" s="71"/>
      <c r="KP53" s="71"/>
      <c r="KQ53" s="71"/>
      <c r="KR53" s="71"/>
      <c r="KS53" s="71"/>
      <c r="KT53" s="71"/>
      <c r="KU53" s="71"/>
      <c r="KV53" s="71"/>
      <c r="KW53" s="71"/>
      <c r="KX53" s="71"/>
      <c r="KY53" s="71"/>
      <c r="KZ53" s="71"/>
      <c r="LA53" s="71"/>
      <c r="LB53" s="71"/>
      <c r="LC53" s="71"/>
      <c r="LD53" s="71"/>
      <c r="LE53" s="71"/>
      <c r="LF53" s="71"/>
      <c r="LG53" s="71"/>
      <c r="LH53" s="71"/>
      <c r="LI53" s="71"/>
      <c r="LJ53" s="71"/>
      <c r="LK53" s="71"/>
      <c r="LL53" s="71"/>
      <c r="LM53" s="71"/>
      <c r="LN53" s="71"/>
      <c r="LO53" s="71"/>
      <c r="LP53" s="71"/>
      <c r="LQ53" s="71"/>
      <c r="LR53" s="71"/>
      <c r="LS53" s="71"/>
      <c r="LT53" s="71"/>
      <c r="LU53" s="71"/>
      <c r="LV53" s="71"/>
      <c r="LW53" s="71"/>
      <c r="LX53" s="71"/>
      <c r="LY53" s="71"/>
      <c r="LZ53" s="71"/>
      <c r="MA53" s="71"/>
      <c r="MB53" s="71"/>
      <c r="MC53" s="71"/>
      <c r="MD53" s="71"/>
      <c r="ME53" s="71"/>
      <c r="MF53" s="71"/>
      <c r="MG53" s="71"/>
      <c r="MH53" s="71"/>
      <c r="MI53" s="71"/>
      <c r="MJ53" s="71"/>
      <c r="MK53" s="71"/>
      <c r="ML53" s="71"/>
      <c r="MM53" s="71"/>
      <c r="MN53" s="71"/>
      <c r="MO53" s="71"/>
      <c r="MP53" s="71"/>
      <c r="MQ53" s="71"/>
      <c r="MR53" s="71"/>
      <c r="MS53" s="71"/>
      <c r="MT53" s="71"/>
      <c r="MU53" s="71"/>
      <c r="MV53" s="71"/>
      <c r="MW53" s="71"/>
      <c r="MX53" s="71"/>
      <c r="MY53" s="71"/>
      <c r="MZ53" s="71"/>
      <c r="NA53" s="71"/>
      <c r="NB53" s="71"/>
      <c r="NC53" s="71"/>
      <c r="ND53" s="71"/>
      <c r="NE53" s="71"/>
      <c r="NF53" s="71"/>
      <c r="NG53" s="71"/>
      <c r="NH53" s="71"/>
      <c r="NI53" s="71"/>
      <c r="NJ53" s="71"/>
      <c r="NK53" s="71"/>
      <c r="NL53" s="71"/>
      <c r="NM53" s="71"/>
      <c r="NN53" s="71"/>
      <c r="NO53" s="71"/>
      <c r="NP53" s="71"/>
      <c r="NQ53" s="71"/>
      <c r="NR53" s="71"/>
      <c r="NS53" s="71"/>
      <c r="NT53" s="71"/>
      <c r="NU53" s="71"/>
      <c r="NV53" s="71"/>
      <c r="NW53" s="71"/>
      <c r="NX53" s="71"/>
      <c r="NY53" s="71"/>
      <c r="NZ53" s="71"/>
      <c r="OA53" s="71"/>
      <c r="OB53" s="71"/>
      <c r="OC53" s="71"/>
      <c r="OD53" s="71"/>
      <c r="OE53" s="71"/>
      <c r="OF53" s="71"/>
      <c r="OG53" s="71"/>
      <c r="OH53" s="71"/>
      <c r="OI53" s="71"/>
      <c r="OJ53" s="71"/>
      <c r="OK53" s="71"/>
      <c r="OL53" s="71"/>
      <c r="OM53" s="71"/>
      <c r="ON53" s="71"/>
      <c r="OO53" s="71"/>
      <c r="OP53" s="71"/>
      <c r="OQ53" s="71"/>
      <c r="OR53" s="71"/>
      <c r="OS53" s="71"/>
      <c r="OT53" s="71"/>
      <c r="OU53" s="71"/>
      <c r="OV53" s="71"/>
      <c r="OW53" s="71"/>
      <c r="OX53" s="71"/>
      <c r="OY53" s="71"/>
      <c r="OZ53" s="71"/>
      <c r="PA53" s="71"/>
      <c r="PB53" s="71"/>
      <c r="PC53" s="71"/>
      <c r="PD53" s="71"/>
      <c r="PE53" s="71"/>
      <c r="PF53" s="71"/>
      <c r="PG53" s="71"/>
      <c r="PH53" s="71"/>
      <c r="PI53" s="71"/>
      <c r="PJ53" s="71"/>
      <c r="PK53" s="71"/>
      <c r="PL53" s="71"/>
      <c r="PM53" s="71"/>
      <c r="PN53" s="71"/>
      <c r="PO53" s="71"/>
      <c r="PP53" s="71"/>
      <c r="PQ53" s="71"/>
      <c r="PR53" s="71"/>
      <c r="PS53" s="71"/>
      <c r="PT53" s="71"/>
      <c r="PU53" s="71"/>
      <c r="PV53" s="71"/>
      <c r="PW53" s="71"/>
      <c r="PX53" s="71"/>
      <c r="PY53" s="71"/>
      <c r="PZ53" s="71"/>
      <c r="QA53" s="71"/>
      <c r="QB53" s="71"/>
      <c r="QC53" s="71"/>
      <c r="QD53" s="71"/>
      <c r="QE53" s="71"/>
      <c r="QF53" s="71"/>
      <c r="QG53" s="71"/>
      <c r="QH53" s="71"/>
      <c r="QI53" s="71"/>
      <c r="QJ53" s="71"/>
      <c r="QK53" s="71"/>
      <c r="QL53" s="71"/>
      <c r="QM53" s="71"/>
      <c r="QN53" s="71"/>
      <c r="QO53" s="71"/>
      <c r="QP53" s="71"/>
      <c r="QQ53" s="71"/>
      <c r="QR53" s="71"/>
      <c r="QS53" s="71"/>
      <c r="QT53" s="71"/>
      <c r="QU53" s="71"/>
      <c r="QV53" s="71"/>
      <c r="QW53" s="71"/>
      <c r="QX53" s="71"/>
      <c r="QY53" s="71"/>
      <c r="QZ53" s="71"/>
      <c r="RA53" s="71"/>
      <c r="RB53" s="71"/>
      <c r="RC53" s="71"/>
      <c r="RD53" s="71"/>
      <c r="RE53" s="71"/>
      <c r="RF53" s="71"/>
      <c r="RG53" s="71"/>
      <c r="RH53" s="71"/>
      <c r="RI53" s="71"/>
      <c r="RJ53" s="71"/>
      <c r="RK53" s="71"/>
      <c r="RL53" s="71"/>
      <c r="RM53" s="71"/>
      <c r="RN53" s="71"/>
      <c r="RO53" s="71"/>
      <c r="RP53" s="71"/>
      <c r="RQ53" s="71"/>
      <c r="RR53" s="71"/>
      <c r="RS53" s="71"/>
      <c r="RT53" s="71"/>
      <c r="RU53" s="71"/>
      <c r="RV53" s="71"/>
      <c r="RW53" s="71"/>
      <c r="RX53" s="71"/>
      <c r="RY53" s="71"/>
      <c r="RZ53" s="71"/>
      <c r="SA53" s="71"/>
      <c r="SB53" s="71"/>
      <c r="SC53" s="71"/>
      <c r="SD53" s="71"/>
      <c r="SE53" s="71"/>
      <c r="SF53" s="71"/>
      <c r="SG53" s="71"/>
      <c r="SH53" s="71"/>
      <c r="SI53" s="71"/>
      <c r="SJ53" s="71"/>
      <c r="SK53" s="71"/>
      <c r="SL53" s="71"/>
      <c r="SM53" s="71"/>
      <c r="SN53" s="71"/>
      <c r="SO53" s="71"/>
      <c r="SP53" s="71"/>
      <c r="SQ53" s="71"/>
      <c r="SR53" s="71"/>
      <c r="SS53" s="71"/>
      <c r="ST53" s="71"/>
      <c r="SU53" s="71"/>
      <c r="SV53" s="71"/>
      <c r="SW53" s="71"/>
      <c r="SX53" s="71"/>
      <c r="SY53" s="71"/>
      <c r="SZ53" s="71"/>
      <c r="TA53" s="71"/>
      <c r="TB53" s="71"/>
      <c r="TC53" s="71"/>
      <c r="TD53" s="71"/>
      <c r="TE53" s="71"/>
      <c r="TF53" s="71"/>
      <c r="TG53" s="71"/>
      <c r="TH53" s="71"/>
      <c r="TI53" s="71"/>
      <c r="TJ53" s="71"/>
      <c r="TK53" s="71"/>
      <c r="TL53" s="71"/>
      <c r="TM53" s="71"/>
      <c r="TN53" s="71"/>
      <c r="TO53" s="71"/>
      <c r="TP53" s="71"/>
      <c r="TQ53" s="71"/>
      <c r="TR53" s="71"/>
      <c r="TS53" s="71"/>
      <c r="TT53" s="71"/>
      <c r="TU53" s="71"/>
      <c r="TV53" s="71"/>
      <c r="TW53" s="71"/>
      <c r="TX53" s="71"/>
      <c r="TY53" s="71"/>
      <c r="TZ53" s="71"/>
      <c r="UA53" s="71"/>
      <c r="UB53" s="71"/>
      <c r="UC53" s="71"/>
      <c r="UD53" s="71"/>
      <c r="UE53" s="71"/>
      <c r="UF53" s="71"/>
      <c r="UG53" s="71"/>
      <c r="UH53" s="71"/>
      <c r="UI53" s="71"/>
      <c r="UJ53" s="71"/>
      <c r="UK53" s="71"/>
      <c r="UL53" s="71"/>
      <c r="UM53" s="71"/>
      <c r="UN53" s="71"/>
      <c r="UO53" s="71"/>
      <c r="UP53" s="71"/>
      <c r="UQ53" s="71"/>
      <c r="UR53" s="71"/>
      <c r="US53" s="71"/>
      <c r="UT53" s="71"/>
      <c r="UU53" s="71"/>
      <c r="UV53" s="71"/>
      <c r="UW53" s="71"/>
      <c r="UX53" s="71"/>
      <c r="UY53" s="71"/>
      <c r="UZ53" s="71"/>
      <c r="VA53" s="71"/>
      <c r="VB53" s="71"/>
      <c r="VC53" s="71"/>
      <c r="VD53" s="71"/>
      <c r="VE53" s="71"/>
      <c r="VF53" s="71"/>
      <c r="VG53" s="71"/>
      <c r="VH53" s="71"/>
      <c r="VI53" s="71"/>
      <c r="VJ53" s="71"/>
      <c r="VK53" s="71"/>
      <c r="VL53" s="71"/>
      <c r="VM53" s="71"/>
      <c r="VN53" s="71"/>
      <c r="VO53" s="71"/>
      <c r="VP53" s="71"/>
      <c r="VQ53" s="71"/>
      <c r="VR53" s="71"/>
      <c r="VS53" s="71"/>
      <c r="VT53" s="71"/>
      <c r="VU53" s="71"/>
      <c r="VV53" s="71"/>
      <c r="VW53" s="71"/>
      <c r="VX53" s="71"/>
      <c r="VY53" s="71"/>
      <c r="VZ53" s="71"/>
      <c r="WA53" s="71"/>
      <c r="WB53" s="71"/>
      <c r="WC53" s="71"/>
      <c r="WD53" s="71"/>
      <c r="WE53" s="71"/>
      <c r="WF53" s="71"/>
      <c r="WG53" s="71"/>
      <c r="WH53" s="71"/>
      <c r="WI53" s="71"/>
      <c r="WJ53" s="71"/>
      <c r="WK53" s="71"/>
      <c r="WL53" s="71"/>
      <c r="WM53" s="71"/>
      <c r="WN53" s="71"/>
      <c r="WO53" s="71"/>
      <c r="WP53" s="71"/>
      <c r="WQ53" s="71"/>
      <c r="WR53" s="71"/>
      <c r="WS53" s="71"/>
      <c r="WT53" s="71"/>
      <c r="WU53" s="71"/>
      <c r="WV53" s="71"/>
      <c r="WW53" s="71"/>
      <c r="WX53" s="71"/>
      <c r="WY53" s="71"/>
      <c r="WZ53" s="71"/>
      <c r="XA53" s="71"/>
      <c r="XB53" s="71"/>
      <c r="XC53" s="71"/>
      <c r="XD53" s="71"/>
      <c r="XE53" s="71"/>
      <c r="XF53" s="71"/>
      <c r="XG53" s="71"/>
      <c r="XH53" s="71"/>
      <c r="XI53" s="71"/>
      <c r="XJ53" s="71"/>
      <c r="XK53" s="71"/>
      <c r="XL53" s="71"/>
      <c r="XM53" s="71"/>
      <c r="XN53" s="71"/>
      <c r="XO53" s="71"/>
      <c r="XP53" s="71"/>
      <c r="XQ53" s="71"/>
      <c r="XR53" s="71"/>
      <c r="XS53" s="71"/>
      <c r="XT53" s="71"/>
      <c r="XU53" s="71"/>
      <c r="XV53" s="71"/>
      <c r="XW53" s="71"/>
      <c r="XX53" s="71"/>
      <c r="XY53" s="71"/>
      <c r="XZ53" s="71"/>
      <c r="YA53" s="71"/>
      <c r="YB53" s="71"/>
      <c r="YC53" s="71"/>
      <c r="YD53" s="71"/>
      <c r="YE53" s="71"/>
      <c r="YF53" s="71"/>
      <c r="YG53" s="71"/>
      <c r="YH53" s="71"/>
      <c r="YI53" s="71"/>
      <c r="YJ53" s="71"/>
      <c r="YK53" s="71"/>
      <c r="YL53" s="71"/>
      <c r="YM53" s="71"/>
      <c r="YN53" s="71"/>
      <c r="YO53" s="71"/>
      <c r="YP53" s="71"/>
      <c r="YQ53" s="71"/>
      <c r="YR53" s="71"/>
      <c r="YS53" s="71"/>
      <c r="YT53" s="71"/>
      <c r="YU53" s="71"/>
      <c r="YV53" s="71"/>
      <c r="YW53" s="71"/>
      <c r="YX53" s="71"/>
      <c r="YY53" s="71"/>
      <c r="YZ53" s="71"/>
      <c r="ZA53" s="71"/>
      <c r="ZB53" s="71"/>
      <c r="ZC53" s="71"/>
      <c r="ZD53" s="71"/>
      <c r="ZE53" s="71"/>
      <c r="ZF53" s="71"/>
      <c r="ZG53" s="71"/>
      <c r="ZH53" s="71"/>
      <c r="ZI53" s="71"/>
      <c r="ZJ53" s="71"/>
      <c r="ZK53" s="71"/>
      <c r="ZL53" s="71"/>
      <c r="ZM53" s="71"/>
      <c r="ZN53" s="71"/>
      <c r="ZO53" s="71"/>
      <c r="ZP53" s="71"/>
      <c r="ZQ53" s="71"/>
      <c r="ZR53" s="71"/>
      <c r="ZS53" s="71"/>
      <c r="ZT53" s="71"/>
      <c r="ZU53" s="71"/>
      <c r="ZV53" s="71"/>
      <c r="ZW53" s="71"/>
      <c r="ZX53" s="71"/>
      <c r="ZY53" s="71"/>
      <c r="ZZ53" s="71"/>
      <c r="AAA53" s="71"/>
      <c r="AAB53" s="71"/>
      <c r="AAC53" s="71"/>
      <c r="AAD53" s="71"/>
      <c r="AAE53" s="71"/>
      <c r="AAF53" s="71"/>
      <c r="AAG53" s="71"/>
      <c r="AAH53" s="71"/>
      <c r="AAI53" s="71"/>
      <c r="AAJ53" s="71"/>
      <c r="AAK53" s="71"/>
      <c r="AAL53" s="71"/>
      <c r="AAM53" s="71"/>
      <c r="AAN53" s="71"/>
      <c r="AAO53" s="71"/>
      <c r="AAP53" s="71"/>
      <c r="AAQ53" s="71"/>
      <c r="AAR53" s="71"/>
      <c r="AAS53" s="71"/>
      <c r="AAT53" s="71"/>
      <c r="AAU53" s="71"/>
      <c r="AAV53" s="71"/>
      <c r="AAW53" s="71"/>
      <c r="AAX53" s="71"/>
      <c r="AAY53" s="71"/>
      <c r="AAZ53" s="71"/>
      <c r="ABA53" s="71"/>
      <c r="ABB53" s="71"/>
      <c r="ABC53" s="71"/>
      <c r="ABD53" s="71"/>
      <c r="ABE53" s="71"/>
      <c r="ABF53" s="71"/>
      <c r="ABG53" s="71"/>
      <c r="ABH53" s="71"/>
      <c r="ABI53" s="71"/>
      <c r="ABJ53" s="71"/>
      <c r="ABK53" s="71"/>
      <c r="ABL53" s="71"/>
      <c r="ABM53" s="71"/>
      <c r="ABN53" s="71"/>
      <c r="ABO53" s="71"/>
      <c r="ABP53" s="71"/>
      <c r="ABQ53" s="71"/>
      <c r="ABR53" s="71"/>
      <c r="ABS53" s="71"/>
      <c r="ABT53" s="71"/>
      <c r="ABU53" s="71"/>
      <c r="ABV53" s="71"/>
      <c r="ABW53" s="71"/>
      <c r="ABX53" s="71"/>
      <c r="ABY53" s="71"/>
      <c r="ABZ53" s="71"/>
      <c r="ACA53" s="71"/>
      <c r="ACB53" s="71"/>
      <c r="ACC53" s="71"/>
      <c r="ACD53" s="71"/>
      <c r="ACE53" s="71"/>
      <c r="ACF53" s="71"/>
      <c r="ACG53" s="71"/>
      <c r="ACH53" s="71"/>
      <c r="ACI53" s="71"/>
      <c r="ACJ53" s="71"/>
      <c r="ACK53" s="71"/>
      <c r="ACL53" s="71"/>
      <c r="ACM53" s="71"/>
      <c r="ACN53" s="71"/>
      <c r="ACO53" s="71"/>
      <c r="ACP53" s="71"/>
      <c r="ACQ53" s="71"/>
      <c r="ACR53" s="71"/>
      <c r="ACS53" s="71"/>
      <c r="ACT53" s="71"/>
      <c r="ACU53" s="71"/>
      <c r="ACV53" s="71"/>
      <c r="ACW53" s="71"/>
      <c r="ACX53" s="71"/>
      <c r="ACY53" s="71"/>
      <c r="ACZ53" s="71"/>
      <c r="ADA53" s="71"/>
      <c r="ADB53" s="71"/>
      <c r="ADC53" s="71"/>
      <c r="ADD53" s="71"/>
      <c r="ADE53" s="71"/>
      <c r="ADF53" s="71"/>
      <c r="ADG53" s="71"/>
      <c r="ADH53" s="71"/>
      <c r="ADI53" s="71"/>
      <c r="ADJ53" s="71"/>
      <c r="ADK53" s="71"/>
      <c r="ADL53" s="71"/>
      <c r="ADM53" s="71"/>
      <c r="ADN53" s="71"/>
      <c r="ADO53" s="71"/>
      <c r="ADP53" s="71"/>
      <c r="ADQ53" s="71"/>
      <c r="ADR53" s="71"/>
      <c r="ADS53" s="71"/>
      <c r="ADT53" s="71"/>
      <c r="ADU53" s="71"/>
      <c r="ADV53" s="71"/>
      <c r="ADW53" s="71"/>
      <c r="ADX53" s="71"/>
      <c r="ADY53" s="71"/>
      <c r="ADZ53" s="71"/>
      <c r="AEA53" s="71"/>
      <c r="AEB53" s="71"/>
      <c r="AEC53" s="71"/>
    </row>
    <row r="54" spans="1:809" s="73" customFormat="1" ht="14.25" customHeight="1">
      <c r="A54" s="49"/>
      <c r="B54" s="35">
        <v>3</v>
      </c>
      <c r="C54" s="62" t="s">
        <v>218</v>
      </c>
      <c r="D54" s="72" t="s">
        <v>42</v>
      </c>
      <c r="E54" s="63"/>
      <c r="F54" s="63"/>
      <c r="G54" s="63"/>
      <c r="H54" s="64"/>
      <c r="I54" s="63"/>
      <c r="J54" s="65"/>
      <c r="K54" s="66"/>
      <c r="L54" s="65">
        <v>2001</v>
      </c>
      <c r="M54" s="67">
        <v>37180</v>
      </c>
      <c r="N54" s="64"/>
      <c r="O54" s="68"/>
      <c r="P54" s="68"/>
      <c r="Q54" s="69" t="s">
        <v>219</v>
      </c>
      <c r="R54" s="70" t="s">
        <v>220</v>
      </c>
      <c r="S54" s="29"/>
      <c r="T54" s="30" t="str">
        <f t="shared" si="0"/>
        <v>Au</v>
      </c>
      <c r="U54" s="29"/>
      <c r="V54" s="29"/>
      <c r="W54" s="29"/>
      <c r="X54" s="29"/>
      <c r="Y54" s="29"/>
      <c r="Z54" s="29"/>
      <c r="AA54" s="29"/>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c r="DL54" s="71"/>
      <c r="DM54" s="71"/>
      <c r="DN54" s="71"/>
      <c r="DO54" s="71"/>
      <c r="DP54" s="71"/>
      <c r="DQ54" s="71"/>
      <c r="DR54" s="71"/>
      <c r="DS54" s="71"/>
      <c r="DT54" s="71"/>
      <c r="DU54" s="71"/>
      <c r="DV54" s="71"/>
      <c r="DW54" s="71"/>
      <c r="DX54" s="71"/>
      <c r="DY54" s="71"/>
      <c r="DZ54" s="71"/>
      <c r="EA54" s="71"/>
      <c r="EB54" s="71"/>
      <c r="EC54" s="71"/>
      <c r="ED54" s="71"/>
      <c r="EE54" s="71"/>
      <c r="EF54" s="71"/>
      <c r="EG54" s="71"/>
      <c r="EH54" s="71"/>
      <c r="EI54" s="71"/>
      <c r="EJ54" s="71"/>
      <c r="EK54" s="71"/>
      <c r="EL54" s="71"/>
      <c r="EM54" s="71"/>
      <c r="EN54" s="71"/>
      <c r="EO54" s="71"/>
      <c r="EP54" s="71"/>
      <c r="EQ54" s="71"/>
      <c r="ER54" s="71"/>
      <c r="ES54" s="71"/>
      <c r="ET54" s="71"/>
      <c r="EU54" s="71"/>
      <c r="EV54" s="71"/>
      <c r="EW54" s="71"/>
      <c r="EX54" s="71"/>
      <c r="EY54" s="71"/>
      <c r="EZ54" s="71"/>
      <c r="FA54" s="71"/>
      <c r="FB54" s="71"/>
      <c r="FC54" s="71"/>
      <c r="FD54" s="71"/>
      <c r="FE54" s="71"/>
      <c r="FF54" s="71"/>
      <c r="FG54" s="71"/>
      <c r="FH54" s="71"/>
      <c r="FI54" s="71"/>
      <c r="FJ54" s="71"/>
      <c r="FK54" s="71"/>
      <c r="FL54" s="71"/>
      <c r="FM54" s="71"/>
      <c r="FN54" s="71"/>
      <c r="FO54" s="71"/>
      <c r="FP54" s="71"/>
      <c r="FQ54" s="71"/>
      <c r="FR54" s="71"/>
      <c r="FS54" s="71"/>
      <c r="FT54" s="71"/>
      <c r="FU54" s="71"/>
      <c r="FV54" s="71"/>
      <c r="FW54" s="71"/>
      <c r="FX54" s="71"/>
      <c r="FY54" s="71"/>
      <c r="FZ54" s="71"/>
      <c r="GA54" s="71"/>
      <c r="GB54" s="71"/>
      <c r="GC54" s="71"/>
      <c r="GD54" s="71"/>
      <c r="GE54" s="71"/>
      <c r="GF54" s="71"/>
      <c r="GG54" s="71"/>
      <c r="GH54" s="71"/>
      <c r="GI54" s="71"/>
      <c r="GJ54" s="71"/>
      <c r="GK54" s="71"/>
      <c r="GL54" s="71"/>
      <c r="GM54" s="71"/>
      <c r="GN54" s="71"/>
      <c r="GO54" s="71"/>
      <c r="GP54" s="71"/>
      <c r="GQ54" s="71"/>
      <c r="GR54" s="71"/>
      <c r="GS54" s="71"/>
      <c r="GT54" s="71"/>
      <c r="GU54" s="71"/>
      <c r="GV54" s="71"/>
      <c r="GW54" s="71"/>
      <c r="GX54" s="71"/>
      <c r="GY54" s="71"/>
      <c r="GZ54" s="71"/>
      <c r="HA54" s="71"/>
      <c r="HB54" s="71"/>
      <c r="HC54" s="71"/>
      <c r="HD54" s="71"/>
      <c r="HE54" s="71"/>
      <c r="HF54" s="71"/>
      <c r="HG54" s="71"/>
      <c r="HH54" s="71"/>
      <c r="HI54" s="71"/>
      <c r="HJ54" s="71"/>
      <c r="HK54" s="71"/>
      <c r="HL54" s="71"/>
      <c r="HM54" s="71"/>
      <c r="HN54" s="71"/>
      <c r="HO54" s="71"/>
      <c r="HP54" s="71"/>
      <c r="HQ54" s="71"/>
      <c r="HR54" s="71"/>
      <c r="HS54" s="71"/>
      <c r="HT54" s="71"/>
      <c r="HU54" s="71"/>
      <c r="HV54" s="71"/>
      <c r="HW54" s="71"/>
      <c r="HX54" s="71"/>
      <c r="HY54" s="71"/>
      <c r="HZ54" s="71"/>
      <c r="IA54" s="71"/>
      <c r="IB54" s="71"/>
      <c r="IC54" s="71"/>
      <c r="ID54" s="71"/>
      <c r="IE54" s="71"/>
      <c r="IF54" s="71"/>
      <c r="IG54" s="71"/>
      <c r="IH54" s="71"/>
      <c r="II54" s="71"/>
      <c r="IJ54" s="71"/>
      <c r="IK54" s="71"/>
      <c r="IL54" s="71"/>
      <c r="IM54" s="71"/>
      <c r="IN54" s="71"/>
      <c r="IO54" s="71"/>
      <c r="IP54" s="71"/>
      <c r="IQ54" s="71"/>
      <c r="IR54" s="71"/>
      <c r="IS54" s="71"/>
      <c r="IT54" s="71"/>
      <c r="IU54" s="71"/>
      <c r="IV54" s="71"/>
      <c r="IW54" s="71"/>
      <c r="IX54" s="71"/>
      <c r="IY54" s="71"/>
      <c r="IZ54" s="71"/>
      <c r="JA54" s="71"/>
      <c r="JB54" s="71"/>
      <c r="JC54" s="71"/>
      <c r="JD54" s="71"/>
      <c r="JE54" s="71"/>
      <c r="JF54" s="71"/>
      <c r="JG54" s="71"/>
      <c r="JH54" s="71"/>
      <c r="JI54" s="71"/>
      <c r="JJ54" s="71"/>
      <c r="JK54" s="71"/>
      <c r="JL54" s="71"/>
      <c r="JM54" s="71"/>
      <c r="JN54" s="71"/>
      <c r="JO54" s="71"/>
      <c r="JP54" s="71"/>
      <c r="JQ54" s="71"/>
      <c r="JR54" s="71"/>
      <c r="JS54" s="71"/>
      <c r="JT54" s="71"/>
      <c r="JU54" s="71"/>
      <c r="JV54" s="71"/>
      <c r="JW54" s="71"/>
      <c r="JX54" s="71"/>
      <c r="JY54" s="71"/>
      <c r="JZ54" s="71"/>
      <c r="KA54" s="71"/>
      <c r="KB54" s="71"/>
      <c r="KC54" s="71"/>
      <c r="KD54" s="71"/>
      <c r="KE54" s="71"/>
      <c r="KF54" s="71"/>
      <c r="KG54" s="71"/>
      <c r="KH54" s="71"/>
      <c r="KI54" s="71"/>
      <c r="KJ54" s="71"/>
      <c r="KK54" s="71"/>
      <c r="KL54" s="71"/>
      <c r="KM54" s="71"/>
      <c r="KN54" s="71"/>
      <c r="KO54" s="71"/>
      <c r="KP54" s="71"/>
      <c r="KQ54" s="71"/>
      <c r="KR54" s="71"/>
      <c r="KS54" s="71"/>
      <c r="KT54" s="71"/>
      <c r="KU54" s="71"/>
      <c r="KV54" s="71"/>
      <c r="KW54" s="71"/>
      <c r="KX54" s="71"/>
      <c r="KY54" s="71"/>
      <c r="KZ54" s="71"/>
      <c r="LA54" s="71"/>
      <c r="LB54" s="71"/>
      <c r="LC54" s="71"/>
      <c r="LD54" s="71"/>
      <c r="LE54" s="71"/>
      <c r="LF54" s="71"/>
      <c r="LG54" s="71"/>
      <c r="LH54" s="71"/>
      <c r="LI54" s="71"/>
      <c r="LJ54" s="71"/>
      <c r="LK54" s="71"/>
      <c r="LL54" s="71"/>
      <c r="LM54" s="71"/>
      <c r="LN54" s="71"/>
      <c r="LO54" s="71"/>
      <c r="LP54" s="71"/>
      <c r="LQ54" s="71"/>
      <c r="LR54" s="71"/>
      <c r="LS54" s="71"/>
      <c r="LT54" s="71"/>
      <c r="LU54" s="71"/>
      <c r="LV54" s="71"/>
      <c r="LW54" s="71"/>
      <c r="LX54" s="71"/>
      <c r="LY54" s="71"/>
      <c r="LZ54" s="71"/>
      <c r="MA54" s="71"/>
      <c r="MB54" s="71"/>
      <c r="MC54" s="71"/>
      <c r="MD54" s="71"/>
      <c r="ME54" s="71"/>
      <c r="MF54" s="71"/>
      <c r="MG54" s="71"/>
      <c r="MH54" s="71"/>
      <c r="MI54" s="71"/>
      <c r="MJ54" s="71"/>
      <c r="MK54" s="71"/>
      <c r="ML54" s="71"/>
      <c r="MM54" s="71"/>
      <c r="MN54" s="71"/>
      <c r="MO54" s="71"/>
      <c r="MP54" s="71"/>
      <c r="MQ54" s="71"/>
      <c r="MR54" s="71"/>
      <c r="MS54" s="71"/>
      <c r="MT54" s="71"/>
      <c r="MU54" s="71"/>
      <c r="MV54" s="71"/>
      <c r="MW54" s="71"/>
      <c r="MX54" s="71"/>
      <c r="MY54" s="71"/>
      <c r="MZ54" s="71"/>
      <c r="NA54" s="71"/>
      <c r="NB54" s="71"/>
      <c r="NC54" s="71"/>
      <c r="ND54" s="71"/>
      <c r="NE54" s="71"/>
      <c r="NF54" s="71"/>
      <c r="NG54" s="71"/>
      <c r="NH54" s="71"/>
      <c r="NI54" s="71"/>
      <c r="NJ54" s="71"/>
      <c r="NK54" s="71"/>
      <c r="NL54" s="71"/>
      <c r="NM54" s="71"/>
      <c r="NN54" s="71"/>
      <c r="NO54" s="71"/>
      <c r="NP54" s="71"/>
      <c r="NQ54" s="71"/>
      <c r="NR54" s="71"/>
      <c r="NS54" s="71"/>
      <c r="NT54" s="71"/>
      <c r="NU54" s="71"/>
      <c r="NV54" s="71"/>
      <c r="NW54" s="71"/>
      <c r="NX54" s="71"/>
      <c r="NY54" s="71"/>
      <c r="NZ54" s="71"/>
      <c r="OA54" s="71"/>
      <c r="OB54" s="71"/>
      <c r="OC54" s="71"/>
      <c r="OD54" s="71"/>
      <c r="OE54" s="71"/>
      <c r="OF54" s="71"/>
      <c r="OG54" s="71"/>
      <c r="OH54" s="71"/>
      <c r="OI54" s="71"/>
      <c r="OJ54" s="71"/>
      <c r="OK54" s="71"/>
      <c r="OL54" s="71"/>
      <c r="OM54" s="71"/>
      <c r="ON54" s="71"/>
      <c r="OO54" s="71"/>
      <c r="OP54" s="71"/>
      <c r="OQ54" s="71"/>
      <c r="OR54" s="71"/>
      <c r="OS54" s="71"/>
      <c r="OT54" s="71"/>
      <c r="OU54" s="71"/>
      <c r="OV54" s="71"/>
      <c r="OW54" s="71"/>
      <c r="OX54" s="71"/>
      <c r="OY54" s="71"/>
      <c r="OZ54" s="71"/>
      <c r="PA54" s="71"/>
      <c r="PB54" s="71"/>
      <c r="PC54" s="71"/>
      <c r="PD54" s="71"/>
      <c r="PE54" s="71"/>
      <c r="PF54" s="71"/>
      <c r="PG54" s="71"/>
      <c r="PH54" s="71"/>
      <c r="PI54" s="71"/>
      <c r="PJ54" s="71"/>
      <c r="PK54" s="71"/>
      <c r="PL54" s="71"/>
      <c r="PM54" s="71"/>
      <c r="PN54" s="71"/>
      <c r="PO54" s="71"/>
      <c r="PP54" s="71"/>
      <c r="PQ54" s="71"/>
      <c r="PR54" s="71"/>
      <c r="PS54" s="71"/>
      <c r="PT54" s="71"/>
      <c r="PU54" s="71"/>
      <c r="PV54" s="71"/>
      <c r="PW54" s="71"/>
      <c r="PX54" s="71"/>
      <c r="PY54" s="71"/>
      <c r="PZ54" s="71"/>
      <c r="QA54" s="71"/>
      <c r="QB54" s="71"/>
      <c r="QC54" s="71"/>
      <c r="QD54" s="71"/>
      <c r="QE54" s="71"/>
      <c r="QF54" s="71"/>
      <c r="QG54" s="71"/>
      <c r="QH54" s="71"/>
      <c r="QI54" s="71"/>
      <c r="QJ54" s="71"/>
      <c r="QK54" s="71"/>
      <c r="QL54" s="71"/>
      <c r="QM54" s="71"/>
      <c r="QN54" s="71"/>
      <c r="QO54" s="71"/>
      <c r="QP54" s="71"/>
      <c r="QQ54" s="71"/>
      <c r="QR54" s="71"/>
      <c r="QS54" s="71"/>
      <c r="QT54" s="71"/>
      <c r="QU54" s="71"/>
      <c r="QV54" s="71"/>
      <c r="QW54" s="71"/>
      <c r="QX54" s="71"/>
      <c r="QY54" s="71"/>
      <c r="QZ54" s="71"/>
      <c r="RA54" s="71"/>
      <c r="RB54" s="71"/>
      <c r="RC54" s="71"/>
      <c r="RD54" s="71"/>
      <c r="RE54" s="71"/>
      <c r="RF54" s="71"/>
      <c r="RG54" s="71"/>
      <c r="RH54" s="71"/>
      <c r="RI54" s="71"/>
      <c r="RJ54" s="71"/>
      <c r="RK54" s="71"/>
      <c r="RL54" s="71"/>
      <c r="RM54" s="71"/>
      <c r="RN54" s="71"/>
      <c r="RO54" s="71"/>
      <c r="RP54" s="71"/>
      <c r="RQ54" s="71"/>
      <c r="RR54" s="71"/>
      <c r="RS54" s="71"/>
      <c r="RT54" s="71"/>
      <c r="RU54" s="71"/>
      <c r="RV54" s="71"/>
      <c r="RW54" s="71"/>
      <c r="RX54" s="71"/>
      <c r="RY54" s="71"/>
      <c r="RZ54" s="71"/>
      <c r="SA54" s="71"/>
      <c r="SB54" s="71"/>
      <c r="SC54" s="71"/>
      <c r="SD54" s="71"/>
      <c r="SE54" s="71"/>
      <c r="SF54" s="71"/>
      <c r="SG54" s="71"/>
      <c r="SH54" s="71"/>
      <c r="SI54" s="71"/>
      <c r="SJ54" s="71"/>
      <c r="SK54" s="71"/>
      <c r="SL54" s="71"/>
      <c r="SM54" s="71"/>
      <c r="SN54" s="71"/>
      <c r="SO54" s="71"/>
      <c r="SP54" s="71"/>
      <c r="SQ54" s="71"/>
      <c r="SR54" s="71"/>
      <c r="SS54" s="71"/>
      <c r="ST54" s="71"/>
      <c r="SU54" s="71"/>
      <c r="SV54" s="71"/>
      <c r="SW54" s="71"/>
      <c r="SX54" s="71"/>
      <c r="SY54" s="71"/>
      <c r="SZ54" s="71"/>
      <c r="TA54" s="71"/>
      <c r="TB54" s="71"/>
      <c r="TC54" s="71"/>
      <c r="TD54" s="71"/>
      <c r="TE54" s="71"/>
      <c r="TF54" s="71"/>
      <c r="TG54" s="71"/>
      <c r="TH54" s="71"/>
      <c r="TI54" s="71"/>
      <c r="TJ54" s="71"/>
      <c r="TK54" s="71"/>
      <c r="TL54" s="71"/>
      <c r="TM54" s="71"/>
      <c r="TN54" s="71"/>
      <c r="TO54" s="71"/>
      <c r="TP54" s="71"/>
      <c r="TQ54" s="71"/>
      <c r="TR54" s="71"/>
      <c r="TS54" s="71"/>
      <c r="TT54" s="71"/>
      <c r="TU54" s="71"/>
      <c r="TV54" s="71"/>
      <c r="TW54" s="71"/>
      <c r="TX54" s="71"/>
      <c r="TY54" s="71"/>
      <c r="TZ54" s="71"/>
      <c r="UA54" s="71"/>
      <c r="UB54" s="71"/>
      <c r="UC54" s="71"/>
      <c r="UD54" s="71"/>
      <c r="UE54" s="71"/>
      <c r="UF54" s="71"/>
      <c r="UG54" s="71"/>
      <c r="UH54" s="71"/>
      <c r="UI54" s="71"/>
      <c r="UJ54" s="71"/>
      <c r="UK54" s="71"/>
      <c r="UL54" s="71"/>
      <c r="UM54" s="71"/>
      <c r="UN54" s="71"/>
      <c r="UO54" s="71"/>
      <c r="UP54" s="71"/>
      <c r="UQ54" s="71"/>
      <c r="UR54" s="71"/>
      <c r="US54" s="71"/>
      <c r="UT54" s="71"/>
      <c r="UU54" s="71"/>
      <c r="UV54" s="71"/>
      <c r="UW54" s="71"/>
      <c r="UX54" s="71"/>
      <c r="UY54" s="71"/>
      <c r="UZ54" s="71"/>
      <c r="VA54" s="71"/>
      <c r="VB54" s="71"/>
      <c r="VC54" s="71"/>
      <c r="VD54" s="71"/>
      <c r="VE54" s="71"/>
      <c r="VF54" s="71"/>
      <c r="VG54" s="71"/>
      <c r="VH54" s="71"/>
      <c r="VI54" s="71"/>
      <c r="VJ54" s="71"/>
      <c r="VK54" s="71"/>
      <c r="VL54" s="71"/>
      <c r="VM54" s="71"/>
      <c r="VN54" s="71"/>
      <c r="VO54" s="71"/>
      <c r="VP54" s="71"/>
      <c r="VQ54" s="71"/>
      <c r="VR54" s="71"/>
      <c r="VS54" s="71"/>
      <c r="VT54" s="71"/>
      <c r="VU54" s="71"/>
      <c r="VV54" s="71"/>
      <c r="VW54" s="71"/>
      <c r="VX54" s="71"/>
      <c r="VY54" s="71"/>
      <c r="VZ54" s="71"/>
      <c r="WA54" s="71"/>
      <c r="WB54" s="71"/>
      <c r="WC54" s="71"/>
      <c r="WD54" s="71"/>
      <c r="WE54" s="71"/>
      <c r="WF54" s="71"/>
      <c r="WG54" s="71"/>
      <c r="WH54" s="71"/>
      <c r="WI54" s="71"/>
      <c r="WJ54" s="71"/>
      <c r="WK54" s="71"/>
      <c r="WL54" s="71"/>
      <c r="WM54" s="71"/>
      <c r="WN54" s="71"/>
      <c r="WO54" s="71"/>
      <c r="WP54" s="71"/>
      <c r="WQ54" s="71"/>
      <c r="WR54" s="71"/>
      <c r="WS54" s="71"/>
      <c r="WT54" s="71"/>
      <c r="WU54" s="71"/>
      <c r="WV54" s="71"/>
      <c r="WW54" s="71"/>
      <c r="WX54" s="71"/>
      <c r="WY54" s="71"/>
      <c r="WZ54" s="71"/>
      <c r="XA54" s="71"/>
      <c r="XB54" s="71"/>
      <c r="XC54" s="71"/>
      <c r="XD54" s="71"/>
      <c r="XE54" s="71"/>
      <c r="XF54" s="71"/>
      <c r="XG54" s="71"/>
      <c r="XH54" s="71"/>
      <c r="XI54" s="71"/>
      <c r="XJ54" s="71"/>
      <c r="XK54" s="71"/>
      <c r="XL54" s="71"/>
      <c r="XM54" s="71"/>
      <c r="XN54" s="71"/>
      <c r="XO54" s="71"/>
      <c r="XP54" s="71"/>
      <c r="XQ54" s="71"/>
      <c r="XR54" s="71"/>
      <c r="XS54" s="71"/>
      <c r="XT54" s="71"/>
      <c r="XU54" s="71"/>
      <c r="XV54" s="71"/>
      <c r="XW54" s="71"/>
      <c r="XX54" s="71"/>
      <c r="XY54" s="71"/>
      <c r="XZ54" s="71"/>
      <c r="YA54" s="71"/>
      <c r="YB54" s="71"/>
      <c r="YC54" s="71"/>
      <c r="YD54" s="71"/>
      <c r="YE54" s="71"/>
      <c r="YF54" s="71"/>
      <c r="YG54" s="71"/>
      <c r="YH54" s="71"/>
      <c r="YI54" s="71"/>
      <c r="YJ54" s="71"/>
      <c r="YK54" s="71"/>
      <c r="YL54" s="71"/>
      <c r="YM54" s="71"/>
      <c r="YN54" s="71"/>
      <c r="YO54" s="71"/>
      <c r="YP54" s="71"/>
      <c r="YQ54" s="71"/>
      <c r="YR54" s="71"/>
      <c r="YS54" s="71"/>
      <c r="YT54" s="71"/>
      <c r="YU54" s="71"/>
      <c r="YV54" s="71"/>
      <c r="YW54" s="71"/>
      <c r="YX54" s="71"/>
      <c r="YY54" s="71"/>
      <c r="YZ54" s="71"/>
      <c r="ZA54" s="71"/>
      <c r="ZB54" s="71"/>
      <c r="ZC54" s="71"/>
      <c r="ZD54" s="71"/>
      <c r="ZE54" s="71"/>
      <c r="ZF54" s="71"/>
      <c r="ZG54" s="71"/>
      <c r="ZH54" s="71"/>
      <c r="ZI54" s="71"/>
      <c r="ZJ54" s="71"/>
      <c r="ZK54" s="71"/>
      <c r="ZL54" s="71"/>
      <c r="ZM54" s="71"/>
      <c r="ZN54" s="71"/>
      <c r="ZO54" s="71"/>
      <c r="ZP54" s="71"/>
      <c r="ZQ54" s="71"/>
      <c r="ZR54" s="71"/>
      <c r="ZS54" s="71"/>
      <c r="ZT54" s="71"/>
      <c r="ZU54" s="71"/>
      <c r="ZV54" s="71"/>
      <c r="ZW54" s="71"/>
      <c r="ZX54" s="71"/>
      <c r="ZY54" s="71"/>
      <c r="ZZ54" s="71"/>
      <c r="AAA54" s="71"/>
      <c r="AAB54" s="71"/>
      <c r="AAC54" s="71"/>
      <c r="AAD54" s="71"/>
      <c r="AAE54" s="71"/>
      <c r="AAF54" s="71"/>
      <c r="AAG54" s="71"/>
      <c r="AAH54" s="71"/>
      <c r="AAI54" s="71"/>
      <c r="AAJ54" s="71"/>
      <c r="AAK54" s="71"/>
      <c r="AAL54" s="71"/>
      <c r="AAM54" s="71"/>
      <c r="AAN54" s="71"/>
      <c r="AAO54" s="71"/>
      <c r="AAP54" s="71"/>
      <c r="AAQ54" s="71"/>
      <c r="AAR54" s="71"/>
      <c r="AAS54" s="71"/>
      <c r="AAT54" s="71"/>
      <c r="AAU54" s="71"/>
      <c r="AAV54" s="71"/>
      <c r="AAW54" s="71"/>
      <c r="AAX54" s="71"/>
      <c r="AAY54" s="71"/>
      <c r="AAZ54" s="71"/>
      <c r="ABA54" s="71"/>
      <c r="ABB54" s="71"/>
      <c r="ABC54" s="71"/>
      <c r="ABD54" s="71"/>
      <c r="ABE54" s="71"/>
      <c r="ABF54" s="71"/>
      <c r="ABG54" s="71"/>
      <c r="ABH54" s="71"/>
      <c r="ABI54" s="71"/>
      <c r="ABJ54" s="71"/>
      <c r="ABK54" s="71"/>
      <c r="ABL54" s="71"/>
      <c r="ABM54" s="71"/>
      <c r="ABN54" s="71"/>
      <c r="ABO54" s="71"/>
      <c r="ABP54" s="71"/>
      <c r="ABQ54" s="71"/>
      <c r="ABR54" s="71"/>
      <c r="ABS54" s="71"/>
      <c r="ABT54" s="71"/>
      <c r="ABU54" s="71"/>
      <c r="ABV54" s="71"/>
      <c r="ABW54" s="71"/>
      <c r="ABX54" s="71"/>
      <c r="ABY54" s="71"/>
      <c r="ABZ54" s="71"/>
      <c r="ACA54" s="71"/>
      <c r="ACB54" s="71"/>
      <c r="ACC54" s="71"/>
      <c r="ACD54" s="71"/>
      <c r="ACE54" s="71"/>
      <c r="ACF54" s="71"/>
      <c r="ACG54" s="71"/>
      <c r="ACH54" s="71"/>
      <c r="ACI54" s="71"/>
      <c r="ACJ54" s="71"/>
      <c r="ACK54" s="71"/>
      <c r="ACL54" s="71"/>
      <c r="ACM54" s="71"/>
      <c r="ACN54" s="71"/>
      <c r="ACO54" s="71"/>
      <c r="ACP54" s="71"/>
      <c r="ACQ54" s="71"/>
      <c r="ACR54" s="71"/>
      <c r="ACS54" s="71"/>
      <c r="ACT54" s="71"/>
      <c r="ACU54" s="71"/>
      <c r="ACV54" s="71"/>
      <c r="ACW54" s="71"/>
      <c r="ACX54" s="71"/>
      <c r="ACY54" s="71"/>
      <c r="ACZ54" s="71"/>
      <c r="ADA54" s="71"/>
      <c r="ADB54" s="71"/>
      <c r="ADC54" s="71"/>
      <c r="ADD54" s="71"/>
      <c r="ADE54" s="71"/>
      <c r="ADF54" s="71"/>
      <c r="ADG54" s="71"/>
      <c r="ADH54" s="71"/>
      <c r="ADI54" s="71"/>
      <c r="ADJ54" s="71"/>
      <c r="ADK54" s="71"/>
      <c r="ADL54" s="71"/>
      <c r="ADM54" s="71"/>
      <c r="ADN54" s="71"/>
      <c r="ADO54" s="71"/>
      <c r="ADP54" s="71"/>
      <c r="ADQ54" s="71"/>
      <c r="ADR54" s="71"/>
      <c r="ADS54" s="71"/>
      <c r="ADT54" s="71"/>
      <c r="ADU54" s="71"/>
      <c r="ADV54" s="71"/>
      <c r="ADW54" s="71"/>
      <c r="ADX54" s="71"/>
      <c r="ADY54" s="71"/>
      <c r="ADZ54" s="71"/>
      <c r="AEA54" s="71"/>
      <c r="AEB54" s="71"/>
      <c r="AEC54" s="71"/>
    </row>
    <row r="55" spans="1:809" s="73" customFormat="1">
      <c r="A55" s="38"/>
      <c r="B55" s="35">
        <v>2</v>
      </c>
      <c r="C55" s="62" t="s">
        <v>221</v>
      </c>
      <c r="D55" s="72" t="s">
        <v>35</v>
      </c>
      <c r="E55" s="63"/>
      <c r="F55" s="63"/>
      <c r="G55" s="63"/>
      <c r="H55" s="64"/>
      <c r="I55" s="63" t="s">
        <v>52</v>
      </c>
      <c r="J55" s="65">
        <v>1</v>
      </c>
      <c r="K55" s="66" t="s">
        <v>31</v>
      </c>
      <c r="L55" s="65">
        <v>2001</v>
      </c>
      <c r="M55" s="67">
        <v>37064</v>
      </c>
      <c r="N55" s="64"/>
      <c r="O55" s="68">
        <v>8</v>
      </c>
      <c r="P55" s="68">
        <v>2</v>
      </c>
      <c r="Q55" s="69" t="s">
        <v>53</v>
      </c>
      <c r="R55" s="70" t="s">
        <v>222</v>
      </c>
      <c r="S55" s="29" t="s">
        <v>156</v>
      </c>
      <c r="T55" s="30" t="str">
        <f t="shared" si="0"/>
        <v>Fe</v>
      </c>
      <c r="U55" s="29"/>
      <c r="V55" s="29"/>
      <c r="W55" s="29"/>
      <c r="X55" s="29"/>
      <c r="Y55" s="29"/>
      <c r="Z55" s="29"/>
      <c r="AA55" s="29"/>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c r="DL55" s="71"/>
      <c r="DM55" s="71"/>
      <c r="DN55" s="71"/>
      <c r="DO55" s="71"/>
      <c r="DP55" s="71"/>
      <c r="DQ55" s="71"/>
      <c r="DR55" s="71"/>
      <c r="DS55" s="71"/>
      <c r="DT55" s="71"/>
      <c r="DU55" s="71"/>
      <c r="DV55" s="71"/>
      <c r="DW55" s="71"/>
      <c r="DX55" s="71"/>
      <c r="DY55" s="71"/>
      <c r="DZ55" s="71"/>
      <c r="EA55" s="71"/>
      <c r="EB55" s="71"/>
      <c r="EC55" s="71"/>
      <c r="ED55" s="71"/>
      <c r="EE55" s="71"/>
      <c r="EF55" s="71"/>
      <c r="EG55" s="71"/>
      <c r="EH55" s="71"/>
      <c r="EI55" s="71"/>
      <c r="EJ55" s="71"/>
      <c r="EK55" s="71"/>
      <c r="EL55" s="71"/>
      <c r="EM55" s="71"/>
      <c r="EN55" s="71"/>
      <c r="EO55" s="71"/>
      <c r="EP55" s="71"/>
      <c r="EQ55" s="71"/>
      <c r="ER55" s="71"/>
      <c r="ES55" s="71"/>
      <c r="ET55" s="71"/>
      <c r="EU55" s="71"/>
      <c r="EV55" s="71"/>
      <c r="EW55" s="71"/>
      <c r="EX55" s="71"/>
      <c r="EY55" s="71"/>
      <c r="EZ55" s="71"/>
      <c r="FA55" s="71"/>
      <c r="FB55" s="71"/>
      <c r="FC55" s="71"/>
      <c r="FD55" s="71"/>
      <c r="FE55" s="71"/>
      <c r="FF55" s="71"/>
      <c r="FG55" s="71"/>
      <c r="FH55" s="71"/>
      <c r="FI55" s="71"/>
      <c r="FJ55" s="71"/>
      <c r="FK55" s="71"/>
      <c r="FL55" s="71"/>
      <c r="FM55" s="71"/>
      <c r="FN55" s="71"/>
      <c r="FO55" s="71"/>
      <c r="FP55" s="71"/>
      <c r="FQ55" s="71"/>
      <c r="FR55" s="71"/>
      <c r="FS55" s="71"/>
      <c r="FT55" s="71"/>
      <c r="FU55" s="71"/>
      <c r="FV55" s="71"/>
      <c r="FW55" s="71"/>
      <c r="FX55" s="71"/>
      <c r="FY55" s="71"/>
      <c r="FZ55" s="71"/>
      <c r="GA55" s="71"/>
      <c r="GB55" s="71"/>
      <c r="GC55" s="71"/>
      <c r="GD55" s="71"/>
      <c r="GE55" s="71"/>
      <c r="GF55" s="71"/>
      <c r="GG55" s="71"/>
      <c r="GH55" s="71"/>
      <c r="GI55" s="71"/>
      <c r="GJ55" s="71"/>
      <c r="GK55" s="71"/>
      <c r="GL55" s="71"/>
      <c r="GM55" s="71"/>
      <c r="GN55" s="71"/>
      <c r="GO55" s="71"/>
      <c r="GP55" s="71"/>
      <c r="GQ55" s="71"/>
      <c r="GR55" s="71"/>
      <c r="GS55" s="71"/>
      <c r="GT55" s="71"/>
      <c r="GU55" s="71"/>
      <c r="GV55" s="71"/>
      <c r="GW55" s="71"/>
      <c r="GX55" s="71"/>
      <c r="GY55" s="71"/>
      <c r="GZ55" s="71"/>
      <c r="HA55" s="71"/>
      <c r="HB55" s="71"/>
      <c r="HC55" s="71"/>
      <c r="HD55" s="71"/>
      <c r="HE55" s="71"/>
      <c r="HF55" s="71"/>
      <c r="HG55" s="71"/>
      <c r="HH55" s="71"/>
      <c r="HI55" s="71"/>
      <c r="HJ55" s="71"/>
      <c r="HK55" s="71"/>
      <c r="HL55" s="71"/>
      <c r="HM55" s="71"/>
      <c r="HN55" s="71"/>
      <c r="HO55" s="71"/>
      <c r="HP55" s="71"/>
      <c r="HQ55" s="71"/>
      <c r="HR55" s="71"/>
      <c r="HS55" s="71"/>
      <c r="HT55" s="71"/>
      <c r="HU55" s="71"/>
      <c r="HV55" s="71"/>
      <c r="HW55" s="71"/>
      <c r="HX55" s="71"/>
      <c r="HY55" s="71"/>
      <c r="HZ55" s="71"/>
      <c r="IA55" s="71"/>
      <c r="IB55" s="71"/>
      <c r="IC55" s="71"/>
      <c r="ID55" s="71"/>
      <c r="IE55" s="71"/>
      <c r="IF55" s="71"/>
      <c r="IG55" s="71"/>
      <c r="IH55" s="71"/>
      <c r="II55" s="71"/>
      <c r="IJ55" s="71"/>
      <c r="IK55" s="71"/>
      <c r="IL55" s="71"/>
      <c r="IM55" s="71"/>
      <c r="IN55" s="71"/>
      <c r="IO55" s="71"/>
      <c r="IP55" s="71"/>
      <c r="IQ55" s="71"/>
      <c r="IR55" s="71"/>
      <c r="IS55" s="71"/>
      <c r="IT55" s="71"/>
      <c r="IU55" s="71"/>
      <c r="IV55" s="71"/>
      <c r="IW55" s="71"/>
      <c r="IX55" s="71"/>
      <c r="IY55" s="71"/>
      <c r="IZ55" s="71"/>
      <c r="JA55" s="71"/>
      <c r="JB55" s="71"/>
      <c r="JC55" s="71"/>
      <c r="JD55" s="71"/>
      <c r="JE55" s="71"/>
      <c r="JF55" s="71"/>
      <c r="JG55" s="71"/>
      <c r="JH55" s="71"/>
      <c r="JI55" s="71"/>
      <c r="JJ55" s="71"/>
      <c r="JK55" s="71"/>
      <c r="JL55" s="71"/>
      <c r="JM55" s="71"/>
      <c r="JN55" s="71"/>
      <c r="JO55" s="71"/>
      <c r="JP55" s="71"/>
      <c r="JQ55" s="71"/>
      <c r="JR55" s="71"/>
      <c r="JS55" s="71"/>
      <c r="JT55" s="71"/>
      <c r="JU55" s="71"/>
      <c r="JV55" s="71"/>
      <c r="JW55" s="71"/>
      <c r="JX55" s="71"/>
      <c r="JY55" s="71"/>
      <c r="JZ55" s="71"/>
      <c r="KA55" s="71"/>
      <c r="KB55" s="71"/>
      <c r="KC55" s="71"/>
      <c r="KD55" s="71"/>
      <c r="KE55" s="71"/>
      <c r="KF55" s="71"/>
      <c r="KG55" s="71"/>
      <c r="KH55" s="71"/>
      <c r="KI55" s="71"/>
      <c r="KJ55" s="71"/>
      <c r="KK55" s="71"/>
      <c r="KL55" s="71"/>
      <c r="KM55" s="71"/>
      <c r="KN55" s="71"/>
      <c r="KO55" s="71"/>
      <c r="KP55" s="71"/>
      <c r="KQ55" s="71"/>
      <c r="KR55" s="71"/>
      <c r="KS55" s="71"/>
      <c r="KT55" s="71"/>
      <c r="KU55" s="71"/>
      <c r="KV55" s="71"/>
      <c r="KW55" s="71"/>
      <c r="KX55" s="71"/>
      <c r="KY55" s="71"/>
      <c r="KZ55" s="71"/>
      <c r="LA55" s="71"/>
      <c r="LB55" s="71"/>
      <c r="LC55" s="71"/>
      <c r="LD55" s="71"/>
      <c r="LE55" s="71"/>
      <c r="LF55" s="71"/>
      <c r="LG55" s="71"/>
      <c r="LH55" s="71"/>
      <c r="LI55" s="71"/>
      <c r="LJ55" s="71"/>
      <c r="LK55" s="71"/>
      <c r="LL55" s="71"/>
      <c r="LM55" s="71"/>
      <c r="LN55" s="71"/>
      <c r="LO55" s="71"/>
      <c r="LP55" s="71"/>
      <c r="LQ55" s="71"/>
      <c r="LR55" s="71"/>
      <c r="LS55" s="71"/>
      <c r="LT55" s="71"/>
      <c r="LU55" s="71"/>
      <c r="LV55" s="71"/>
      <c r="LW55" s="71"/>
      <c r="LX55" s="71"/>
      <c r="LY55" s="71"/>
      <c r="LZ55" s="71"/>
      <c r="MA55" s="71"/>
      <c r="MB55" s="71"/>
      <c r="MC55" s="71"/>
      <c r="MD55" s="71"/>
      <c r="ME55" s="71"/>
      <c r="MF55" s="71"/>
      <c r="MG55" s="71"/>
      <c r="MH55" s="71"/>
      <c r="MI55" s="71"/>
      <c r="MJ55" s="71"/>
      <c r="MK55" s="71"/>
      <c r="ML55" s="71"/>
      <c r="MM55" s="71"/>
      <c r="MN55" s="71"/>
      <c r="MO55" s="71"/>
      <c r="MP55" s="71"/>
      <c r="MQ55" s="71"/>
      <c r="MR55" s="71"/>
      <c r="MS55" s="71"/>
      <c r="MT55" s="71"/>
      <c r="MU55" s="71"/>
      <c r="MV55" s="71"/>
      <c r="MW55" s="71"/>
      <c r="MX55" s="71"/>
      <c r="MY55" s="71"/>
      <c r="MZ55" s="71"/>
      <c r="NA55" s="71"/>
      <c r="NB55" s="71"/>
      <c r="NC55" s="71"/>
      <c r="ND55" s="71"/>
      <c r="NE55" s="71"/>
      <c r="NF55" s="71"/>
      <c r="NG55" s="71"/>
      <c r="NH55" s="71"/>
      <c r="NI55" s="71"/>
      <c r="NJ55" s="71"/>
      <c r="NK55" s="71"/>
      <c r="NL55" s="71"/>
      <c r="NM55" s="71"/>
      <c r="NN55" s="71"/>
      <c r="NO55" s="71"/>
      <c r="NP55" s="71"/>
      <c r="NQ55" s="71"/>
      <c r="NR55" s="71"/>
      <c r="NS55" s="71"/>
      <c r="NT55" s="71"/>
      <c r="NU55" s="71"/>
      <c r="NV55" s="71"/>
      <c r="NW55" s="71"/>
      <c r="NX55" s="71"/>
      <c r="NY55" s="71"/>
      <c r="NZ55" s="71"/>
      <c r="OA55" s="71"/>
      <c r="OB55" s="71"/>
      <c r="OC55" s="71"/>
      <c r="OD55" s="71"/>
      <c r="OE55" s="71"/>
      <c r="OF55" s="71"/>
      <c r="OG55" s="71"/>
      <c r="OH55" s="71"/>
      <c r="OI55" s="71"/>
      <c r="OJ55" s="71"/>
      <c r="OK55" s="71"/>
      <c r="OL55" s="71"/>
      <c r="OM55" s="71"/>
      <c r="ON55" s="71"/>
      <c r="OO55" s="71"/>
      <c r="OP55" s="71"/>
      <c r="OQ55" s="71"/>
      <c r="OR55" s="71"/>
      <c r="OS55" s="71"/>
      <c r="OT55" s="71"/>
      <c r="OU55" s="71"/>
      <c r="OV55" s="71"/>
      <c r="OW55" s="71"/>
      <c r="OX55" s="71"/>
      <c r="OY55" s="71"/>
      <c r="OZ55" s="71"/>
      <c r="PA55" s="71"/>
      <c r="PB55" s="71"/>
      <c r="PC55" s="71"/>
      <c r="PD55" s="71"/>
      <c r="PE55" s="71"/>
      <c r="PF55" s="71"/>
      <c r="PG55" s="71"/>
      <c r="PH55" s="71"/>
      <c r="PI55" s="71"/>
      <c r="PJ55" s="71"/>
      <c r="PK55" s="71"/>
      <c r="PL55" s="71"/>
      <c r="PM55" s="71"/>
      <c r="PN55" s="71"/>
      <c r="PO55" s="71"/>
      <c r="PP55" s="71"/>
      <c r="PQ55" s="71"/>
      <c r="PR55" s="71"/>
      <c r="PS55" s="71"/>
      <c r="PT55" s="71"/>
      <c r="PU55" s="71"/>
      <c r="PV55" s="71"/>
      <c r="PW55" s="71"/>
      <c r="PX55" s="71"/>
      <c r="PY55" s="71"/>
      <c r="PZ55" s="71"/>
      <c r="QA55" s="71"/>
      <c r="QB55" s="71"/>
      <c r="QC55" s="71"/>
      <c r="QD55" s="71"/>
      <c r="QE55" s="71"/>
      <c r="QF55" s="71"/>
      <c r="QG55" s="71"/>
      <c r="QH55" s="71"/>
      <c r="QI55" s="71"/>
      <c r="QJ55" s="71"/>
      <c r="QK55" s="71"/>
      <c r="QL55" s="71"/>
      <c r="QM55" s="71"/>
      <c r="QN55" s="71"/>
      <c r="QO55" s="71"/>
      <c r="QP55" s="71"/>
      <c r="QQ55" s="71"/>
      <c r="QR55" s="71"/>
      <c r="QS55" s="71"/>
      <c r="QT55" s="71"/>
      <c r="QU55" s="71"/>
      <c r="QV55" s="71"/>
      <c r="QW55" s="71"/>
      <c r="QX55" s="71"/>
      <c r="QY55" s="71"/>
      <c r="QZ55" s="71"/>
      <c r="RA55" s="71"/>
      <c r="RB55" s="71"/>
      <c r="RC55" s="71"/>
      <c r="RD55" s="71"/>
      <c r="RE55" s="71"/>
      <c r="RF55" s="71"/>
      <c r="RG55" s="71"/>
      <c r="RH55" s="71"/>
      <c r="RI55" s="71"/>
      <c r="RJ55" s="71"/>
      <c r="RK55" s="71"/>
      <c r="RL55" s="71"/>
      <c r="RM55" s="71"/>
      <c r="RN55" s="71"/>
      <c r="RO55" s="71"/>
      <c r="RP55" s="71"/>
      <c r="RQ55" s="71"/>
      <c r="RR55" s="71"/>
      <c r="RS55" s="71"/>
      <c r="RT55" s="71"/>
      <c r="RU55" s="71"/>
      <c r="RV55" s="71"/>
      <c r="RW55" s="71"/>
      <c r="RX55" s="71"/>
      <c r="RY55" s="71"/>
      <c r="RZ55" s="71"/>
      <c r="SA55" s="71"/>
      <c r="SB55" s="71"/>
      <c r="SC55" s="71"/>
      <c r="SD55" s="71"/>
      <c r="SE55" s="71"/>
      <c r="SF55" s="71"/>
      <c r="SG55" s="71"/>
      <c r="SH55" s="71"/>
      <c r="SI55" s="71"/>
      <c r="SJ55" s="71"/>
      <c r="SK55" s="71"/>
      <c r="SL55" s="71"/>
      <c r="SM55" s="71"/>
      <c r="SN55" s="71"/>
      <c r="SO55" s="71"/>
      <c r="SP55" s="71"/>
      <c r="SQ55" s="71"/>
      <c r="SR55" s="71"/>
      <c r="SS55" s="71"/>
      <c r="ST55" s="71"/>
      <c r="SU55" s="71"/>
      <c r="SV55" s="71"/>
      <c r="SW55" s="71"/>
      <c r="SX55" s="71"/>
      <c r="SY55" s="71"/>
      <c r="SZ55" s="71"/>
      <c r="TA55" s="71"/>
      <c r="TB55" s="71"/>
      <c r="TC55" s="71"/>
      <c r="TD55" s="71"/>
      <c r="TE55" s="71"/>
      <c r="TF55" s="71"/>
      <c r="TG55" s="71"/>
      <c r="TH55" s="71"/>
      <c r="TI55" s="71"/>
      <c r="TJ55" s="71"/>
      <c r="TK55" s="71"/>
      <c r="TL55" s="71"/>
      <c r="TM55" s="71"/>
      <c r="TN55" s="71"/>
      <c r="TO55" s="71"/>
      <c r="TP55" s="71"/>
      <c r="TQ55" s="71"/>
      <c r="TR55" s="71"/>
      <c r="TS55" s="71"/>
      <c r="TT55" s="71"/>
      <c r="TU55" s="71"/>
      <c r="TV55" s="71"/>
      <c r="TW55" s="71"/>
      <c r="TX55" s="71"/>
      <c r="TY55" s="71"/>
      <c r="TZ55" s="71"/>
      <c r="UA55" s="71"/>
      <c r="UB55" s="71"/>
      <c r="UC55" s="71"/>
      <c r="UD55" s="71"/>
      <c r="UE55" s="71"/>
      <c r="UF55" s="71"/>
      <c r="UG55" s="71"/>
      <c r="UH55" s="71"/>
      <c r="UI55" s="71"/>
      <c r="UJ55" s="71"/>
      <c r="UK55" s="71"/>
      <c r="UL55" s="71"/>
      <c r="UM55" s="71"/>
      <c r="UN55" s="71"/>
      <c r="UO55" s="71"/>
      <c r="UP55" s="71"/>
      <c r="UQ55" s="71"/>
      <c r="UR55" s="71"/>
      <c r="US55" s="71"/>
      <c r="UT55" s="71"/>
      <c r="UU55" s="71"/>
      <c r="UV55" s="71"/>
      <c r="UW55" s="71"/>
      <c r="UX55" s="71"/>
      <c r="UY55" s="71"/>
      <c r="UZ55" s="71"/>
      <c r="VA55" s="71"/>
      <c r="VB55" s="71"/>
      <c r="VC55" s="71"/>
      <c r="VD55" s="71"/>
      <c r="VE55" s="71"/>
      <c r="VF55" s="71"/>
      <c r="VG55" s="71"/>
      <c r="VH55" s="71"/>
      <c r="VI55" s="71"/>
      <c r="VJ55" s="71"/>
      <c r="VK55" s="71"/>
      <c r="VL55" s="71"/>
      <c r="VM55" s="71"/>
      <c r="VN55" s="71"/>
      <c r="VO55" s="71"/>
      <c r="VP55" s="71"/>
      <c r="VQ55" s="71"/>
      <c r="VR55" s="71"/>
      <c r="VS55" s="71"/>
      <c r="VT55" s="71"/>
      <c r="VU55" s="71"/>
      <c r="VV55" s="71"/>
      <c r="VW55" s="71"/>
      <c r="VX55" s="71"/>
      <c r="VY55" s="71"/>
      <c r="VZ55" s="71"/>
      <c r="WA55" s="71"/>
      <c r="WB55" s="71"/>
      <c r="WC55" s="71"/>
      <c r="WD55" s="71"/>
      <c r="WE55" s="71"/>
      <c r="WF55" s="71"/>
      <c r="WG55" s="71"/>
      <c r="WH55" s="71"/>
      <c r="WI55" s="71"/>
      <c r="WJ55" s="71"/>
      <c r="WK55" s="71"/>
      <c r="WL55" s="71"/>
      <c r="WM55" s="71"/>
      <c r="WN55" s="71"/>
      <c r="WO55" s="71"/>
      <c r="WP55" s="71"/>
      <c r="WQ55" s="71"/>
      <c r="WR55" s="71"/>
      <c r="WS55" s="71"/>
      <c r="WT55" s="71"/>
      <c r="WU55" s="71"/>
      <c r="WV55" s="71"/>
      <c r="WW55" s="71"/>
      <c r="WX55" s="71"/>
      <c r="WY55" s="71"/>
      <c r="WZ55" s="71"/>
      <c r="XA55" s="71"/>
      <c r="XB55" s="71"/>
      <c r="XC55" s="71"/>
      <c r="XD55" s="71"/>
      <c r="XE55" s="71"/>
      <c r="XF55" s="71"/>
      <c r="XG55" s="71"/>
      <c r="XH55" s="71"/>
      <c r="XI55" s="71"/>
      <c r="XJ55" s="71"/>
      <c r="XK55" s="71"/>
      <c r="XL55" s="71"/>
      <c r="XM55" s="71"/>
      <c r="XN55" s="71"/>
      <c r="XO55" s="71"/>
      <c r="XP55" s="71"/>
      <c r="XQ55" s="71"/>
      <c r="XR55" s="71"/>
      <c r="XS55" s="71"/>
      <c r="XT55" s="71"/>
      <c r="XU55" s="71"/>
      <c r="XV55" s="71"/>
      <c r="XW55" s="71"/>
      <c r="XX55" s="71"/>
      <c r="XY55" s="71"/>
      <c r="XZ55" s="71"/>
      <c r="YA55" s="71"/>
      <c r="YB55" s="71"/>
      <c r="YC55" s="71"/>
      <c r="YD55" s="71"/>
      <c r="YE55" s="71"/>
      <c r="YF55" s="71"/>
      <c r="YG55" s="71"/>
      <c r="YH55" s="71"/>
      <c r="YI55" s="71"/>
      <c r="YJ55" s="71"/>
      <c r="YK55" s="71"/>
      <c r="YL55" s="71"/>
      <c r="YM55" s="71"/>
      <c r="YN55" s="71"/>
      <c r="YO55" s="71"/>
      <c r="YP55" s="71"/>
      <c r="YQ55" s="71"/>
      <c r="YR55" s="71"/>
      <c r="YS55" s="71"/>
      <c r="YT55" s="71"/>
      <c r="YU55" s="71"/>
      <c r="YV55" s="71"/>
      <c r="YW55" s="71"/>
      <c r="YX55" s="71"/>
      <c r="YY55" s="71"/>
      <c r="YZ55" s="71"/>
      <c r="ZA55" s="71"/>
      <c r="ZB55" s="71"/>
      <c r="ZC55" s="71"/>
      <c r="ZD55" s="71"/>
      <c r="ZE55" s="71"/>
      <c r="ZF55" s="71"/>
      <c r="ZG55" s="71"/>
      <c r="ZH55" s="71"/>
      <c r="ZI55" s="71"/>
      <c r="ZJ55" s="71"/>
      <c r="ZK55" s="71"/>
      <c r="ZL55" s="71"/>
      <c r="ZM55" s="71"/>
      <c r="ZN55" s="71"/>
      <c r="ZO55" s="71"/>
      <c r="ZP55" s="71"/>
      <c r="ZQ55" s="71"/>
      <c r="ZR55" s="71"/>
      <c r="ZS55" s="71"/>
      <c r="ZT55" s="71"/>
      <c r="ZU55" s="71"/>
      <c r="ZV55" s="71"/>
      <c r="ZW55" s="71"/>
      <c r="ZX55" s="71"/>
      <c r="ZY55" s="71"/>
      <c r="ZZ55" s="71"/>
      <c r="AAA55" s="71"/>
      <c r="AAB55" s="71"/>
      <c r="AAC55" s="71"/>
      <c r="AAD55" s="71"/>
      <c r="AAE55" s="71"/>
      <c r="AAF55" s="71"/>
      <c r="AAG55" s="71"/>
      <c r="AAH55" s="71"/>
      <c r="AAI55" s="71"/>
      <c r="AAJ55" s="71"/>
      <c r="AAK55" s="71"/>
      <c r="AAL55" s="71"/>
      <c r="AAM55" s="71"/>
      <c r="AAN55" s="71"/>
      <c r="AAO55" s="71"/>
      <c r="AAP55" s="71"/>
      <c r="AAQ55" s="71"/>
      <c r="AAR55" s="71"/>
      <c r="AAS55" s="71"/>
      <c r="AAT55" s="71"/>
      <c r="AAU55" s="71"/>
      <c r="AAV55" s="71"/>
      <c r="AAW55" s="71"/>
      <c r="AAX55" s="71"/>
      <c r="AAY55" s="71"/>
      <c r="AAZ55" s="71"/>
      <c r="ABA55" s="71"/>
      <c r="ABB55" s="71"/>
      <c r="ABC55" s="71"/>
      <c r="ABD55" s="71"/>
      <c r="ABE55" s="71"/>
      <c r="ABF55" s="71"/>
      <c r="ABG55" s="71"/>
      <c r="ABH55" s="71"/>
      <c r="ABI55" s="71"/>
      <c r="ABJ55" s="71"/>
      <c r="ABK55" s="71"/>
      <c r="ABL55" s="71"/>
      <c r="ABM55" s="71"/>
      <c r="ABN55" s="71"/>
      <c r="ABO55" s="71"/>
      <c r="ABP55" s="71"/>
      <c r="ABQ55" s="71"/>
      <c r="ABR55" s="71"/>
      <c r="ABS55" s="71"/>
      <c r="ABT55" s="71"/>
      <c r="ABU55" s="71"/>
      <c r="ABV55" s="71"/>
      <c r="ABW55" s="71"/>
      <c r="ABX55" s="71"/>
      <c r="ABY55" s="71"/>
      <c r="ABZ55" s="71"/>
      <c r="ACA55" s="71"/>
      <c r="ACB55" s="71"/>
      <c r="ACC55" s="71"/>
      <c r="ACD55" s="71"/>
      <c r="ACE55" s="71"/>
      <c r="ACF55" s="71"/>
      <c r="ACG55" s="71"/>
      <c r="ACH55" s="71"/>
      <c r="ACI55" s="71"/>
      <c r="ACJ55" s="71"/>
      <c r="ACK55" s="71"/>
      <c r="ACL55" s="71"/>
      <c r="ACM55" s="71"/>
      <c r="ACN55" s="71"/>
      <c r="ACO55" s="71"/>
      <c r="ACP55" s="71"/>
      <c r="ACQ55" s="71"/>
      <c r="ACR55" s="71"/>
      <c r="ACS55" s="71"/>
      <c r="ACT55" s="71"/>
      <c r="ACU55" s="71"/>
      <c r="ACV55" s="71"/>
      <c r="ACW55" s="71"/>
      <c r="ACX55" s="71"/>
      <c r="ACY55" s="71"/>
      <c r="ACZ55" s="71"/>
      <c r="ADA55" s="71"/>
      <c r="ADB55" s="71"/>
      <c r="ADC55" s="71"/>
      <c r="ADD55" s="71"/>
      <c r="ADE55" s="71"/>
      <c r="ADF55" s="71"/>
      <c r="ADG55" s="71"/>
      <c r="ADH55" s="71"/>
      <c r="ADI55" s="71"/>
      <c r="ADJ55" s="71"/>
      <c r="ADK55" s="71"/>
      <c r="ADL55" s="71"/>
      <c r="ADM55" s="71"/>
      <c r="ADN55" s="71"/>
      <c r="ADO55" s="71"/>
      <c r="ADP55" s="71"/>
      <c r="ADQ55" s="71"/>
      <c r="ADR55" s="71"/>
      <c r="ADS55" s="71"/>
      <c r="ADT55" s="71"/>
      <c r="ADU55" s="71"/>
      <c r="ADV55" s="71"/>
      <c r="ADW55" s="71"/>
      <c r="ADX55" s="71"/>
      <c r="ADY55" s="71"/>
      <c r="ADZ55" s="71"/>
      <c r="AEA55" s="71"/>
      <c r="AEB55" s="71"/>
      <c r="AEC55" s="71"/>
    </row>
    <row r="56" spans="1:809" s="73" customFormat="1">
      <c r="A56" s="18"/>
      <c r="B56" s="35">
        <v>1</v>
      </c>
      <c r="C56" s="62" t="s">
        <v>223</v>
      </c>
      <c r="D56" s="72" t="s">
        <v>120</v>
      </c>
      <c r="E56" s="63"/>
      <c r="F56" s="63"/>
      <c r="G56" s="63"/>
      <c r="H56" s="64"/>
      <c r="I56" s="63" t="s">
        <v>52</v>
      </c>
      <c r="J56" s="65">
        <v>1</v>
      </c>
      <c r="K56" s="90"/>
      <c r="L56" s="65">
        <v>2000</v>
      </c>
      <c r="M56" s="67">
        <v>36817</v>
      </c>
      <c r="N56" s="64"/>
      <c r="O56" s="68"/>
      <c r="P56" s="68">
        <v>28</v>
      </c>
      <c r="Q56" s="69" t="s">
        <v>224</v>
      </c>
      <c r="R56" s="70" t="s">
        <v>225</v>
      </c>
      <c r="S56" s="29"/>
      <c r="T56" s="30" t="str">
        <f t="shared" si="0"/>
        <v>Sn</v>
      </c>
      <c r="U56" s="29"/>
      <c r="V56" s="29"/>
      <c r="W56" s="29"/>
      <c r="X56" s="29"/>
      <c r="Y56" s="29"/>
      <c r="Z56" s="29"/>
      <c r="AA56" s="29" t="s">
        <v>226</v>
      </c>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c r="EC56" s="71"/>
      <c r="ED56" s="71"/>
      <c r="EE56" s="71"/>
      <c r="EF56" s="71"/>
      <c r="EG56" s="71"/>
      <c r="EH56" s="71"/>
      <c r="EI56" s="71"/>
      <c r="EJ56" s="71"/>
      <c r="EK56" s="71"/>
      <c r="EL56" s="71"/>
      <c r="EM56" s="71"/>
      <c r="EN56" s="71"/>
      <c r="EO56" s="71"/>
      <c r="EP56" s="71"/>
      <c r="EQ56" s="71"/>
      <c r="ER56" s="71"/>
      <c r="ES56" s="71"/>
      <c r="ET56" s="71"/>
      <c r="EU56" s="71"/>
      <c r="EV56" s="71"/>
      <c r="EW56" s="71"/>
      <c r="EX56" s="71"/>
      <c r="EY56" s="71"/>
      <c r="EZ56" s="71"/>
      <c r="FA56" s="71"/>
      <c r="FB56" s="71"/>
      <c r="FC56" s="71"/>
      <c r="FD56" s="71"/>
      <c r="FE56" s="71"/>
      <c r="FF56" s="71"/>
      <c r="FG56" s="71"/>
      <c r="FH56" s="71"/>
      <c r="FI56" s="71"/>
      <c r="FJ56" s="71"/>
      <c r="FK56" s="71"/>
      <c r="FL56" s="71"/>
      <c r="FM56" s="71"/>
      <c r="FN56" s="71"/>
      <c r="FO56" s="71"/>
      <c r="FP56" s="71"/>
      <c r="FQ56" s="71"/>
      <c r="FR56" s="71"/>
      <c r="FS56" s="71"/>
      <c r="FT56" s="71"/>
      <c r="FU56" s="71"/>
      <c r="FV56" s="71"/>
      <c r="FW56" s="71"/>
      <c r="FX56" s="71"/>
      <c r="FY56" s="71"/>
      <c r="FZ56" s="71"/>
      <c r="GA56" s="71"/>
      <c r="GB56" s="71"/>
      <c r="GC56" s="71"/>
      <c r="GD56" s="71"/>
      <c r="GE56" s="71"/>
      <c r="GF56" s="71"/>
      <c r="GG56" s="71"/>
      <c r="GH56" s="71"/>
      <c r="GI56" s="71"/>
      <c r="GJ56" s="71"/>
      <c r="GK56" s="71"/>
      <c r="GL56" s="71"/>
      <c r="GM56" s="71"/>
      <c r="GN56" s="71"/>
      <c r="GO56" s="71"/>
      <c r="GP56" s="71"/>
      <c r="GQ56" s="71"/>
      <c r="GR56" s="71"/>
      <c r="GS56" s="71"/>
      <c r="GT56" s="71"/>
      <c r="GU56" s="71"/>
      <c r="GV56" s="71"/>
      <c r="GW56" s="71"/>
      <c r="GX56" s="71"/>
      <c r="GY56" s="71"/>
      <c r="GZ56" s="71"/>
      <c r="HA56" s="71"/>
      <c r="HB56" s="71"/>
      <c r="HC56" s="71"/>
      <c r="HD56" s="71"/>
      <c r="HE56" s="71"/>
      <c r="HF56" s="71"/>
      <c r="HG56" s="71"/>
      <c r="HH56" s="71"/>
      <c r="HI56" s="71"/>
      <c r="HJ56" s="71"/>
      <c r="HK56" s="71"/>
      <c r="HL56" s="71"/>
      <c r="HM56" s="71"/>
      <c r="HN56" s="71"/>
      <c r="HO56" s="71"/>
      <c r="HP56" s="71"/>
      <c r="HQ56" s="71"/>
      <c r="HR56" s="71"/>
      <c r="HS56" s="71"/>
      <c r="HT56" s="71"/>
      <c r="HU56" s="71"/>
      <c r="HV56" s="71"/>
      <c r="HW56" s="71"/>
      <c r="HX56" s="71"/>
      <c r="HY56" s="71"/>
      <c r="HZ56" s="71"/>
      <c r="IA56" s="71"/>
      <c r="IB56" s="71"/>
      <c r="IC56" s="71"/>
      <c r="ID56" s="71"/>
      <c r="IE56" s="71"/>
      <c r="IF56" s="71"/>
      <c r="IG56" s="71"/>
      <c r="IH56" s="71"/>
      <c r="II56" s="71"/>
      <c r="IJ56" s="71"/>
      <c r="IK56" s="71"/>
      <c r="IL56" s="71"/>
      <c r="IM56" s="71"/>
      <c r="IN56" s="71"/>
      <c r="IO56" s="71"/>
      <c r="IP56" s="71"/>
      <c r="IQ56" s="71"/>
      <c r="IR56" s="71"/>
      <c r="IS56" s="71"/>
      <c r="IT56" s="71"/>
      <c r="IU56" s="71"/>
      <c r="IV56" s="71"/>
      <c r="IW56" s="71"/>
      <c r="IX56" s="71"/>
      <c r="IY56" s="71"/>
      <c r="IZ56" s="71"/>
      <c r="JA56" s="71"/>
      <c r="JB56" s="71"/>
      <c r="JC56" s="71"/>
      <c r="JD56" s="71"/>
      <c r="JE56" s="71"/>
      <c r="JF56" s="71"/>
      <c r="JG56" s="71"/>
      <c r="JH56" s="71"/>
      <c r="JI56" s="71"/>
      <c r="JJ56" s="71"/>
      <c r="JK56" s="71"/>
      <c r="JL56" s="71"/>
      <c r="JM56" s="71"/>
      <c r="JN56" s="71"/>
      <c r="JO56" s="71"/>
      <c r="JP56" s="71"/>
      <c r="JQ56" s="71"/>
      <c r="JR56" s="71"/>
      <c r="JS56" s="71"/>
      <c r="JT56" s="71"/>
      <c r="JU56" s="71"/>
      <c r="JV56" s="71"/>
      <c r="JW56" s="71"/>
      <c r="JX56" s="71"/>
      <c r="JY56" s="71"/>
      <c r="JZ56" s="71"/>
      <c r="KA56" s="71"/>
      <c r="KB56" s="71"/>
      <c r="KC56" s="71"/>
      <c r="KD56" s="71"/>
      <c r="KE56" s="71"/>
      <c r="KF56" s="71"/>
      <c r="KG56" s="71"/>
      <c r="KH56" s="71"/>
      <c r="KI56" s="71"/>
      <c r="KJ56" s="71"/>
      <c r="KK56" s="71"/>
      <c r="KL56" s="71"/>
      <c r="KM56" s="71"/>
      <c r="KN56" s="71"/>
      <c r="KO56" s="71"/>
      <c r="KP56" s="71"/>
      <c r="KQ56" s="71"/>
      <c r="KR56" s="71"/>
      <c r="KS56" s="71"/>
      <c r="KT56" s="71"/>
      <c r="KU56" s="71"/>
      <c r="KV56" s="71"/>
      <c r="KW56" s="71"/>
      <c r="KX56" s="71"/>
      <c r="KY56" s="71"/>
      <c r="KZ56" s="71"/>
      <c r="LA56" s="71"/>
      <c r="LB56" s="71"/>
      <c r="LC56" s="71"/>
      <c r="LD56" s="71"/>
      <c r="LE56" s="71"/>
      <c r="LF56" s="71"/>
      <c r="LG56" s="71"/>
      <c r="LH56" s="71"/>
      <c r="LI56" s="71"/>
      <c r="LJ56" s="71"/>
      <c r="LK56" s="71"/>
      <c r="LL56" s="71"/>
      <c r="LM56" s="71"/>
      <c r="LN56" s="71"/>
      <c r="LO56" s="71"/>
      <c r="LP56" s="71"/>
      <c r="LQ56" s="71"/>
      <c r="LR56" s="71"/>
      <c r="LS56" s="71"/>
      <c r="LT56" s="71"/>
      <c r="LU56" s="71"/>
      <c r="LV56" s="71"/>
      <c r="LW56" s="71"/>
      <c r="LX56" s="71"/>
      <c r="LY56" s="71"/>
      <c r="LZ56" s="71"/>
      <c r="MA56" s="71"/>
      <c r="MB56" s="71"/>
      <c r="MC56" s="71"/>
      <c r="MD56" s="71"/>
      <c r="ME56" s="71"/>
      <c r="MF56" s="71"/>
      <c r="MG56" s="71"/>
      <c r="MH56" s="71"/>
      <c r="MI56" s="71"/>
      <c r="MJ56" s="71"/>
      <c r="MK56" s="71"/>
      <c r="ML56" s="71"/>
      <c r="MM56" s="71"/>
      <c r="MN56" s="71"/>
      <c r="MO56" s="71"/>
      <c r="MP56" s="71"/>
      <c r="MQ56" s="71"/>
      <c r="MR56" s="71"/>
      <c r="MS56" s="71"/>
      <c r="MT56" s="71"/>
      <c r="MU56" s="71"/>
      <c r="MV56" s="71"/>
      <c r="MW56" s="71"/>
      <c r="MX56" s="71"/>
      <c r="MY56" s="71"/>
      <c r="MZ56" s="71"/>
      <c r="NA56" s="71"/>
      <c r="NB56" s="71"/>
      <c r="NC56" s="71"/>
      <c r="ND56" s="71"/>
      <c r="NE56" s="71"/>
      <c r="NF56" s="71"/>
      <c r="NG56" s="71"/>
      <c r="NH56" s="71"/>
      <c r="NI56" s="71"/>
      <c r="NJ56" s="71"/>
      <c r="NK56" s="71"/>
      <c r="NL56" s="71"/>
      <c r="NM56" s="71"/>
      <c r="NN56" s="71"/>
      <c r="NO56" s="71"/>
      <c r="NP56" s="71"/>
      <c r="NQ56" s="71"/>
      <c r="NR56" s="71"/>
      <c r="NS56" s="71"/>
      <c r="NT56" s="71"/>
      <c r="NU56" s="71"/>
      <c r="NV56" s="71"/>
      <c r="NW56" s="71"/>
      <c r="NX56" s="71"/>
      <c r="NY56" s="71"/>
      <c r="NZ56" s="71"/>
      <c r="OA56" s="71"/>
      <c r="OB56" s="71"/>
      <c r="OC56" s="71"/>
      <c r="OD56" s="71"/>
      <c r="OE56" s="71"/>
      <c r="OF56" s="71"/>
      <c r="OG56" s="71"/>
      <c r="OH56" s="71"/>
      <c r="OI56" s="71"/>
      <c r="OJ56" s="71"/>
      <c r="OK56" s="71"/>
      <c r="OL56" s="71"/>
      <c r="OM56" s="71"/>
      <c r="ON56" s="71"/>
      <c r="OO56" s="71"/>
      <c r="OP56" s="71"/>
      <c r="OQ56" s="71"/>
      <c r="OR56" s="71"/>
      <c r="OS56" s="71"/>
      <c r="OT56" s="71"/>
      <c r="OU56" s="71"/>
      <c r="OV56" s="71"/>
      <c r="OW56" s="71"/>
      <c r="OX56" s="71"/>
      <c r="OY56" s="71"/>
      <c r="OZ56" s="71"/>
      <c r="PA56" s="71"/>
      <c r="PB56" s="71"/>
      <c r="PC56" s="71"/>
      <c r="PD56" s="71"/>
      <c r="PE56" s="71"/>
      <c r="PF56" s="71"/>
      <c r="PG56" s="71"/>
      <c r="PH56" s="71"/>
      <c r="PI56" s="71"/>
      <c r="PJ56" s="71"/>
      <c r="PK56" s="71"/>
      <c r="PL56" s="71"/>
      <c r="PM56" s="71"/>
      <c r="PN56" s="71"/>
      <c r="PO56" s="71"/>
      <c r="PP56" s="71"/>
      <c r="PQ56" s="71"/>
      <c r="PR56" s="71"/>
      <c r="PS56" s="71"/>
      <c r="PT56" s="71"/>
      <c r="PU56" s="71"/>
      <c r="PV56" s="71"/>
      <c r="PW56" s="71"/>
      <c r="PX56" s="71"/>
      <c r="PY56" s="71"/>
      <c r="PZ56" s="71"/>
      <c r="QA56" s="71"/>
      <c r="QB56" s="71"/>
      <c r="QC56" s="71"/>
      <c r="QD56" s="71"/>
      <c r="QE56" s="71"/>
      <c r="QF56" s="71"/>
      <c r="QG56" s="71"/>
      <c r="QH56" s="71"/>
      <c r="QI56" s="71"/>
      <c r="QJ56" s="71"/>
      <c r="QK56" s="71"/>
      <c r="QL56" s="71"/>
      <c r="QM56" s="71"/>
      <c r="QN56" s="71"/>
      <c r="QO56" s="71"/>
      <c r="QP56" s="71"/>
      <c r="QQ56" s="71"/>
      <c r="QR56" s="71"/>
      <c r="QS56" s="71"/>
      <c r="QT56" s="71"/>
      <c r="QU56" s="71"/>
      <c r="QV56" s="71"/>
      <c r="QW56" s="71"/>
      <c r="QX56" s="71"/>
      <c r="QY56" s="71"/>
      <c r="QZ56" s="71"/>
      <c r="RA56" s="71"/>
      <c r="RB56" s="71"/>
      <c r="RC56" s="71"/>
      <c r="RD56" s="71"/>
      <c r="RE56" s="71"/>
      <c r="RF56" s="71"/>
      <c r="RG56" s="71"/>
      <c r="RH56" s="71"/>
      <c r="RI56" s="71"/>
      <c r="RJ56" s="71"/>
      <c r="RK56" s="71"/>
      <c r="RL56" s="71"/>
      <c r="RM56" s="71"/>
      <c r="RN56" s="71"/>
      <c r="RO56" s="71"/>
      <c r="RP56" s="71"/>
      <c r="RQ56" s="71"/>
      <c r="RR56" s="71"/>
      <c r="RS56" s="71"/>
      <c r="RT56" s="71"/>
      <c r="RU56" s="71"/>
      <c r="RV56" s="71"/>
      <c r="RW56" s="71"/>
      <c r="RX56" s="71"/>
      <c r="RY56" s="71"/>
      <c r="RZ56" s="71"/>
      <c r="SA56" s="71"/>
      <c r="SB56" s="71"/>
      <c r="SC56" s="71"/>
      <c r="SD56" s="71"/>
      <c r="SE56" s="71"/>
      <c r="SF56" s="71"/>
      <c r="SG56" s="71"/>
      <c r="SH56" s="71"/>
      <c r="SI56" s="71"/>
      <c r="SJ56" s="71"/>
      <c r="SK56" s="71"/>
      <c r="SL56" s="71"/>
      <c r="SM56" s="71"/>
      <c r="SN56" s="71"/>
      <c r="SO56" s="71"/>
      <c r="SP56" s="71"/>
      <c r="SQ56" s="71"/>
      <c r="SR56" s="71"/>
      <c r="SS56" s="71"/>
      <c r="ST56" s="71"/>
      <c r="SU56" s="71"/>
      <c r="SV56" s="71"/>
      <c r="SW56" s="71"/>
      <c r="SX56" s="71"/>
      <c r="SY56" s="71"/>
      <c r="SZ56" s="71"/>
      <c r="TA56" s="71"/>
      <c r="TB56" s="71"/>
      <c r="TC56" s="71"/>
      <c r="TD56" s="71"/>
      <c r="TE56" s="71"/>
      <c r="TF56" s="71"/>
      <c r="TG56" s="71"/>
      <c r="TH56" s="71"/>
      <c r="TI56" s="71"/>
      <c r="TJ56" s="71"/>
      <c r="TK56" s="71"/>
      <c r="TL56" s="71"/>
      <c r="TM56" s="71"/>
      <c r="TN56" s="71"/>
      <c r="TO56" s="71"/>
      <c r="TP56" s="71"/>
      <c r="TQ56" s="71"/>
      <c r="TR56" s="71"/>
      <c r="TS56" s="71"/>
      <c r="TT56" s="71"/>
      <c r="TU56" s="71"/>
      <c r="TV56" s="71"/>
      <c r="TW56" s="71"/>
      <c r="TX56" s="71"/>
      <c r="TY56" s="71"/>
      <c r="TZ56" s="71"/>
      <c r="UA56" s="71"/>
      <c r="UB56" s="71"/>
      <c r="UC56" s="71"/>
      <c r="UD56" s="71"/>
      <c r="UE56" s="71"/>
      <c r="UF56" s="71"/>
      <c r="UG56" s="71"/>
      <c r="UH56" s="71"/>
      <c r="UI56" s="71"/>
      <c r="UJ56" s="71"/>
      <c r="UK56" s="71"/>
      <c r="UL56" s="71"/>
      <c r="UM56" s="71"/>
      <c r="UN56" s="71"/>
      <c r="UO56" s="71"/>
      <c r="UP56" s="71"/>
      <c r="UQ56" s="71"/>
      <c r="UR56" s="71"/>
      <c r="US56" s="71"/>
      <c r="UT56" s="71"/>
      <c r="UU56" s="71"/>
      <c r="UV56" s="71"/>
      <c r="UW56" s="71"/>
      <c r="UX56" s="71"/>
      <c r="UY56" s="71"/>
      <c r="UZ56" s="71"/>
      <c r="VA56" s="71"/>
      <c r="VB56" s="71"/>
      <c r="VC56" s="71"/>
      <c r="VD56" s="71"/>
      <c r="VE56" s="71"/>
      <c r="VF56" s="71"/>
      <c r="VG56" s="71"/>
      <c r="VH56" s="71"/>
      <c r="VI56" s="71"/>
      <c r="VJ56" s="71"/>
      <c r="VK56" s="71"/>
      <c r="VL56" s="71"/>
      <c r="VM56" s="71"/>
      <c r="VN56" s="71"/>
      <c r="VO56" s="71"/>
      <c r="VP56" s="71"/>
      <c r="VQ56" s="71"/>
      <c r="VR56" s="71"/>
      <c r="VS56" s="71"/>
      <c r="VT56" s="71"/>
      <c r="VU56" s="71"/>
      <c r="VV56" s="71"/>
      <c r="VW56" s="71"/>
      <c r="VX56" s="71"/>
      <c r="VY56" s="71"/>
      <c r="VZ56" s="71"/>
      <c r="WA56" s="71"/>
      <c r="WB56" s="71"/>
      <c r="WC56" s="71"/>
      <c r="WD56" s="71"/>
      <c r="WE56" s="71"/>
      <c r="WF56" s="71"/>
      <c r="WG56" s="71"/>
      <c r="WH56" s="71"/>
      <c r="WI56" s="71"/>
      <c r="WJ56" s="71"/>
      <c r="WK56" s="71"/>
      <c r="WL56" s="71"/>
      <c r="WM56" s="71"/>
      <c r="WN56" s="71"/>
      <c r="WO56" s="71"/>
      <c r="WP56" s="71"/>
      <c r="WQ56" s="71"/>
      <c r="WR56" s="71"/>
      <c r="WS56" s="71"/>
      <c r="WT56" s="71"/>
      <c r="WU56" s="71"/>
      <c r="WV56" s="71"/>
      <c r="WW56" s="71"/>
      <c r="WX56" s="71"/>
      <c r="WY56" s="71"/>
      <c r="WZ56" s="71"/>
      <c r="XA56" s="71"/>
      <c r="XB56" s="71"/>
      <c r="XC56" s="71"/>
      <c r="XD56" s="71"/>
      <c r="XE56" s="71"/>
      <c r="XF56" s="71"/>
      <c r="XG56" s="71"/>
      <c r="XH56" s="71"/>
      <c r="XI56" s="71"/>
      <c r="XJ56" s="71"/>
      <c r="XK56" s="71"/>
      <c r="XL56" s="71"/>
      <c r="XM56" s="71"/>
      <c r="XN56" s="71"/>
      <c r="XO56" s="71"/>
      <c r="XP56" s="71"/>
      <c r="XQ56" s="71"/>
      <c r="XR56" s="71"/>
      <c r="XS56" s="71"/>
      <c r="XT56" s="71"/>
      <c r="XU56" s="71"/>
      <c r="XV56" s="71"/>
      <c r="XW56" s="71"/>
      <c r="XX56" s="71"/>
      <c r="XY56" s="71"/>
      <c r="XZ56" s="71"/>
      <c r="YA56" s="71"/>
      <c r="YB56" s="71"/>
      <c r="YC56" s="71"/>
      <c r="YD56" s="71"/>
      <c r="YE56" s="71"/>
      <c r="YF56" s="71"/>
      <c r="YG56" s="71"/>
      <c r="YH56" s="71"/>
      <c r="YI56" s="71"/>
      <c r="YJ56" s="71"/>
      <c r="YK56" s="71"/>
      <c r="YL56" s="71"/>
      <c r="YM56" s="71"/>
      <c r="YN56" s="71"/>
      <c r="YO56" s="71"/>
      <c r="YP56" s="71"/>
      <c r="YQ56" s="71"/>
      <c r="YR56" s="71"/>
      <c r="YS56" s="71"/>
      <c r="YT56" s="71"/>
      <c r="YU56" s="71"/>
      <c r="YV56" s="71"/>
      <c r="YW56" s="71"/>
      <c r="YX56" s="71"/>
      <c r="YY56" s="71"/>
      <c r="YZ56" s="71"/>
      <c r="ZA56" s="71"/>
      <c r="ZB56" s="71"/>
      <c r="ZC56" s="71"/>
      <c r="ZD56" s="71"/>
      <c r="ZE56" s="71"/>
      <c r="ZF56" s="71"/>
      <c r="ZG56" s="71"/>
      <c r="ZH56" s="71"/>
      <c r="ZI56" s="71"/>
      <c r="ZJ56" s="71"/>
      <c r="ZK56" s="71"/>
      <c r="ZL56" s="71"/>
      <c r="ZM56" s="71"/>
      <c r="ZN56" s="71"/>
      <c r="ZO56" s="71"/>
      <c r="ZP56" s="71"/>
      <c r="ZQ56" s="71"/>
      <c r="ZR56" s="71"/>
      <c r="ZS56" s="71"/>
      <c r="ZT56" s="71"/>
      <c r="ZU56" s="71"/>
      <c r="ZV56" s="71"/>
      <c r="ZW56" s="71"/>
      <c r="ZX56" s="71"/>
      <c r="ZY56" s="71"/>
      <c r="ZZ56" s="71"/>
      <c r="AAA56" s="71"/>
      <c r="AAB56" s="71"/>
      <c r="AAC56" s="71"/>
      <c r="AAD56" s="71"/>
      <c r="AAE56" s="71"/>
      <c r="AAF56" s="71"/>
      <c r="AAG56" s="71"/>
      <c r="AAH56" s="71"/>
      <c r="AAI56" s="71"/>
      <c r="AAJ56" s="71"/>
      <c r="AAK56" s="71"/>
      <c r="AAL56" s="71"/>
      <c r="AAM56" s="71"/>
      <c r="AAN56" s="71"/>
      <c r="AAO56" s="71"/>
      <c r="AAP56" s="71"/>
      <c r="AAQ56" s="71"/>
      <c r="AAR56" s="71"/>
      <c r="AAS56" s="71"/>
      <c r="AAT56" s="71"/>
      <c r="AAU56" s="71"/>
      <c r="AAV56" s="71"/>
      <c r="AAW56" s="71"/>
      <c r="AAX56" s="71"/>
      <c r="AAY56" s="71"/>
      <c r="AAZ56" s="71"/>
      <c r="ABA56" s="71"/>
      <c r="ABB56" s="71"/>
      <c r="ABC56" s="71"/>
      <c r="ABD56" s="71"/>
      <c r="ABE56" s="71"/>
      <c r="ABF56" s="71"/>
      <c r="ABG56" s="71"/>
      <c r="ABH56" s="71"/>
      <c r="ABI56" s="71"/>
      <c r="ABJ56" s="71"/>
      <c r="ABK56" s="71"/>
      <c r="ABL56" s="71"/>
      <c r="ABM56" s="71"/>
      <c r="ABN56" s="71"/>
      <c r="ABO56" s="71"/>
      <c r="ABP56" s="71"/>
      <c r="ABQ56" s="71"/>
      <c r="ABR56" s="71"/>
      <c r="ABS56" s="71"/>
      <c r="ABT56" s="71"/>
      <c r="ABU56" s="71"/>
      <c r="ABV56" s="71"/>
      <c r="ABW56" s="71"/>
      <c r="ABX56" s="71"/>
      <c r="ABY56" s="71"/>
      <c r="ABZ56" s="71"/>
      <c r="ACA56" s="71"/>
      <c r="ACB56" s="71"/>
      <c r="ACC56" s="71"/>
      <c r="ACD56" s="71"/>
      <c r="ACE56" s="71"/>
      <c r="ACF56" s="71"/>
      <c r="ACG56" s="71"/>
      <c r="ACH56" s="71"/>
      <c r="ACI56" s="71"/>
      <c r="ACJ56" s="71"/>
      <c r="ACK56" s="71"/>
      <c r="ACL56" s="71"/>
      <c r="ACM56" s="71"/>
      <c r="ACN56" s="71"/>
      <c r="ACO56" s="71"/>
      <c r="ACP56" s="71"/>
      <c r="ACQ56" s="71"/>
      <c r="ACR56" s="71"/>
      <c r="ACS56" s="71"/>
      <c r="ACT56" s="71"/>
      <c r="ACU56" s="71"/>
      <c r="ACV56" s="71"/>
      <c r="ACW56" s="71"/>
      <c r="ACX56" s="71"/>
      <c r="ACY56" s="71"/>
      <c r="ACZ56" s="71"/>
      <c r="ADA56" s="71"/>
      <c r="ADB56" s="71"/>
      <c r="ADC56" s="71"/>
      <c r="ADD56" s="71"/>
      <c r="ADE56" s="71"/>
      <c r="ADF56" s="71"/>
      <c r="ADG56" s="71"/>
      <c r="ADH56" s="71"/>
      <c r="ADI56" s="71"/>
      <c r="ADJ56" s="71"/>
      <c r="ADK56" s="71"/>
      <c r="ADL56" s="71"/>
      <c r="ADM56" s="71"/>
      <c r="ADN56" s="71"/>
      <c r="ADO56" s="71"/>
      <c r="ADP56" s="71"/>
      <c r="ADQ56" s="71"/>
      <c r="ADR56" s="71"/>
      <c r="ADS56" s="71"/>
      <c r="ADT56" s="71"/>
      <c r="ADU56" s="71"/>
      <c r="ADV56" s="71"/>
      <c r="ADW56" s="71"/>
      <c r="ADX56" s="71"/>
      <c r="ADY56" s="71"/>
      <c r="ADZ56" s="71"/>
      <c r="AEA56" s="71"/>
      <c r="AEB56" s="71"/>
      <c r="AEC56" s="71"/>
    </row>
    <row r="57" spans="1:809" s="73" customFormat="1" ht="24">
      <c r="A57" s="18"/>
      <c r="B57" s="35">
        <v>1</v>
      </c>
      <c r="C57" s="62" t="s">
        <v>227</v>
      </c>
      <c r="D57" s="72" t="s">
        <v>67</v>
      </c>
      <c r="E57" s="63"/>
      <c r="F57" s="63"/>
      <c r="G57" s="63"/>
      <c r="H57" s="64"/>
      <c r="I57" s="63" t="s">
        <v>52</v>
      </c>
      <c r="J57" s="65">
        <v>1</v>
      </c>
      <c r="K57" s="90" t="s">
        <v>228</v>
      </c>
      <c r="L57" s="65">
        <v>2000</v>
      </c>
      <c r="M57" s="67">
        <v>36810</v>
      </c>
      <c r="N57" s="64">
        <v>1068500</v>
      </c>
      <c r="O57" s="68">
        <v>120</v>
      </c>
      <c r="P57" s="68"/>
      <c r="Q57" s="69" t="s">
        <v>229</v>
      </c>
      <c r="R57" s="70" t="s">
        <v>230</v>
      </c>
      <c r="S57" s="29"/>
      <c r="T57" s="30" t="str">
        <f t="shared" si="0"/>
        <v>Coal</v>
      </c>
      <c r="U57" s="29"/>
      <c r="V57" s="29"/>
      <c r="W57" s="29"/>
      <c r="X57" s="29"/>
      <c r="Y57" s="29"/>
      <c r="Z57" s="29"/>
      <c r="AA57" s="29"/>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c r="DL57" s="71"/>
      <c r="DM57" s="71"/>
      <c r="DN57" s="71"/>
      <c r="DO57" s="71"/>
      <c r="DP57" s="71"/>
      <c r="DQ57" s="71"/>
      <c r="DR57" s="71"/>
      <c r="DS57" s="71"/>
      <c r="DT57" s="71"/>
      <c r="DU57" s="71"/>
      <c r="DV57" s="71"/>
      <c r="DW57" s="71"/>
      <c r="DX57" s="71"/>
      <c r="DY57" s="71"/>
      <c r="DZ57" s="71"/>
      <c r="EA57" s="71"/>
      <c r="EB57" s="71"/>
      <c r="EC57" s="71"/>
      <c r="ED57" s="71"/>
      <c r="EE57" s="71"/>
      <c r="EF57" s="71"/>
      <c r="EG57" s="71"/>
      <c r="EH57" s="71"/>
      <c r="EI57" s="71"/>
      <c r="EJ57" s="71"/>
      <c r="EK57" s="71"/>
      <c r="EL57" s="71"/>
      <c r="EM57" s="71"/>
      <c r="EN57" s="71"/>
      <c r="EO57" s="71"/>
      <c r="EP57" s="71"/>
      <c r="EQ57" s="71"/>
      <c r="ER57" s="71"/>
      <c r="ES57" s="71"/>
      <c r="ET57" s="71"/>
      <c r="EU57" s="71"/>
      <c r="EV57" s="71"/>
      <c r="EW57" s="71"/>
      <c r="EX57" s="71"/>
      <c r="EY57" s="71"/>
      <c r="EZ57" s="71"/>
      <c r="FA57" s="71"/>
      <c r="FB57" s="71"/>
      <c r="FC57" s="71"/>
      <c r="FD57" s="71"/>
      <c r="FE57" s="71"/>
      <c r="FF57" s="71"/>
      <c r="FG57" s="71"/>
      <c r="FH57" s="71"/>
      <c r="FI57" s="71"/>
      <c r="FJ57" s="71"/>
      <c r="FK57" s="71"/>
      <c r="FL57" s="71"/>
      <c r="FM57" s="71"/>
      <c r="FN57" s="71"/>
      <c r="FO57" s="71"/>
      <c r="FP57" s="71"/>
      <c r="FQ57" s="71"/>
      <c r="FR57" s="71"/>
      <c r="FS57" s="71"/>
      <c r="FT57" s="71"/>
      <c r="FU57" s="71"/>
      <c r="FV57" s="71"/>
      <c r="FW57" s="71"/>
      <c r="FX57" s="71"/>
      <c r="FY57" s="71"/>
      <c r="FZ57" s="71"/>
      <c r="GA57" s="71"/>
      <c r="GB57" s="71"/>
      <c r="GC57" s="71"/>
      <c r="GD57" s="71"/>
      <c r="GE57" s="71"/>
      <c r="GF57" s="71"/>
      <c r="GG57" s="71"/>
      <c r="GH57" s="71"/>
      <c r="GI57" s="71"/>
      <c r="GJ57" s="71"/>
      <c r="GK57" s="71"/>
      <c r="GL57" s="71"/>
      <c r="GM57" s="71"/>
      <c r="GN57" s="71"/>
      <c r="GO57" s="71"/>
      <c r="GP57" s="71"/>
      <c r="GQ57" s="71"/>
      <c r="GR57" s="71"/>
      <c r="GS57" s="71"/>
      <c r="GT57" s="71"/>
      <c r="GU57" s="71"/>
      <c r="GV57" s="71"/>
      <c r="GW57" s="71"/>
      <c r="GX57" s="71"/>
      <c r="GY57" s="71"/>
      <c r="GZ57" s="71"/>
      <c r="HA57" s="71"/>
      <c r="HB57" s="71"/>
      <c r="HC57" s="71"/>
      <c r="HD57" s="71"/>
      <c r="HE57" s="71"/>
      <c r="HF57" s="71"/>
      <c r="HG57" s="71"/>
      <c r="HH57" s="71"/>
      <c r="HI57" s="71"/>
      <c r="HJ57" s="71"/>
      <c r="HK57" s="71"/>
      <c r="HL57" s="71"/>
      <c r="HM57" s="71"/>
      <c r="HN57" s="71"/>
      <c r="HO57" s="71"/>
      <c r="HP57" s="71"/>
      <c r="HQ57" s="71"/>
      <c r="HR57" s="71"/>
      <c r="HS57" s="71"/>
      <c r="HT57" s="71"/>
      <c r="HU57" s="71"/>
      <c r="HV57" s="71"/>
      <c r="HW57" s="71"/>
      <c r="HX57" s="71"/>
      <c r="HY57" s="71"/>
      <c r="HZ57" s="71"/>
      <c r="IA57" s="71"/>
      <c r="IB57" s="71"/>
      <c r="IC57" s="71"/>
      <c r="ID57" s="71"/>
      <c r="IE57" s="71"/>
      <c r="IF57" s="71"/>
      <c r="IG57" s="71"/>
      <c r="IH57" s="71"/>
      <c r="II57" s="71"/>
      <c r="IJ57" s="71"/>
      <c r="IK57" s="71"/>
      <c r="IL57" s="71"/>
      <c r="IM57" s="71"/>
      <c r="IN57" s="71"/>
      <c r="IO57" s="71"/>
      <c r="IP57" s="71"/>
      <c r="IQ57" s="71"/>
      <c r="IR57" s="71"/>
      <c r="IS57" s="71"/>
      <c r="IT57" s="71"/>
      <c r="IU57" s="71"/>
      <c r="IV57" s="71"/>
      <c r="IW57" s="71"/>
      <c r="IX57" s="71"/>
      <c r="IY57" s="71"/>
      <c r="IZ57" s="71"/>
      <c r="JA57" s="71"/>
      <c r="JB57" s="71"/>
      <c r="JC57" s="71"/>
      <c r="JD57" s="71"/>
      <c r="JE57" s="71"/>
      <c r="JF57" s="71"/>
      <c r="JG57" s="71"/>
      <c r="JH57" s="71"/>
      <c r="JI57" s="71"/>
      <c r="JJ57" s="71"/>
      <c r="JK57" s="71"/>
      <c r="JL57" s="71"/>
      <c r="JM57" s="71"/>
      <c r="JN57" s="71"/>
      <c r="JO57" s="71"/>
      <c r="JP57" s="71"/>
      <c r="JQ57" s="71"/>
      <c r="JR57" s="71"/>
      <c r="JS57" s="71"/>
      <c r="JT57" s="71"/>
      <c r="JU57" s="71"/>
      <c r="JV57" s="71"/>
      <c r="JW57" s="71"/>
      <c r="JX57" s="71"/>
      <c r="JY57" s="71"/>
      <c r="JZ57" s="71"/>
      <c r="KA57" s="71"/>
      <c r="KB57" s="71"/>
      <c r="KC57" s="71"/>
      <c r="KD57" s="71"/>
      <c r="KE57" s="71"/>
      <c r="KF57" s="71"/>
      <c r="KG57" s="71"/>
      <c r="KH57" s="71"/>
      <c r="KI57" s="71"/>
      <c r="KJ57" s="71"/>
      <c r="KK57" s="71"/>
      <c r="KL57" s="71"/>
      <c r="KM57" s="71"/>
      <c r="KN57" s="71"/>
      <c r="KO57" s="71"/>
      <c r="KP57" s="71"/>
      <c r="KQ57" s="71"/>
      <c r="KR57" s="71"/>
      <c r="KS57" s="71"/>
      <c r="KT57" s="71"/>
      <c r="KU57" s="71"/>
      <c r="KV57" s="71"/>
      <c r="KW57" s="71"/>
      <c r="KX57" s="71"/>
      <c r="KY57" s="71"/>
      <c r="KZ57" s="71"/>
      <c r="LA57" s="71"/>
      <c r="LB57" s="71"/>
      <c r="LC57" s="71"/>
      <c r="LD57" s="71"/>
      <c r="LE57" s="71"/>
      <c r="LF57" s="71"/>
      <c r="LG57" s="71"/>
      <c r="LH57" s="71"/>
      <c r="LI57" s="71"/>
      <c r="LJ57" s="71"/>
      <c r="LK57" s="71"/>
      <c r="LL57" s="71"/>
      <c r="LM57" s="71"/>
      <c r="LN57" s="71"/>
      <c r="LO57" s="71"/>
      <c r="LP57" s="71"/>
      <c r="LQ57" s="71"/>
      <c r="LR57" s="71"/>
      <c r="LS57" s="71"/>
      <c r="LT57" s="71"/>
      <c r="LU57" s="71"/>
      <c r="LV57" s="71"/>
      <c r="LW57" s="71"/>
      <c r="LX57" s="71"/>
      <c r="LY57" s="71"/>
      <c r="LZ57" s="71"/>
      <c r="MA57" s="71"/>
      <c r="MB57" s="71"/>
      <c r="MC57" s="71"/>
      <c r="MD57" s="71"/>
      <c r="ME57" s="71"/>
      <c r="MF57" s="71"/>
      <c r="MG57" s="71"/>
      <c r="MH57" s="71"/>
      <c r="MI57" s="71"/>
      <c r="MJ57" s="71"/>
      <c r="MK57" s="71"/>
      <c r="ML57" s="71"/>
      <c r="MM57" s="71"/>
      <c r="MN57" s="71"/>
      <c r="MO57" s="71"/>
      <c r="MP57" s="71"/>
      <c r="MQ57" s="71"/>
      <c r="MR57" s="71"/>
      <c r="MS57" s="71"/>
      <c r="MT57" s="71"/>
      <c r="MU57" s="71"/>
      <c r="MV57" s="71"/>
      <c r="MW57" s="71"/>
      <c r="MX57" s="71"/>
      <c r="MY57" s="71"/>
      <c r="MZ57" s="71"/>
      <c r="NA57" s="71"/>
      <c r="NB57" s="71"/>
      <c r="NC57" s="71"/>
      <c r="ND57" s="71"/>
      <c r="NE57" s="71"/>
      <c r="NF57" s="71"/>
      <c r="NG57" s="71"/>
      <c r="NH57" s="71"/>
      <c r="NI57" s="71"/>
      <c r="NJ57" s="71"/>
      <c r="NK57" s="71"/>
      <c r="NL57" s="71"/>
      <c r="NM57" s="71"/>
      <c r="NN57" s="71"/>
      <c r="NO57" s="71"/>
      <c r="NP57" s="71"/>
      <c r="NQ57" s="71"/>
      <c r="NR57" s="71"/>
      <c r="NS57" s="71"/>
      <c r="NT57" s="71"/>
      <c r="NU57" s="71"/>
      <c r="NV57" s="71"/>
      <c r="NW57" s="71"/>
      <c r="NX57" s="71"/>
      <c r="NY57" s="71"/>
      <c r="NZ57" s="71"/>
      <c r="OA57" s="71"/>
      <c r="OB57" s="71"/>
      <c r="OC57" s="71"/>
      <c r="OD57" s="71"/>
      <c r="OE57" s="71"/>
      <c r="OF57" s="71"/>
      <c r="OG57" s="71"/>
      <c r="OH57" s="71"/>
      <c r="OI57" s="71"/>
      <c r="OJ57" s="71"/>
      <c r="OK57" s="71"/>
      <c r="OL57" s="71"/>
      <c r="OM57" s="71"/>
      <c r="ON57" s="71"/>
      <c r="OO57" s="71"/>
      <c r="OP57" s="71"/>
      <c r="OQ57" s="71"/>
      <c r="OR57" s="71"/>
      <c r="OS57" s="71"/>
      <c r="OT57" s="71"/>
      <c r="OU57" s="71"/>
      <c r="OV57" s="71"/>
      <c r="OW57" s="71"/>
      <c r="OX57" s="71"/>
      <c r="OY57" s="71"/>
      <c r="OZ57" s="71"/>
      <c r="PA57" s="71"/>
      <c r="PB57" s="71"/>
      <c r="PC57" s="71"/>
      <c r="PD57" s="71"/>
      <c r="PE57" s="71"/>
      <c r="PF57" s="71"/>
      <c r="PG57" s="71"/>
      <c r="PH57" s="71"/>
      <c r="PI57" s="71"/>
      <c r="PJ57" s="71"/>
      <c r="PK57" s="71"/>
      <c r="PL57" s="71"/>
      <c r="PM57" s="71"/>
      <c r="PN57" s="71"/>
      <c r="PO57" s="71"/>
      <c r="PP57" s="71"/>
      <c r="PQ57" s="71"/>
      <c r="PR57" s="71"/>
      <c r="PS57" s="71"/>
      <c r="PT57" s="71"/>
      <c r="PU57" s="71"/>
      <c r="PV57" s="71"/>
      <c r="PW57" s="71"/>
      <c r="PX57" s="71"/>
      <c r="PY57" s="71"/>
      <c r="PZ57" s="71"/>
      <c r="QA57" s="71"/>
      <c r="QB57" s="71"/>
      <c r="QC57" s="71"/>
      <c r="QD57" s="71"/>
      <c r="QE57" s="71"/>
      <c r="QF57" s="71"/>
      <c r="QG57" s="71"/>
      <c r="QH57" s="71"/>
      <c r="QI57" s="71"/>
      <c r="QJ57" s="71"/>
      <c r="QK57" s="71"/>
      <c r="QL57" s="71"/>
      <c r="QM57" s="71"/>
      <c r="QN57" s="71"/>
      <c r="QO57" s="71"/>
      <c r="QP57" s="71"/>
      <c r="QQ57" s="71"/>
      <c r="QR57" s="71"/>
      <c r="QS57" s="71"/>
      <c r="QT57" s="71"/>
      <c r="QU57" s="71"/>
      <c r="QV57" s="71"/>
      <c r="QW57" s="71"/>
      <c r="QX57" s="71"/>
      <c r="QY57" s="71"/>
      <c r="QZ57" s="71"/>
      <c r="RA57" s="71"/>
      <c r="RB57" s="71"/>
      <c r="RC57" s="71"/>
      <c r="RD57" s="71"/>
      <c r="RE57" s="71"/>
      <c r="RF57" s="71"/>
      <c r="RG57" s="71"/>
      <c r="RH57" s="71"/>
      <c r="RI57" s="71"/>
      <c r="RJ57" s="71"/>
      <c r="RK57" s="71"/>
      <c r="RL57" s="71"/>
      <c r="RM57" s="71"/>
      <c r="RN57" s="71"/>
      <c r="RO57" s="71"/>
      <c r="RP57" s="71"/>
      <c r="RQ57" s="71"/>
      <c r="RR57" s="71"/>
      <c r="RS57" s="71"/>
      <c r="RT57" s="71"/>
      <c r="RU57" s="71"/>
      <c r="RV57" s="71"/>
      <c r="RW57" s="71"/>
      <c r="RX57" s="71"/>
      <c r="RY57" s="71"/>
      <c r="RZ57" s="71"/>
      <c r="SA57" s="71"/>
      <c r="SB57" s="71"/>
      <c r="SC57" s="71"/>
      <c r="SD57" s="71"/>
      <c r="SE57" s="71"/>
      <c r="SF57" s="71"/>
      <c r="SG57" s="71"/>
      <c r="SH57" s="71"/>
      <c r="SI57" s="71"/>
      <c r="SJ57" s="71"/>
      <c r="SK57" s="71"/>
      <c r="SL57" s="71"/>
      <c r="SM57" s="71"/>
      <c r="SN57" s="71"/>
      <c r="SO57" s="71"/>
      <c r="SP57" s="71"/>
      <c r="SQ57" s="71"/>
      <c r="SR57" s="71"/>
      <c r="SS57" s="71"/>
      <c r="ST57" s="71"/>
      <c r="SU57" s="71"/>
      <c r="SV57" s="71"/>
      <c r="SW57" s="71"/>
      <c r="SX57" s="71"/>
      <c r="SY57" s="71"/>
      <c r="SZ57" s="71"/>
      <c r="TA57" s="71"/>
      <c r="TB57" s="71"/>
      <c r="TC57" s="71"/>
      <c r="TD57" s="71"/>
      <c r="TE57" s="71"/>
      <c r="TF57" s="71"/>
      <c r="TG57" s="71"/>
      <c r="TH57" s="71"/>
      <c r="TI57" s="71"/>
      <c r="TJ57" s="71"/>
      <c r="TK57" s="71"/>
      <c r="TL57" s="71"/>
      <c r="TM57" s="71"/>
      <c r="TN57" s="71"/>
      <c r="TO57" s="71"/>
      <c r="TP57" s="71"/>
      <c r="TQ57" s="71"/>
      <c r="TR57" s="71"/>
      <c r="TS57" s="71"/>
      <c r="TT57" s="71"/>
      <c r="TU57" s="71"/>
      <c r="TV57" s="71"/>
      <c r="TW57" s="71"/>
      <c r="TX57" s="71"/>
      <c r="TY57" s="71"/>
      <c r="TZ57" s="71"/>
      <c r="UA57" s="71"/>
      <c r="UB57" s="71"/>
      <c r="UC57" s="71"/>
      <c r="UD57" s="71"/>
      <c r="UE57" s="71"/>
      <c r="UF57" s="71"/>
      <c r="UG57" s="71"/>
      <c r="UH57" s="71"/>
      <c r="UI57" s="71"/>
      <c r="UJ57" s="71"/>
      <c r="UK57" s="71"/>
      <c r="UL57" s="71"/>
      <c r="UM57" s="71"/>
      <c r="UN57" s="71"/>
      <c r="UO57" s="71"/>
      <c r="UP57" s="71"/>
      <c r="UQ57" s="71"/>
      <c r="UR57" s="71"/>
      <c r="US57" s="71"/>
      <c r="UT57" s="71"/>
      <c r="UU57" s="71"/>
      <c r="UV57" s="71"/>
      <c r="UW57" s="71"/>
      <c r="UX57" s="71"/>
      <c r="UY57" s="71"/>
      <c r="UZ57" s="71"/>
      <c r="VA57" s="71"/>
      <c r="VB57" s="71"/>
      <c r="VC57" s="71"/>
      <c r="VD57" s="71"/>
      <c r="VE57" s="71"/>
      <c r="VF57" s="71"/>
      <c r="VG57" s="71"/>
      <c r="VH57" s="71"/>
      <c r="VI57" s="71"/>
      <c r="VJ57" s="71"/>
      <c r="VK57" s="71"/>
      <c r="VL57" s="71"/>
      <c r="VM57" s="71"/>
      <c r="VN57" s="71"/>
      <c r="VO57" s="71"/>
      <c r="VP57" s="71"/>
      <c r="VQ57" s="71"/>
      <c r="VR57" s="71"/>
      <c r="VS57" s="71"/>
      <c r="VT57" s="71"/>
      <c r="VU57" s="71"/>
      <c r="VV57" s="71"/>
      <c r="VW57" s="71"/>
      <c r="VX57" s="71"/>
      <c r="VY57" s="71"/>
      <c r="VZ57" s="71"/>
      <c r="WA57" s="71"/>
      <c r="WB57" s="71"/>
      <c r="WC57" s="71"/>
      <c r="WD57" s="71"/>
      <c r="WE57" s="71"/>
      <c r="WF57" s="71"/>
      <c r="WG57" s="71"/>
      <c r="WH57" s="71"/>
      <c r="WI57" s="71"/>
      <c r="WJ57" s="71"/>
      <c r="WK57" s="71"/>
      <c r="WL57" s="71"/>
      <c r="WM57" s="71"/>
      <c r="WN57" s="71"/>
      <c r="WO57" s="71"/>
      <c r="WP57" s="71"/>
      <c r="WQ57" s="71"/>
      <c r="WR57" s="71"/>
      <c r="WS57" s="71"/>
      <c r="WT57" s="71"/>
      <c r="WU57" s="71"/>
      <c r="WV57" s="71"/>
      <c r="WW57" s="71"/>
      <c r="WX57" s="71"/>
      <c r="WY57" s="71"/>
      <c r="WZ57" s="71"/>
      <c r="XA57" s="71"/>
      <c r="XB57" s="71"/>
      <c r="XC57" s="71"/>
      <c r="XD57" s="71"/>
      <c r="XE57" s="71"/>
      <c r="XF57" s="71"/>
      <c r="XG57" s="71"/>
      <c r="XH57" s="71"/>
      <c r="XI57" s="71"/>
      <c r="XJ57" s="71"/>
      <c r="XK57" s="71"/>
      <c r="XL57" s="71"/>
      <c r="XM57" s="71"/>
      <c r="XN57" s="71"/>
      <c r="XO57" s="71"/>
      <c r="XP57" s="71"/>
      <c r="XQ57" s="71"/>
      <c r="XR57" s="71"/>
      <c r="XS57" s="71"/>
      <c r="XT57" s="71"/>
      <c r="XU57" s="71"/>
      <c r="XV57" s="71"/>
      <c r="XW57" s="71"/>
      <c r="XX57" s="71"/>
      <c r="XY57" s="71"/>
      <c r="XZ57" s="71"/>
      <c r="YA57" s="71"/>
      <c r="YB57" s="71"/>
      <c r="YC57" s="71"/>
      <c r="YD57" s="71"/>
      <c r="YE57" s="71"/>
      <c r="YF57" s="71"/>
      <c r="YG57" s="71"/>
      <c r="YH57" s="71"/>
      <c r="YI57" s="71"/>
      <c r="YJ57" s="71"/>
      <c r="YK57" s="71"/>
      <c r="YL57" s="71"/>
      <c r="YM57" s="71"/>
      <c r="YN57" s="71"/>
      <c r="YO57" s="71"/>
      <c r="YP57" s="71"/>
      <c r="YQ57" s="71"/>
      <c r="YR57" s="71"/>
      <c r="YS57" s="71"/>
      <c r="YT57" s="71"/>
      <c r="YU57" s="71"/>
      <c r="YV57" s="71"/>
      <c r="YW57" s="71"/>
      <c r="YX57" s="71"/>
      <c r="YY57" s="71"/>
      <c r="YZ57" s="71"/>
      <c r="ZA57" s="71"/>
      <c r="ZB57" s="71"/>
      <c r="ZC57" s="71"/>
      <c r="ZD57" s="71"/>
      <c r="ZE57" s="71"/>
      <c r="ZF57" s="71"/>
      <c r="ZG57" s="71"/>
      <c r="ZH57" s="71"/>
      <c r="ZI57" s="71"/>
      <c r="ZJ57" s="71"/>
      <c r="ZK57" s="71"/>
      <c r="ZL57" s="71"/>
      <c r="ZM57" s="71"/>
      <c r="ZN57" s="71"/>
      <c r="ZO57" s="71"/>
      <c r="ZP57" s="71"/>
      <c r="ZQ57" s="71"/>
      <c r="ZR57" s="71"/>
      <c r="ZS57" s="71"/>
      <c r="ZT57" s="71"/>
      <c r="ZU57" s="71"/>
      <c r="ZV57" s="71"/>
      <c r="ZW57" s="71"/>
      <c r="ZX57" s="71"/>
      <c r="ZY57" s="71"/>
      <c r="ZZ57" s="71"/>
      <c r="AAA57" s="71"/>
      <c r="AAB57" s="71"/>
      <c r="AAC57" s="71"/>
      <c r="AAD57" s="71"/>
      <c r="AAE57" s="71"/>
      <c r="AAF57" s="71"/>
      <c r="AAG57" s="71"/>
      <c r="AAH57" s="71"/>
      <c r="AAI57" s="71"/>
      <c r="AAJ57" s="71"/>
      <c r="AAK57" s="71"/>
      <c r="AAL57" s="71"/>
      <c r="AAM57" s="71"/>
      <c r="AAN57" s="71"/>
      <c r="AAO57" s="71"/>
      <c r="AAP57" s="71"/>
      <c r="AAQ57" s="71"/>
      <c r="AAR57" s="71"/>
      <c r="AAS57" s="71"/>
      <c r="AAT57" s="71"/>
      <c r="AAU57" s="71"/>
      <c r="AAV57" s="71"/>
      <c r="AAW57" s="71"/>
      <c r="AAX57" s="71"/>
      <c r="AAY57" s="71"/>
      <c r="AAZ57" s="71"/>
      <c r="ABA57" s="71"/>
      <c r="ABB57" s="71"/>
      <c r="ABC57" s="71"/>
      <c r="ABD57" s="71"/>
      <c r="ABE57" s="71"/>
      <c r="ABF57" s="71"/>
      <c r="ABG57" s="71"/>
      <c r="ABH57" s="71"/>
      <c r="ABI57" s="71"/>
      <c r="ABJ57" s="71"/>
      <c r="ABK57" s="71"/>
      <c r="ABL57" s="71"/>
      <c r="ABM57" s="71"/>
      <c r="ABN57" s="71"/>
      <c r="ABO57" s="71"/>
      <c r="ABP57" s="71"/>
      <c r="ABQ57" s="71"/>
      <c r="ABR57" s="71"/>
      <c r="ABS57" s="71"/>
      <c r="ABT57" s="71"/>
      <c r="ABU57" s="71"/>
      <c r="ABV57" s="71"/>
      <c r="ABW57" s="71"/>
      <c r="ABX57" s="71"/>
      <c r="ABY57" s="71"/>
      <c r="ABZ57" s="71"/>
      <c r="ACA57" s="71"/>
      <c r="ACB57" s="71"/>
      <c r="ACC57" s="71"/>
      <c r="ACD57" s="71"/>
      <c r="ACE57" s="71"/>
      <c r="ACF57" s="71"/>
      <c r="ACG57" s="71"/>
      <c r="ACH57" s="71"/>
      <c r="ACI57" s="71"/>
      <c r="ACJ57" s="71"/>
      <c r="ACK57" s="71"/>
      <c r="ACL57" s="71"/>
      <c r="ACM57" s="71"/>
      <c r="ACN57" s="71"/>
      <c r="ACO57" s="71"/>
      <c r="ACP57" s="71"/>
      <c r="ACQ57" s="71"/>
      <c r="ACR57" s="71"/>
      <c r="ACS57" s="71"/>
      <c r="ACT57" s="71"/>
      <c r="ACU57" s="71"/>
      <c r="ACV57" s="71"/>
      <c r="ACW57" s="71"/>
      <c r="ACX57" s="71"/>
      <c r="ACY57" s="71"/>
      <c r="ACZ57" s="71"/>
      <c r="ADA57" s="71"/>
      <c r="ADB57" s="71"/>
      <c r="ADC57" s="71"/>
      <c r="ADD57" s="71"/>
      <c r="ADE57" s="71"/>
      <c r="ADF57" s="71"/>
      <c r="ADG57" s="71"/>
      <c r="ADH57" s="71"/>
      <c r="ADI57" s="71"/>
      <c r="ADJ57" s="71"/>
      <c r="ADK57" s="71"/>
      <c r="ADL57" s="71"/>
      <c r="ADM57" s="71"/>
      <c r="ADN57" s="71"/>
      <c r="ADO57" s="71"/>
      <c r="ADP57" s="71"/>
      <c r="ADQ57" s="71"/>
      <c r="ADR57" s="71"/>
      <c r="ADS57" s="71"/>
      <c r="ADT57" s="71"/>
      <c r="ADU57" s="71"/>
      <c r="ADV57" s="71"/>
      <c r="ADW57" s="71"/>
      <c r="ADX57" s="71"/>
      <c r="ADY57" s="71"/>
      <c r="ADZ57" s="71"/>
      <c r="AEA57" s="71"/>
      <c r="AEB57" s="71"/>
      <c r="AEC57" s="71"/>
    </row>
    <row r="58" spans="1:809" s="91" customFormat="1" ht="24">
      <c r="A58" s="18"/>
      <c r="B58" s="35">
        <v>1</v>
      </c>
      <c r="C58" s="62" t="s">
        <v>231</v>
      </c>
      <c r="D58" s="72" t="s">
        <v>56</v>
      </c>
      <c r="E58" s="63" t="s">
        <v>85</v>
      </c>
      <c r="F58" s="63" t="s">
        <v>232</v>
      </c>
      <c r="G58" s="63">
        <v>15</v>
      </c>
      <c r="H58" s="64">
        <v>15000000</v>
      </c>
      <c r="I58" s="63" t="s">
        <v>105</v>
      </c>
      <c r="J58" s="65">
        <v>1</v>
      </c>
      <c r="K58" s="90" t="s">
        <v>228</v>
      </c>
      <c r="L58" s="65">
        <v>2000</v>
      </c>
      <c r="M58" s="67">
        <v>36777</v>
      </c>
      <c r="N58" s="64">
        <v>1800000</v>
      </c>
      <c r="O58" s="68">
        <v>5.2</v>
      </c>
      <c r="P58" s="68"/>
      <c r="Q58" s="69" t="s">
        <v>229</v>
      </c>
      <c r="R58" s="70" t="s">
        <v>233</v>
      </c>
      <c r="S58" s="29" t="s">
        <v>58</v>
      </c>
      <c r="T58" s="30" t="str">
        <f t="shared" si="0"/>
        <v>Cu</v>
      </c>
      <c r="U58" s="29">
        <v>1340</v>
      </c>
      <c r="V58" s="29">
        <v>0.4</v>
      </c>
      <c r="W58" s="29">
        <v>0.2</v>
      </c>
      <c r="X58" s="29">
        <v>0.5604187088369349</v>
      </c>
      <c r="Y58" s="29">
        <v>1968</v>
      </c>
      <c r="Z58" s="29">
        <v>317</v>
      </c>
      <c r="AA58" s="29" t="s">
        <v>59</v>
      </c>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c r="DL58" s="71"/>
      <c r="DM58" s="71"/>
      <c r="DN58" s="71"/>
      <c r="DO58" s="71"/>
      <c r="DP58" s="71"/>
      <c r="DQ58" s="71"/>
      <c r="DR58" s="71"/>
      <c r="DS58" s="71"/>
      <c r="DT58" s="71"/>
      <c r="DU58" s="71"/>
      <c r="DV58" s="71"/>
      <c r="DW58" s="71"/>
      <c r="DX58" s="71"/>
      <c r="DY58" s="71"/>
      <c r="DZ58" s="71"/>
      <c r="EA58" s="71"/>
      <c r="EB58" s="71"/>
      <c r="EC58" s="71"/>
      <c r="ED58" s="71"/>
      <c r="EE58" s="71"/>
      <c r="EF58" s="71"/>
      <c r="EG58" s="71"/>
      <c r="EH58" s="71"/>
      <c r="EI58" s="71"/>
      <c r="EJ58" s="71"/>
      <c r="EK58" s="71"/>
      <c r="EL58" s="71"/>
      <c r="EM58" s="71"/>
      <c r="EN58" s="71"/>
      <c r="EO58" s="71"/>
      <c r="EP58" s="71"/>
      <c r="EQ58" s="71"/>
      <c r="ER58" s="71"/>
      <c r="ES58" s="71"/>
      <c r="ET58" s="71"/>
      <c r="EU58" s="71"/>
      <c r="EV58" s="71"/>
      <c r="EW58" s="71"/>
      <c r="EX58" s="71"/>
      <c r="EY58" s="71"/>
      <c r="EZ58" s="71"/>
      <c r="FA58" s="71"/>
      <c r="FB58" s="71"/>
      <c r="FC58" s="71"/>
      <c r="FD58" s="71"/>
      <c r="FE58" s="71"/>
      <c r="FF58" s="71"/>
      <c r="FG58" s="71"/>
      <c r="FH58" s="71"/>
      <c r="FI58" s="71"/>
      <c r="FJ58" s="71"/>
      <c r="FK58" s="71"/>
      <c r="FL58" s="71"/>
      <c r="FM58" s="71"/>
      <c r="FN58" s="71"/>
      <c r="FO58" s="71"/>
      <c r="FP58" s="71"/>
      <c r="FQ58" s="71"/>
      <c r="FR58" s="71"/>
      <c r="FS58" s="71"/>
      <c r="FT58" s="71"/>
      <c r="FU58" s="71"/>
      <c r="FV58" s="71"/>
      <c r="FW58" s="71"/>
      <c r="FX58" s="71"/>
      <c r="FY58" s="71"/>
      <c r="FZ58" s="71"/>
      <c r="GA58" s="71"/>
      <c r="GB58" s="71"/>
      <c r="GC58" s="71"/>
      <c r="GD58" s="71"/>
      <c r="GE58" s="71"/>
      <c r="GF58" s="71"/>
      <c r="GG58" s="71"/>
      <c r="GH58" s="71"/>
      <c r="GI58" s="71"/>
      <c r="GJ58" s="71"/>
      <c r="GK58" s="71"/>
      <c r="GL58" s="71"/>
      <c r="GM58" s="71"/>
      <c r="GN58" s="71"/>
      <c r="GO58" s="71"/>
      <c r="GP58" s="71"/>
      <c r="GQ58" s="71"/>
      <c r="GR58" s="71"/>
      <c r="GS58" s="71"/>
      <c r="GT58" s="71"/>
      <c r="GU58" s="71"/>
      <c r="GV58" s="71"/>
      <c r="GW58" s="71"/>
      <c r="GX58" s="71"/>
      <c r="GY58" s="71"/>
      <c r="GZ58" s="71"/>
      <c r="HA58" s="71"/>
      <c r="HB58" s="71"/>
      <c r="HC58" s="71"/>
      <c r="HD58" s="71"/>
      <c r="HE58" s="71"/>
      <c r="HF58" s="71"/>
      <c r="HG58" s="71"/>
      <c r="HH58" s="71"/>
      <c r="HI58" s="71"/>
      <c r="HJ58" s="71"/>
      <c r="HK58" s="71"/>
      <c r="HL58" s="71"/>
      <c r="HM58" s="71"/>
      <c r="HN58" s="71"/>
      <c r="HO58" s="71"/>
      <c r="HP58" s="71"/>
      <c r="HQ58" s="71"/>
      <c r="HR58" s="71"/>
      <c r="HS58" s="71"/>
      <c r="HT58" s="71"/>
      <c r="HU58" s="71"/>
      <c r="HV58" s="71"/>
      <c r="HW58" s="71"/>
      <c r="HX58" s="71"/>
      <c r="HY58" s="71"/>
      <c r="HZ58" s="71"/>
      <c r="IA58" s="71"/>
      <c r="IB58" s="71"/>
      <c r="IC58" s="71"/>
      <c r="ID58" s="71"/>
      <c r="IE58" s="71"/>
      <c r="IF58" s="71"/>
      <c r="IG58" s="71"/>
      <c r="IH58" s="71"/>
      <c r="II58" s="71"/>
      <c r="IJ58" s="71"/>
      <c r="IK58" s="71"/>
      <c r="IL58" s="71"/>
      <c r="IM58" s="71"/>
      <c r="IN58" s="71"/>
      <c r="IO58" s="71"/>
      <c r="IP58" s="71"/>
      <c r="IQ58" s="71"/>
      <c r="IR58" s="71"/>
      <c r="IS58" s="71"/>
      <c r="IT58" s="71"/>
      <c r="IU58" s="71"/>
      <c r="IV58" s="71"/>
      <c r="IW58" s="71"/>
      <c r="IX58" s="71"/>
      <c r="IY58" s="71"/>
      <c r="IZ58" s="71"/>
      <c r="JA58" s="71"/>
      <c r="JB58" s="71"/>
      <c r="JC58" s="71"/>
      <c r="JD58" s="71"/>
      <c r="JE58" s="71"/>
      <c r="JF58" s="71"/>
      <c r="JG58" s="71"/>
      <c r="JH58" s="71"/>
      <c r="JI58" s="71"/>
      <c r="JJ58" s="71"/>
      <c r="JK58" s="71"/>
      <c r="JL58" s="71"/>
      <c r="JM58" s="71"/>
      <c r="JN58" s="71"/>
      <c r="JO58" s="71"/>
      <c r="JP58" s="71"/>
      <c r="JQ58" s="71"/>
      <c r="JR58" s="71"/>
      <c r="JS58" s="71"/>
      <c r="JT58" s="71"/>
      <c r="JU58" s="71"/>
      <c r="JV58" s="71"/>
      <c r="JW58" s="71"/>
      <c r="JX58" s="71"/>
      <c r="JY58" s="71"/>
      <c r="JZ58" s="71"/>
      <c r="KA58" s="71"/>
      <c r="KB58" s="71"/>
      <c r="KC58" s="71"/>
      <c r="KD58" s="71"/>
      <c r="KE58" s="71"/>
      <c r="KF58" s="71"/>
      <c r="KG58" s="71"/>
      <c r="KH58" s="71"/>
      <c r="KI58" s="71"/>
      <c r="KJ58" s="71"/>
      <c r="KK58" s="71"/>
      <c r="KL58" s="71"/>
      <c r="KM58" s="71"/>
      <c r="KN58" s="71"/>
      <c r="KO58" s="71"/>
      <c r="KP58" s="71"/>
      <c r="KQ58" s="71"/>
      <c r="KR58" s="71"/>
      <c r="KS58" s="71"/>
      <c r="KT58" s="71"/>
      <c r="KU58" s="71"/>
      <c r="KV58" s="71"/>
      <c r="KW58" s="71"/>
      <c r="KX58" s="71"/>
      <c r="KY58" s="71"/>
      <c r="KZ58" s="71"/>
      <c r="LA58" s="71"/>
      <c r="LB58" s="71"/>
      <c r="LC58" s="71"/>
      <c r="LD58" s="71"/>
      <c r="LE58" s="71"/>
      <c r="LF58" s="71"/>
      <c r="LG58" s="71"/>
      <c r="LH58" s="71"/>
      <c r="LI58" s="71"/>
      <c r="LJ58" s="71"/>
      <c r="LK58" s="71"/>
      <c r="LL58" s="71"/>
      <c r="LM58" s="71"/>
      <c r="LN58" s="71"/>
      <c r="LO58" s="71"/>
      <c r="LP58" s="71"/>
      <c r="LQ58" s="71"/>
      <c r="LR58" s="71"/>
      <c r="LS58" s="71"/>
      <c r="LT58" s="71"/>
      <c r="LU58" s="71"/>
      <c r="LV58" s="71"/>
      <c r="LW58" s="71"/>
      <c r="LX58" s="71"/>
      <c r="LY58" s="71"/>
      <c r="LZ58" s="71"/>
      <c r="MA58" s="71"/>
      <c r="MB58" s="71"/>
      <c r="MC58" s="71"/>
      <c r="MD58" s="71"/>
      <c r="ME58" s="71"/>
      <c r="MF58" s="71"/>
      <c r="MG58" s="71"/>
      <c r="MH58" s="71"/>
      <c r="MI58" s="71"/>
      <c r="MJ58" s="71"/>
      <c r="MK58" s="71"/>
      <c r="ML58" s="71"/>
      <c r="MM58" s="71"/>
      <c r="MN58" s="71"/>
      <c r="MO58" s="71"/>
      <c r="MP58" s="71"/>
      <c r="MQ58" s="71"/>
      <c r="MR58" s="71"/>
      <c r="MS58" s="71"/>
      <c r="MT58" s="71"/>
      <c r="MU58" s="71"/>
      <c r="MV58" s="71"/>
      <c r="MW58" s="71"/>
      <c r="MX58" s="71"/>
      <c r="MY58" s="71"/>
      <c r="MZ58" s="71"/>
      <c r="NA58" s="71"/>
      <c r="NB58" s="71"/>
      <c r="NC58" s="71"/>
      <c r="ND58" s="71"/>
      <c r="NE58" s="71"/>
      <c r="NF58" s="71"/>
      <c r="NG58" s="71"/>
      <c r="NH58" s="71"/>
      <c r="NI58" s="71"/>
      <c r="NJ58" s="71"/>
      <c r="NK58" s="71"/>
      <c r="NL58" s="71"/>
      <c r="NM58" s="71"/>
      <c r="NN58" s="71"/>
      <c r="NO58" s="71"/>
      <c r="NP58" s="71"/>
      <c r="NQ58" s="71"/>
      <c r="NR58" s="71"/>
      <c r="NS58" s="71"/>
      <c r="NT58" s="71"/>
      <c r="NU58" s="71"/>
      <c r="NV58" s="71"/>
      <c r="NW58" s="71"/>
      <c r="NX58" s="71"/>
      <c r="NY58" s="71"/>
      <c r="NZ58" s="71"/>
      <c r="OA58" s="71"/>
      <c r="OB58" s="71"/>
      <c r="OC58" s="71"/>
      <c r="OD58" s="71"/>
      <c r="OE58" s="71"/>
      <c r="OF58" s="71"/>
      <c r="OG58" s="71"/>
      <c r="OH58" s="71"/>
      <c r="OI58" s="71"/>
      <c r="OJ58" s="71"/>
      <c r="OK58" s="71"/>
      <c r="OL58" s="71"/>
      <c r="OM58" s="71"/>
      <c r="ON58" s="71"/>
      <c r="OO58" s="71"/>
      <c r="OP58" s="71"/>
      <c r="OQ58" s="71"/>
      <c r="OR58" s="71"/>
      <c r="OS58" s="71"/>
      <c r="OT58" s="71"/>
      <c r="OU58" s="71"/>
      <c r="OV58" s="71"/>
      <c r="OW58" s="71"/>
      <c r="OX58" s="71"/>
      <c r="OY58" s="71"/>
      <c r="OZ58" s="71"/>
      <c r="PA58" s="71"/>
      <c r="PB58" s="71"/>
      <c r="PC58" s="71"/>
      <c r="PD58" s="71"/>
      <c r="PE58" s="71"/>
      <c r="PF58" s="71"/>
      <c r="PG58" s="71"/>
      <c r="PH58" s="71"/>
      <c r="PI58" s="71"/>
      <c r="PJ58" s="71"/>
      <c r="PK58" s="71"/>
      <c r="PL58" s="71"/>
      <c r="PM58" s="71"/>
      <c r="PN58" s="71"/>
      <c r="PO58" s="71"/>
      <c r="PP58" s="71"/>
      <c r="PQ58" s="71"/>
      <c r="PR58" s="71"/>
      <c r="PS58" s="71"/>
      <c r="PT58" s="71"/>
      <c r="PU58" s="71"/>
      <c r="PV58" s="71"/>
      <c r="PW58" s="71"/>
      <c r="PX58" s="71"/>
      <c r="PY58" s="71"/>
      <c r="PZ58" s="71"/>
      <c r="QA58" s="71"/>
      <c r="QB58" s="71"/>
      <c r="QC58" s="71"/>
      <c r="QD58" s="71"/>
      <c r="QE58" s="71"/>
      <c r="QF58" s="71"/>
      <c r="QG58" s="71"/>
      <c r="QH58" s="71"/>
      <c r="QI58" s="71"/>
      <c r="QJ58" s="71"/>
      <c r="QK58" s="71"/>
      <c r="QL58" s="71"/>
      <c r="QM58" s="71"/>
      <c r="QN58" s="71"/>
      <c r="QO58" s="71"/>
      <c r="QP58" s="71"/>
      <c r="QQ58" s="71"/>
      <c r="QR58" s="71"/>
      <c r="QS58" s="71"/>
      <c r="QT58" s="71"/>
      <c r="QU58" s="71"/>
      <c r="QV58" s="71"/>
      <c r="QW58" s="71"/>
      <c r="QX58" s="71"/>
      <c r="QY58" s="71"/>
      <c r="QZ58" s="71"/>
      <c r="RA58" s="71"/>
      <c r="RB58" s="71"/>
      <c r="RC58" s="71"/>
      <c r="RD58" s="71"/>
      <c r="RE58" s="71"/>
      <c r="RF58" s="71"/>
      <c r="RG58" s="71"/>
      <c r="RH58" s="71"/>
      <c r="RI58" s="71"/>
      <c r="RJ58" s="71"/>
      <c r="RK58" s="71"/>
      <c r="RL58" s="71"/>
      <c r="RM58" s="71"/>
      <c r="RN58" s="71"/>
      <c r="RO58" s="71"/>
      <c r="RP58" s="71"/>
      <c r="RQ58" s="71"/>
      <c r="RR58" s="71"/>
      <c r="RS58" s="71"/>
      <c r="RT58" s="71"/>
      <c r="RU58" s="71"/>
      <c r="RV58" s="71"/>
      <c r="RW58" s="71"/>
      <c r="RX58" s="71"/>
      <c r="RY58" s="71"/>
      <c r="RZ58" s="71"/>
      <c r="SA58" s="71"/>
      <c r="SB58" s="71"/>
      <c r="SC58" s="71"/>
      <c r="SD58" s="71"/>
      <c r="SE58" s="71"/>
      <c r="SF58" s="71"/>
      <c r="SG58" s="71"/>
      <c r="SH58" s="71"/>
      <c r="SI58" s="71"/>
      <c r="SJ58" s="71"/>
      <c r="SK58" s="71"/>
      <c r="SL58" s="71"/>
      <c r="SM58" s="71"/>
      <c r="SN58" s="71"/>
      <c r="SO58" s="71"/>
      <c r="SP58" s="71"/>
      <c r="SQ58" s="71"/>
      <c r="SR58" s="71"/>
      <c r="SS58" s="71"/>
      <c r="ST58" s="71"/>
      <c r="SU58" s="71"/>
      <c r="SV58" s="71"/>
      <c r="SW58" s="71"/>
      <c r="SX58" s="71"/>
      <c r="SY58" s="71"/>
      <c r="SZ58" s="71"/>
      <c r="TA58" s="71"/>
      <c r="TB58" s="71"/>
      <c r="TC58" s="71"/>
      <c r="TD58" s="71"/>
      <c r="TE58" s="71"/>
      <c r="TF58" s="71"/>
      <c r="TG58" s="71"/>
      <c r="TH58" s="71"/>
      <c r="TI58" s="71"/>
      <c r="TJ58" s="71"/>
      <c r="TK58" s="71"/>
      <c r="TL58" s="71"/>
      <c r="TM58" s="71"/>
      <c r="TN58" s="71"/>
      <c r="TO58" s="71"/>
      <c r="TP58" s="71"/>
      <c r="TQ58" s="71"/>
      <c r="TR58" s="71"/>
      <c r="TS58" s="71"/>
      <c r="TT58" s="71"/>
      <c r="TU58" s="71"/>
      <c r="TV58" s="71"/>
      <c r="TW58" s="71"/>
      <c r="TX58" s="71"/>
      <c r="TY58" s="71"/>
      <c r="TZ58" s="71"/>
      <c r="UA58" s="71"/>
      <c r="UB58" s="71"/>
      <c r="UC58" s="71"/>
      <c r="UD58" s="71"/>
      <c r="UE58" s="71"/>
      <c r="UF58" s="71"/>
      <c r="UG58" s="71"/>
      <c r="UH58" s="71"/>
      <c r="UI58" s="71"/>
      <c r="UJ58" s="71"/>
      <c r="UK58" s="71"/>
      <c r="UL58" s="71"/>
      <c r="UM58" s="71"/>
      <c r="UN58" s="71"/>
      <c r="UO58" s="71"/>
      <c r="UP58" s="71"/>
      <c r="UQ58" s="71"/>
      <c r="UR58" s="71"/>
      <c r="US58" s="71"/>
      <c r="UT58" s="71"/>
      <c r="UU58" s="71"/>
      <c r="UV58" s="71"/>
      <c r="UW58" s="71"/>
      <c r="UX58" s="71"/>
      <c r="UY58" s="71"/>
      <c r="UZ58" s="71"/>
      <c r="VA58" s="71"/>
      <c r="VB58" s="71"/>
      <c r="VC58" s="71"/>
      <c r="VD58" s="71"/>
      <c r="VE58" s="71"/>
      <c r="VF58" s="71"/>
      <c r="VG58" s="71"/>
      <c r="VH58" s="71"/>
      <c r="VI58" s="71"/>
      <c r="VJ58" s="71"/>
      <c r="VK58" s="71"/>
      <c r="VL58" s="71"/>
      <c r="VM58" s="71"/>
      <c r="VN58" s="71"/>
      <c r="VO58" s="71"/>
      <c r="VP58" s="71"/>
      <c r="VQ58" s="71"/>
      <c r="VR58" s="71"/>
      <c r="VS58" s="71"/>
      <c r="VT58" s="71"/>
      <c r="VU58" s="71"/>
      <c r="VV58" s="71"/>
      <c r="VW58" s="71"/>
      <c r="VX58" s="71"/>
      <c r="VY58" s="71"/>
      <c r="VZ58" s="71"/>
      <c r="WA58" s="71"/>
      <c r="WB58" s="71"/>
      <c r="WC58" s="71"/>
      <c r="WD58" s="71"/>
      <c r="WE58" s="71"/>
      <c r="WF58" s="71"/>
      <c r="WG58" s="71"/>
      <c r="WH58" s="71"/>
      <c r="WI58" s="71"/>
      <c r="WJ58" s="71"/>
      <c r="WK58" s="71"/>
      <c r="WL58" s="71"/>
      <c r="WM58" s="71"/>
      <c r="WN58" s="71"/>
      <c r="WO58" s="71"/>
      <c r="WP58" s="71"/>
      <c r="WQ58" s="71"/>
      <c r="WR58" s="71"/>
      <c r="WS58" s="71"/>
      <c r="WT58" s="71"/>
      <c r="WU58" s="71"/>
      <c r="WV58" s="71"/>
      <c r="WW58" s="71"/>
      <c r="WX58" s="71"/>
      <c r="WY58" s="71"/>
      <c r="WZ58" s="71"/>
      <c r="XA58" s="71"/>
      <c r="XB58" s="71"/>
      <c r="XC58" s="71"/>
      <c r="XD58" s="71"/>
      <c r="XE58" s="71"/>
      <c r="XF58" s="71"/>
      <c r="XG58" s="71"/>
      <c r="XH58" s="71"/>
      <c r="XI58" s="71"/>
      <c r="XJ58" s="71"/>
      <c r="XK58" s="71"/>
      <c r="XL58" s="71"/>
      <c r="XM58" s="71"/>
      <c r="XN58" s="71"/>
      <c r="XO58" s="71"/>
      <c r="XP58" s="71"/>
      <c r="XQ58" s="71"/>
      <c r="XR58" s="71"/>
      <c r="XS58" s="71"/>
      <c r="XT58" s="71"/>
      <c r="XU58" s="71"/>
      <c r="XV58" s="71"/>
      <c r="XW58" s="71"/>
      <c r="XX58" s="71"/>
      <c r="XY58" s="71"/>
      <c r="XZ58" s="71"/>
      <c r="YA58" s="71"/>
      <c r="YB58" s="71"/>
      <c r="YC58" s="71"/>
      <c r="YD58" s="71"/>
      <c r="YE58" s="71"/>
      <c r="YF58" s="71"/>
      <c r="YG58" s="71"/>
      <c r="YH58" s="71"/>
      <c r="YI58" s="71"/>
      <c r="YJ58" s="71"/>
      <c r="YK58" s="71"/>
      <c r="YL58" s="71"/>
      <c r="YM58" s="71"/>
      <c r="YN58" s="71"/>
      <c r="YO58" s="71"/>
      <c r="YP58" s="71"/>
      <c r="YQ58" s="71"/>
      <c r="YR58" s="71"/>
      <c r="YS58" s="71"/>
      <c r="YT58" s="71"/>
      <c r="YU58" s="71"/>
      <c r="YV58" s="71"/>
      <c r="YW58" s="71"/>
      <c r="YX58" s="71"/>
      <c r="YY58" s="71"/>
      <c r="YZ58" s="71"/>
      <c r="ZA58" s="71"/>
      <c r="ZB58" s="71"/>
      <c r="ZC58" s="71"/>
      <c r="ZD58" s="71"/>
      <c r="ZE58" s="71"/>
      <c r="ZF58" s="71"/>
      <c r="ZG58" s="71"/>
      <c r="ZH58" s="71"/>
      <c r="ZI58" s="71"/>
      <c r="ZJ58" s="71"/>
      <c r="ZK58" s="71"/>
      <c r="ZL58" s="71"/>
      <c r="ZM58" s="71"/>
      <c r="ZN58" s="71"/>
      <c r="ZO58" s="71"/>
      <c r="ZP58" s="71"/>
      <c r="ZQ58" s="71"/>
      <c r="ZR58" s="71"/>
      <c r="ZS58" s="71"/>
      <c r="ZT58" s="71"/>
      <c r="ZU58" s="71"/>
      <c r="ZV58" s="71"/>
      <c r="ZW58" s="71"/>
      <c r="ZX58" s="71"/>
      <c r="ZY58" s="71"/>
      <c r="ZZ58" s="71"/>
      <c r="AAA58" s="71"/>
      <c r="AAB58" s="71"/>
      <c r="AAC58" s="71"/>
      <c r="AAD58" s="71"/>
      <c r="AAE58" s="71"/>
      <c r="AAF58" s="71"/>
      <c r="AAG58" s="71"/>
      <c r="AAH58" s="71"/>
      <c r="AAI58" s="71"/>
      <c r="AAJ58" s="71"/>
      <c r="AAK58" s="71"/>
      <c r="AAL58" s="71"/>
      <c r="AAM58" s="71"/>
      <c r="AAN58" s="71"/>
      <c r="AAO58" s="71"/>
      <c r="AAP58" s="71"/>
      <c r="AAQ58" s="71"/>
      <c r="AAR58" s="71"/>
      <c r="AAS58" s="71"/>
      <c r="AAT58" s="71"/>
      <c r="AAU58" s="71"/>
      <c r="AAV58" s="71"/>
      <c r="AAW58" s="71"/>
      <c r="AAX58" s="71"/>
      <c r="AAY58" s="71"/>
      <c r="AAZ58" s="71"/>
      <c r="ABA58" s="71"/>
      <c r="ABB58" s="71"/>
      <c r="ABC58" s="71"/>
      <c r="ABD58" s="71"/>
      <c r="ABE58" s="71"/>
      <c r="ABF58" s="71"/>
      <c r="ABG58" s="71"/>
      <c r="ABH58" s="71"/>
      <c r="ABI58" s="71"/>
      <c r="ABJ58" s="71"/>
      <c r="ABK58" s="71"/>
      <c r="ABL58" s="71"/>
      <c r="ABM58" s="71"/>
      <c r="ABN58" s="71"/>
      <c r="ABO58" s="71"/>
      <c r="ABP58" s="71"/>
      <c r="ABQ58" s="71"/>
      <c r="ABR58" s="71"/>
      <c r="ABS58" s="71"/>
      <c r="ABT58" s="71"/>
      <c r="ABU58" s="71"/>
      <c r="ABV58" s="71"/>
      <c r="ABW58" s="71"/>
      <c r="ABX58" s="71"/>
      <c r="ABY58" s="71"/>
      <c r="ABZ58" s="71"/>
      <c r="ACA58" s="71"/>
      <c r="ACB58" s="71"/>
      <c r="ACC58" s="71"/>
      <c r="ACD58" s="71"/>
      <c r="ACE58" s="71"/>
      <c r="ACF58" s="71"/>
      <c r="ACG58" s="71"/>
      <c r="ACH58" s="71"/>
      <c r="ACI58" s="71"/>
      <c r="ACJ58" s="71"/>
      <c r="ACK58" s="71"/>
      <c r="ACL58" s="71"/>
      <c r="ACM58" s="71"/>
      <c r="ACN58" s="71"/>
      <c r="ACO58" s="71"/>
      <c r="ACP58" s="71"/>
      <c r="ACQ58" s="71"/>
      <c r="ACR58" s="71"/>
      <c r="ACS58" s="71"/>
      <c r="ACT58" s="71"/>
      <c r="ACU58" s="71"/>
      <c r="ACV58" s="71"/>
      <c r="ACW58" s="71"/>
      <c r="ACX58" s="71"/>
      <c r="ACY58" s="71"/>
      <c r="ACZ58" s="71"/>
      <c r="ADA58" s="71"/>
      <c r="ADB58" s="71"/>
      <c r="ADC58" s="71"/>
      <c r="ADD58" s="71"/>
      <c r="ADE58" s="71"/>
      <c r="ADF58" s="71"/>
      <c r="ADG58" s="71"/>
      <c r="ADH58" s="71"/>
      <c r="ADI58" s="71"/>
      <c r="ADJ58" s="71"/>
      <c r="ADK58" s="71"/>
      <c r="ADL58" s="71"/>
      <c r="ADM58" s="71"/>
      <c r="ADN58" s="71"/>
      <c r="ADO58" s="71"/>
      <c r="ADP58" s="71"/>
      <c r="ADQ58" s="71"/>
      <c r="ADR58" s="71"/>
      <c r="ADS58" s="71"/>
      <c r="ADT58" s="71"/>
      <c r="ADU58" s="71"/>
      <c r="ADV58" s="71"/>
      <c r="ADW58" s="71"/>
      <c r="ADX58" s="71"/>
      <c r="ADY58" s="71"/>
      <c r="ADZ58" s="71"/>
      <c r="AEA58" s="71"/>
      <c r="AEB58" s="71"/>
      <c r="AEC58" s="71"/>
    </row>
    <row r="59" spans="1:809" s="73" customFormat="1">
      <c r="A59" s="49"/>
      <c r="B59" s="35">
        <v>3</v>
      </c>
      <c r="C59" s="62" t="s">
        <v>234</v>
      </c>
      <c r="D59" s="72" t="s">
        <v>99</v>
      </c>
      <c r="E59" s="63"/>
      <c r="F59" s="63"/>
      <c r="G59" s="63"/>
      <c r="H59" s="64"/>
      <c r="I59" s="63" t="s">
        <v>52</v>
      </c>
      <c r="J59" s="65">
        <v>1</v>
      </c>
      <c r="K59" s="90" t="s">
        <v>228</v>
      </c>
      <c r="L59" s="65">
        <v>2000</v>
      </c>
      <c r="M59" s="92">
        <v>36595</v>
      </c>
      <c r="N59" s="64">
        <v>9140</v>
      </c>
      <c r="O59" s="68"/>
      <c r="P59" s="68"/>
      <c r="Q59" s="69" t="s">
        <v>53</v>
      </c>
      <c r="R59" s="70" t="s">
        <v>235</v>
      </c>
      <c r="S59" s="29"/>
      <c r="T59" s="30" t="str">
        <f t="shared" si="0"/>
        <v>Pb Zn</v>
      </c>
      <c r="U59" s="29"/>
      <c r="V59" s="29"/>
      <c r="W59" s="29"/>
      <c r="X59" s="29"/>
      <c r="Y59" s="29"/>
      <c r="Z59" s="29"/>
      <c r="AA59" s="29" t="s">
        <v>59</v>
      </c>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c r="DD59" s="71"/>
      <c r="DE59" s="71"/>
      <c r="DF59" s="71"/>
      <c r="DG59" s="71"/>
      <c r="DH59" s="71"/>
      <c r="DI59" s="71"/>
      <c r="DJ59" s="71"/>
      <c r="DK59" s="71"/>
      <c r="DL59" s="71"/>
      <c r="DM59" s="71"/>
      <c r="DN59" s="71"/>
      <c r="DO59" s="71"/>
      <c r="DP59" s="71"/>
      <c r="DQ59" s="71"/>
      <c r="DR59" s="71"/>
      <c r="DS59" s="71"/>
      <c r="DT59" s="71"/>
      <c r="DU59" s="71"/>
      <c r="DV59" s="71"/>
      <c r="DW59" s="71"/>
      <c r="DX59" s="71"/>
      <c r="DY59" s="71"/>
      <c r="DZ59" s="71"/>
      <c r="EA59" s="71"/>
      <c r="EB59" s="71"/>
      <c r="EC59" s="71"/>
      <c r="ED59" s="71"/>
      <c r="EE59" s="71"/>
      <c r="EF59" s="71"/>
      <c r="EG59" s="71"/>
      <c r="EH59" s="71"/>
      <c r="EI59" s="71"/>
      <c r="EJ59" s="71"/>
      <c r="EK59" s="71"/>
      <c r="EL59" s="71"/>
      <c r="EM59" s="71"/>
      <c r="EN59" s="71"/>
      <c r="EO59" s="71"/>
      <c r="EP59" s="71"/>
      <c r="EQ59" s="71"/>
      <c r="ER59" s="71"/>
      <c r="ES59" s="71"/>
      <c r="ET59" s="71"/>
      <c r="EU59" s="71"/>
      <c r="EV59" s="71"/>
      <c r="EW59" s="71"/>
      <c r="EX59" s="71"/>
      <c r="EY59" s="71"/>
      <c r="EZ59" s="71"/>
      <c r="FA59" s="71"/>
      <c r="FB59" s="71"/>
      <c r="FC59" s="71"/>
      <c r="FD59" s="71"/>
      <c r="FE59" s="71"/>
      <c r="FF59" s="71"/>
      <c r="FG59" s="71"/>
      <c r="FH59" s="71"/>
      <c r="FI59" s="71"/>
      <c r="FJ59" s="71"/>
      <c r="FK59" s="71"/>
      <c r="FL59" s="71"/>
      <c r="FM59" s="71"/>
      <c r="FN59" s="71"/>
      <c r="FO59" s="71"/>
      <c r="FP59" s="71"/>
      <c r="FQ59" s="71"/>
      <c r="FR59" s="71"/>
      <c r="FS59" s="71"/>
      <c r="FT59" s="71"/>
      <c r="FU59" s="71"/>
      <c r="FV59" s="71"/>
      <c r="FW59" s="71"/>
      <c r="FX59" s="71"/>
      <c r="FY59" s="71"/>
      <c r="FZ59" s="71"/>
      <c r="GA59" s="71"/>
      <c r="GB59" s="71"/>
      <c r="GC59" s="71"/>
      <c r="GD59" s="71"/>
      <c r="GE59" s="71"/>
      <c r="GF59" s="71"/>
      <c r="GG59" s="71"/>
      <c r="GH59" s="71"/>
      <c r="GI59" s="71"/>
      <c r="GJ59" s="71"/>
      <c r="GK59" s="71"/>
      <c r="GL59" s="71"/>
      <c r="GM59" s="71"/>
      <c r="GN59" s="71"/>
      <c r="GO59" s="71"/>
      <c r="GP59" s="71"/>
      <c r="GQ59" s="71"/>
      <c r="GR59" s="71"/>
      <c r="GS59" s="71"/>
      <c r="GT59" s="71"/>
      <c r="GU59" s="71"/>
      <c r="GV59" s="71"/>
      <c r="GW59" s="71"/>
      <c r="GX59" s="71"/>
      <c r="GY59" s="71"/>
      <c r="GZ59" s="71"/>
      <c r="HA59" s="71"/>
      <c r="HB59" s="71"/>
      <c r="HC59" s="71"/>
      <c r="HD59" s="71"/>
      <c r="HE59" s="71"/>
      <c r="HF59" s="71"/>
      <c r="HG59" s="71"/>
      <c r="HH59" s="71"/>
      <c r="HI59" s="71"/>
      <c r="HJ59" s="71"/>
      <c r="HK59" s="71"/>
      <c r="HL59" s="71"/>
      <c r="HM59" s="71"/>
      <c r="HN59" s="71"/>
      <c r="HO59" s="71"/>
      <c r="HP59" s="71"/>
      <c r="HQ59" s="71"/>
      <c r="HR59" s="71"/>
      <c r="HS59" s="71"/>
      <c r="HT59" s="71"/>
      <c r="HU59" s="71"/>
      <c r="HV59" s="71"/>
      <c r="HW59" s="71"/>
      <c r="HX59" s="71"/>
      <c r="HY59" s="71"/>
      <c r="HZ59" s="71"/>
      <c r="IA59" s="71"/>
      <c r="IB59" s="71"/>
      <c r="IC59" s="71"/>
      <c r="ID59" s="71"/>
      <c r="IE59" s="71"/>
      <c r="IF59" s="71"/>
      <c r="IG59" s="71"/>
      <c r="IH59" s="71"/>
      <c r="II59" s="71"/>
      <c r="IJ59" s="71"/>
      <c r="IK59" s="71"/>
      <c r="IL59" s="71"/>
      <c r="IM59" s="71"/>
      <c r="IN59" s="71"/>
      <c r="IO59" s="71"/>
      <c r="IP59" s="71"/>
      <c r="IQ59" s="71"/>
      <c r="IR59" s="71"/>
      <c r="IS59" s="71"/>
      <c r="IT59" s="71"/>
      <c r="IU59" s="71"/>
      <c r="IV59" s="71"/>
      <c r="IW59" s="71"/>
      <c r="IX59" s="71"/>
      <c r="IY59" s="71"/>
      <c r="IZ59" s="71"/>
      <c r="JA59" s="71"/>
      <c r="JB59" s="71"/>
      <c r="JC59" s="71"/>
      <c r="JD59" s="71"/>
      <c r="JE59" s="71"/>
      <c r="JF59" s="71"/>
      <c r="JG59" s="71"/>
      <c r="JH59" s="71"/>
      <c r="JI59" s="71"/>
      <c r="JJ59" s="71"/>
      <c r="JK59" s="71"/>
      <c r="JL59" s="71"/>
      <c r="JM59" s="71"/>
      <c r="JN59" s="71"/>
      <c r="JO59" s="71"/>
      <c r="JP59" s="71"/>
      <c r="JQ59" s="71"/>
      <c r="JR59" s="71"/>
      <c r="JS59" s="71"/>
      <c r="JT59" s="71"/>
      <c r="JU59" s="71"/>
      <c r="JV59" s="71"/>
      <c r="JW59" s="71"/>
      <c r="JX59" s="71"/>
      <c r="JY59" s="71"/>
      <c r="JZ59" s="71"/>
      <c r="KA59" s="71"/>
      <c r="KB59" s="71"/>
      <c r="KC59" s="71"/>
      <c r="KD59" s="71"/>
      <c r="KE59" s="71"/>
      <c r="KF59" s="71"/>
      <c r="KG59" s="71"/>
      <c r="KH59" s="71"/>
      <c r="KI59" s="71"/>
      <c r="KJ59" s="71"/>
      <c r="KK59" s="71"/>
      <c r="KL59" s="71"/>
      <c r="KM59" s="71"/>
      <c r="KN59" s="71"/>
      <c r="KO59" s="71"/>
      <c r="KP59" s="71"/>
      <c r="KQ59" s="71"/>
      <c r="KR59" s="71"/>
      <c r="KS59" s="71"/>
      <c r="KT59" s="71"/>
      <c r="KU59" s="71"/>
      <c r="KV59" s="71"/>
      <c r="KW59" s="71"/>
      <c r="KX59" s="71"/>
      <c r="KY59" s="71"/>
      <c r="KZ59" s="71"/>
      <c r="LA59" s="71"/>
      <c r="LB59" s="71"/>
      <c r="LC59" s="71"/>
      <c r="LD59" s="71"/>
      <c r="LE59" s="71"/>
      <c r="LF59" s="71"/>
      <c r="LG59" s="71"/>
      <c r="LH59" s="71"/>
      <c r="LI59" s="71"/>
      <c r="LJ59" s="71"/>
      <c r="LK59" s="71"/>
      <c r="LL59" s="71"/>
      <c r="LM59" s="71"/>
      <c r="LN59" s="71"/>
      <c r="LO59" s="71"/>
      <c r="LP59" s="71"/>
      <c r="LQ59" s="71"/>
      <c r="LR59" s="71"/>
      <c r="LS59" s="71"/>
      <c r="LT59" s="71"/>
      <c r="LU59" s="71"/>
      <c r="LV59" s="71"/>
      <c r="LW59" s="71"/>
      <c r="LX59" s="71"/>
      <c r="LY59" s="71"/>
      <c r="LZ59" s="71"/>
      <c r="MA59" s="71"/>
      <c r="MB59" s="71"/>
      <c r="MC59" s="71"/>
      <c r="MD59" s="71"/>
      <c r="ME59" s="71"/>
      <c r="MF59" s="71"/>
      <c r="MG59" s="71"/>
      <c r="MH59" s="71"/>
      <c r="MI59" s="71"/>
      <c r="MJ59" s="71"/>
      <c r="MK59" s="71"/>
      <c r="ML59" s="71"/>
      <c r="MM59" s="71"/>
      <c r="MN59" s="71"/>
      <c r="MO59" s="71"/>
      <c r="MP59" s="71"/>
      <c r="MQ59" s="71"/>
      <c r="MR59" s="71"/>
      <c r="MS59" s="71"/>
      <c r="MT59" s="71"/>
      <c r="MU59" s="71"/>
      <c r="MV59" s="71"/>
      <c r="MW59" s="71"/>
      <c r="MX59" s="71"/>
      <c r="MY59" s="71"/>
      <c r="MZ59" s="71"/>
      <c r="NA59" s="71"/>
      <c r="NB59" s="71"/>
      <c r="NC59" s="71"/>
      <c r="ND59" s="71"/>
      <c r="NE59" s="71"/>
      <c r="NF59" s="71"/>
      <c r="NG59" s="71"/>
      <c r="NH59" s="71"/>
      <c r="NI59" s="71"/>
      <c r="NJ59" s="71"/>
      <c r="NK59" s="71"/>
      <c r="NL59" s="71"/>
      <c r="NM59" s="71"/>
      <c r="NN59" s="71"/>
      <c r="NO59" s="71"/>
      <c r="NP59" s="71"/>
      <c r="NQ59" s="71"/>
      <c r="NR59" s="71"/>
      <c r="NS59" s="71"/>
      <c r="NT59" s="71"/>
      <c r="NU59" s="71"/>
      <c r="NV59" s="71"/>
      <c r="NW59" s="71"/>
      <c r="NX59" s="71"/>
      <c r="NY59" s="71"/>
      <c r="NZ59" s="71"/>
      <c r="OA59" s="71"/>
      <c r="OB59" s="71"/>
      <c r="OC59" s="71"/>
      <c r="OD59" s="71"/>
      <c r="OE59" s="71"/>
      <c r="OF59" s="71"/>
      <c r="OG59" s="71"/>
      <c r="OH59" s="71"/>
      <c r="OI59" s="71"/>
      <c r="OJ59" s="71"/>
      <c r="OK59" s="71"/>
      <c r="OL59" s="71"/>
      <c r="OM59" s="71"/>
      <c r="ON59" s="71"/>
      <c r="OO59" s="71"/>
      <c r="OP59" s="71"/>
      <c r="OQ59" s="71"/>
      <c r="OR59" s="71"/>
      <c r="OS59" s="71"/>
      <c r="OT59" s="71"/>
      <c r="OU59" s="71"/>
      <c r="OV59" s="71"/>
      <c r="OW59" s="71"/>
      <c r="OX59" s="71"/>
      <c r="OY59" s="71"/>
      <c r="OZ59" s="71"/>
      <c r="PA59" s="71"/>
      <c r="PB59" s="71"/>
      <c r="PC59" s="71"/>
      <c r="PD59" s="71"/>
      <c r="PE59" s="71"/>
      <c r="PF59" s="71"/>
      <c r="PG59" s="71"/>
      <c r="PH59" s="71"/>
      <c r="PI59" s="71"/>
      <c r="PJ59" s="71"/>
      <c r="PK59" s="71"/>
      <c r="PL59" s="71"/>
      <c r="PM59" s="71"/>
      <c r="PN59" s="71"/>
      <c r="PO59" s="71"/>
      <c r="PP59" s="71"/>
      <c r="PQ59" s="71"/>
      <c r="PR59" s="71"/>
      <c r="PS59" s="71"/>
      <c r="PT59" s="71"/>
      <c r="PU59" s="71"/>
      <c r="PV59" s="71"/>
      <c r="PW59" s="71"/>
      <c r="PX59" s="71"/>
      <c r="PY59" s="71"/>
      <c r="PZ59" s="71"/>
      <c r="QA59" s="71"/>
      <c r="QB59" s="71"/>
      <c r="QC59" s="71"/>
      <c r="QD59" s="71"/>
      <c r="QE59" s="71"/>
      <c r="QF59" s="71"/>
      <c r="QG59" s="71"/>
      <c r="QH59" s="71"/>
      <c r="QI59" s="71"/>
      <c r="QJ59" s="71"/>
      <c r="QK59" s="71"/>
      <c r="QL59" s="71"/>
      <c r="QM59" s="71"/>
      <c r="QN59" s="71"/>
      <c r="QO59" s="71"/>
      <c r="QP59" s="71"/>
      <c r="QQ59" s="71"/>
      <c r="QR59" s="71"/>
      <c r="QS59" s="71"/>
      <c r="QT59" s="71"/>
      <c r="QU59" s="71"/>
      <c r="QV59" s="71"/>
      <c r="QW59" s="71"/>
      <c r="QX59" s="71"/>
      <c r="QY59" s="71"/>
      <c r="QZ59" s="71"/>
      <c r="RA59" s="71"/>
      <c r="RB59" s="71"/>
      <c r="RC59" s="71"/>
      <c r="RD59" s="71"/>
      <c r="RE59" s="71"/>
      <c r="RF59" s="71"/>
      <c r="RG59" s="71"/>
      <c r="RH59" s="71"/>
      <c r="RI59" s="71"/>
      <c r="RJ59" s="71"/>
      <c r="RK59" s="71"/>
      <c r="RL59" s="71"/>
      <c r="RM59" s="71"/>
      <c r="RN59" s="71"/>
      <c r="RO59" s="71"/>
      <c r="RP59" s="71"/>
      <c r="RQ59" s="71"/>
      <c r="RR59" s="71"/>
      <c r="RS59" s="71"/>
      <c r="RT59" s="71"/>
      <c r="RU59" s="71"/>
      <c r="RV59" s="71"/>
      <c r="RW59" s="71"/>
      <c r="RX59" s="71"/>
      <c r="RY59" s="71"/>
      <c r="RZ59" s="71"/>
      <c r="SA59" s="71"/>
      <c r="SB59" s="71"/>
      <c r="SC59" s="71"/>
      <c r="SD59" s="71"/>
      <c r="SE59" s="71"/>
      <c r="SF59" s="71"/>
      <c r="SG59" s="71"/>
      <c r="SH59" s="71"/>
      <c r="SI59" s="71"/>
      <c r="SJ59" s="71"/>
      <c r="SK59" s="71"/>
      <c r="SL59" s="71"/>
      <c r="SM59" s="71"/>
      <c r="SN59" s="71"/>
      <c r="SO59" s="71"/>
      <c r="SP59" s="71"/>
      <c r="SQ59" s="71"/>
      <c r="SR59" s="71"/>
      <c r="SS59" s="71"/>
      <c r="ST59" s="71"/>
      <c r="SU59" s="71"/>
      <c r="SV59" s="71"/>
      <c r="SW59" s="71"/>
      <c r="SX59" s="71"/>
      <c r="SY59" s="71"/>
      <c r="SZ59" s="71"/>
      <c r="TA59" s="71"/>
      <c r="TB59" s="71"/>
      <c r="TC59" s="71"/>
      <c r="TD59" s="71"/>
      <c r="TE59" s="71"/>
      <c r="TF59" s="71"/>
      <c r="TG59" s="71"/>
      <c r="TH59" s="71"/>
      <c r="TI59" s="71"/>
      <c r="TJ59" s="71"/>
      <c r="TK59" s="71"/>
      <c r="TL59" s="71"/>
      <c r="TM59" s="71"/>
      <c r="TN59" s="71"/>
      <c r="TO59" s="71"/>
      <c r="TP59" s="71"/>
      <c r="TQ59" s="71"/>
      <c r="TR59" s="71"/>
      <c r="TS59" s="71"/>
      <c r="TT59" s="71"/>
      <c r="TU59" s="71"/>
      <c r="TV59" s="71"/>
      <c r="TW59" s="71"/>
      <c r="TX59" s="71"/>
      <c r="TY59" s="71"/>
      <c r="TZ59" s="71"/>
      <c r="UA59" s="71"/>
      <c r="UB59" s="71"/>
      <c r="UC59" s="71"/>
      <c r="UD59" s="71"/>
      <c r="UE59" s="71"/>
      <c r="UF59" s="71"/>
      <c r="UG59" s="71"/>
      <c r="UH59" s="71"/>
      <c r="UI59" s="71"/>
      <c r="UJ59" s="71"/>
      <c r="UK59" s="71"/>
      <c r="UL59" s="71"/>
      <c r="UM59" s="71"/>
      <c r="UN59" s="71"/>
      <c r="UO59" s="71"/>
      <c r="UP59" s="71"/>
      <c r="UQ59" s="71"/>
      <c r="UR59" s="71"/>
      <c r="US59" s="71"/>
      <c r="UT59" s="71"/>
      <c r="UU59" s="71"/>
      <c r="UV59" s="71"/>
      <c r="UW59" s="71"/>
      <c r="UX59" s="71"/>
      <c r="UY59" s="71"/>
      <c r="UZ59" s="71"/>
      <c r="VA59" s="71"/>
      <c r="VB59" s="71"/>
      <c r="VC59" s="71"/>
      <c r="VD59" s="71"/>
      <c r="VE59" s="71"/>
      <c r="VF59" s="71"/>
      <c r="VG59" s="71"/>
      <c r="VH59" s="71"/>
      <c r="VI59" s="71"/>
      <c r="VJ59" s="71"/>
      <c r="VK59" s="71"/>
      <c r="VL59" s="71"/>
      <c r="VM59" s="71"/>
      <c r="VN59" s="71"/>
      <c r="VO59" s="71"/>
      <c r="VP59" s="71"/>
      <c r="VQ59" s="71"/>
      <c r="VR59" s="71"/>
      <c r="VS59" s="71"/>
      <c r="VT59" s="71"/>
      <c r="VU59" s="71"/>
      <c r="VV59" s="71"/>
      <c r="VW59" s="71"/>
      <c r="VX59" s="71"/>
      <c r="VY59" s="71"/>
      <c r="VZ59" s="71"/>
      <c r="WA59" s="71"/>
      <c r="WB59" s="71"/>
      <c r="WC59" s="71"/>
      <c r="WD59" s="71"/>
      <c r="WE59" s="71"/>
      <c r="WF59" s="71"/>
      <c r="WG59" s="71"/>
      <c r="WH59" s="71"/>
      <c r="WI59" s="71"/>
      <c r="WJ59" s="71"/>
      <c r="WK59" s="71"/>
      <c r="WL59" s="71"/>
      <c r="WM59" s="71"/>
      <c r="WN59" s="71"/>
      <c r="WO59" s="71"/>
      <c r="WP59" s="71"/>
      <c r="WQ59" s="71"/>
      <c r="WR59" s="71"/>
      <c r="WS59" s="71"/>
      <c r="WT59" s="71"/>
      <c r="WU59" s="71"/>
      <c r="WV59" s="71"/>
      <c r="WW59" s="71"/>
      <c r="WX59" s="71"/>
      <c r="WY59" s="71"/>
      <c r="WZ59" s="71"/>
      <c r="XA59" s="71"/>
      <c r="XB59" s="71"/>
      <c r="XC59" s="71"/>
      <c r="XD59" s="71"/>
      <c r="XE59" s="71"/>
      <c r="XF59" s="71"/>
      <c r="XG59" s="71"/>
      <c r="XH59" s="71"/>
      <c r="XI59" s="71"/>
      <c r="XJ59" s="71"/>
      <c r="XK59" s="71"/>
      <c r="XL59" s="71"/>
      <c r="XM59" s="71"/>
      <c r="XN59" s="71"/>
      <c r="XO59" s="71"/>
      <c r="XP59" s="71"/>
      <c r="XQ59" s="71"/>
      <c r="XR59" s="71"/>
      <c r="XS59" s="71"/>
      <c r="XT59" s="71"/>
      <c r="XU59" s="71"/>
      <c r="XV59" s="71"/>
      <c r="XW59" s="71"/>
      <c r="XX59" s="71"/>
      <c r="XY59" s="71"/>
      <c r="XZ59" s="71"/>
      <c r="YA59" s="71"/>
      <c r="YB59" s="71"/>
      <c r="YC59" s="71"/>
      <c r="YD59" s="71"/>
      <c r="YE59" s="71"/>
      <c r="YF59" s="71"/>
      <c r="YG59" s="71"/>
      <c r="YH59" s="71"/>
      <c r="YI59" s="71"/>
      <c r="YJ59" s="71"/>
      <c r="YK59" s="71"/>
      <c r="YL59" s="71"/>
      <c r="YM59" s="71"/>
      <c r="YN59" s="71"/>
      <c r="YO59" s="71"/>
      <c r="YP59" s="71"/>
      <c r="YQ59" s="71"/>
      <c r="YR59" s="71"/>
      <c r="YS59" s="71"/>
      <c r="YT59" s="71"/>
      <c r="YU59" s="71"/>
      <c r="YV59" s="71"/>
      <c r="YW59" s="71"/>
      <c r="YX59" s="71"/>
      <c r="YY59" s="71"/>
      <c r="YZ59" s="71"/>
      <c r="ZA59" s="71"/>
      <c r="ZB59" s="71"/>
      <c r="ZC59" s="71"/>
      <c r="ZD59" s="71"/>
      <c r="ZE59" s="71"/>
      <c r="ZF59" s="71"/>
      <c r="ZG59" s="71"/>
      <c r="ZH59" s="71"/>
      <c r="ZI59" s="71"/>
      <c r="ZJ59" s="71"/>
      <c r="ZK59" s="71"/>
      <c r="ZL59" s="71"/>
      <c r="ZM59" s="71"/>
      <c r="ZN59" s="71"/>
      <c r="ZO59" s="71"/>
      <c r="ZP59" s="71"/>
      <c r="ZQ59" s="71"/>
      <c r="ZR59" s="71"/>
      <c r="ZS59" s="71"/>
      <c r="ZT59" s="71"/>
      <c r="ZU59" s="71"/>
      <c r="ZV59" s="71"/>
      <c r="ZW59" s="71"/>
      <c r="ZX59" s="71"/>
      <c r="ZY59" s="71"/>
      <c r="ZZ59" s="71"/>
      <c r="AAA59" s="71"/>
      <c r="AAB59" s="71"/>
      <c r="AAC59" s="71"/>
      <c r="AAD59" s="71"/>
      <c r="AAE59" s="71"/>
      <c r="AAF59" s="71"/>
      <c r="AAG59" s="71"/>
      <c r="AAH59" s="71"/>
      <c r="AAI59" s="71"/>
      <c r="AAJ59" s="71"/>
      <c r="AAK59" s="71"/>
      <c r="AAL59" s="71"/>
      <c r="AAM59" s="71"/>
      <c r="AAN59" s="71"/>
      <c r="AAO59" s="71"/>
      <c r="AAP59" s="71"/>
      <c r="AAQ59" s="71"/>
      <c r="AAR59" s="71"/>
      <c r="AAS59" s="71"/>
      <c r="AAT59" s="71"/>
      <c r="AAU59" s="71"/>
      <c r="AAV59" s="71"/>
      <c r="AAW59" s="71"/>
      <c r="AAX59" s="71"/>
      <c r="AAY59" s="71"/>
      <c r="AAZ59" s="71"/>
      <c r="ABA59" s="71"/>
      <c r="ABB59" s="71"/>
      <c r="ABC59" s="71"/>
      <c r="ABD59" s="71"/>
      <c r="ABE59" s="71"/>
      <c r="ABF59" s="71"/>
      <c r="ABG59" s="71"/>
      <c r="ABH59" s="71"/>
      <c r="ABI59" s="71"/>
      <c r="ABJ59" s="71"/>
      <c r="ABK59" s="71"/>
      <c r="ABL59" s="71"/>
      <c r="ABM59" s="71"/>
      <c r="ABN59" s="71"/>
      <c r="ABO59" s="71"/>
      <c r="ABP59" s="71"/>
      <c r="ABQ59" s="71"/>
      <c r="ABR59" s="71"/>
      <c r="ABS59" s="71"/>
      <c r="ABT59" s="71"/>
      <c r="ABU59" s="71"/>
      <c r="ABV59" s="71"/>
      <c r="ABW59" s="71"/>
      <c r="ABX59" s="71"/>
      <c r="ABY59" s="71"/>
      <c r="ABZ59" s="71"/>
      <c r="ACA59" s="71"/>
      <c r="ACB59" s="71"/>
      <c r="ACC59" s="71"/>
      <c r="ACD59" s="71"/>
      <c r="ACE59" s="71"/>
      <c r="ACF59" s="71"/>
      <c r="ACG59" s="71"/>
      <c r="ACH59" s="71"/>
      <c r="ACI59" s="71"/>
      <c r="ACJ59" s="71"/>
      <c r="ACK59" s="71"/>
      <c r="ACL59" s="71"/>
      <c r="ACM59" s="71"/>
      <c r="ACN59" s="71"/>
      <c r="ACO59" s="71"/>
      <c r="ACP59" s="71"/>
      <c r="ACQ59" s="71"/>
      <c r="ACR59" s="71"/>
      <c r="ACS59" s="71"/>
      <c r="ACT59" s="71"/>
      <c r="ACU59" s="71"/>
      <c r="ACV59" s="71"/>
      <c r="ACW59" s="71"/>
      <c r="ACX59" s="71"/>
      <c r="ACY59" s="71"/>
      <c r="ACZ59" s="71"/>
      <c r="ADA59" s="71"/>
      <c r="ADB59" s="71"/>
      <c r="ADC59" s="71"/>
      <c r="ADD59" s="71"/>
      <c r="ADE59" s="71"/>
      <c r="ADF59" s="71"/>
      <c r="ADG59" s="71"/>
      <c r="ADH59" s="71"/>
      <c r="ADI59" s="71"/>
      <c r="ADJ59" s="71"/>
      <c r="ADK59" s="71"/>
      <c r="ADL59" s="71"/>
      <c r="ADM59" s="71"/>
      <c r="ADN59" s="71"/>
      <c r="ADO59" s="71"/>
      <c r="ADP59" s="71"/>
      <c r="ADQ59" s="71"/>
      <c r="ADR59" s="71"/>
      <c r="ADS59" s="71"/>
      <c r="ADT59" s="71"/>
      <c r="ADU59" s="71"/>
      <c r="ADV59" s="71"/>
      <c r="ADW59" s="71"/>
      <c r="ADX59" s="71"/>
      <c r="ADY59" s="71"/>
      <c r="ADZ59" s="71"/>
      <c r="AEA59" s="71"/>
      <c r="AEB59" s="71"/>
      <c r="AEC59" s="71"/>
    </row>
    <row r="60" spans="1:809" s="73" customFormat="1" ht="24">
      <c r="A60" s="18"/>
      <c r="B60" s="35">
        <v>1</v>
      </c>
      <c r="C60" s="62" t="s">
        <v>236</v>
      </c>
      <c r="D60" s="72" t="s">
        <v>42</v>
      </c>
      <c r="E60" s="63" t="s">
        <v>237</v>
      </c>
      <c r="F60" s="63" t="s">
        <v>198</v>
      </c>
      <c r="G60" s="63" t="s">
        <v>238</v>
      </c>
      <c r="H60" s="64">
        <v>800000</v>
      </c>
      <c r="I60" s="63" t="s">
        <v>38</v>
      </c>
      <c r="J60" s="65">
        <v>1</v>
      </c>
      <c r="K60" s="90">
        <v>221</v>
      </c>
      <c r="L60" s="65">
        <v>2000</v>
      </c>
      <c r="M60" s="67">
        <v>36555</v>
      </c>
      <c r="N60" s="64">
        <v>100000</v>
      </c>
      <c r="O60" s="68" t="s">
        <v>239</v>
      </c>
      <c r="P60" s="68"/>
      <c r="Q60" s="69" t="s">
        <v>240</v>
      </c>
      <c r="R60" s="70" t="s">
        <v>241</v>
      </c>
      <c r="S60" s="29" t="s">
        <v>242</v>
      </c>
      <c r="T60" s="30" t="str">
        <f t="shared" si="0"/>
        <v>Au</v>
      </c>
      <c r="U60" s="29"/>
      <c r="V60" s="29"/>
      <c r="W60" s="29"/>
      <c r="X60" s="29"/>
      <c r="Y60" s="29">
        <v>1999</v>
      </c>
      <c r="Z60" s="29"/>
      <c r="AA60" s="29" t="s">
        <v>243</v>
      </c>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c r="DK60" s="71"/>
      <c r="DL60" s="71"/>
      <c r="DM60" s="71"/>
      <c r="DN60" s="71"/>
      <c r="DO60" s="71"/>
      <c r="DP60" s="71"/>
      <c r="DQ60" s="71"/>
      <c r="DR60" s="71"/>
      <c r="DS60" s="71"/>
      <c r="DT60" s="71"/>
      <c r="DU60" s="71"/>
      <c r="DV60" s="71"/>
      <c r="DW60" s="71"/>
      <c r="DX60" s="71"/>
      <c r="DY60" s="71"/>
      <c r="DZ60" s="71"/>
      <c r="EA60" s="71"/>
      <c r="EB60" s="71"/>
      <c r="EC60" s="71"/>
      <c r="ED60" s="71"/>
      <c r="EE60" s="71"/>
      <c r="EF60" s="71"/>
      <c r="EG60" s="71"/>
      <c r="EH60" s="71"/>
      <c r="EI60" s="71"/>
      <c r="EJ60" s="71"/>
      <c r="EK60" s="71"/>
      <c r="EL60" s="71"/>
      <c r="EM60" s="71"/>
      <c r="EN60" s="71"/>
      <c r="EO60" s="71"/>
      <c r="EP60" s="71"/>
      <c r="EQ60" s="71"/>
      <c r="ER60" s="71"/>
      <c r="ES60" s="71"/>
      <c r="ET60" s="71"/>
      <c r="EU60" s="71"/>
      <c r="EV60" s="71"/>
      <c r="EW60" s="71"/>
      <c r="EX60" s="71"/>
      <c r="EY60" s="71"/>
      <c r="EZ60" s="71"/>
      <c r="FA60" s="71"/>
      <c r="FB60" s="71"/>
      <c r="FC60" s="71"/>
      <c r="FD60" s="71"/>
      <c r="FE60" s="71"/>
      <c r="FF60" s="71"/>
      <c r="FG60" s="71"/>
      <c r="FH60" s="71"/>
      <c r="FI60" s="71"/>
      <c r="FJ60" s="71"/>
      <c r="FK60" s="71"/>
      <c r="FL60" s="71"/>
      <c r="FM60" s="71"/>
      <c r="FN60" s="71"/>
      <c r="FO60" s="71"/>
      <c r="FP60" s="71"/>
      <c r="FQ60" s="71"/>
      <c r="FR60" s="71"/>
      <c r="FS60" s="71"/>
      <c r="FT60" s="71"/>
      <c r="FU60" s="71"/>
      <c r="FV60" s="71"/>
      <c r="FW60" s="71"/>
      <c r="FX60" s="71"/>
      <c r="FY60" s="71"/>
      <c r="FZ60" s="71"/>
      <c r="GA60" s="71"/>
      <c r="GB60" s="71"/>
      <c r="GC60" s="71"/>
      <c r="GD60" s="71"/>
      <c r="GE60" s="71"/>
      <c r="GF60" s="71"/>
      <c r="GG60" s="71"/>
      <c r="GH60" s="71"/>
      <c r="GI60" s="71"/>
      <c r="GJ60" s="71"/>
      <c r="GK60" s="71"/>
      <c r="GL60" s="71"/>
      <c r="GM60" s="71"/>
      <c r="GN60" s="71"/>
      <c r="GO60" s="71"/>
      <c r="GP60" s="71"/>
      <c r="GQ60" s="71"/>
      <c r="GR60" s="71"/>
      <c r="GS60" s="71"/>
      <c r="GT60" s="71"/>
      <c r="GU60" s="71"/>
      <c r="GV60" s="71"/>
      <c r="GW60" s="71"/>
      <c r="GX60" s="71"/>
      <c r="GY60" s="71"/>
      <c r="GZ60" s="71"/>
      <c r="HA60" s="71"/>
      <c r="HB60" s="71"/>
      <c r="HC60" s="71"/>
      <c r="HD60" s="71"/>
      <c r="HE60" s="71"/>
      <c r="HF60" s="71"/>
      <c r="HG60" s="71"/>
      <c r="HH60" s="71"/>
      <c r="HI60" s="71"/>
      <c r="HJ60" s="71"/>
      <c r="HK60" s="71"/>
      <c r="HL60" s="71"/>
      <c r="HM60" s="71"/>
      <c r="HN60" s="71"/>
      <c r="HO60" s="71"/>
      <c r="HP60" s="71"/>
      <c r="HQ60" s="71"/>
      <c r="HR60" s="71"/>
      <c r="HS60" s="71"/>
      <c r="HT60" s="71"/>
      <c r="HU60" s="71"/>
      <c r="HV60" s="71"/>
      <c r="HW60" s="71"/>
      <c r="HX60" s="71"/>
      <c r="HY60" s="71"/>
      <c r="HZ60" s="71"/>
      <c r="IA60" s="71"/>
      <c r="IB60" s="71"/>
      <c r="IC60" s="71"/>
      <c r="ID60" s="71"/>
      <c r="IE60" s="71"/>
      <c r="IF60" s="71"/>
      <c r="IG60" s="71"/>
      <c r="IH60" s="71"/>
      <c r="II60" s="71"/>
      <c r="IJ60" s="71"/>
      <c r="IK60" s="71"/>
      <c r="IL60" s="71"/>
      <c r="IM60" s="71"/>
      <c r="IN60" s="71"/>
      <c r="IO60" s="71"/>
      <c r="IP60" s="71"/>
      <c r="IQ60" s="71"/>
      <c r="IR60" s="71"/>
      <c r="IS60" s="71"/>
      <c r="IT60" s="71"/>
      <c r="IU60" s="71"/>
      <c r="IV60" s="71"/>
      <c r="IW60" s="71"/>
      <c r="IX60" s="71"/>
      <c r="IY60" s="71"/>
      <c r="IZ60" s="71"/>
      <c r="JA60" s="71"/>
      <c r="JB60" s="71"/>
      <c r="JC60" s="71"/>
      <c r="JD60" s="71"/>
      <c r="JE60" s="71"/>
      <c r="JF60" s="71"/>
      <c r="JG60" s="71"/>
      <c r="JH60" s="71"/>
      <c r="JI60" s="71"/>
      <c r="JJ60" s="71"/>
      <c r="JK60" s="71"/>
      <c r="JL60" s="71"/>
      <c r="JM60" s="71"/>
      <c r="JN60" s="71"/>
      <c r="JO60" s="71"/>
      <c r="JP60" s="71"/>
      <c r="JQ60" s="71"/>
      <c r="JR60" s="71"/>
      <c r="JS60" s="71"/>
      <c r="JT60" s="71"/>
      <c r="JU60" s="71"/>
      <c r="JV60" s="71"/>
      <c r="JW60" s="71"/>
      <c r="JX60" s="71"/>
      <c r="JY60" s="71"/>
      <c r="JZ60" s="71"/>
      <c r="KA60" s="71"/>
      <c r="KB60" s="71"/>
      <c r="KC60" s="71"/>
      <c r="KD60" s="71"/>
      <c r="KE60" s="71"/>
      <c r="KF60" s="71"/>
      <c r="KG60" s="71"/>
      <c r="KH60" s="71"/>
      <c r="KI60" s="71"/>
      <c r="KJ60" s="71"/>
      <c r="KK60" s="71"/>
      <c r="KL60" s="71"/>
      <c r="KM60" s="71"/>
      <c r="KN60" s="71"/>
      <c r="KO60" s="71"/>
      <c r="KP60" s="71"/>
      <c r="KQ60" s="71"/>
      <c r="KR60" s="71"/>
      <c r="KS60" s="71"/>
      <c r="KT60" s="71"/>
      <c r="KU60" s="71"/>
      <c r="KV60" s="71"/>
      <c r="KW60" s="71"/>
      <c r="KX60" s="71"/>
      <c r="KY60" s="71"/>
      <c r="KZ60" s="71"/>
      <c r="LA60" s="71"/>
      <c r="LB60" s="71"/>
      <c r="LC60" s="71"/>
      <c r="LD60" s="71"/>
      <c r="LE60" s="71"/>
      <c r="LF60" s="71"/>
      <c r="LG60" s="71"/>
      <c r="LH60" s="71"/>
      <c r="LI60" s="71"/>
      <c r="LJ60" s="71"/>
      <c r="LK60" s="71"/>
      <c r="LL60" s="71"/>
      <c r="LM60" s="71"/>
      <c r="LN60" s="71"/>
      <c r="LO60" s="71"/>
      <c r="LP60" s="71"/>
      <c r="LQ60" s="71"/>
      <c r="LR60" s="71"/>
      <c r="LS60" s="71"/>
      <c r="LT60" s="71"/>
      <c r="LU60" s="71"/>
      <c r="LV60" s="71"/>
      <c r="LW60" s="71"/>
      <c r="LX60" s="71"/>
      <c r="LY60" s="71"/>
      <c r="LZ60" s="71"/>
      <c r="MA60" s="71"/>
      <c r="MB60" s="71"/>
      <c r="MC60" s="71"/>
      <c r="MD60" s="71"/>
      <c r="ME60" s="71"/>
      <c r="MF60" s="71"/>
      <c r="MG60" s="71"/>
      <c r="MH60" s="71"/>
      <c r="MI60" s="71"/>
      <c r="MJ60" s="71"/>
      <c r="MK60" s="71"/>
      <c r="ML60" s="71"/>
      <c r="MM60" s="71"/>
      <c r="MN60" s="71"/>
      <c r="MO60" s="71"/>
      <c r="MP60" s="71"/>
      <c r="MQ60" s="71"/>
      <c r="MR60" s="71"/>
      <c r="MS60" s="71"/>
      <c r="MT60" s="71"/>
      <c r="MU60" s="71"/>
      <c r="MV60" s="71"/>
      <c r="MW60" s="71"/>
      <c r="MX60" s="71"/>
      <c r="MY60" s="71"/>
      <c r="MZ60" s="71"/>
      <c r="NA60" s="71"/>
      <c r="NB60" s="71"/>
      <c r="NC60" s="71"/>
      <c r="ND60" s="71"/>
      <c r="NE60" s="71"/>
      <c r="NF60" s="71"/>
      <c r="NG60" s="71"/>
      <c r="NH60" s="71"/>
      <c r="NI60" s="71"/>
      <c r="NJ60" s="71"/>
      <c r="NK60" s="71"/>
      <c r="NL60" s="71"/>
      <c r="NM60" s="71"/>
      <c r="NN60" s="71"/>
      <c r="NO60" s="71"/>
      <c r="NP60" s="71"/>
      <c r="NQ60" s="71"/>
      <c r="NR60" s="71"/>
      <c r="NS60" s="71"/>
      <c r="NT60" s="71"/>
      <c r="NU60" s="71"/>
      <c r="NV60" s="71"/>
      <c r="NW60" s="71"/>
      <c r="NX60" s="71"/>
      <c r="NY60" s="71"/>
      <c r="NZ60" s="71"/>
      <c r="OA60" s="71"/>
      <c r="OB60" s="71"/>
      <c r="OC60" s="71"/>
      <c r="OD60" s="71"/>
      <c r="OE60" s="71"/>
      <c r="OF60" s="71"/>
      <c r="OG60" s="71"/>
      <c r="OH60" s="71"/>
      <c r="OI60" s="71"/>
      <c r="OJ60" s="71"/>
      <c r="OK60" s="71"/>
      <c r="OL60" s="71"/>
      <c r="OM60" s="71"/>
      <c r="ON60" s="71"/>
      <c r="OO60" s="71"/>
      <c r="OP60" s="71"/>
      <c r="OQ60" s="71"/>
      <c r="OR60" s="71"/>
      <c r="OS60" s="71"/>
      <c r="OT60" s="71"/>
      <c r="OU60" s="71"/>
      <c r="OV60" s="71"/>
      <c r="OW60" s="71"/>
      <c r="OX60" s="71"/>
      <c r="OY60" s="71"/>
      <c r="OZ60" s="71"/>
      <c r="PA60" s="71"/>
      <c r="PB60" s="71"/>
      <c r="PC60" s="71"/>
      <c r="PD60" s="71"/>
      <c r="PE60" s="71"/>
      <c r="PF60" s="71"/>
      <c r="PG60" s="71"/>
      <c r="PH60" s="71"/>
      <c r="PI60" s="71"/>
      <c r="PJ60" s="71"/>
      <c r="PK60" s="71"/>
      <c r="PL60" s="71"/>
      <c r="PM60" s="71"/>
      <c r="PN60" s="71"/>
      <c r="PO60" s="71"/>
      <c r="PP60" s="71"/>
      <c r="PQ60" s="71"/>
      <c r="PR60" s="71"/>
      <c r="PS60" s="71"/>
      <c r="PT60" s="71"/>
      <c r="PU60" s="71"/>
      <c r="PV60" s="71"/>
      <c r="PW60" s="71"/>
      <c r="PX60" s="71"/>
      <c r="PY60" s="71"/>
      <c r="PZ60" s="71"/>
      <c r="QA60" s="71"/>
      <c r="QB60" s="71"/>
      <c r="QC60" s="71"/>
      <c r="QD60" s="71"/>
      <c r="QE60" s="71"/>
      <c r="QF60" s="71"/>
      <c r="QG60" s="71"/>
      <c r="QH60" s="71"/>
      <c r="QI60" s="71"/>
      <c r="QJ60" s="71"/>
      <c r="QK60" s="71"/>
      <c r="QL60" s="71"/>
      <c r="QM60" s="71"/>
      <c r="QN60" s="71"/>
      <c r="QO60" s="71"/>
      <c r="QP60" s="71"/>
      <c r="QQ60" s="71"/>
      <c r="QR60" s="71"/>
      <c r="QS60" s="71"/>
      <c r="QT60" s="71"/>
      <c r="QU60" s="71"/>
      <c r="QV60" s="71"/>
      <c r="QW60" s="71"/>
      <c r="QX60" s="71"/>
      <c r="QY60" s="71"/>
      <c r="QZ60" s="71"/>
      <c r="RA60" s="71"/>
      <c r="RB60" s="71"/>
      <c r="RC60" s="71"/>
      <c r="RD60" s="71"/>
      <c r="RE60" s="71"/>
      <c r="RF60" s="71"/>
      <c r="RG60" s="71"/>
      <c r="RH60" s="71"/>
      <c r="RI60" s="71"/>
      <c r="RJ60" s="71"/>
      <c r="RK60" s="71"/>
      <c r="RL60" s="71"/>
      <c r="RM60" s="71"/>
      <c r="RN60" s="71"/>
      <c r="RO60" s="71"/>
      <c r="RP60" s="71"/>
      <c r="RQ60" s="71"/>
      <c r="RR60" s="71"/>
      <c r="RS60" s="71"/>
      <c r="RT60" s="71"/>
      <c r="RU60" s="71"/>
      <c r="RV60" s="71"/>
      <c r="RW60" s="71"/>
      <c r="RX60" s="71"/>
      <c r="RY60" s="71"/>
      <c r="RZ60" s="71"/>
      <c r="SA60" s="71"/>
      <c r="SB60" s="71"/>
      <c r="SC60" s="71"/>
      <c r="SD60" s="71"/>
      <c r="SE60" s="71"/>
      <c r="SF60" s="71"/>
      <c r="SG60" s="71"/>
      <c r="SH60" s="71"/>
      <c r="SI60" s="71"/>
      <c r="SJ60" s="71"/>
      <c r="SK60" s="71"/>
      <c r="SL60" s="71"/>
      <c r="SM60" s="71"/>
      <c r="SN60" s="71"/>
      <c r="SO60" s="71"/>
      <c r="SP60" s="71"/>
      <c r="SQ60" s="71"/>
      <c r="SR60" s="71"/>
      <c r="SS60" s="71"/>
      <c r="ST60" s="71"/>
      <c r="SU60" s="71"/>
      <c r="SV60" s="71"/>
      <c r="SW60" s="71"/>
      <c r="SX60" s="71"/>
      <c r="SY60" s="71"/>
      <c r="SZ60" s="71"/>
      <c r="TA60" s="71"/>
      <c r="TB60" s="71"/>
      <c r="TC60" s="71"/>
      <c r="TD60" s="71"/>
      <c r="TE60" s="71"/>
      <c r="TF60" s="71"/>
      <c r="TG60" s="71"/>
      <c r="TH60" s="71"/>
      <c r="TI60" s="71"/>
      <c r="TJ60" s="71"/>
      <c r="TK60" s="71"/>
      <c r="TL60" s="71"/>
      <c r="TM60" s="71"/>
      <c r="TN60" s="71"/>
      <c r="TO60" s="71"/>
      <c r="TP60" s="71"/>
      <c r="TQ60" s="71"/>
      <c r="TR60" s="71"/>
      <c r="TS60" s="71"/>
      <c r="TT60" s="71"/>
      <c r="TU60" s="71"/>
      <c r="TV60" s="71"/>
      <c r="TW60" s="71"/>
      <c r="TX60" s="71"/>
      <c r="TY60" s="71"/>
      <c r="TZ60" s="71"/>
      <c r="UA60" s="71"/>
      <c r="UB60" s="71"/>
      <c r="UC60" s="71"/>
      <c r="UD60" s="71"/>
      <c r="UE60" s="71"/>
      <c r="UF60" s="71"/>
      <c r="UG60" s="71"/>
      <c r="UH60" s="71"/>
      <c r="UI60" s="71"/>
      <c r="UJ60" s="71"/>
      <c r="UK60" s="71"/>
      <c r="UL60" s="71"/>
      <c r="UM60" s="71"/>
      <c r="UN60" s="71"/>
      <c r="UO60" s="71"/>
      <c r="UP60" s="71"/>
      <c r="UQ60" s="71"/>
      <c r="UR60" s="71"/>
      <c r="US60" s="71"/>
      <c r="UT60" s="71"/>
      <c r="UU60" s="71"/>
      <c r="UV60" s="71"/>
      <c r="UW60" s="71"/>
      <c r="UX60" s="71"/>
      <c r="UY60" s="71"/>
      <c r="UZ60" s="71"/>
      <c r="VA60" s="71"/>
      <c r="VB60" s="71"/>
      <c r="VC60" s="71"/>
      <c r="VD60" s="71"/>
      <c r="VE60" s="71"/>
      <c r="VF60" s="71"/>
      <c r="VG60" s="71"/>
      <c r="VH60" s="71"/>
      <c r="VI60" s="71"/>
      <c r="VJ60" s="71"/>
      <c r="VK60" s="71"/>
      <c r="VL60" s="71"/>
      <c r="VM60" s="71"/>
      <c r="VN60" s="71"/>
      <c r="VO60" s="71"/>
      <c r="VP60" s="71"/>
      <c r="VQ60" s="71"/>
      <c r="VR60" s="71"/>
      <c r="VS60" s="71"/>
      <c r="VT60" s="71"/>
      <c r="VU60" s="71"/>
      <c r="VV60" s="71"/>
      <c r="VW60" s="71"/>
      <c r="VX60" s="71"/>
      <c r="VY60" s="71"/>
      <c r="VZ60" s="71"/>
      <c r="WA60" s="71"/>
      <c r="WB60" s="71"/>
      <c r="WC60" s="71"/>
      <c r="WD60" s="71"/>
      <c r="WE60" s="71"/>
      <c r="WF60" s="71"/>
      <c r="WG60" s="71"/>
      <c r="WH60" s="71"/>
      <c r="WI60" s="71"/>
      <c r="WJ60" s="71"/>
      <c r="WK60" s="71"/>
      <c r="WL60" s="71"/>
      <c r="WM60" s="71"/>
      <c r="WN60" s="71"/>
      <c r="WO60" s="71"/>
      <c r="WP60" s="71"/>
      <c r="WQ60" s="71"/>
      <c r="WR60" s="71"/>
      <c r="WS60" s="71"/>
      <c r="WT60" s="71"/>
      <c r="WU60" s="71"/>
      <c r="WV60" s="71"/>
      <c r="WW60" s="71"/>
      <c r="WX60" s="71"/>
      <c r="WY60" s="71"/>
      <c r="WZ60" s="71"/>
      <c r="XA60" s="71"/>
      <c r="XB60" s="71"/>
      <c r="XC60" s="71"/>
      <c r="XD60" s="71"/>
      <c r="XE60" s="71"/>
      <c r="XF60" s="71"/>
      <c r="XG60" s="71"/>
      <c r="XH60" s="71"/>
      <c r="XI60" s="71"/>
      <c r="XJ60" s="71"/>
      <c r="XK60" s="71"/>
      <c r="XL60" s="71"/>
      <c r="XM60" s="71"/>
      <c r="XN60" s="71"/>
      <c r="XO60" s="71"/>
      <c r="XP60" s="71"/>
      <c r="XQ60" s="71"/>
      <c r="XR60" s="71"/>
      <c r="XS60" s="71"/>
      <c r="XT60" s="71"/>
      <c r="XU60" s="71"/>
      <c r="XV60" s="71"/>
      <c r="XW60" s="71"/>
      <c r="XX60" s="71"/>
      <c r="XY60" s="71"/>
      <c r="XZ60" s="71"/>
      <c r="YA60" s="71"/>
      <c r="YB60" s="71"/>
      <c r="YC60" s="71"/>
      <c r="YD60" s="71"/>
      <c r="YE60" s="71"/>
      <c r="YF60" s="71"/>
      <c r="YG60" s="71"/>
      <c r="YH60" s="71"/>
      <c r="YI60" s="71"/>
      <c r="YJ60" s="71"/>
      <c r="YK60" s="71"/>
      <c r="YL60" s="71"/>
      <c r="YM60" s="71"/>
      <c r="YN60" s="71"/>
      <c r="YO60" s="71"/>
      <c r="YP60" s="71"/>
      <c r="YQ60" s="71"/>
      <c r="YR60" s="71"/>
      <c r="YS60" s="71"/>
      <c r="YT60" s="71"/>
      <c r="YU60" s="71"/>
      <c r="YV60" s="71"/>
      <c r="YW60" s="71"/>
      <c r="YX60" s="71"/>
      <c r="YY60" s="71"/>
      <c r="YZ60" s="71"/>
      <c r="ZA60" s="71"/>
      <c r="ZB60" s="71"/>
      <c r="ZC60" s="71"/>
      <c r="ZD60" s="71"/>
      <c r="ZE60" s="71"/>
      <c r="ZF60" s="71"/>
      <c r="ZG60" s="71"/>
      <c r="ZH60" s="71"/>
      <c r="ZI60" s="71"/>
      <c r="ZJ60" s="71"/>
      <c r="ZK60" s="71"/>
      <c r="ZL60" s="71"/>
      <c r="ZM60" s="71"/>
      <c r="ZN60" s="71"/>
      <c r="ZO60" s="71"/>
      <c r="ZP60" s="71"/>
      <c r="ZQ60" s="71"/>
      <c r="ZR60" s="71"/>
      <c r="ZS60" s="71"/>
      <c r="ZT60" s="71"/>
      <c r="ZU60" s="71"/>
      <c r="ZV60" s="71"/>
      <c r="ZW60" s="71"/>
      <c r="ZX60" s="71"/>
      <c r="ZY60" s="71"/>
      <c r="ZZ60" s="71"/>
      <c r="AAA60" s="71"/>
      <c r="AAB60" s="71"/>
      <c r="AAC60" s="71"/>
      <c r="AAD60" s="71"/>
      <c r="AAE60" s="71"/>
      <c r="AAF60" s="71"/>
      <c r="AAG60" s="71"/>
      <c r="AAH60" s="71"/>
      <c r="AAI60" s="71"/>
      <c r="AAJ60" s="71"/>
      <c r="AAK60" s="71"/>
      <c r="AAL60" s="71"/>
      <c r="AAM60" s="71"/>
      <c r="AAN60" s="71"/>
      <c r="AAO60" s="71"/>
      <c r="AAP60" s="71"/>
      <c r="AAQ60" s="71"/>
      <c r="AAR60" s="71"/>
      <c r="AAS60" s="71"/>
      <c r="AAT60" s="71"/>
      <c r="AAU60" s="71"/>
      <c r="AAV60" s="71"/>
      <c r="AAW60" s="71"/>
      <c r="AAX60" s="71"/>
      <c r="AAY60" s="71"/>
      <c r="AAZ60" s="71"/>
      <c r="ABA60" s="71"/>
      <c r="ABB60" s="71"/>
      <c r="ABC60" s="71"/>
      <c r="ABD60" s="71"/>
      <c r="ABE60" s="71"/>
      <c r="ABF60" s="71"/>
      <c r="ABG60" s="71"/>
      <c r="ABH60" s="71"/>
      <c r="ABI60" s="71"/>
      <c r="ABJ60" s="71"/>
      <c r="ABK60" s="71"/>
      <c r="ABL60" s="71"/>
      <c r="ABM60" s="71"/>
      <c r="ABN60" s="71"/>
      <c r="ABO60" s="71"/>
      <c r="ABP60" s="71"/>
      <c r="ABQ60" s="71"/>
      <c r="ABR60" s="71"/>
      <c r="ABS60" s="71"/>
      <c r="ABT60" s="71"/>
      <c r="ABU60" s="71"/>
      <c r="ABV60" s="71"/>
      <c r="ABW60" s="71"/>
      <c r="ABX60" s="71"/>
      <c r="ABY60" s="71"/>
      <c r="ABZ60" s="71"/>
      <c r="ACA60" s="71"/>
      <c r="ACB60" s="71"/>
      <c r="ACC60" s="71"/>
      <c r="ACD60" s="71"/>
      <c r="ACE60" s="71"/>
      <c r="ACF60" s="71"/>
      <c r="ACG60" s="71"/>
      <c r="ACH60" s="71"/>
      <c r="ACI60" s="71"/>
      <c r="ACJ60" s="71"/>
      <c r="ACK60" s="71"/>
      <c r="ACL60" s="71"/>
      <c r="ACM60" s="71"/>
      <c r="ACN60" s="71"/>
      <c r="ACO60" s="71"/>
      <c r="ACP60" s="71"/>
      <c r="ACQ60" s="71"/>
      <c r="ACR60" s="71"/>
      <c r="ACS60" s="71"/>
      <c r="ACT60" s="71"/>
      <c r="ACU60" s="71"/>
      <c r="ACV60" s="71"/>
      <c r="ACW60" s="71"/>
      <c r="ACX60" s="71"/>
      <c r="ACY60" s="71"/>
      <c r="ACZ60" s="71"/>
      <c r="ADA60" s="71"/>
      <c r="ADB60" s="71"/>
      <c r="ADC60" s="71"/>
      <c r="ADD60" s="71"/>
      <c r="ADE60" s="71"/>
      <c r="ADF60" s="71"/>
      <c r="ADG60" s="71"/>
      <c r="ADH60" s="71"/>
      <c r="ADI60" s="71"/>
      <c r="ADJ60" s="71"/>
      <c r="ADK60" s="71"/>
      <c r="ADL60" s="71"/>
      <c r="ADM60" s="71"/>
      <c r="ADN60" s="71"/>
      <c r="ADO60" s="71"/>
      <c r="ADP60" s="71"/>
      <c r="ADQ60" s="71"/>
      <c r="ADR60" s="71"/>
      <c r="ADS60" s="71"/>
      <c r="ADT60" s="71"/>
      <c r="ADU60" s="71"/>
      <c r="ADV60" s="71"/>
      <c r="ADW60" s="71"/>
      <c r="ADX60" s="71"/>
      <c r="ADY60" s="71"/>
      <c r="ADZ60" s="71"/>
      <c r="AEA60" s="71"/>
      <c r="AEB60" s="71"/>
      <c r="AEC60" s="71"/>
    </row>
    <row r="61" spans="1:809" s="73" customFormat="1">
      <c r="A61" s="18"/>
      <c r="B61" s="35">
        <v>1</v>
      </c>
      <c r="C61" s="93" t="s">
        <v>244</v>
      </c>
      <c r="D61" s="94" t="s">
        <v>56</v>
      </c>
      <c r="E61" s="95"/>
      <c r="F61" s="95"/>
      <c r="G61" s="95"/>
      <c r="H61" s="96"/>
      <c r="I61" s="95" t="s">
        <v>245</v>
      </c>
      <c r="J61" s="97">
        <v>1</v>
      </c>
      <c r="K61" s="98"/>
      <c r="L61" s="97">
        <v>1999</v>
      </c>
      <c r="M61" s="50">
        <v>36381</v>
      </c>
      <c r="N61" s="96">
        <v>5700000</v>
      </c>
      <c r="O61" s="99"/>
      <c r="P61" s="99"/>
      <c r="Q61" s="60" t="s">
        <v>246</v>
      </c>
      <c r="R61" s="58" t="s">
        <v>247</v>
      </c>
      <c r="S61" s="29" t="s">
        <v>58</v>
      </c>
      <c r="T61" s="30" t="str">
        <f t="shared" si="0"/>
        <v>Cu</v>
      </c>
      <c r="U61" s="29">
        <v>2000</v>
      </c>
      <c r="V61" s="29">
        <v>0.34</v>
      </c>
      <c r="W61" s="29">
        <v>0.24</v>
      </c>
      <c r="X61" s="29">
        <v>0.53250245060432189</v>
      </c>
      <c r="Y61" s="29">
        <v>1955</v>
      </c>
      <c r="Z61" s="29">
        <v>575</v>
      </c>
      <c r="AA61" s="29" t="s">
        <v>59</v>
      </c>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c r="CW61" s="71"/>
      <c r="CX61" s="71"/>
      <c r="CY61" s="71"/>
      <c r="CZ61" s="71"/>
      <c r="DA61" s="71"/>
      <c r="DB61" s="71"/>
      <c r="DC61" s="71"/>
      <c r="DD61" s="71"/>
      <c r="DE61" s="71"/>
      <c r="DF61" s="71"/>
      <c r="DG61" s="71"/>
      <c r="DH61" s="71"/>
      <c r="DI61" s="71"/>
      <c r="DJ61" s="71"/>
      <c r="DK61" s="71"/>
      <c r="DL61" s="71"/>
      <c r="DM61" s="71"/>
      <c r="DN61" s="71"/>
      <c r="DO61" s="71"/>
      <c r="DP61" s="71"/>
      <c r="DQ61" s="71"/>
      <c r="DR61" s="71"/>
      <c r="DS61" s="71"/>
      <c r="DT61" s="71"/>
      <c r="DU61" s="71"/>
      <c r="DV61" s="71"/>
      <c r="DW61" s="71"/>
      <c r="DX61" s="71"/>
      <c r="DY61" s="71"/>
      <c r="DZ61" s="71"/>
      <c r="EA61" s="71"/>
      <c r="EB61" s="71"/>
      <c r="EC61" s="71"/>
      <c r="ED61" s="71"/>
      <c r="EE61" s="71"/>
      <c r="EF61" s="71"/>
      <c r="EG61" s="71"/>
      <c r="EH61" s="71"/>
      <c r="EI61" s="71"/>
      <c r="EJ61" s="71"/>
      <c r="EK61" s="71"/>
      <c r="EL61" s="71"/>
      <c r="EM61" s="71"/>
      <c r="EN61" s="71"/>
      <c r="EO61" s="71"/>
      <c r="EP61" s="71"/>
      <c r="EQ61" s="71"/>
      <c r="ER61" s="71"/>
      <c r="ES61" s="71"/>
      <c r="ET61" s="71"/>
      <c r="EU61" s="71"/>
      <c r="EV61" s="71"/>
      <c r="EW61" s="71"/>
      <c r="EX61" s="71"/>
      <c r="EY61" s="71"/>
      <c r="EZ61" s="71"/>
      <c r="FA61" s="71"/>
      <c r="FB61" s="71"/>
      <c r="FC61" s="71"/>
      <c r="FD61" s="71"/>
      <c r="FE61" s="71"/>
      <c r="FF61" s="71"/>
      <c r="FG61" s="71"/>
      <c r="FH61" s="71"/>
      <c r="FI61" s="71"/>
      <c r="FJ61" s="71"/>
      <c r="FK61" s="71"/>
      <c r="FL61" s="71"/>
      <c r="FM61" s="71"/>
      <c r="FN61" s="71"/>
      <c r="FO61" s="71"/>
      <c r="FP61" s="71"/>
      <c r="FQ61" s="71"/>
      <c r="FR61" s="71"/>
      <c r="FS61" s="71"/>
      <c r="FT61" s="71"/>
      <c r="FU61" s="71"/>
      <c r="FV61" s="71"/>
      <c r="FW61" s="71"/>
      <c r="FX61" s="71"/>
      <c r="FY61" s="71"/>
      <c r="FZ61" s="71"/>
      <c r="GA61" s="71"/>
      <c r="GB61" s="71"/>
      <c r="GC61" s="71"/>
      <c r="GD61" s="71"/>
      <c r="GE61" s="71"/>
      <c r="GF61" s="71"/>
      <c r="GG61" s="71"/>
      <c r="GH61" s="71"/>
      <c r="GI61" s="71"/>
      <c r="GJ61" s="71"/>
      <c r="GK61" s="71"/>
      <c r="GL61" s="71"/>
      <c r="GM61" s="71"/>
      <c r="GN61" s="71"/>
      <c r="GO61" s="71"/>
      <c r="GP61" s="71"/>
      <c r="GQ61" s="71"/>
      <c r="GR61" s="71"/>
      <c r="GS61" s="71"/>
      <c r="GT61" s="71"/>
      <c r="GU61" s="71"/>
      <c r="GV61" s="71"/>
      <c r="GW61" s="71"/>
      <c r="GX61" s="71"/>
      <c r="GY61" s="71"/>
      <c r="GZ61" s="71"/>
      <c r="HA61" s="71"/>
      <c r="HB61" s="71"/>
      <c r="HC61" s="71"/>
      <c r="HD61" s="71"/>
      <c r="HE61" s="71"/>
      <c r="HF61" s="71"/>
      <c r="HG61" s="71"/>
      <c r="HH61" s="71"/>
      <c r="HI61" s="71"/>
      <c r="HJ61" s="71"/>
      <c r="HK61" s="71"/>
      <c r="HL61" s="71"/>
      <c r="HM61" s="71"/>
      <c r="HN61" s="71"/>
      <c r="HO61" s="71"/>
      <c r="HP61" s="71"/>
      <c r="HQ61" s="71"/>
      <c r="HR61" s="71"/>
      <c r="HS61" s="71"/>
      <c r="HT61" s="71"/>
      <c r="HU61" s="71"/>
      <c r="HV61" s="71"/>
      <c r="HW61" s="71"/>
      <c r="HX61" s="71"/>
      <c r="HY61" s="71"/>
      <c r="HZ61" s="71"/>
      <c r="IA61" s="71"/>
      <c r="IB61" s="71"/>
      <c r="IC61" s="71"/>
      <c r="ID61" s="71"/>
      <c r="IE61" s="71"/>
      <c r="IF61" s="71"/>
      <c r="IG61" s="71"/>
      <c r="IH61" s="71"/>
      <c r="II61" s="71"/>
      <c r="IJ61" s="71"/>
      <c r="IK61" s="71"/>
      <c r="IL61" s="71"/>
      <c r="IM61" s="71"/>
      <c r="IN61" s="71"/>
      <c r="IO61" s="71"/>
      <c r="IP61" s="71"/>
      <c r="IQ61" s="71"/>
      <c r="IR61" s="71"/>
      <c r="IS61" s="71"/>
      <c r="IT61" s="71"/>
      <c r="IU61" s="71"/>
      <c r="IV61" s="71"/>
      <c r="IW61" s="71"/>
      <c r="IX61" s="71"/>
      <c r="IY61" s="71"/>
      <c r="IZ61" s="71"/>
      <c r="JA61" s="71"/>
      <c r="JB61" s="71"/>
      <c r="JC61" s="71"/>
      <c r="JD61" s="71"/>
      <c r="JE61" s="71"/>
      <c r="JF61" s="71"/>
      <c r="JG61" s="71"/>
      <c r="JH61" s="71"/>
      <c r="JI61" s="71"/>
      <c r="JJ61" s="71"/>
      <c r="JK61" s="71"/>
      <c r="JL61" s="71"/>
      <c r="JM61" s="71"/>
      <c r="JN61" s="71"/>
      <c r="JO61" s="71"/>
      <c r="JP61" s="71"/>
      <c r="JQ61" s="71"/>
      <c r="JR61" s="71"/>
      <c r="JS61" s="71"/>
      <c r="JT61" s="71"/>
      <c r="JU61" s="71"/>
      <c r="JV61" s="71"/>
      <c r="JW61" s="71"/>
      <c r="JX61" s="71"/>
      <c r="JY61" s="71"/>
      <c r="JZ61" s="71"/>
      <c r="KA61" s="71"/>
      <c r="KB61" s="71"/>
      <c r="KC61" s="71"/>
      <c r="KD61" s="71"/>
      <c r="KE61" s="71"/>
      <c r="KF61" s="71"/>
      <c r="KG61" s="71"/>
      <c r="KH61" s="71"/>
      <c r="KI61" s="71"/>
      <c r="KJ61" s="71"/>
      <c r="KK61" s="71"/>
      <c r="KL61" s="71"/>
      <c r="KM61" s="71"/>
      <c r="KN61" s="71"/>
      <c r="KO61" s="71"/>
      <c r="KP61" s="71"/>
      <c r="KQ61" s="71"/>
      <c r="KR61" s="71"/>
      <c r="KS61" s="71"/>
      <c r="KT61" s="71"/>
      <c r="KU61" s="71"/>
      <c r="KV61" s="71"/>
      <c r="KW61" s="71"/>
      <c r="KX61" s="71"/>
      <c r="KY61" s="71"/>
      <c r="KZ61" s="71"/>
      <c r="LA61" s="71"/>
      <c r="LB61" s="71"/>
      <c r="LC61" s="71"/>
      <c r="LD61" s="71"/>
      <c r="LE61" s="71"/>
      <c r="LF61" s="71"/>
      <c r="LG61" s="71"/>
      <c r="LH61" s="71"/>
      <c r="LI61" s="71"/>
      <c r="LJ61" s="71"/>
      <c r="LK61" s="71"/>
      <c r="LL61" s="71"/>
      <c r="LM61" s="71"/>
      <c r="LN61" s="71"/>
      <c r="LO61" s="71"/>
      <c r="LP61" s="71"/>
      <c r="LQ61" s="71"/>
      <c r="LR61" s="71"/>
      <c r="LS61" s="71"/>
      <c r="LT61" s="71"/>
      <c r="LU61" s="71"/>
      <c r="LV61" s="71"/>
      <c r="LW61" s="71"/>
      <c r="LX61" s="71"/>
      <c r="LY61" s="71"/>
      <c r="LZ61" s="71"/>
      <c r="MA61" s="71"/>
      <c r="MB61" s="71"/>
      <c r="MC61" s="71"/>
      <c r="MD61" s="71"/>
      <c r="ME61" s="71"/>
      <c r="MF61" s="71"/>
      <c r="MG61" s="71"/>
      <c r="MH61" s="71"/>
      <c r="MI61" s="71"/>
      <c r="MJ61" s="71"/>
      <c r="MK61" s="71"/>
      <c r="ML61" s="71"/>
      <c r="MM61" s="71"/>
      <c r="MN61" s="71"/>
      <c r="MO61" s="71"/>
      <c r="MP61" s="71"/>
      <c r="MQ61" s="71"/>
      <c r="MR61" s="71"/>
      <c r="MS61" s="71"/>
      <c r="MT61" s="71"/>
      <c r="MU61" s="71"/>
      <c r="MV61" s="71"/>
      <c r="MW61" s="71"/>
      <c r="MX61" s="71"/>
      <c r="MY61" s="71"/>
      <c r="MZ61" s="71"/>
      <c r="NA61" s="71"/>
      <c r="NB61" s="71"/>
      <c r="NC61" s="71"/>
      <c r="ND61" s="71"/>
      <c r="NE61" s="71"/>
      <c r="NF61" s="71"/>
      <c r="NG61" s="71"/>
      <c r="NH61" s="71"/>
      <c r="NI61" s="71"/>
      <c r="NJ61" s="71"/>
      <c r="NK61" s="71"/>
      <c r="NL61" s="71"/>
      <c r="NM61" s="71"/>
      <c r="NN61" s="71"/>
      <c r="NO61" s="71"/>
      <c r="NP61" s="71"/>
      <c r="NQ61" s="71"/>
      <c r="NR61" s="71"/>
      <c r="NS61" s="71"/>
      <c r="NT61" s="71"/>
      <c r="NU61" s="71"/>
      <c r="NV61" s="71"/>
      <c r="NW61" s="71"/>
      <c r="NX61" s="71"/>
      <c r="NY61" s="71"/>
      <c r="NZ61" s="71"/>
      <c r="OA61" s="71"/>
      <c r="OB61" s="71"/>
      <c r="OC61" s="71"/>
      <c r="OD61" s="71"/>
      <c r="OE61" s="71"/>
      <c r="OF61" s="71"/>
      <c r="OG61" s="71"/>
      <c r="OH61" s="71"/>
      <c r="OI61" s="71"/>
      <c r="OJ61" s="71"/>
      <c r="OK61" s="71"/>
      <c r="OL61" s="71"/>
      <c r="OM61" s="71"/>
      <c r="ON61" s="71"/>
      <c r="OO61" s="71"/>
      <c r="OP61" s="71"/>
      <c r="OQ61" s="71"/>
      <c r="OR61" s="71"/>
      <c r="OS61" s="71"/>
      <c r="OT61" s="71"/>
      <c r="OU61" s="71"/>
      <c r="OV61" s="71"/>
      <c r="OW61" s="71"/>
      <c r="OX61" s="71"/>
      <c r="OY61" s="71"/>
      <c r="OZ61" s="71"/>
      <c r="PA61" s="71"/>
      <c r="PB61" s="71"/>
      <c r="PC61" s="71"/>
      <c r="PD61" s="71"/>
      <c r="PE61" s="71"/>
      <c r="PF61" s="71"/>
      <c r="PG61" s="71"/>
      <c r="PH61" s="71"/>
      <c r="PI61" s="71"/>
      <c r="PJ61" s="71"/>
      <c r="PK61" s="71"/>
      <c r="PL61" s="71"/>
      <c r="PM61" s="71"/>
      <c r="PN61" s="71"/>
      <c r="PO61" s="71"/>
      <c r="PP61" s="71"/>
      <c r="PQ61" s="71"/>
      <c r="PR61" s="71"/>
      <c r="PS61" s="71"/>
      <c r="PT61" s="71"/>
      <c r="PU61" s="71"/>
      <c r="PV61" s="71"/>
      <c r="PW61" s="71"/>
      <c r="PX61" s="71"/>
      <c r="PY61" s="71"/>
      <c r="PZ61" s="71"/>
      <c r="QA61" s="71"/>
      <c r="QB61" s="71"/>
      <c r="QC61" s="71"/>
      <c r="QD61" s="71"/>
      <c r="QE61" s="71"/>
      <c r="QF61" s="71"/>
      <c r="QG61" s="71"/>
      <c r="QH61" s="71"/>
      <c r="QI61" s="71"/>
      <c r="QJ61" s="71"/>
      <c r="QK61" s="71"/>
      <c r="QL61" s="71"/>
      <c r="QM61" s="71"/>
      <c r="QN61" s="71"/>
      <c r="QO61" s="71"/>
      <c r="QP61" s="71"/>
      <c r="QQ61" s="71"/>
      <c r="QR61" s="71"/>
      <c r="QS61" s="71"/>
      <c r="QT61" s="71"/>
      <c r="QU61" s="71"/>
      <c r="QV61" s="71"/>
      <c r="QW61" s="71"/>
      <c r="QX61" s="71"/>
      <c r="QY61" s="71"/>
      <c r="QZ61" s="71"/>
      <c r="RA61" s="71"/>
      <c r="RB61" s="71"/>
      <c r="RC61" s="71"/>
      <c r="RD61" s="71"/>
      <c r="RE61" s="71"/>
      <c r="RF61" s="71"/>
      <c r="RG61" s="71"/>
      <c r="RH61" s="71"/>
      <c r="RI61" s="71"/>
      <c r="RJ61" s="71"/>
      <c r="RK61" s="71"/>
      <c r="RL61" s="71"/>
      <c r="RM61" s="71"/>
      <c r="RN61" s="71"/>
      <c r="RO61" s="71"/>
      <c r="RP61" s="71"/>
      <c r="RQ61" s="71"/>
      <c r="RR61" s="71"/>
      <c r="RS61" s="71"/>
      <c r="RT61" s="71"/>
      <c r="RU61" s="71"/>
      <c r="RV61" s="71"/>
      <c r="RW61" s="71"/>
      <c r="RX61" s="71"/>
      <c r="RY61" s="71"/>
      <c r="RZ61" s="71"/>
      <c r="SA61" s="71"/>
      <c r="SB61" s="71"/>
      <c r="SC61" s="71"/>
      <c r="SD61" s="71"/>
      <c r="SE61" s="71"/>
      <c r="SF61" s="71"/>
      <c r="SG61" s="71"/>
      <c r="SH61" s="71"/>
      <c r="SI61" s="71"/>
      <c r="SJ61" s="71"/>
      <c r="SK61" s="71"/>
      <c r="SL61" s="71"/>
      <c r="SM61" s="71"/>
      <c r="SN61" s="71"/>
      <c r="SO61" s="71"/>
      <c r="SP61" s="71"/>
      <c r="SQ61" s="71"/>
      <c r="SR61" s="71"/>
      <c r="SS61" s="71"/>
      <c r="ST61" s="71"/>
      <c r="SU61" s="71"/>
      <c r="SV61" s="71"/>
      <c r="SW61" s="71"/>
      <c r="SX61" s="71"/>
      <c r="SY61" s="71"/>
      <c r="SZ61" s="71"/>
      <c r="TA61" s="71"/>
      <c r="TB61" s="71"/>
      <c r="TC61" s="71"/>
      <c r="TD61" s="71"/>
      <c r="TE61" s="71"/>
      <c r="TF61" s="71"/>
      <c r="TG61" s="71"/>
      <c r="TH61" s="71"/>
      <c r="TI61" s="71"/>
      <c r="TJ61" s="71"/>
      <c r="TK61" s="71"/>
      <c r="TL61" s="71"/>
      <c r="TM61" s="71"/>
      <c r="TN61" s="71"/>
      <c r="TO61" s="71"/>
      <c r="TP61" s="71"/>
      <c r="TQ61" s="71"/>
      <c r="TR61" s="71"/>
      <c r="TS61" s="71"/>
      <c r="TT61" s="71"/>
      <c r="TU61" s="71"/>
      <c r="TV61" s="71"/>
      <c r="TW61" s="71"/>
      <c r="TX61" s="71"/>
      <c r="TY61" s="71"/>
      <c r="TZ61" s="71"/>
      <c r="UA61" s="71"/>
      <c r="UB61" s="71"/>
      <c r="UC61" s="71"/>
      <c r="UD61" s="71"/>
      <c r="UE61" s="71"/>
      <c r="UF61" s="71"/>
      <c r="UG61" s="71"/>
      <c r="UH61" s="71"/>
      <c r="UI61" s="71"/>
      <c r="UJ61" s="71"/>
      <c r="UK61" s="71"/>
      <c r="UL61" s="71"/>
      <c r="UM61" s="71"/>
      <c r="UN61" s="71"/>
      <c r="UO61" s="71"/>
      <c r="UP61" s="71"/>
      <c r="UQ61" s="71"/>
      <c r="UR61" s="71"/>
      <c r="US61" s="71"/>
      <c r="UT61" s="71"/>
      <c r="UU61" s="71"/>
      <c r="UV61" s="71"/>
      <c r="UW61" s="71"/>
      <c r="UX61" s="71"/>
      <c r="UY61" s="71"/>
      <c r="UZ61" s="71"/>
      <c r="VA61" s="71"/>
      <c r="VB61" s="71"/>
      <c r="VC61" s="71"/>
      <c r="VD61" s="71"/>
      <c r="VE61" s="71"/>
      <c r="VF61" s="71"/>
      <c r="VG61" s="71"/>
      <c r="VH61" s="71"/>
      <c r="VI61" s="71"/>
      <c r="VJ61" s="71"/>
      <c r="VK61" s="71"/>
      <c r="VL61" s="71"/>
      <c r="VM61" s="71"/>
      <c r="VN61" s="71"/>
      <c r="VO61" s="71"/>
      <c r="VP61" s="71"/>
      <c r="VQ61" s="71"/>
      <c r="VR61" s="71"/>
      <c r="VS61" s="71"/>
      <c r="VT61" s="71"/>
      <c r="VU61" s="71"/>
      <c r="VV61" s="71"/>
      <c r="VW61" s="71"/>
      <c r="VX61" s="71"/>
      <c r="VY61" s="71"/>
      <c r="VZ61" s="71"/>
      <c r="WA61" s="71"/>
      <c r="WB61" s="71"/>
      <c r="WC61" s="71"/>
      <c r="WD61" s="71"/>
      <c r="WE61" s="71"/>
      <c r="WF61" s="71"/>
      <c r="WG61" s="71"/>
      <c r="WH61" s="71"/>
      <c r="WI61" s="71"/>
      <c r="WJ61" s="71"/>
      <c r="WK61" s="71"/>
      <c r="WL61" s="71"/>
      <c r="WM61" s="71"/>
      <c r="WN61" s="71"/>
      <c r="WO61" s="71"/>
      <c r="WP61" s="71"/>
      <c r="WQ61" s="71"/>
      <c r="WR61" s="71"/>
      <c r="WS61" s="71"/>
      <c r="WT61" s="71"/>
      <c r="WU61" s="71"/>
      <c r="WV61" s="71"/>
      <c r="WW61" s="71"/>
      <c r="WX61" s="71"/>
      <c r="WY61" s="71"/>
      <c r="WZ61" s="71"/>
      <c r="XA61" s="71"/>
      <c r="XB61" s="71"/>
      <c r="XC61" s="71"/>
      <c r="XD61" s="71"/>
      <c r="XE61" s="71"/>
      <c r="XF61" s="71"/>
      <c r="XG61" s="71"/>
      <c r="XH61" s="71"/>
      <c r="XI61" s="71"/>
      <c r="XJ61" s="71"/>
      <c r="XK61" s="71"/>
      <c r="XL61" s="71"/>
      <c r="XM61" s="71"/>
      <c r="XN61" s="71"/>
      <c r="XO61" s="71"/>
      <c r="XP61" s="71"/>
      <c r="XQ61" s="71"/>
      <c r="XR61" s="71"/>
      <c r="XS61" s="71"/>
      <c r="XT61" s="71"/>
      <c r="XU61" s="71"/>
      <c r="XV61" s="71"/>
      <c r="XW61" s="71"/>
      <c r="XX61" s="71"/>
      <c r="XY61" s="71"/>
      <c r="XZ61" s="71"/>
      <c r="YA61" s="71"/>
      <c r="YB61" s="71"/>
      <c r="YC61" s="71"/>
      <c r="YD61" s="71"/>
      <c r="YE61" s="71"/>
      <c r="YF61" s="71"/>
      <c r="YG61" s="71"/>
      <c r="YH61" s="71"/>
      <c r="YI61" s="71"/>
      <c r="YJ61" s="71"/>
      <c r="YK61" s="71"/>
      <c r="YL61" s="71"/>
      <c r="YM61" s="71"/>
      <c r="YN61" s="71"/>
      <c r="YO61" s="71"/>
      <c r="YP61" s="71"/>
      <c r="YQ61" s="71"/>
      <c r="YR61" s="71"/>
      <c r="YS61" s="71"/>
      <c r="YT61" s="71"/>
      <c r="YU61" s="71"/>
      <c r="YV61" s="71"/>
      <c r="YW61" s="71"/>
      <c r="YX61" s="71"/>
      <c r="YY61" s="71"/>
      <c r="YZ61" s="71"/>
      <c r="ZA61" s="71"/>
      <c r="ZB61" s="71"/>
      <c r="ZC61" s="71"/>
      <c r="ZD61" s="71"/>
      <c r="ZE61" s="71"/>
      <c r="ZF61" s="71"/>
      <c r="ZG61" s="71"/>
      <c r="ZH61" s="71"/>
      <c r="ZI61" s="71"/>
      <c r="ZJ61" s="71"/>
      <c r="ZK61" s="71"/>
      <c r="ZL61" s="71"/>
      <c r="ZM61" s="71"/>
      <c r="ZN61" s="71"/>
      <c r="ZO61" s="71"/>
      <c r="ZP61" s="71"/>
      <c r="ZQ61" s="71"/>
      <c r="ZR61" s="71"/>
      <c r="ZS61" s="71"/>
      <c r="ZT61" s="71"/>
      <c r="ZU61" s="71"/>
      <c r="ZV61" s="71"/>
      <c r="ZW61" s="71"/>
      <c r="ZX61" s="71"/>
      <c r="ZY61" s="71"/>
      <c r="ZZ61" s="71"/>
      <c r="AAA61" s="71"/>
      <c r="AAB61" s="71"/>
      <c r="AAC61" s="71"/>
      <c r="AAD61" s="71"/>
      <c r="AAE61" s="71"/>
      <c r="AAF61" s="71"/>
      <c r="AAG61" s="71"/>
      <c r="AAH61" s="71"/>
      <c r="AAI61" s="71"/>
      <c r="AAJ61" s="71"/>
      <c r="AAK61" s="71"/>
      <c r="AAL61" s="71"/>
      <c r="AAM61" s="71"/>
      <c r="AAN61" s="71"/>
      <c r="AAO61" s="71"/>
      <c r="AAP61" s="71"/>
      <c r="AAQ61" s="71"/>
      <c r="AAR61" s="71"/>
      <c r="AAS61" s="71"/>
      <c r="AAT61" s="71"/>
      <c r="AAU61" s="71"/>
      <c r="AAV61" s="71"/>
      <c r="AAW61" s="71"/>
      <c r="AAX61" s="71"/>
      <c r="AAY61" s="71"/>
      <c r="AAZ61" s="71"/>
      <c r="ABA61" s="71"/>
      <c r="ABB61" s="71"/>
      <c r="ABC61" s="71"/>
      <c r="ABD61" s="71"/>
      <c r="ABE61" s="71"/>
      <c r="ABF61" s="71"/>
      <c r="ABG61" s="71"/>
      <c r="ABH61" s="71"/>
      <c r="ABI61" s="71"/>
      <c r="ABJ61" s="71"/>
      <c r="ABK61" s="71"/>
      <c r="ABL61" s="71"/>
      <c r="ABM61" s="71"/>
      <c r="ABN61" s="71"/>
      <c r="ABO61" s="71"/>
      <c r="ABP61" s="71"/>
      <c r="ABQ61" s="71"/>
      <c r="ABR61" s="71"/>
      <c r="ABS61" s="71"/>
      <c r="ABT61" s="71"/>
      <c r="ABU61" s="71"/>
      <c r="ABV61" s="71"/>
      <c r="ABW61" s="71"/>
      <c r="ABX61" s="71"/>
      <c r="ABY61" s="71"/>
      <c r="ABZ61" s="71"/>
      <c r="ACA61" s="71"/>
      <c r="ACB61" s="71"/>
      <c r="ACC61" s="71"/>
      <c r="ACD61" s="71"/>
      <c r="ACE61" s="71"/>
      <c r="ACF61" s="71"/>
      <c r="ACG61" s="71"/>
      <c r="ACH61" s="71"/>
      <c r="ACI61" s="71"/>
      <c r="ACJ61" s="71"/>
      <c r="ACK61" s="71"/>
      <c r="ACL61" s="71"/>
      <c r="ACM61" s="71"/>
      <c r="ACN61" s="71"/>
      <c r="ACO61" s="71"/>
      <c r="ACP61" s="71"/>
      <c r="ACQ61" s="71"/>
      <c r="ACR61" s="71"/>
      <c r="ACS61" s="71"/>
      <c r="ACT61" s="71"/>
      <c r="ACU61" s="71"/>
      <c r="ACV61" s="71"/>
      <c r="ACW61" s="71"/>
      <c r="ACX61" s="71"/>
      <c r="ACY61" s="71"/>
      <c r="ACZ61" s="71"/>
      <c r="ADA61" s="71"/>
      <c r="ADB61" s="71"/>
      <c r="ADC61" s="71"/>
      <c r="ADD61" s="71"/>
      <c r="ADE61" s="71"/>
      <c r="ADF61" s="71"/>
      <c r="ADG61" s="71"/>
      <c r="ADH61" s="71"/>
      <c r="ADI61" s="71"/>
      <c r="ADJ61" s="71"/>
      <c r="ADK61" s="71"/>
      <c r="ADL61" s="71"/>
      <c r="ADM61" s="71"/>
      <c r="ADN61" s="71"/>
      <c r="ADO61" s="71"/>
      <c r="ADP61" s="71"/>
      <c r="ADQ61" s="71"/>
      <c r="ADR61" s="71"/>
      <c r="ADS61" s="71"/>
      <c r="ADT61" s="71"/>
      <c r="ADU61" s="71"/>
      <c r="ADV61" s="71"/>
      <c r="ADW61" s="71"/>
      <c r="ADX61" s="71"/>
      <c r="ADY61" s="71"/>
      <c r="ADZ61" s="71"/>
      <c r="AEA61" s="71"/>
      <c r="AEB61" s="71"/>
      <c r="AEC61" s="71"/>
    </row>
    <row r="62" spans="1:809" s="73" customFormat="1">
      <c r="A62" s="49"/>
      <c r="B62" s="35">
        <v>3</v>
      </c>
      <c r="C62" s="93" t="s">
        <v>248</v>
      </c>
      <c r="D62" s="94" t="s">
        <v>249</v>
      </c>
      <c r="E62" s="95" t="s">
        <v>250</v>
      </c>
      <c r="F62" s="95"/>
      <c r="G62" s="95"/>
      <c r="H62" s="96"/>
      <c r="I62" s="95" t="s">
        <v>92</v>
      </c>
      <c r="J62" s="97">
        <v>1</v>
      </c>
      <c r="K62" s="98"/>
      <c r="L62" s="97">
        <v>1999</v>
      </c>
      <c r="M62" s="50">
        <v>36316</v>
      </c>
      <c r="N62" s="96">
        <v>10000</v>
      </c>
      <c r="O62" s="99"/>
      <c r="P62" s="99"/>
      <c r="Q62" s="60" t="s">
        <v>251</v>
      </c>
      <c r="R62" s="58" t="s">
        <v>252</v>
      </c>
      <c r="S62" s="29"/>
      <c r="T62" s="30" t="str">
        <f t="shared" si="0"/>
        <v>Au Ag</v>
      </c>
      <c r="U62" s="29"/>
      <c r="V62" s="29"/>
      <c r="W62" s="29"/>
      <c r="X62" s="29"/>
      <c r="Y62" s="29"/>
      <c r="Z62" s="29"/>
      <c r="AA62" s="29"/>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c r="CW62" s="71"/>
      <c r="CX62" s="71"/>
      <c r="CY62" s="71"/>
      <c r="CZ62" s="71"/>
      <c r="DA62" s="71"/>
      <c r="DB62" s="71"/>
      <c r="DC62" s="71"/>
      <c r="DD62" s="71"/>
      <c r="DE62" s="71"/>
      <c r="DF62" s="71"/>
      <c r="DG62" s="71"/>
      <c r="DH62" s="71"/>
      <c r="DI62" s="71"/>
      <c r="DJ62" s="71"/>
      <c r="DK62" s="71"/>
      <c r="DL62" s="71"/>
      <c r="DM62" s="71"/>
      <c r="DN62" s="71"/>
      <c r="DO62" s="71"/>
      <c r="DP62" s="71"/>
      <c r="DQ62" s="71"/>
      <c r="DR62" s="71"/>
      <c r="DS62" s="71"/>
      <c r="DT62" s="71"/>
      <c r="DU62" s="71"/>
      <c r="DV62" s="71"/>
      <c r="DW62" s="71"/>
      <c r="DX62" s="71"/>
      <c r="DY62" s="71"/>
      <c r="DZ62" s="71"/>
      <c r="EA62" s="71"/>
      <c r="EB62" s="71"/>
      <c r="EC62" s="71"/>
      <c r="ED62" s="71"/>
      <c r="EE62" s="71"/>
      <c r="EF62" s="71"/>
      <c r="EG62" s="71"/>
      <c r="EH62" s="71"/>
      <c r="EI62" s="71"/>
      <c r="EJ62" s="71"/>
      <c r="EK62" s="71"/>
      <c r="EL62" s="71"/>
      <c r="EM62" s="71"/>
      <c r="EN62" s="71"/>
      <c r="EO62" s="71"/>
      <c r="EP62" s="71"/>
      <c r="EQ62" s="71"/>
      <c r="ER62" s="71"/>
      <c r="ES62" s="71"/>
      <c r="ET62" s="71"/>
      <c r="EU62" s="71"/>
      <c r="EV62" s="71"/>
      <c r="EW62" s="71"/>
      <c r="EX62" s="71"/>
      <c r="EY62" s="71"/>
      <c r="EZ62" s="71"/>
      <c r="FA62" s="71"/>
      <c r="FB62" s="71"/>
      <c r="FC62" s="71"/>
      <c r="FD62" s="71"/>
      <c r="FE62" s="71"/>
      <c r="FF62" s="71"/>
      <c r="FG62" s="71"/>
      <c r="FH62" s="71"/>
      <c r="FI62" s="71"/>
      <c r="FJ62" s="71"/>
      <c r="FK62" s="71"/>
      <c r="FL62" s="71"/>
      <c r="FM62" s="71"/>
      <c r="FN62" s="71"/>
      <c r="FO62" s="71"/>
      <c r="FP62" s="71"/>
      <c r="FQ62" s="71"/>
      <c r="FR62" s="71"/>
      <c r="FS62" s="71"/>
      <c r="FT62" s="71"/>
      <c r="FU62" s="71"/>
      <c r="FV62" s="71"/>
      <c r="FW62" s="71"/>
      <c r="FX62" s="71"/>
      <c r="FY62" s="71"/>
      <c r="FZ62" s="71"/>
      <c r="GA62" s="71"/>
      <c r="GB62" s="71"/>
      <c r="GC62" s="71"/>
      <c r="GD62" s="71"/>
      <c r="GE62" s="71"/>
      <c r="GF62" s="71"/>
      <c r="GG62" s="71"/>
      <c r="GH62" s="71"/>
      <c r="GI62" s="71"/>
      <c r="GJ62" s="71"/>
      <c r="GK62" s="71"/>
      <c r="GL62" s="71"/>
      <c r="GM62" s="71"/>
      <c r="GN62" s="71"/>
      <c r="GO62" s="71"/>
      <c r="GP62" s="71"/>
      <c r="GQ62" s="71"/>
      <c r="GR62" s="71"/>
      <c r="GS62" s="71"/>
      <c r="GT62" s="71"/>
      <c r="GU62" s="71"/>
      <c r="GV62" s="71"/>
      <c r="GW62" s="71"/>
      <c r="GX62" s="71"/>
      <c r="GY62" s="71"/>
      <c r="GZ62" s="71"/>
      <c r="HA62" s="71"/>
      <c r="HB62" s="71"/>
      <c r="HC62" s="71"/>
      <c r="HD62" s="71"/>
      <c r="HE62" s="71"/>
      <c r="HF62" s="71"/>
      <c r="HG62" s="71"/>
      <c r="HH62" s="71"/>
      <c r="HI62" s="71"/>
      <c r="HJ62" s="71"/>
      <c r="HK62" s="71"/>
      <c r="HL62" s="71"/>
      <c r="HM62" s="71"/>
      <c r="HN62" s="71"/>
      <c r="HO62" s="71"/>
      <c r="HP62" s="71"/>
      <c r="HQ62" s="71"/>
      <c r="HR62" s="71"/>
      <c r="HS62" s="71"/>
      <c r="HT62" s="71"/>
      <c r="HU62" s="71"/>
      <c r="HV62" s="71"/>
      <c r="HW62" s="71"/>
      <c r="HX62" s="71"/>
      <c r="HY62" s="71"/>
      <c r="HZ62" s="71"/>
      <c r="IA62" s="71"/>
      <c r="IB62" s="71"/>
      <c r="IC62" s="71"/>
      <c r="ID62" s="71"/>
      <c r="IE62" s="71"/>
      <c r="IF62" s="71"/>
      <c r="IG62" s="71"/>
      <c r="IH62" s="71"/>
      <c r="II62" s="71"/>
      <c r="IJ62" s="71"/>
      <c r="IK62" s="71"/>
      <c r="IL62" s="71"/>
      <c r="IM62" s="71"/>
      <c r="IN62" s="71"/>
      <c r="IO62" s="71"/>
      <c r="IP62" s="71"/>
      <c r="IQ62" s="71"/>
      <c r="IR62" s="71"/>
      <c r="IS62" s="71"/>
      <c r="IT62" s="71"/>
      <c r="IU62" s="71"/>
      <c r="IV62" s="71"/>
      <c r="IW62" s="71"/>
      <c r="IX62" s="71"/>
      <c r="IY62" s="71"/>
      <c r="IZ62" s="71"/>
      <c r="JA62" s="71"/>
      <c r="JB62" s="71"/>
      <c r="JC62" s="71"/>
      <c r="JD62" s="71"/>
      <c r="JE62" s="71"/>
      <c r="JF62" s="71"/>
      <c r="JG62" s="71"/>
      <c r="JH62" s="71"/>
      <c r="JI62" s="71"/>
      <c r="JJ62" s="71"/>
      <c r="JK62" s="71"/>
      <c r="JL62" s="71"/>
      <c r="JM62" s="71"/>
      <c r="JN62" s="71"/>
      <c r="JO62" s="71"/>
      <c r="JP62" s="71"/>
      <c r="JQ62" s="71"/>
      <c r="JR62" s="71"/>
      <c r="JS62" s="71"/>
      <c r="JT62" s="71"/>
      <c r="JU62" s="71"/>
      <c r="JV62" s="71"/>
      <c r="JW62" s="71"/>
      <c r="JX62" s="71"/>
      <c r="JY62" s="71"/>
      <c r="JZ62" s="71"/>
      <c r="KA62" s="71"/>
      <c r="KB62" s="71"/>
      <c r="KC62" s="71"/>
      <c r="KD62" s="71"/>
      <c r="KE62" s="71"/>
      <c r="KF62" s="71"/>
      <c r="KG62" s="71"/>
      <c r="KH62" s="71"/>
      <c r="KI62" s="71"/>
      <c r="KJ62" s="71"/>
      <c r="KK62" s="71"/>
      <c r="KL62" s="71"/>
      <c r="KM62" s="71"/>
      <c r="KN62" s="71"/>
      <c r="KO62" s="71"/>
      <c r="KP62" s="71"/>
      <c r="KQ62" s="71"/>
      <c r="KR62" s="71"/>
      <c r="KS62" s="71"/>
      <c r="KT62" s="71"/>
      <c r="KU62" s="71"/>
      <c r="KV62" s="71"/>
      <c r="KW62" s="71"/>
      <c r="KX62" s="71"/>
      <c r="KY62" s="71"/>
      <c r="KZ62" s="71"/>
      <c r="LA62" s="71"/>
      <c r="LB62" s="71"/>
      <c r="LC62" s="71"/>
      <c r="LD62" s="71"/>
      <c r="LE62" s="71"/>
      <c r="LF62" s="71"/>
      <c r="LG62" s="71"/>
      <c r="LH62" s="71"/>
      <c r="LI62" s="71"/>
      <c r="LJ62" s="71"/>
      <c r="LK62" s="71"/>
      <c r="LL62" s="71"/>
      <c r="LM62" s="71"/>
      <c r="LN62" s="71"/>
      <c r="LO62" s="71"/>
      <c r="LP62" s="71"/>
      <c r="LQ62" s="71"/>
      <c r="LR62" s="71"/>
      <c r="LS62" s="71"/>
      <c r="LT62" s="71"/>
      <c r="LU62" s="71"/>
      <c r="LV62" s="71"/>
      <c r="LW62" s="71"/>
      <c r="LX62" s="71"/>
      <c r="LY62" s="71"/>
      <c r="LZ62" s="71"/>
      <c r="MA62" s="71"/>
      <c r="MB62" s="71"/>
      <c r="MC62" s="71"/>
      <c r="MD62" s="71"/>
      <c r="ME62" s="71"/>
      <c r="MF62" s="71"/>
      <c r="MG62" s="71"/>
      <c r="MH62" s="71"/>
      <c r="MI62" s="71"/>
      <c r="MJ62" s="71"/>
      <c r="MK62" s="71"/>
      <c r="ML62" s="71"/>
      <c r="MM62" s="71"/>
      <c r="MN62" s="71"/>
      <c r="MO62" s="71"/>
      <c r="MP62" s="71"/>
      <c r="MQ62" s="71"/>
      <c r="MR62" s="71"/>
      <c r="MS62" s="71"/>
      <c r="MT62" s="71"/>
      <c r="MU62" s="71"/>
      <c r="MV62" s="71"/>
      <c r="MW62" s="71"/>
      <c r="MX62" s="71"/>
      <c r="MY62" s="71"/>
      <c r="MZ62" s="71"/>
      <c r="NA62" s="71"/>
      <c r="NB62" s="71"/>
      <c r="NC62" s="71"/>
      <c r="ND62" s="71"/>
      <c r="NE62" s="71"/>
      <c r="NF62" s="71"/>
      <c r="NG62" s="71"/>
      <c r="NH62" s="71"/>
      <c r="NI62" s="71"/>
      <c r="NJ62" s="71"/>
      <c r="NK62" s="71"/>
      <c r="NL62" s="71"/>
      <c r="NM62" s="71"/>
      <c r="NN62" s="71"/>
      <c r="NO62" s="71"/>
      <c r="NP62" s="71"/>
      <c r="NQ62" s="71"/>
      <c r="NR62" s="71"/>
      <c r="NS62" s="71"/>
      <c r="NT62" s="71"/>
      <c r="NU62" s="71"/>
      <c r="NV62" s="71"/>
      <c r="NW62" s="71"/>
      <c r="NX62" s="71"/>
      <c r="NY62" s="71"/>
      <c r="NZ62" s="71"/>
      <c r="OA62" s="71"/>
      <c r="OB62" s="71"/>
      <c r="OC62" s="71"/>
      <c r="OD62" s="71"/>
      <c r="OE62" s="71"/>
      <c r="OF62" s="71"/>
      <c r="OG62" s="71"/>
      <c r="OH62" s="71"/>
      <c r="OI62" s="71"/>
      <c r="OJ62" s="71"/>
      <c r="OK62" s="71"/>
      <c r="OL62" s="71"/>
      <c r="OM62" s="71"/>
      <c r="ON62" s="71"/>
      <c r="OO62" s="71"/>
      <c r="OP62" s="71"/>
      <c r="OQ62" s="71"/>
      <c r="OR62" s="71"/>
      <c r="OS62" s="71"/>
      <c r="OT62" s="71"/>
      <c r="OU62" s="71"/>
      <c r="OV62" s="71"/>
      <c r="OW62" s="71"/>
      <c r="OX62" s="71"/>
      <c r="OY62" s="71"/>
      <c r="OZ62" s="71"/>
      <c r="PA62" s="71"/>
      <c r="PB62" s="71"/>
      <c r="PC62" s="71"/>
      <c r="PD62" s="71"/>
      <c r="PE62" s="71"/>
      <c r="PF62" s="71"/>
      <c r="PG62" s="71"/>
      <c r="PH62" s="71"/>
      <c r="PI62" s="71"/>
      <c r="PJ62" s="71"/>
      <c r="PK62" s="71"/>
      <c r="PL62" s="71"/>
      <c r="PM62" s="71"/>
      <c r="PN62" s="71"/>
      <c r="PO62" s="71"/>
      <c r="PP62" s="71"/>
      <c r="PQ62" s="71"/>
      <c r="PR62" s="71"/>
      <c r="PS62" s="71"/>
      <c r="PT62" s="71"/>
      <c r="PU62" s="71"/>
      <c r="PV62" s="71"/>
      <c r="PW62" s="71"/>
      <c r="PX62" s="71"/>
      <c r="PY62" s="71"/>
      <c r="PZ62" s="71"/>
      <c r="QA62" s="71"/>
      <c r="QB62" s="71"/>
      <c r="QC62" s="71"/>
      <c r="QD62" s="71"/>
      <c r="QE62" s="71"/>
      <c r="QF62" s="71"/>
      <c r="QG62" s="71"/>
      <c r="QH62" s="71"/>
      <c r="QI62" s="71"/>
      <c r="QJ62" s="71"/>
      <c r="QK62" s="71"/>
      <c r="QL62" s="71"/>
      <c r="QM62" s="71"/>
      <c r="QN62" s="71"/>
      <c r="QO62" s="71"/>
      <c r="QP62" s="71"/>
      <c r="QQ62" s="71"/>
      <c r="QR62" s="71"/>
      <c r="QS62" s="71"/>
      <c r="QT62" s="71"/>
      <c r="QU62" s="71"/>
      <c r="QV62" s="71"/>
      <c r="QW62" s="71"/>
      <c r="QX62" s="71"/>
      <c r="QY62" s="71"/>
      <c r="QZ62" s="71"/>
      <c r="RA62" s="71"/>
      <c r="RB62" s="71"/>
      <c r="RC62" s="71"/>
      <c r="RD62" s="71"/>
      <c r="RE62" s="71"/>
      <c r="RF62" s="71"/>
      <c r="RG62" s="71"/>
      <c r="RH62" s="71"/>
      <c r="RI62" s="71"/>
      <c r="RJ62" s="71"/>
      <c r="RK62" s="71"/>
      <c r="RL62" s="71"/>
      <c r="RM62" s="71"/>
      <c r="RN62" s="71"/>
      <c r="RO62" s="71"/>
      <c r="RP62" s="71"/>
      <c r="RQ62" s="71"/>
      <c r="RR62" s="71"/>
      <c r="RS62" s="71"/>
      <c r="RT62" s="71"/>
      <c r="RU62" s="71"/>
      <c r="RV62" s="71"/>
      <c r="RW62" s="71"/>
      <c r="RX62" s="71"/>
      <c r="RY62" s="71"/>
      <c r="RZ62" s="71"/>
      <c r="SA62" s="71"/>
      <c r="SB62" s="71"/>
      <c r="SC62" s="71"/>
      <c r="SD62" s="71"/>
      <c r="SE62" s="71"/>
      <c r="SF62" s="71"/>
      <c r="SG62" s="71"/>
      <c r="SH62" s="71"/>
      <c r="SI62" s="71"/>
      <c r="SJ62" s="71"/>
      <c r="SK62" s="71"/>
      <c r="SL62" s="71"/>
      <c r="SM62" s="71"/>
      <c r="SN62" s="71"/>
      <c r="SO62" s="71"/>
      <c r="SP62" s="71"/>
      <c r="SQ62" s="71"/>
      <c r="SR62" s="71"/>
      <c r="SS62" s="71"/>
      <c r="ST62" s="71"/>
      <c r="SU62" s="71"/>
      <c r="SV62" s="71"/>
      <c r="SW62" s="71"/>
      <c r="SX62" s="71"/>
      <c r="SY62" s="71"/>
      <c r="SZ62" s="71"/>
      <c r="TA62" s="71"/>
      <c r="TB62" s="71"/>
      <c r="TC62" s="71"/>
      <c r="TD62" s="71"/>
      <c r="TE62" s="71"/>
      <c r="TF62" s="71"/>
      <c r="TG62" s="71"/>
      <c r="TH62" s="71"/>
      <c r="TI62" s="71"/>
      <c r="TJ62" s="71"/>
      <c r="TK62" s="71"/>
      <c r="TL62" s="71"/>
      <c r="TM62" s="71"/>
      <c r="TN62" s="71"/>
      <c r="TO62" s="71"/>
      <c r="TP62" s="71"/>
      <c r="TQ62" s="71"/>
      <c r="TR62" s="71"/>
      <c r="TS62" s="71"/>
      <c r="TT62" s="71"/>
      <c r="TU62" s="71"/>
      <c r="TV62" s="71"/>
      <c r="TW62" s="71"/>
      <c r="TX62" s="71"/>
      <c r="TY62" s="71"/>
      <c r="TZ62" s="71"/>
      <c r="UA62" s="71"/>
      <c r="UB62" s="71"/>
      <c r="UC62" s="71"/>
      <c r="UD62" s="71"/>
      <c r="UE62" s="71"/>
      <c r="UF62" s="71"/>
      <c r="UG62" s="71"/>
      <c r="UH62" s="71"/>
      <c r="UI62" s="71"/>
      <c r="UJ62" s="71"/>
      <c r="UK62" s="71"/>
      <c r="UL62" s="71"/>
      <c r="UM62" s="71"/>
      <c r="UN62" s="71"/>
      <c r="UO62" s="71"/>
      <c r="UP62" s="71"/>
      <c r="UQ62" s="71"/>
      <c r="UR62" s="71"/>
      <c r="US62" s="71"/>
      <c r="UT62" s="71"/>
      <c r="UU62" s="71"/>
      <c r="UV62" s="71"/>
      <c r="UW62" s="71"/>
      <c r="UX62" s="71"/>
      <c r="UY62" s="71"/>
      <c r="UZ62" s="71"/>
      <c r="VA62" s="71"/>
      <c r="VB62" s="71"/>
      <c r="VC62" s="71"/>
      <c r="VD62" s="71"/>
      <c r="VE62" s="71"/>
      <c r="VF62" s="71"/>
      <c r="VG62" s="71"/>
      <c r="VH62" s="71"/>
      <c r="VI62" s="71"/>
      <c r="VJ62" s="71"/>
      <c r="VK62" s="71"/>
      <c r="VL62" s="71"/>
      <c r="VM62" s="71"/>
      <c r="VN62" s="71"/>
      <c r="VO62" s="71"/>
      <c r="VP62" s="71"/>
      <c r="VQ62" s="71"/>
      <c r="VR62" s="71"/>
      <c r="VS62" s="71"/>
      <c r="VT62" s="71"/>
      <c r="VU62" s="71"/>
      <c r="VV62" s="71"/>
      <c r="VW62" s="71"/>
      <c r="VX62" s="71"/>
      <c r="VY62" s="71"/>
      <c r="VZ62" s="71"/>
      <c r="WA62" s="71"/>
      <c r="WB62" s="71"/>
      <c r="WC62" s="71"/>
      <c r="WD62" s="71"/>
      <c r="WE62" s="71"/>
      <c r="WF62" s="71"/>
      <c r="WG62" s="71"/>
      <c r="WH62" s="71"/>
      <c r="WI62" s="71"/>
      <c r="WJ62" s="71"/>
      <c r="WK62" s="71"/>
      <c r="WL62" s="71"/>
      <c r="WM62" s="71"/>
      <c r="WN62" s="71"/>
      <c r="WO62" s="71"/>
      <c r="WP62" s="71"/>
      <c r="WQ62" s="71"/>
      <c r="WR62" s="71"/>
      <c r="WS62" s="71"/>
      <c r="WT62" s="71"/>
      <c r="WU62" s="71"/>
      <c r="WV62" s="71"/>
      <c r="WW62" s="71"/>
      <c r="WX62" s="71"/>
      <c r="WY62" s="71"/>
      <c r="WZ62" s="71"/>
      <c r="XA62" s="71"/>
      <c r="XB62" s="71"/>
      <c r="XC62" s="71"/>
      <c r="XD62" s="71"/>
      <c r="XE62" s="71"/>
      <c r="XF62" s="71"/>
      <c r="XG62" s="71"/>
      <c r="XH62" s="71"/>
      <c r="XI62" s="71"/>
      <c r="XJ62" s="71"/>
      <c r="XK62" s="71"/>
      <c r="XL62" s="71"/>
      <c r="XM62" s="71"/>
      <c r="XN62" s="71"/>
      <c r="XO62" s="71"/>
      <c r="XP62" s="71"/>
      <c r="XQ62" s="71"/>
      <c r="XR62" s="71"/>
      <c r="XS62" s="71"/>
      <c r="XT62" s="71"/>
      <c r="XU62" s="71"/>
      <c r="XV62" s="71"/>
      <c r="XW62" s="71"/>
      <c r="XX62" s="71"/>
      <c r="XY62" s="71"/>
      <c r="XZ62" s="71"/>
      <c r="YA62" s="71"/>
      <c r="YB62" s="71"/>
      <c r="YC62" s="71"/>
      <c r="YD62" s="71"/>
      <c r="YE62" s="71"/>
      <c r="YF62" s="71"/>
      <c r="YG62" s="71"/>
      <c r="YH62" s="71"/>
      <c r="YI62" s="71"/>
      <c r="YJ62" s="71"/>
      <c r="YK62" s="71"/>
      <c r="YL62" s="71"/>
      <c r="YM62" s="71"/>
      <c r="YN62" s="71"/>
      <c r="YO62" s="71"/>
      <c r="YP62" s="71"/>
      <c r="YQ62" s="71"/>
      <c r="YR62" s="71"/>
      <c r="YS62" s="71"/>
      <c r="YT62" s="71"/>
      <c r="YU62" s="71"/>
      <c r="YV62" s="71"/>
      <c r="YW62" s="71"/>
      <c r="YX62" s="71"/>
      <c r="YY62" s="71"/>
      <c r="YZ62" s="71"/>
      <c r="ZA62" s="71"/>
      <c r="ZB62" s="71"/>
      <c r="ZC62" s="71"/>
      <c r="ZD62" s="71"/>
      <c r="ZE62" s="71"/>
      <c r="ZF62" s="71"/>
      <c r="ZG62" s="71"/>
      <c r="ZH62" s="71"/>
      <c r="ZI62" s="71"/>
      <c r="ZJ62" s="71"/>
      <c r="ZK62" s="71"/>
      <c r="ZL62" s="71"/>
      <c r="ZM62" s="71"/>
      <c r="ZN62" s="71"/>
      <c r="ZO62" s="71"/>
      <c r="ZP62" s="71"/>
      <c r="ZQ62" s="71"/>
      <c r="ZR62" s="71"/>
      <c r="ZS62" s="71"/>
      <c r="ZT62" s="71"/>
      <c r="ZU62" s="71"/>
      <c r="ZV62" s="71"/>
      <c r="ZW62" s="71"/>
      <c r="ZX62" s="71"/>
      <c r="ZY62" s="71"/>
      <c r="ZZ62" s="71"/>
      <c r="AAA62" s="71"/>
      <c r="AAB62" s="71"/>
      <c r="AAC62" s="71"/>
      <c r="AAD62" s="71"/>
      <c r="AAE62" s="71"/>
      <c r="AAF62" s="71"/>
      <c r="AAG62" s="71"/>
      <c r="AAH62" s="71"/>
      <c r="AAI62" s="71"/>
      <c r="AAJ62" s="71"/>
      <c r="AAK62" s="71"/>
      <c r="AAL62" s="71"/>
      <c r="AAM62" s="71"/>
      <c r="AAN62" s="71"/>
      <c r="AAO62" s="71"/>
      <c r="AAP62" s="71"/>
      <c r="AAQ62" s="71"/>
      <c r="AAR62" s="71"/>
      <c r="AAS62" s="71"/>
      <c r="AAT62" s="71"/>
      <c r="AAU62" s="71"/>
      <c r="AAV62" s="71"/>
      <c r="AAW62" s="71"/>
      <c r="AAX62" s="71"/>
      <c r="AAY62" s="71"/>
      <c r="AAZ62" s="71"/>
      <c r="ABA62" s="71"/>
      <c r="ABB62" s="71"/>
      <c r="ABC62" s="71"/>
      <c r="ABD62" s="71"/>
      <c r="ABE62" s="71"/>
      <c r="ABF62" s="71"/>
      <c r="ABG62" s="71"/>
      <c r="ABH62" s="71"/>
      <c r="ABI62" s="71"/>
      <c r="ABJ62" s="71"/>
      <c r="ABK62" s="71"/>
      <c r="ABL62" s="71"/>
      <c r="ABM62" s="71"/>
      <c r="ABN62" s="71"/>
      <c r="ABO62" s="71"/>
      <c r="ABP62" s="71"/>
      <c r="ABQ62" s="71"/>
      <c r="ABR62" s="71"/>
      <c r="ABS62" s="71"/>
      <c r="ABT62" s="71"/>
      <c r="ABU62" s="71"/>
      <c r="ABV62" s="71"/>
      <c r="ABW62" s="71"/>
      <c r="ABX62" s="71"/>
      <c r="ABY62" s="71"/>
      <c r="ABZ62" s="71"/>
      <c r="ACA62" s="71"/>
      <c r="ACB62" s="71"/>
      <c r="ACC62" s="71"/>
      <c r="ACD62" s="71"/>
      <c r="ACE62" s="71"/>
      <c r="ACF62" s="71"/>
      <c r="ACG62" s="71"/>
      <c r="ACH62" s="71"/>
      <c r="ACI62" s="71"/>
      <c r="ACJ62" s="71"/>
      <c r="ACK62" s="71"/>
      <c r="ACL62" s="71"/>
      <c r="ACM62" s="71"/>
      <c r="ACN62" s="71"/>
      <c r="ACO62" s="71"/>
      <c r="ACP62" s="71"/>
      <c r="ACQ62" s="71"/>
      <c r="ACR62" s="71"/>
      <c r="ACS62" s="71"/>
      <c r="ACT62" s="71"/>
      <c r="ACU62" s="71"/>
      <c r="ACV62" s="71"/>
      <c r="ACW62" s="71"/>
      <c r="ACX62" s="71"/>
      <c r="ACY62" s="71"/>
      <c r="ACZ62" s="71"/>
      <c r="ADA62" s="71"/>
      <c r="ADB62" s="71"/>
      <c r="ADC62" s="71"/>
      <c r="ADD62" s="71"/>
      <c r="ADE62" s="71"/>
      <c r="ADF62" s="71"/>
      <c r="ADG62" s="71"/>
      <c r="ADH62" s="71"/>
      <c r="ADI62" s="71"/>
      <c r="ADJ62" s="71"/>
      <c r="ADK62" s="71"/>
      <c r="ADL62" s="71"/>
      <c r="ADM62" s="71"/>
      <c r="ADN62" s="71"/>
      <c r="ADO62" s="71"/>
      <c r="ADP62" s="71"/>
      <c r="ADQ62" s="71"/>
      <c r="ADR62" s="71"/>
      <c r="ADS62" s="71"/>
      <c r="ADT62" s="71"/>
      <c r="ADU62" s="71"/>
      <c r="ADV62" s="71"/>
      <c r="ADW62" s="71"/>
      <c r="ADX62" s="71"/>
      <c r="ADY62" s="71"/>
      <c r="ADZ62" s="71"/>
      <c r="AEA62" s="71"/>
      <c r="AEB62" s="71"/>
      <c r="AEC62" s="71"/>
    </row>
    <row r="63" spans="1:809" s="73" customFormat="1">
      <c r="A63" s="38"/>
      <c r="B63" s="35">
        <v>2</v>
      </c>
      <c r="C63" s="93" t="s">
        <v>253</v>
      </c>
      <c r="D63" s="95" t="s">
        <v>42</v>
      </c>
      <c r="E63" s="95"/>
      <c r="F63" s="95"/>
      <c r="G63" s="95"/>
      <c r="H63" s="96"/>
      <c r="I63" s="95">
        <v>3</v>
      </c>
      <c r="J63" s="97">
        <v>3</v>
      </c>
      <c r="K63" s="98" t="s">
        <v>228</v>
      </c>
      <c r="L63" s="97">
        <v>1999</v>
      </c>
      <c r="M63" s="50">
        <v>36276</v>
      </c>
      <c r="N63" s="96" t="s">
        <v>254</v>
      </c>
      <c r="O63" s="99">
        <v>12</v>
      </c>
      <c r="P63" s="99">
        <v>4</v>
      </c>
      <c r="Q63" s="60" t="s">
        <v>255</v>
      </c>
      <c r="R63" s="58" t="s">
        <v>256</v>
      </c>
      <c r="S63" s="29" t="s">
        <v>257</v>
      </c>
      <c r="T63" s="30" t="str">
        <f t="shared" si="0"/>
        <v>Au</v>
      </c>
      <c r="U63" s="29"/>
      <c r="V63" s="29"/>
      <c r="W63" s="29"/>
      <c r="X63" s="29"/>
      <c r="Y63" s="29"/>
      <c r="Z63" s="29"/>
      <c r="AA63" s="29"/>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c r="DK63" s="71"/>
      <c r="DL63" s="71"/>
      <c r="DM63" s="71"/>
      <c r="DN63" s="71"/>
      <c r="DO63" s="71"/>
      <c r="DP63" s="71"/>
      <c r="DQ63" s="71"/>
      <c r="DR63" s="71"/>
      <c r="DS63" s="71"/>
      <c r="DT63" s="71"/>
      <c r="DU63" s="71"/>
      <c r="DV63" s="71"/>
      <c r="DW63" s="71"/>
      <c r="DX63" s="71"/>
      <c r="DY63" s="71"/>
      <c r="DZ63" s="71"/>
      <c r="EA63" s="71"/>
      <c r="EB63" s="71"/>
      <c r="EC63" s="71"/>
      <c r="ED63" s="71"/>
      <c r="EE63" s="71"/>
      <c r="EF63" s="71"/>
      <c r="EG63" s="71"/>
      <c r="EH63" s="71"/>
      <c r="EI63" s="71"/>
      <c r="EJ63" s="71"/>
      <c r="EK63" s="71"/>
      <c r="EL63" s="71"/>
      <c r="EM63" s="71"/>
      <c r="EN63" s="71"/>
      <c r="EO63" s="71"/>
      <c r="EP63" s="71"/>
      <c r="EQ63" s="71"/>
      <c r="ER63" s="71"/>
      <c r="ES63" s="71"/>
      <c r="ET63" s="71"/>
      <c r="EU63" s="71"/>
      <c r="EV63" s="71"/>
      <c r="EW63" s="71"/>
      <c r="EX63" s="71"/>
      <c r="EY63" s="71"/>
      <c r="EZ63" s="71"/>
      <c r="FA63" s="71"/>
      <c r="FB63" s="71"/>
      <c r="FC63" s="71"/>
      <c r="FD63" s="71"/>
      <c r="FE63" s="71"/>
      <c r="FF63" s="71"/>
      <c r="FG63" s="71"/>
      <c r="FH63" s="71"/>
      <c r="FI63" s="71"/>
      <c r="FJ63" s="71"/>
      <c r="FK63" s="71"/>
      <c r="FL63" s="71"/>
      <c r="FM63" s="71"/>
      <c r="FN63" s="71"/>
      <c r="FO63" s="71"/>
      <c r="FP63" s="71"/>
      <c r="FQ63" s="71"/>
      <c r="FR63" s="71"/>
      <c r="FS63" s="71"/>
      <c r="FT63" s="71"/>
      <c r="FU63" s="71"/>
      <c r="FV63" s="71"/>
      <c r="FW63" s="71"/>
      <c r="FX63" s="71"/>
      <c r="FY63" s="71"/>
      <c r="FZ63" s="71"/>
      <c r="GA63" s="71"/>
      <c r="GB63" s="71"/>
      <c r="GC63" s="71"/>
      <c r="GD63" s="71"/>
      <c r="GE63" s="71"/>
      <c r="GF63" s="71"/>
      <c r="GG63" s="71"/>
      <c r="GH63" s="71"/>
      <c r="GI63" s="71"/>
      <c r="GJ63" s="71"/>
      <c r="GK63" s="71"/>
      <c r="GL63" s="71"/>
      <c r="GM63" s="71"/>
      <c r="GN63" s="71"/>
      <c r="GO63" s="71"/>
      <c r="GP63" s="71"/>
      <c r="GQ63" s="71"/>
      <c r="GR63" s="71"/>
      <c r="GS63" s="71"/>
      <c r="GT63" s="71"/>
      <c r="GU63" s="71"/>
      <c r="GV63" s="71"/>
      <c r="GW63" s="71"/>
      <c r="GX63" s="71"/>
      <c r="GY63" s="71"/>
      <c r="GZ63" s="71"/>
      <c r="HA63" s="71"/>
      <c r="HB63" s="71"/>
      <c r="HC63" s="71"/>
      <c r="HD63" s="71"/>
      <c r="HE63" s="71"/>
      <c r="HF63" s="71"/>
      <c r="HG63" s="71"/>
      <c r="HH63" s="71"/>
      <c r="HI63" s="71"/>
      <c r="HJ63" s="71"/>
      <c r="HK63" s="71"/>
      <c r="HL63" s="71"/>
      <c r="HM63" s="71"/>
      <c r="HN63" s="71"/>
      <c r="HO63" s="71"/>
      <c r="HP63" s="71"/>
      <c r="HQ63" s="71"/>
      <c r="HR63" s="71"/>
      <c r="HS63" s="71"/>
      <c r="HT63" s="71"/>
      <c r="HU63" s="71"/>
      <c r="HV63" s="71"/>
      <c r="HW63" s="71"/>
      <c r="HX63" s="71"/>
      <c r="HY63" s="71"/>
      <c r="HZ63" s="71"/>
      <c r="IA63" s="71"/>
      <c r="IB63" s="71"/>
      <c r="IC63" s="71"/>
      <c r="ID63" s="71"/>
      <c r="IE63" s="71"/>
      <c r="IF63" s="71"/>
      <c r="IG63" s="71"/>
      <c r="IH63" s="71"/>
      <c r="II63" s="71"/>
      <c r="IJ63" s="71"/>
      <c r="IK63" s="71"/>
      <c r="IL63" s="71"/>
      <c r="IM63" s="71"/>
      <c r="IN63" s="71"/>
      <c r="IO63" s="71"/>
      <c r="IP63" s="71"/>
      <c r="IQ63" s="71"/>
      <c r="IR63" s="71"/>
      <c r="IS63" s="71"/>
      <c r="IT63" s="71"/>
      <c r="IU63" s="71"/>
      <c r="IV63" s="71"/>
      <c r="IW63" s="71"/>
      <c r="IX63" s="71"/>
      <c r="IY63" s="71"/>
      <c r="IZ63" s="71"/>
      <c r="JA63" s="71"/>
      <c r="JB63" s="71"/>
      <c r="JC63" s="71"/>
      <c r="JD63" s="71"/>
      <c r="JE63" s="71"/>
      <c r="JF63" s="71"/>
      <c r="JG63" s="71"/>
      <c r="JH63" s="71"/>
      <c r="JI63" s="71"/>
      <c r="JJ63" s="71"/>
      <c r="JK63" s="71"/>
      <c r="JL63" s="71"/>
      <c r="JM63" s="71"/>
      <c r="JN63" s="71"/>
      <c r="JO63" s="71"/>
      <c r="JP63" s="71"/>
      <c r="JQ63" s="71"/>
      <c r="JR63" s="71"/>
      <c r="JS63" s="71"/>
      <c r="JT63" s="71"/>
      <c r="JU63" s="71"/>
      <c r="JV63" s="71"/>
      <c r="JW63" s="71"/>
      <c r="JX63" s="71"/>
      <c r="JY63" s="71"/>
      <c r="JZ63" s="71"/>
      <c r="KA63" s="71"/>
      <c r="KB63" s="71"/>
      <c r="KC63" s="71"/>
      <c r="KD63" s="71"/>
      <c r="KE63" s="71"/>
      <c r="KF63" s="71"/>
      <c r="KG63" s="71"/>
      <c r="KH63" s="71"/>
      <c r="KI63" s="71"/>
      <c r="KJ63" s="71"/>
      <c r="KK63" s="71"/>
      <c r="KL63" s="71"/>
      <c r="KM63" s="71"/>
      <c r="KN63" s="71"/>
      <c r="KO63" s="71"/>
      <c r="KP63" s="71"/>
      <c r="KQ63" s="71"/>
      <c r="KR63" s="71"/>
      <c r="KS63" s="71"/>
      <c r="KT63" s="71"/>
      <c r="KU63" s="71"/>
      <c r="KV63" s="71"/>
      <c r="KW63" s="71"/>
      <c r="KX63" s="71"/>
      <c r="KY63" s="71"/>
      <c r="KZ63" s="71"/>
      <c r="LA63" s="71"/>
      <c r="LB63" s="71"/>
      <c r="LC63" s="71"/>
      <c r="LD63" s="71"/>
      <c r="LE63" s="71"/>
      <c r="LF63" s="71"/>
      <c r="LG63" s="71"/>
      <c r="LH63" s="71"/>
      <c r="LI63" s="71"/>
      <c r="LJ63" s="71"/>
      <c r="LK63" s="71"/>
      <c r="LL63" s="71"/>
      <c r="LM63" s="71"/>
      <c r="LN63" s="71"/>
      <c r="LO63" s="71"/>
      <c r="LP63" s="71"/>
      <c r="LQ63" s="71"/>
      <c r="LR63" s="71"/>
      <c r="LS63" s="71"/>
      <c r="LT63" s="71"/>
      <c r="LU63" s="71"/>
      <c r="LV63" s="71"/>
      <c r="LW63" s="71"/>
      <c r="LX63" s="71"/>
      <c r="LY63" s="71"/>
      <c r="LZ63" s="71"/>
      <c r="MA63" s="71"/>
      <c r="MB63" s="71"/>
      <c r="MC63" s="71"/>
      <c r="MD63" s="71"/>
      <c r="ME63" s="71"/>
      <c r="MF63" s="71"/>
      <c r="MG63" s="71"/>
      <c r="MH63" s="71"/>
      <c r="MI63" s="71"/>
      <c r="MJ63" s="71"/>
      <c r="MK63" s="71"/>
      <c r="ML63" s="71"/>
      <c r="MM63" s="71"/>
      <c r="MN63" s="71"/>
      <c r="MO63" s="71"/>
      <c r="MP63" s="71"/>
      <c r="MQ63" s="71"/>
      <c r="MR63" s="71"/>
      <c r="MS63" s="71"/>
      <c r="MT63" s="71"/>
      <c r="MU63" s="71"/>
      <c r="MV63" s="71"/>
      <c r="MW63" s="71"/>
      <c r="MX63" s="71"/>
      <c r="MY63" s="71"/>
      <c r="MZ63" s="71"/>
      <c r="NA63" s="71"/>
      <c r="NB63" s="71"/>
      <c r="NC63" s="71"/>
      <c r="ND63" s="71"/>
      <c r="NE63" s="71"/>
      <c r="NF63" s="71"/>
      <c r="NG63" s="71"/>
      <c r="NH63" s="71"/>
      <c r="NI63" s="71"/>
      <c r="NJ63" s="71"/>
      <c r="NK63" s="71"/>
      <c r="NL63" s="71"/>
      <c r="NM63" s="71"/>
      <c r="NN63" s="71"/>
      <c r="NO63" s="71"/>
      <c r="NP63" s="71"/>
      <c r="NQ63" s="71"/>
      <c r="NR63" s="71"/>
      <c r="NS63" s="71"/>
      <c r="NT63" s="71"/>
      <c r="NU63" s="71"/>
      <c r="NV63" s="71"/>
      <c r="NW63" s="71"/>
      <c r="NX63" s="71"/>
      <c r="NY63" s="71"/>
      <c r="NZ63" s="71"/>
      <c r="OA63" s="71"/>
      <c r="OB63" s="71"/>
      <c r="OC63" s="71"/>
      <c r="OD63" s="71"/>
      <c r="OE63" s="71"/>
      <c r="OF63" s="71"/>
      <c r="OG63" s="71"/>
      <c r="OH63" s="71"/>
      <c r="OI63" s="71"/>
      <c r="OJ63" s="71"/>
      <c r="OK63" s="71"/>
      <c r="OL63" s="71"/>
      <c r="OM63" s="71"/>
      <c r="ON63" s="71"/>
      <c r="OO63" s="71"/>
      <c r="OP63" s="71"/>
      <c r="OQ63" s="71"/>
      <c r="OR63" s="71"/>
      <c r="OS63" s="71"/>
      <c r="OT63" s="71"/>
      <c r="OU63" s="71"/>
      <c r="OV63" s="71"/>
      <c r="OW63" s="71"/>
      <c r="OX63" s="71"/>
      <c r="OY63" s="71"/>
      <c r="OZ63" s="71"/>
      <c r="PA63" s="71"/>
      <c r="PB63" s="71"/>
      <c r="PC63" s="71"/>
      <c r="PD63" s="71"/>
      <c r="PE63" s="71"/>
      <c r="PF63" s="71"/>
      <c r="PG63" s="71"/>
      <c r="PH63" s="71"/>
      <c r="PI63" s="71"/>
      <c r="PJ63" s="71"/>
      <c r="PK63" s="71"/>
      <c r="PL63" s="71"/>
      <c r="PM63" s="71"/>
      <c r="PN63" s="71"/>
      <c r="PO63" s="71"/>
      <c r="PP63" s="71"/>
      <c r="PQ63" s="71"/>
      <c r="PR63" s="71"/>
      <c r="PS63" s="71"/>
      <c r="PT63" s="71"/>
      <c r="PU63" s="71"/>
      <c r="PV63" s="71"/>
      <c r="PW63" s="71"/>
      <c r="PX63" s="71"/>
      <c r="PY63" s="71"/>
      <c r="PZ63" s="71"/>
      <c r="QA63" s="71"/>
      <c r="QB63" s="71"/>
      <c r="QC63" s="71"/>
      <c r="QD63" s="71"/>
      <c r="QE63" s="71"/>
      <c r="QF63" s="71"/>
      <c r="QG63" s="71"/>
      <c r="QH63" s="71"/>
      <c r="QI63" s="71"/>
      <c r="QJ63" s="71"/>
      <c r="QK63" s="71"/>
      <c r="QL63" s="71"/>
      <c r="QM63" s="71"/>
      <c r="QN63" s="71"/>
      <c r="QO63" s="71"/>
      <c r="QP63" s="71"/>
      <c r="QQ63" s="71"/>
      <c r="QR63" s="71"/>
      <c r="QS63" s="71"/>
      <c r="QT63" s="71"/>
      <c r="QU63" s="71"/>
      <c r="QV63" s="71"/>
      <c r="QW63" s="71"/>
      <c r="QX63" s="71"/>
      <c r="QY63" s="71"/>
      <c r="QZ63" s="71"/>
      <c r="RA63" s="71"/>
      <c r="RB63" s="71"/>
      <c r="RC63" s="71"/>
      <c r="RD63" s="71"/>
      <c r="RE63" s="71"/>
      <c r="RF63" s="71"/>
      <c r="RG63" s="71"/>
      <c r="RH63" s="71"/>
      <c r="RI63" s="71"/>
      <c r="RJ63" s="71"/>
      <c r="RK63" s="71"/>
      <c r="RL63" s="71"/>
      <c r="RM63" s="71"/>
      <c r="RN63" s="71"/>
      <c r="RO63" s="71"/>
      <c r="RP63" s="71"/>
      <c r="RQ63" s="71"/>
      <c r="RR63" s="71"/>
      <c r="RS63" s="71"/>
      <c r="RT63" s="71"/>
      <c r="RU63" s="71"/>
      <c r="RV63" s="71"/>
      <c r="RW63" s="71"/>
      <c r="RX63" s="71"/>
      <c r="RY63" s="71"/>
      <c r="RZ63" s="71"/>
      <c r="SA63" s="71"/>
      <c r="SB63" s="71"/>
      <c r="SC63" s="71"/>
      <c r="SD63" s="71"/>
      <c r="SE63" s="71"/>
      <c r="SF63" s="71"/>
      <c r="SG63" s="71"/>
      <c r="SH63" s="71"/>
      <c r="SI63" s="71"/>
      <c r="SJ63" s="71"/>
      <c r="SK63" s="71"/>
      <c r="SL63" s="71"/>
      <c r="SM63" s="71"/>
      <c r="SN63" s="71"/>
      <c r="SO63" s="71"/>
      <c r="SP63" s="71"/>
      <c r="SQ63" s="71"/>
      <c r="SR63" s="71"/>
      <c r="SS63" s="71"/>
      <c r="ST63" s="71"/>
      <c r="SU63" s="71"/>
      <c r="SV63" s="71"/>
      <c r="SW63" s="71"/>
      <c r="SX63" s="71"/>
      <c r="SY63" s="71"/>
      <c r="SZ63" s="71"/>
      <c r="TA63" s="71"/>
      <c r="TB63" s="71"/>
      <c r="TC63" s="71"/>
      <c r="TD63" s="71"/>
      <c r="TE63" s="71"/>
      <c r="TF63" s="71"/>
      <c r="TG63" s="71"/>
      <c r="TH63" s="71"/>
      <c r="TI63" s="71"/>
      <c r="TJ63" s="71"/>
      <c r="TK63" s="71"/>
      <c r="TL63" s="71"/>
      <c r="TM63" s="71"/>
      <c r="TN63" s="71"/>
      <c r="TO63" s="71"/>
      <c r="TP63" s="71"/>
      <c r="TQ63" s="71"/>
      <c r="TR63" s="71"/>
      <c r="TS63" s="71"/>
      <c r="TT63" s="71"/>
      <c r="TU63" s="71"/>
      <c r="TV63" s="71"/>
      <c r="TW63" s="71"/>
      <c r="TX63" s="71"/>
      <c r="TY63" s="71"/>
      <c r="TZ63" s="71"/>
      <c r="UA63" s="71"/>
      <c r="UB63" s="71"/>
      <c r="UC63" s="71"/>
      <c r="UD63" s="71"/>
      <c r="UE63" s="71"/>
      <c r="UF63" s="71"/>
      <c r="UG63" s="71"/>
      <c r="UH63" s="71"/>
      <c r="UI63" s="71"/>
      <c r="UJ63" s="71"/>
      <c r="UK63" s="71"/>
      <c r="UL63" s="71"/>
      <c r="UM63" s="71"/>
      <c r="UN63" s="71"/>
      <c r="UO63" s="71"/>
      <c r="UP63" s="71"/>
      <c r="UQ63" s="71"/>
      <c r="UR63" s="71"/>
      <c r="US63" s="71"/>
      <c r="UT63" s="71"/>
      <c r="UU63" s="71"/>
      <c r="UV63" s="71"/>
      <c r="UW63" s="71"/>
      <c r="UX63" s="71"/>
      <c r="UY63" s="71"/>
      <c r="UZ63" s="71"/>
      <c r="VA63" s="71"/>
      <c r="VB63" s="71"/>
      <c r="VC63" s="71"/>
      <c r="VD63" s="71"/>
      <c r="VE63" s="71"/>
      <c r="VF63" s="71"/>
      <c r="VG63" s="71"/>
      <c r="VH63" s="71"/>
      <c r="VI63" s="71"/>
      <c r="VJ63" s="71"/>
      <c r="VK63" s="71"/>
      <c r="VL63" s="71"/>
      <c r="VM63" s="71"/>
      <c r="VN63" s="71"/>
      <c r="VO63" s="71"/>
      <c r="VP63" s="71"/>
      <c r="VQ63" s="71"/>
      <c r="VR63" s="71"/>
      <c r="VS63" s="71"/>
      <c r="VT63" s="71"/>
      <c r="VU63" s="71"/>
      <c r="VV63" s="71"/>
      <c r="VW63" s="71"/>
      <c r="VX63" s="71"/>
      <c r="VY63" s="71"/>
      <c r="VZ63" s="71"/>
      <c r="WA63" s="71"/>
      <c r="WB63" s="71"/>
      <c r="WC63" s="71"/>
      <c r="WD63" s="71"/>
      <c r="WE63" s="71"/>
      <c r="WF63" s="71"/>
      <c r="WG63" s="71"/>
      <c r="WH63" s="71"/>
      <c r="WI63" s="71"/>
      <c r="WJ63" s="71"/>
      <c r="WK63" s="71"/>
      <c r="WL63" s="71"/>
      <c r="WM63" s="71"/>
      <c r="WN63" s="71"/>
      <c r="WO63" s="71"/>
      <c r="WP63" s="71"/>
      <c r="WQ63" s="71"/>
      <c r="WR63" s="71"/>
      <c r="WS63" s="71"/>
      <c r="WT63" s="71"/>
      <c r="WU63" s="71"/>
      <c r="WV63" s="71"/>
      <c r="WW63" s="71"/>
      <c r="WX63" s="71"/>
      <c r="WY63" s="71"/>
      <c r="WZ63" s="71"/>
      <c r="XA63" s="71"/>
      <c r="XB63" s="71"/>
      <c r="XC63" s="71"/>
      <c r="XD63" s="71"/>
      <c r="XE63" s="71"/>
      <c r="XF63" s="71"/>
      <c r="XG63" s="71"/>
      <c r="XH63" s="71"/>
      <c r="XI63" s="71"/>
      <c r="XJ63" s="71"/>
      <c r="XK63" s="71"/>
      <c r="XL63" s="71"/>
      <c r="XM63" s="71"/>
      <c r="XN63" s="71"/>
      <c r="XO63" s="71"/>
      <c r="XP63" s="71"/>
      <c r="XQ63" s="71"/>
      <c r="XR63" s="71"/>
      <c r="XS63" s="71"/>
      <c r="XT63" s="71"/>
      <c r="XU63" s="71"/>
      <c r="XV63" s="71"/>
      <c r="XW63" s="71"/>
      <c r="XX63" s="71"/>
      <c r="XY63" s="71"/>
      <c r="XZ63" s="71"/>
      <c r="YA63" s="71"/>
      <c r="YB63" s="71"/>
      <c r="YC63" s="71"/>
      <c r="YD63" s="71"/>
      <c r="YE63" s="71"/>
      <c r="YF63" s="71"/>
      <c r="YG63" s="71"/>
      <c r="YH63" s="71"/>
      <c r="YI63" s="71"/>
      <c r="YJ63" s="71"/>
      <c r="YK63" s="71"/>
      <c r="YL63" s="71"/>
      <c r="YM63" s="71"/>
      <c r="YN63" s="71"/>
      <c r="YO63" s="71"/>
      <c r="YP63" s="71"/>
      <c r="YQ63" s="71"/>
      <c r="YR63" s="71"/>
      <c r="YS63" s="71"/>
      <c r="YT63" s="71"/>
      <c r="YU63" s="71"/>
      <c r="YV63" s="71"/>
      <c r="YW63" s="71"/>
      <c r="YX63" s="71"/>
      <c r="YY63" s="71"/>
      <c r="YZ63" s="71"/>
      <c r="ZA63" s="71"/>
      <c r="ZB63" s="71"/>
      <c r="ZC63" s="71"/>
      <c r="ZD63" s="71"/>
      <c r="ZE63" s="71"/>
      <c r="ZF63" s="71"/>
      <c r="ZG63" s="71"/>
      <c r="ZH63" s="71"/>
      <c r="ZI63" s="71"/>
      <c r="ZJ63" s="71"/>
      <c r="ZK63" s="71"/>
      <c r="ZL63" s="71"/>
      <c r="ZM63" s="71"/>
      <c r="ZN63" s="71"/>
      <c r="ZO63" s="71"/>
      <c r="ZP63" s="71"/>
      <c r="ZQ63" s="71"/>
      <c r="ZR63" s="71"/>
      <c r="ZS63" s="71"/>
      <c r="ZT63" s="71"/>
      <c r="ZU63" s="71"/>
      <c r="ZV63" s="71"/>
      <c r="ZW63" s="71"/>
      <c r="ZX63" s="71"/>
      <c r="ZY63" s="71"/>
      <c r="ZZ63" s="71"/>
      <c r="AAA63" s="71"/>
      <c r="AAB63" s="71"/>
      <c r="AAC63" s="71"/>
      <c r="AAD63" s="71"/>
      <c r="AAE63" s="71"/>
      <c r="AAF63" s="71"/>
      <c r="AAG63" s="71"/>
      <c r="AAH63" s="71"/>
      <c r="AAI63" s="71"/>
      <c r="AAJ63" s="71"/>
      <c r="AAK63" s="71"/>
      <c r="AAL63" s="71"/>
      <c r="AAM63" s="71"/>
      <c r="AAN63" s="71"/>
      <c r="AAO63" s="71"/>
      <c r="AAP63" s="71"/>
      <c r="AAQ63" s="71"/>
      <c r="AAR63" s="71"/>
      <c r="AAS63" s="71"/>
      <c r="AAT63" s="71"/>
      <c r="AAU63" s="71"/>
      <c r="AAV63" s="71"/>
      <c r="AAW63" s="71"/>
      <c r="AAX63" s="71"/>
      <c r="AAY63" s="71"/>
      <c r="AAZ63" s="71"/>
      <c r="ABA63" s="71"/>
      <c r="ABB63" s="71"/>
      <c r="ABC63" s="71"/>
      <c r="ABD63" s="71"/>
      <c r="ABE63" s="71"/>
      <c r="ABF63" s="71"/>
      <c r="ABG63" s="71"/>
      <c r="ABH63" s="71"/>
      <c r="ABI63" s="71"/>
      <c r="ABJ63" s="71"/>
      <c r="ABK63" s="71"/>
      <c r="ABL63" s="71"/>
      <c r="ABM63" s="71"/>
      <c r="ABN63" s="71"/>
      <c r="ABO63" s="71"/>
      <c r="ABP63" s="71"/>
      <c r="ABQ63" s="71"/>
      <c r="ABR63" s="71"/>
      <c r="ABS63" s="71"/>
      <c r="ABT63" s="71"/>
      <c r="ABU63" s="71"/>
      <c r="ABV63" s="71"/>
      <c r="ABW63" s="71"/>
      <c r="ABX63" s="71"/>
      <c r="ABY63" s="71"/>
      <c r="ABZ63" s="71"/>
      <c r="ACA63" s="71"/>
      <c r="ACB63" s="71"/>
      <c r="ACC63" s="71"/>
      <c r="ACD63" s="71"/>
      <c r="ACE63" s="71"/>
      <c r="ACF63" s="71"/>
      <c r="ACG63" s="71"/>
      <c r="ACH63" s="71"/>
      <c r="ACI63" s="71"/>
      <c r="ACJ63" s="71"/>
      <c r="ACK63" s="71"/>
      <c r="ACL63" s="71"/>
      <c r="ACM63" s="71"/>
      <c r="ACN63" s="71"/>
      <c r="ACO63" s="71"/>
      <c r="ACP63" s="71"/>
      <c r="ACQ63" s="71"/>
      <c r="ACR63" s="71"/>
      <c r="ACS63" s="71"/>
      <c r="ACT63" s="71"/>
      <c r="ACU63" s="71"/>
      <c r="ACV63" s="71"/>
      <c r="ACW63" s="71"/>
      <c r="ACX63" s="71"/>
      <c r="ACY63" s="71"/>
      <c r="ACZ63" s="71"/>
      <c r="ADA63" s="71"/>
      <c r="ADB63" s="71"/>
      <c r="ADC63" s="71"/>
      <c r="ADD63" s="71"/>
      <c r="ADE63" s="71"/>
      <c r="ADF63" s="71"/>
      <c r="ADG63" s="71"/>
      <c r="ADH63" s="71"/>
      <c r="ADI63" s="71"/>
      <c r="ADJ63" s="71"/>
      <c r="ADK63" s="71"/>
      <c r="ADL63" s="71"/>
      <c r="ADM63" s="71"/>
      <c r="ADN63" s="71"/>
      <c r="ADO63" s="71"/>
      <c r="ADP63" s="71"/>
      <c r="ADQ63" s="71"/>
      <c r="ADR63" s="71"/>
      <c r="ADS63" s="71"/>
      <c r="ADT63" s="71"/>
      <c r="ADU63" s="71"/>
      <c r="ADV63" s="71"/>
      <c r="ADW63" s="71"/>
      <c r="ADX63" s="71"/>
      <c r="ADY63" s="71"/>
      <c r="ADZ63" s="71"/>
      <c r="AEA63" s="71"/>
      <c r="AEB63" s="71"/>
      <c r="AEC63" s="71"/>
    </row>
    <row r="64" spans="1:809" s="73" customFormat="1">
      <c r="A64" s="49"/>
      <c r="B64" s="35">
        <v>3</v>
      </c>
      <c r="C64" s="93" t="s">
        <v>258</v>
      </c>
      <c r="D64" s="94" t="s">
        <v>180</v>
      </c>
      <c r="E64" s="95"/>
      <c r="F64" s="95"/>
      <c r="G64" s="95"/>
      <c r="H64" s="96"/>
      <c r="I64" s="95" t="s">
        <v>95</v>
      </c>
      <c r="J64" s="97">
        <v>1</v>
      </c>
      <c r="K64" s="98" t="s">
        <v>228</v>
      </c>
      <c r="L64" s="97">
        <v>1998</v>
      </c>
      <c r="M64" s="50">
        <v>36160</v>
      </c>
      <c r="N64" s="96">
        <v>50000</v>
      </c>
      <c r="O64" s="99"/>
      <c r="P64" s="99"/>
      <c r="Q64" s="60" t="s">
        <v>229</v>
      </c>
      <c r="R64" s="58" t="s">
        <v>259</v>
      </c>
      <c r="S64" s="29" t="s">
        <v>156</v>
      </c>
      <c r="T64" s="30" t="str">
        <f t="shared" si="0"/>
        <v>P</v>
      </c>
      <c r="U64" s="29"/>
      <c r="V64" s="29"/>
      <c r="W64" s="29"/>
      <c r="X64" s="29"/>
      <c r="Y64" s="29"/>
      <c r="Z64" s="29"/>
      <c r="AA64" s="29"/>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c r="IW64" s="71"/>
      <c r="IX64" s="71"/>
      <c r="IY64" s="71"/>
      <c r="IZ64" s="71"/>
      <c r="JA64" s="71"/>
      <c r="JB64" s="71"/>
      <c r="JC64" s="71"/>
      <c r="JD64" s="71"/>
      <c r="JE64" s="71"/>
      <c r="JF64" s="71"/>
      <c r="JG64" s="71"/>
      <c r="JH64" s="71"/>
      <c r="JI64" s="71"/>
      <c r="JJ64" s="71"/>
      <c r="JK64" s="71"/>
      <c r="JL64" s="71"/>
      <c r="JM64" s="71"/>
      <c r="JN64" s="71"/>
      <c r="JO64" s="71"/>
      <c r="JP64" s="71"/>
      <c r="JQ64" s="71"/>
      <c r="JR64" s="71"/>
      <c r="JS64" s="71"/>
      <c r="JT64" s="71"/>
      <c r="JU64" s="71"/>
      <c r="JV64" s="71"/>
      <c r="JW64" s="71"/>
      <c r="JX64" s="71"/>
      <c r="JY64" s="71"/>
      <c r="JZ64" s="71"/>
      <c r="KA64" s="71"/>
      <c r="KB64" s="71"/>
      <c r="KC64" s="71"/>
      <c r="KD64" s="71"/>
      <c r="KE64" s="71"/>
      <c r="KF64" s="71"/>
      <c r="KG64" s="71"/>
      <c r="KH64" s="71"/>
      <c r="KI64" s="71"/>
      <c r="KJ64" s="71"/>
      <c r="KK64" s="71"/>
      <c r="KL64" s="71"/>
      <c r="KM64" s="71"/>
      <c r="KN64" s="71"/>
      <c r="KO64" s="71"/>
      <c r="KP64" s="71"/>
      <c r="KQ64" s="71"/>
      <c r="KR64" s="71"/>
      <c r="KS64" s="71"/>
      <c r="KT64" s="71"/>
      <c r="KU64" s="71"/>
      <c r="KV64" s="71"/>
      <c r="KW64" s="71"/>
      <c r="KX64" s="71"/>
      <c r="KY64" s="71"/>
      <c r="KZ64" s="71"/>
      <c r="LA64" s="71"/>
      <c r="LB64" s="71"/>
      <c r="LC64" s="71"/>
      <c r="LD64" s="71"/>
      <c r="LE64" s="71"/>
      <c r="LF64" s="71"/>
      <c r="LG64" s="71"/>
      <c r="LH64" s="71"/>
      <c r="LI64" s="71"/>
      <c r="LJ64" s="71"/>
      <c r="LK64" s="71"/>
      <c r="LL64" s="71"/>
      <c r="LM64" s="71"/>
      <c r="LN64" s="71"/>
      <c r="LO64" s="71"/>
      <c r="LP64" s="71"/>
      <c r="LQ64" s="71"/>
      <c r="LR64" s="71"/>
      <c r="LS64" s="71"/>
      <c r="LT64" s="71"/>
      <c r="LU64" s="71"/>
      <c r="LV64" s="71"/>
      <c r="LW64" s="71"/>
      <c r="LX64" s="71"/>
      <c r="LY64" s="71"/>
      <c r="LZ64" s="71"/>
      <c r="MA64" s="71"/>
      <c r="MB64" s="71"/>
      <c r="MC64" s="71"/>
      <c r="MD64" s="71"/>
      <c r="ME64" s="71"/>
      <c r="MF64" s="71"/>
      <c r="MG64" s="71"/>
      <c r="MH64" s="71"/>
      <c r="MI64" s="71"/>
      <c r="MJ64" s="71"/>
      <c r="MK64" s="71"/>
      <c r="ML64" s="71"/>
      <c r="MM64" s="71"/>
      <c r="MN64" s="71"/>
      <c r="MO64" s="71"/>
      <c r="MP64" s="71"/>
      <c r="MQ64" s="71"/>
      <c r="MR64" s="71"/>
      <c r="MS64" s="71"/>
      <c r="MT64" s="71"/>
      <c r="MU64" s="71"/>
      <c r="MV64" s="71"/>
      <c r="MW64" s="71"/>
      <c r="MX64" s="71"/>
      <c r="MY64" s="71"/>
      <c r="MZ64" s="71"/>
      <c r="NA64" s="71"/>
      <c r="NB64" s="71"/>
      <c r="NC64" s="71"/>
      <c r="ND64" s="71"/>
      <c r="NE64" s="71"/>
      <c r="NF64" s="71"/>
      <c r="NG64" s="71"/>
      <c r="NH64" s="71"/>
      <c r="NI64" s="71"/>
      <c r="NJ64" s="71"/>
      <c r="NK64" s="71"/>
      <c r="NL64" s="71"/>
      <c r="NM64" s="71"/>
      <c r="NN64" s="71"/>
      <c r="NO64" s="71"/>
      <c r="NP64" s="71"/>
      <c r="NQ64" s="71"/>
      <c r="NR64" s="71"/>
      <c r="NS64" s="71"/>
      <c r="NT64" s="71"/>
      <c r="NU64" s="71"/>
      <c r="NV64" s="71"/>
      <c r="NW64" s="71"/>
      <c r="NX64" s="71"/>
      <c r="NY64" s="71"/>
      <c r="NZ64" s="71"/>
      <c r="OA64" s="71"/>
      <c r="OB64" s="71"/>
      <c r="OC64" s="71"/>
      <c r="OD64" s="71"/>
      <c r="OE64" s="71"/>
      <c r="OF64" s="71"/>
      <c r="OG64" s="71"/>
      <c r="OH64" s="71"/>
      <c r="OI64" s="71"/>
      <c r="OJ64" s="71"/>
      <c r="OK64" s="71"/>
      <c r="OL64" s="71"/>
      <c r="OM64" s="71"/>
      <c r="ON64" s="71"/>
      <c r="OO64" s="71"/>
      <c r="OP64" s="71"/>
      <c r="OQ64" s="71"/>
      <c r="OR64" s="71"/>
      <c r="OS64" s="71"/>
      <c r="OT64" s="71"/>
      <c r="OU64" s="71"/>
      <c r="OV64" s="71"/>
      <c r="OW64" s="71"/>
      <c r="OX64" s="71"/>
      <c r="OY64" s="71"/>
      <c r="OZ64" s="71"/>
      <c r="PA64" s="71"/>
      <c r="PB64" s="71"/>
      <c r="PC64" s="71"/>
      <c r="PD64" s="71"/>
      <c r="PE64" s="71"/>
      <c r="PF64" s="71"/>
      <c r="PG64" s="71"/>
      <c r="PH64" s="71"/>
      <c r="PI64" s="71"/>
      <c r="PJ64" s="71"/>
      <c r="PK64" s="71"/>
      <c r="PL64" s="71"/>
      <c r="PM64" s="71"/>
      <c r="PN64" s="71"/>
      <c r="PO64" s="71"/>
      <c r="PP64" s="71"/>
      <c r="PQ64" s="71"/>
      <c r="PR64" s="71"/>
      <c r="PS64" s="71"/>
      <c r="PT64" s="71"/>
      <c r="PU64" s="71"/>
      <c r="PV64" s="71"/>
      <c r="PW64" s="71"/>
      <c r="PX64" s="71"/>
      <c r="PY64" s="71"/>
      <c r="PZ64" s="71"/>
      <c r="QA64" s="71"/>
      <c r="QB64" s="71"/>
      <c r="QC64" s="71"/>
      <c r="QD64" s="71"/>
      <c r="QE64" s="71"/>
      <c r="QF64" s="71"/>
      <c r="QG64" s="71"/>
      <c r="QH64" s="71"/>
      <c r="QI64" s="71"/>
      <c r="QJ64" s="71"/>
      <c r="QK64" s="71"/>
      <c r="QL64" s="71"/>
      <c r="QM64" s="71"/>
      <c r="QN64" s="71"/>
      <c r="QO64" s="71"/>
      <c r="QP64" s="71"/>
      <c r="QQ64" s="71"/>
      <c r="QR64" s="71"/>
      <c r="QS64" s="71"/>
      <c r="QT64" s="71"/>
      <c r="QU64" s="71"/>
      <c r="QV64" s="71"/>
      <c r="QW64" s="71"/>
      <c r="QX64" s="71"/>
      <c r="QY64" s="71"/>
      <c r="QZ64" s="71"/>
      <c r="RA64" s="71"/>
      <c r="RB64" s="71"/>
      <c r="RC64" s="71"/>
      <c r="RD64" s="71"/>
      <c r="RE64" s="71"/>
      <c r="RF64" s="71"/>
      <c r="RG64" s="71"/>
      <c r="RH64" s="71"/>
      <c r="RI64" s="71"/>
      <c r="RJ64" s="71"/>
      <c r="RK64" s="71"/>
      <c r="RL64" s="71"/>
      <c r="RM64" s="71"/>
      <c r="RN64" s="71"/>
      <c r="RO64" s="71"/>
      <c r="RP64" s="71"/>
      <c r="RQ64" s="71"/>
      <c r="RR64" s="71"/>
      <c r="RS64" s="71"/>
      <c r="RT64" s="71"/>
      <c r="RU64" s="71"/>
      <c r="RV64" s="71"/>
      <c r="RW64" s="71"/>
      <c r="RX64" s="71"/>
      <c r="RY64" s="71"/>
      <c r="RZ64" s="71"/>
      <c r="SA64" s="71"/>
      <c r="SB64" s="71"/>
      <c r="SC64" s="71"/>
      <c r="SD64" s="71"/>
      <c r="SE64" s="71"/>
      <c r="SF64" s="71"/>
      <c r="SG64" s="71"/>
      <c r="SH64" s="71"/>
      <c r="SI64" s="71"/>
      <c r="SJ64" s="71"/>
      <c r="SK64" s="71"/>
      <c r="SL64" s="71"/>
      <c r="SM64" s="71"/>
      <c r="SN64" s="71"/>
      <c r="SO64" s="71"/>
      <c r="SP64" s="71"/>
      <c r="SQ64" s="71"/>
      <c r="SR64" s="71"/>
      <c r="SS64" s="71"/>
      <c r="ST64" s="71"/>
      <c r="SU64" s="71"/>
      <c r="SV64" s="71"/>
      <c r="SW64" s="71"/>
      <c r="SX64" s="71"/>
      <c r="SY64" s="71"/>
      <c r="SZ64" s="71"/>
      <c r="TA64" s="71"/>
      <c r="TB64" s="71"/>
      <c r="TC64" s="71"/>
      <c r="TD64" s="71"/>
      <c r="TE64" s="71"/>
      <c r="TF64" s="71"/>
      <c r="TG64" s="71"/>
      <c r="TH64" s="71"/>
      <c r="TI64" s="71"/>
      <c r="TJ64" s="71"/>
      <c r="TK64" s="71"/>
      <c r="TL64" s="71"/>
      <c r="TM64" s="71"/>
      <c r="TN64" s="71"/>
      <c r="TO64" s="71"/>
      <c r="TP64" s="71"/>
      <c r="TQ64" s="71"/>
      <c r="TR64" s="71"/>
      <c r="TS64" s="71"/>
      <c r="TT64" s="71"/>
      <c r="TU64" s="71"/>
      <c r="TV64" s="71"/>
      <c r="TW64" s="71"/>
      <c r="TX64" s="71"/>
      <c r="TY64" s="71"/>
      <c r="TZ64" s="71"/>
      <c r="UA64" s="71"/>
      <c r="UB64" s="71"/>
      <c r="UC64" s="71"/>
      <c r="UD64" s="71"/>
      <c r="UE64" s="71"/>
      <c r="UF64" s="71"/>
      <c r="UG64" s="71"/>
      <c r="UH64" s="71"/>
      <c r="UI64" s="71"/>
      <c r="UJ64" s="71"/>
      <c r="UK64" s="71"/>
      <c r="UL64" s="71"/>
      <c r="UM64" s="71"/>
      <c r="UN64" s="71"/>
      <c r="UO64" s="71"/>
      <c r="UP64" s="71"/>
      <c r="UQ64" s="71"/>
      <c r="UR64" s="71"/>
      <c r="US64" s="71"/>
      <c r="UT64" s="71"/>
      <c r="UU64" s="71"/>
      <c r="UV64" s="71"/>
      <c r="UW64" s="71"/>
      <c r="UX64" s="71"/>
      <c r="UY64" s="71"/>
      <c r="UZ64" s="71"/>
      <c r="VA64" s="71"/>
      <c r="VB64" s="71"/>
      <c r="VC64" s="71"/>
      <c r="VD64" s="71"/>
      <c r="VE64" s="71"/>
      <c r="VF64" s="71"/>
      <c r="VG64" s="71"/>
      <c r="VH64" s="71"/>
      <c r="VI64" s="71"/>
      <c r="VJ64" s="71"/>
      <c r="VK64" s="71"/>
      <c r="VL64" s="71"/>
      <c r="VM64" s="71"/>
      <c r="VN64" s="71"/>
      <c r="VO64" s="71"/>
      <c r="VP64" s="71"/>
      <c r="VQ64" s="71"/>
      <c r="VR64" s="71"/>
      <c r="VS64" s="71"/>
      <c r="VT64" s="71"/>
      <c r="VU64" s="71"/>
      <c r="VV64" s="71"/>
      <c r="VW64" s="71"/>
      <c r="VX64" s="71"/>
      <c r="VY64" s="71"/>
      <c r="VZ64" s="71"/>
      <c r="WA64" s="71"/>
      <c r="WB64" s="71"/>
      <c r="WC64" s="71"/>
      <c r="WD64" s="71"/>
      <c r="WE64" s="71"/>
      <c r="WF64" s="71"/>
      <c r="WG64" s="71"/>
      <c r="WH64" s="71"/>
      <c r="WI64" s="71"/>
      <c r="WJ64" s="71"/>
      <c r="WK64" s="71"/>
      <c r="WL64" s="71"/>
      <c r="WM64" s="71"/>
      <c r="WN64" s="71"/>
      <c r="WO64" s="71"/>
      <c r="WP64" s="71"/>
      <c r="WQ64" s="71"/>
      <c r="WR64" s="71"/>
      <c r="WS64" s="71"/>
      <c r="WT64" s="71"/>
      <c r="WU64" s="71"/>
      <c r="WV64" s="71"/>
      <c r="WW64" s="71"/>
      <c r="WX64" s="71"/>
      <c r="WY64" s="71"/>
      <c r="WZ64" s="71"/>
      <c r="XA64" s="71"/>
      <c r="XB64" s="71"/>
      <c r="XC64" s="71"/>
      <c r="XD64" s="71"/>
      <c r="XE64" s="71"/>
      <c r="XF64" s="71"/>
      <c r="XG64" s="71"/>
      <c r="XH64" s="71"/>
      <c r="XI64" s="71"/>
      <c r="XJ64" s="71"/>
      <c r="XK64" s="71"/>
      <c r="XL64" s="71"/>
      <c r="XM64" s="71"/>
      <c r="XN64" s="71"/>
      <c r="XO64" s="71"/>
      <c r="XP64" s="71"/>
      <c r="XQ64" s="71"/>
      <c r="XR64" s="71"/>
      <c r="XS64" s="71"/>
      <c r="XT64" s="71"/>
      <c r="XU64" s="71"/>
      <c r="XV64" s="71"/>
      <c r="XW64" s="71"/>
      <c r="XX64" s="71"/>
      <c r="XY64" s="71"/>
      <c r="XZ64" s="71"/>
      <c r="YA64" s="71"/>
      <c r="YB64" s="71"/>
      <c r="YC64" s="71"/>
      <c r="YD64" s="71"/>
      <c r="YE64" s="71"/>
      <c r="YF64" s="71"/>
      <c r="YG64" s="71"/>
      <c r="YH64" s="71"/>
      <c r="YI64" s="71"/>
      <c r="YJ64" s="71"/>
      <c r="YK64" s="71"/>
      <c r="YL64" s="71"/>
      <c r="YM64" s="71"/>
      <c r="YN64" s="71"/>
      <c r="YO64" s="71"/>
      <c r="YP64" s="71"/>
      <c r="YQ64" s="71"/>
      <c r="YR64" s="71"/>
      <c r="YS64" s="71"/>
      <c r="YT64" s="71"/>
      <c r="YU64" s="71"/>
      <c r="YV64" s="71"/>
      <c r="YW64" s="71"/>
      <c r="YX64" s="71"/>
      <c r="YY64" s="71"/>
      <c r="YZ64" s="71"/>
      <c r="ZA64" s="71"/>
      <c r="ZB64" s="71"/>
      <c r="ZC64" s="71"/>
      <c r="ZD64" s="71"/>
      <c r="ZE64" s="71"/>
      <c r="ZF64" s="71"/>
      <c r="ZG64" s="71"/>
      <c r="ZH64" s="71"/>
      <c r="ZI64" s="71"/>
      <c r="ZJ64" s="71"/>
      <c r="ZK64" s="71"/>
      <c r="ZL64" s="71"/>
      <c r="ZM64" s="71"/>
      <c r="ZN64" s="71"/>
      <c r="ZO64" s="71"/>
      <c r="ZP64" s="71"/>
      <c r="ZQ64" s="71"/>
      <c r="ZR64" s="71"/>
      <c r="ZS64" s="71"/>
      <c r="ZT64" s="71"/>
      <c r="ZU64" s="71"/>
      <c r="ZV64" s="71"/>
      <c r="ZW64" s="71"/>
      <c r="ZX64" s="71"/>
      <c r="ZY64" s="71"/>
      <c r="ZZ64" s="71"/>
      <c r="AAA64" s="71"/>
      <c r="AAB64" s="71"/>
      <c r="AAC64" s="71"/>
      <c r="AAD64" s="71"/>
      <c r="AAE64" s="71"/>
      <c r="AAF64" s="71"/>
      <c r="AAG64" s="71"/>
      <c r="AAH64" s="71"/>
      <c r="AAI64" s="71"/>
      <c r="AAJ64" s="71"/>
      <c r="AAK64" s="71"/>
      <c r="AAL64" s="71"/>
      <c r="AAM64" s="71"/>
      <c r="AAN64" s="71"/>
      <c r="AAO64" s="71"/>
      <c r="AAP64" s="71"/>
      <c r="AAQ64" s="71"/>
      <c r="AAR64" s="71"/>
      <c r="AAS64" s="71"/>
      <c r="AAT64" s="71"/>
      <c r="AAU64" s="71"/>
      <c r="AAV64" s="71"/>
      <c r="AAW64" s="71"/>
      <c r="AAX64" s="71"/>
      <c r="AAY64" s="71"/>
      <c r="AAZ64" s="71"/>
      <c r="ABA64" s="71"/>
      <c r="ABB64" s="71"/>
      <c r="ABC64" s="71"/>
      <c r="ABD64" s="71"/>
      <c r="ABE64" s="71"/>
      <c r="ABF64" s="71"/>
      <c r="ABG64" s="71"/>
      <c r="ABH64" s="71"/>
      <c r="ABI64" s="71"/>
      <c r="ABJ64" s="71"/>
      <c r="ABK64" s="71"/>
      <c r="ABL64" s="71"/>
      <c r="ABM64" s="71"/>
      <c r="ABN64" s="71"/>
      <c r="ABO64" s="71"/>
      <c r="ABP64" s="71"/>
      <c r="ABQ64" s="71"/>
      <c r="ABR64" s="71"/>
      <c r="ABS64" s="71"/>
      <c r="ABT64" s="71"/>
      <c r="ABU64" s="71"/>
      <c r="ABV64" s="71"/>
      <c r="ABW64" s="71"/>
      <c r="ABX64" s="71"/>
      <c r="ABY64" s="71"/>
      <c r="ABZ64" s="71"/>
      <c r="ACA64" s="71"/>
      <c r="ACB64" s="71"/>
      <c r="ACC64" s="71"/>
      <c r="ACD64" s="71"/>
      <c r="ACE64" s="71"/>
      <c r="ACF64" s="71"/>
      <c r="ACG64" s="71"/>
      <c r="ACH64" s="71"/>
      <c r="ACI64" s="71"/>
      <c r="ACJ64" s="71"/>
      <c r="ACK64" s="71"/>
      <c r="ACL64" s="71"/>
      <c r="ACM64" s="71"/>
      <c r="ACN64" s="71"/>
      <c r="ACO64" s="71"/>
      <c r="ACP64" s="71"/>
      <c r="ACQ64" s="71"/>
      <c r="ACR64" s="71"/>
      <c r="ACS64" s="71"/>
      <c r="ACT64" s="71"/>
      <c r="ACU64" s="71"/>
      <c r="ACV64" s="71"/>
      <c r="ACW64" s="71"/>
      <c r="ACX64" s="71"/>
      <c r="ACY64" s="71"/>
      <c r="ACZ64" s="71"/>
      <c r="ADA64" s="71"/>
      <c r="ADB64" s="71"/>
      <c r="ADC64" s="71"/>
      <c r="ADD64" s="71"/>
      <c r="ADE64" s="71"/>
      <c r="ADF64" s="71"/>
      <c r="ADG64" s="71"/>
      <c r="ADH64" s="71"/>
      <c r="ADI64" s="71"/>
      <c r="ADJ64" s="71"/>
      <c r="ADK64" s="71"/>
      <c r="ADL64" s="71"/>
      <c r="ADM64" s="71"/>
      <c r="ADN64" s="71"/>
      <c r="ADO64" s="71"/>
      <c r="ADP64" s="71"/>
      <c r="ADQ64" s="71"/>
      <c r="ADR64" s="71"/>
      <c r="ADS64" s="71"/>
      <c r="ADT64" s="71"/>
      <c r="ADU64" s="71"/>
      <c r="ADV64" s="71"/>
      <c r="ADW64" s="71"/>
      <c r="ADX64" s="71"/>
      <c r="ADY64" s="71"/>
      <c r="ADZ64" s="71"/>
      <c r="AEA64" s="71"/>
      <c r="AEB64" s="71"/>
      <c r="AEC64" s="71"/>
    </row>
    <row r="65" spans="1:809" s="71" customFormat="1">
      <c r="A65" s="49"/>
      <c r="B65" s="35">
        <v>3</v>
      </c>
      <c r="C65" s="93" t="s">
        <v>260</v>
      </c>
      <c r="D65" s="94" t="s">
        <v>42</v>
      </c>
      <c r="E65" s="95"/>
      <c r="F65" s="95"/>
      <c r="G65" s="95"/>
      <c r="H65" s="96"/>
      <c r="I65" s="95" t="s">
        <v>95</v>
      </c>
      <c r="J65" s="97">
        <v>1</v>
      </c>
      <c r="K65" s="98" t="s">
        <v>31</v>
      </c>
      <c r="L65" s="97">
        <v>1998</v>
      </c>
      <c r="M65" s="50">
        <v>35973</v>
      </c>
      <c r="N65" s="96"/>
      <c r="O65" s="99"/>
      <c r="P65" s="99"/>
      <c r="Q65" s="60" t="s">
        <v>246</v>
      </c>
      <c r="R65" s="58" t="s">
        <v>261</v>
      </c>
      <c r="S65" s="29"/>
      <c r="T65" s="30" t="str">
        <f t="shared" si="0"/>
        <v>Au</v>
      </c>
      <c r="U65" s="29"/>
      <c r="V65" s="29"/>
      <c r="W65" s="29"/>
      <c r="X65" s="29"/>
      <c r="Y65" s="29"/>
      <c r="Z65" s="29"/>
      <c r="AA65" s="29"/>
    </row>
    <row r="66" spans="1:809" s="71" customFormat="1" ht="24">
      <c r="A66" s="18"/>
      <c r="B66" s="35">
        <v>1</v>
      </c>
      <c r="C66" s="93" t="s">
        <v>262</v>
      </c>
      <c r="D66" s="94" t="s">
        <v>99</v>
      </c>
      <c r="E66" s="95" t="s">
        <v>184</v>
      </c>
      <c r="F66" s="95" t="s">
        <v>263</v>
      </c>
      <c r="G66" s="95">
        <v>27</v>
      </c>
      <c r="H66" s="96">
        <v>15000000</v>
      </c>
      <c r="I66" s="95" t="s">
        <v>63</v>
      </c>
      <c r="J66" s="97">
        <v>1</v>
      </c>
      <c r="K66" s="98">
        <v>209</v>
      </c>
      <c r="L66" s="97">
        <v>1998</v>
      </c>
      <c r="M66" s="50">
        <v>35910</v>
      </c>
      <c r="N66" s="96">
        <v>6800000</v>
      </c>
      <c r="O66" s="99">
        <v>41</v>
      </c>
      <c r="P66" s="99"/>
      <c r="Q66" s="60" t="s">
        <v>240</v>
      </c>
      <c r="R66" s="58" t="s">
        <v>264</v>
      </c>
      <c r="S66" s="29" t="s">
        <v>265</v>
      </c>
      <c r="T66" s="30" t="str">
        <f t="shared" si="0"/>
        <v>Pb Zn</v>
      </c>
      <c r="U66" s="29">
        <v>161</v>
      </c>
      <c r="V66" s="29">
        <v>0.44</v>
      </c>
      <c r="W66" s="29"/>
      <c r="X66" s="29">
        <v>2.5392712696151634</v>
      </c>
      <c r="Y66" s="29">
        <v>1979</v>
      </c>
      <c r="Z66" s="29"/>
      <c r="AA66" s="29" t="s">
        <v>266</v>
      </c>
    </row>
    <row r="67" spans="1:809" s="71" customFormat="1" ht="36">
      <c r="A67" s="38"/>
      <c r="B67" s="35">
        <v>2</v>
      </c>
      <c r="C67" s="93" t="s">
        <v>267</v>
      </c>
      <c r="D67" s="94" t="s">
        <v>180</v>
      </c>
      <c r="E67" s="95"/>
      <c r="F67" s="95"/>
      <c r="G67" s="95"/>
      <c r="H67" s="96"/>
      <c r="I67" s="95" t="s">
        <v>268</v>
      </c>
      <c r="J67" s="97">
        <v>2</v>
      </c>
      <c r="K67" s="98" t="s">
        <v>31</v>
      </c>
      <c r="L67" s="97">
        <v>1997</v>
      </c>
      <c r="M67" s="50">
        <v>35771</v>
      </c>
      <c r="N67" s="96">
        <v>200000</v>
      </c>
      <c r="O67" s="99"/>
      <c r="P67" s="99"/>
      <c r="Q67" s="60" t="s">
        <v>269</v>
      </c>
      <c r="R67" s="58" t="s">
        <v>270</v>
      </c>
      <c r="S67" s="100" t="s">
        <v>156</v>
      </c>
      <c r="T67" s="30" t="str">
        <f t="shared" ref="T67:T130" si="1">D67</f>
        <v>P</v>
      </c>
      <c r="U67" s="100"/>
      <c r="V67" s="100"/>
      <c r="W67" s="100"/>
      <c r="X67" s="100"/>
      <c r="Y67" s="100"/>
      <c r="Z67" s="100"/>
      <c r="AA67" s="100"/>
      <c r="AB67" s="101"/>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c r="BG67" s="102"/>
      <c r="BH67" s="102"/>
      <c r="BI67" s="102"/>
      <c r="BJ67" s="102"/>
      <c r="BK67" s="102"/>
      <c r="BL67" s="102"/>
      <c r="BM67" s="102"/>
      <c r="BN67" s="102"/>
      <c r="BO67" s="102"/>
      <c r="BP67" s="102"/>
      <c r="BQ67" s="102"/>
      <c r="BR67" s="102"/>
      <c r="BS67" s="102"/>
      <c r="BT67" s="102"/>
      <c r="BU67" s="102"/>
      <c r="BV67" s="102"/>
      <c r="BW67" s="102"/>
      <c r="BX67" s="102"/>
      <c r="BY67" s="102"/>
      <c r="BZ67" s="102"/>
      <c r="CA67" s="102"/>
      <c r="CB67" s="102"/>
      <c r="CC67" s="102"/>
      <c r="CD67" s="102"/>
      <c r="CE67" s="102"/>
      <c r="CF67" s="102"/>
      <c r="CG67" s="102"/>
      <c r="CH67" s="102"/>
      <c r="CI67" s="102"/>
      <c r="CJ67" s="102"/>
      <c r="CK67" s="102"/>
      <c r="CL67" s="102"/>
      <c r="CM67" s="102"/>
      <c r="CN67" s="102"/>
      <c r="CO67" s="102"/>
      <c r="CP67" s="102"/>
      <c r="CQ67" s="102"/>
      <c r="CR67" s="102"/>
      <c r="CS67" s="102"/>
      <c r="CT67" s="102"/>
      <c r="CU67" s="102"/>
      <c r="CV67" s="102"/>
      <c r="CW67" s="102"/>
      <c r="CX67" s="102"/>
      <c r="CY67" s="102"/>
      <c r="CZ67" s="102"/>
      <c r="DA67" s="102"/>
      <c r="DB67" s="102"/>
      <c r="DC67" s="102"/>
      <c r="DD67" s="102"/>
      <c r="DE67" s="102"/>
      <c r="DF67" s="102"/>
      <c r="DG67" s="102"/>
      <c r="DH67" s="102"/>
      <c r="DI67" s="102"/>
      <c r="DJ67" s="102"/>
      <c r="DK67" s="102"/>
      <c r="DL67" s="102"/>
      <c r="DM67" s="102"/>
      <c r="DN67" s="102"/>
      <c r="DO67" s="102"/>
      <c r="DP67" s="102"/>
      <c r="DQ67" s="102"/>
      <c r="DR67" s="102"/>
      <c r="DS67" s="102"/>
      <c r="DT67" s="102"/>
      <c r="DU67" s="102"/>
      <c r="DV67" s="102"/>
      <c r="DW67" s="102"/>
      <c r="DX67" s="102"/>
      <c r="DY67" s="102"/>
      <c r="DZ67" s="102"/>
      <c r="EA67" s="102"/>
      <c r="EB67" s="102"/>
      <c r="EC67" s="102"/>
      <c r="ED67" s="102"/>
      <c r="EE67" s="102"/>
      <c r="EF67" s="102"/>
      <c r="EG67" s="102"/>
      <c r="EH67" s="102"/>
      <c r="EI67" s="102"/>
      <c r="EJ67" s="102"/>
      <c r="EK67" s="102"/>
      <c r="EL67" s="102"/>
      <c r="EM67" s="102"/>
      <c r="EN67" s="102"/>
      <c r="EO67" s="102"/>
      <c r="EP67" s="102"/>
      <c r="EQ67" s="102"/>
      <c r="ER67" s="102"/>
      <c r="ES67" s="102"/>
      <c r="ET67" s="102"/>
      <c r="EU67" s="102"/>
      <c r="EV67" s="102"/>
      <c r="EW67" s="102"/>
      <c r="EX67" s="102"/>
      <c r="EY67" s="102"/>
      <c r="EZ67" s="102"/>
      <c r="FA67" s="102"/>
      <c r="FB67" s="102"/>
      <c r="FC67" s="102"/>
      <c r="FD67" s="102"/>
      <c r="FE67" s="102"/>
      <c r="FF67" s="102"/>
      <c r="FG67" s="102"/>
      <c r="FH67" s="102"/>
      <c r="FI67" s="102"/>
      <c r="FJ67" s="102"/>
      <c r="FK67" s="102"/>
      <c r="FL67" s="102"/>
      <c r="FM67" s="102"/>
      <c r="FN67" s="102"/>
      <c r="FO67" s="102"/>
      <c r="FP67" s="102"/>
      <c r="FQ67" s="102"/>
      <c r="FR67" s="102"/>
      <c r="FS67" s="102"/>
      <c r="FT67" s="102"/>
      <c r="FU67" s="102"/>
      <c r="FV67" s="102"/>
      <c r="FW67" s="102"/>
      <c r="FX67" s="102"/>
      <c r="FY67" s="102"/>
      <c r="FZ67" s="102"/>
      <c r="GA67" s="102"/>
      <c r="GB67" s="102"/>
      <c r="GC67" s="102"/>
      <c r="GD67" s="102"/>
      <c r="GE67" s="102"/>
      <c r="GF67" s="102"/>
      <c r="GG67" s="102"/>
      <c r="GH67" s="102"/>
      <c r="GI67" s="102"/>
      <c r="GJ67" s="102"/>
      <c r="GK67" s="102"/>
      <c r="GL67" s="102"/>
      <c r="GM67" s="102"/>
      <c r="GN67" s="102"/>
      <c r="GO67" s="102"/>
      <c r="GP67" s="102"/>
      <c r="GQ67" s="102"/>
      <c r="GR67" s="102"/>
      <c r="GS67" s="102"/>
      <c r="GT67" s="102"/>
      <c r="GU67" s="102"/>
      <c r="GV67" s="102"/>
      <c r="GW67" s="102"/>
      <c r="GX67" s="102"/>
      <c r="GY67" s="102"/>
      <c r="GZ67" s="102"/>
      <c r="HA67" s="102"/>
      <c r="HB67" s="102"/>
      <c r="HC67" s="102"/>
      <c r="HD67" s="102"/>
      <c r="HE67" s="102"/>
      <c r="HF67" s="102"/>
      <c r="HG67" s="102"/>
      <c r="HH67" s="102"/>
      <c r="HI67" s="102"/>
      <c r="HJ67" s="102"/>
      <c r="HK67" s="102"/>
      <c r="HL67" s="102"/>
      <c r="HM67" s="102"/>
      <c r="HN67" s="102"/>
      <c r="HO67" s="102"/>
      <c r="HP67" s="102"/>
      <c r="HQ67" s="102"/>
      <c r="HR67" s="102"/>
      <c r="HS67" s="102"/>
      <c r="HT67" s="102"/>
      <c r="HU67" s="102"/>
      <c r="HV67" s="102"/>
      <c r="HW67" s="102"/>
      <c r="HX67" s="102"/>
      <c r="HY67" s="102"/>
      <c r="HZ67" s="102"/>
      <c r="IA67" s="102"/>
      <c r="IB67" s="102"/>
      <c r="IC67" s="102"/>
      <c r="ID67" s="102"/>
      <c r="IE67" s="102"/>
      <c r="IF67" s="102"/>
      <c r="IG67" s="102"/>
      <c r="IH67" s="102"/>
      <c r="II67" s="102"/>
      <c r="IJ67" s="102"/>
      <c r="IK67" s="102"/>
      <c r="IL67" s="102"/>
      <c r="IM67" s="102"/>
      <c r="IN67" s="102"/>
      <c r="IO67" s="102"/>
      <c r="IP67" s="102"/>
      <c r="IQ67" s="102"/>
      <c r="IR67" s="102"/>
      <c r="IS67" s="102"/>
      <c r="IT67" s="102"/>
      <c r="IU67" s="102"/>
      <c r="IV67" s="102"/>
      <c r="IW67" s="102"/>
      <c r="IX67" s="102"/>
      <c r="IY67" s="102"/>
      <c r="IZ67" s="102"/>
      <c r="JA67" s="102"/>
      <c r="JB67" s="102"/>
      <c r="JC67" s="102"/>
      <c r="JD67" s="102"/>
      <c r="JE67" s="102"/>
      <c r="JF67" s="102"/>
      <c r="JG67" s="102"/>
      <c r="JH67" s="102"/>
      <c r="JI67" s="102"/>
      <c r="JJ67" s="102"/>
      <c r="JK67" s="102"/>
      <c r="JL67" s="102"/>
      <c r="JM67" s="102"/>
      <c r="JN67" s="102"/>
      <c r="JO67" s="102"/>
      <c r="JP67" s="102"/>
      <c r="JQ67" s="102"/>
      <c r="JR67" s="102"/>
      <c r="JS67" s="102"/>
      <c r="JT67" s="102"/>
      <c r="JU67" s="102"/>
      <c r="JV67" s="102"/>
      <c r="JW67" s="102"/>
      <c r="JX67" s="102"/>
      <c r="JY67" s="102"/>
      <c r="JZ67" s="102"/>
      <c r="KA67" s="102"/>
      <c r="KB67" s="102"/>
      <c r="KC67" s="102"/>
      <c r="KD67" s="102"/>
      <c r="KE67" s="102"/>
      <c r="KF67" s="102"/>
      <c r="KG67" s="102"/>
      <c r="KH67" s="102"/>
      <c r="KI67" s="102"/>
      <c r="KJ67" s="102"/>
      <c r="KK67" s="102"/>
      <c r="KL67" s="102"/>
      <c r="KM67" s="102"/>
      <c r="KN67" s="102"/>
      <c r="KO67" s="102"/>
      <c r="KP67" s="102"/>
      <c r="KQ67" s="102"/>
      <c r="KR67" s="102"/>
      <c r="KS67" s="102"/>
      <c r="KT67" s="102"/>
      <c r="KU67" s="102"/>
      <c r="KV67" s="102"/>
      <c r="KW67" s="102"/>
      <c r="KX67" s="102"/>
      <c r="KY67" s="102"/>
      <c r="KZ67" s="102"/>
      <c r="LA67" s="102"/>
      <c r="LB67" s="102"/>
      <c r="LC67" s="102"/>
      <c r="LD67" s="102"/>
      <c r="LE67" s="102"/>
      <c r="LF67" s="102"/>
      <c r="LG67" s="102"/>
      <c r="LH67" s="102"/>
      <c r="LI67" s="102"/>
      <c r="LJ67" s="102"/>
      <c r="LK67" s="102"/>
      <c r="LL67" s="102"/>
      <c r="LM67" s="102"/>
      <c r="LN67" s="102"/>
      <c r="LO67" s="102"/>
      <c r="LP67" s="102"/>
      <c r="LQ67" s="102"/>
      <c r="LR67" s="102"/>
      <c r="LS67" s="102"/>
      <c r="LT67" s="102"/>
      <c r="LU67" s="102"/>
      <c r="LV67" s="102"/>
      <c r="LW67" s="102"/>
      <c r="LX67" s="102"/>
      <c r="LY67" s="102"/>
      <c r="LZ67" s="102"/>
      <c r="MA67" s="102"/>
      <c r="MB67" s="102"/>
      <c r="MC67" s="102"/>
      <c r="MD67" s="102"/>
      <c r="ME67" s="102"/>
      <c r="MF67" s="102"/>
      <c r="MG67" s="102"/>
      <c r="MH67" s="102"/>
      <c r="MI67" s="102"/>
      <c r="MJ67" s="102"/>
      <c r="MK67" s="102"/>
      <c r="ML67" s="102"/>
      <c r="MM67" s="102"/>
      <c r="MN67" s="102"/>
      <c r="MO67" s="102"/>
      <c r="MP67" s="102"/>
      <c r="MQ67" s="102"/>
      <c r="MR67" s="102"/>
      <c r="MS67" s="102"/>
      <c r="MT67" s="102"/>
      <c r="MU67" s="102"/>
      <c r="MV67" s="102"/>
      <c r="MW67" s="102"/>
      <c r="MX67" s="102"/>
      <c r="MY67" s="102"/>
      <c r="MZ67" s="102"/>
      <c r="NA67" s="102"/>
      <c r="NB67" s="102"/>
      <c r="NC67" s="102"/>
      <c r="ND67" s="102"/>
      <c r="NE67" s="102"/>
      <c r="NF67" s="102"/>
      <c r="NG67" s="102"/>
      <c r="NH67" s="102"/>
      <c r="NI67" s="102"/>
      <c r="NJ67" s="102"/>
      <c r="NK67" s="102"/>
      <c r="NL67" s="102"/>
      <c r="NM67" s="102"/>
      <c r="NN67" s="102"/>
      <c r="NO67" s="102"/>
      <c r="NP67" s="102"/>
      <c r="NQ67" s="102"/>
      <c r="NR67" s="102"/>
      <c r="NS67" s="102"/>
      <c r="NT67" s="102"/>
      <c r="NU67" s="102"/>
      <c r="NV67" s="102"/>
      <c r="NW67" s="102"/>
      <c r="NX67" s="102"/>
      <c r="NY67" s="102"/>
      <c r="NZ67" s="102"/>
      <c r="OA67" s="102"/>
      <c r="OB67" s="102"/>
      <c r="OC67" s="102"/>
      <c r="OD67" s="102"/>
      <c r="OE67" s="102"/>
      <c r="OF67" s="102"/>
      <c r="OG67" s="102"/>
      <c r="OH67" s="102"/>
      <c r="OI67" s="102"/>
      <c r="OJ67" s="102"/>
      <c r="OK67" s="102"/>
      <c r="OL67" s="102"/>
      <c r="OM67" s="102"/>
      <c r="ON67" s="102"/>
      <c r="OO67" s="102"/>
      <c r="OP67" s="102"/>
      <c r="OQ67" s="102"/>
      <c r="OR67" s="102"/>
      <c r="OS67" s="102"/>
      <c r="OT67" s="102"/>
      <c r="OU67" s="102"/>
      <c r="OV67" s="102"/>
      <c r="OW67" s="102"/>
      <c r="OX67" s="102"/>
      <c r="OY67" s="102"/>
      <c r="OZ67" s="102"/>
      <c r="PA67" s="102"/>
      <c r="PB67" s="102"/>
      <c r="PC67" s="102"/>
      <c r="PD67" s="102"/>
      <c r="PE67" s="102"/>
      <c r="PF67" s="102"/>
      <c r="PG67" s="102"/>
      <c r="PH67" s="102"/>
      <c r="PI67" s="102"/>
      <c r="PJ67" s="102"/>
      <c r="PK67" s="102"/>
      <c r="PL67" s="102"/>
      <c r="PM67" s="102"/>
      <c r="PN67" s="102"/>
      <c r="PO67" s="102"/>
      <c r="PP67" s="102"/>
      <c r="PQ67" s="102"/>
      <c r="PR67" s="102"/>
      <c r="PS67" s="102"/>
      <c r="PT67" s="102"/>
      <c r="PU67" s="102"/>
      <c r="PV67" s="102"/>
      <c r="PW67" s="102"/>
      <c r="PX67" s="102"/>
      <c r="PY67" s="102"/>
      <c r="PZ67" s="102"/>
      <c r="QA67" s="102"/>
      <c r="QB67" s="102"/>
      <c r="QC67" s="102"/>
      <c r="QD67" s="102"/>
      <c r="QE67" s="102"/>
      <c r="QF67" s="102"/>
      <c r="QG67" s="102"/>
      <c r="QH67" s="102"/>
      <c r="QI67" s="102"/>
      <c r="QJ67" s="102"/>
      <c r="QK67" s="102"/>
      <c r="QL67" s="102"/>
      <c r="QM67" s="102"/>
      <c r="QN67" s="102"/>
      <c r="QO67" s="102"/>
      <c r="QP67" s="102"/>
      <c r="QQ67" s="102"/>
      <c r="QR67" s="102"/>
      <c r="QS67" s="102"/>
      <c r="QT67" s="102"/>
      <c r="QU67" s="102"/>
      <c r="QV67" s="102"/>
      <c r="QW67" s="102"/>
      <c r="QX67" s="102"/>
      <c r="QY67" s="102"/>
      <c r="QZ67" s="102"/>
      <c r="RA67" s="102"/>
      <c r="RB67" s="102"/>
      <c r="RC67" s="102"/>
      <c r="RD67" s="102"/>
      <c r="RE67" s="102"/>
      <c r="RF67" s="102"/>
      <c r="RG67" s="102"/>
      <c r="RH67" s="102"/>
      <c r="RI67" s="102"/>
      <c r="RJ67" s="102"/>
      <c r="RK67" s="102"/>
      <c r="RL67" s="102"/>
      <c r="RM67" s="102"/>
      <c r="RN67" s="102"/>
      <c r="RO67" s="102"/>
      <c r="RP67" s="102"/>
      <c r="RQ67" s="102"/>
      <c r="RR67" s="102"/>
      <c r="RS67" s="102"/>
      <c r="RT67" s="102"/>
      <c r="RU67" s="102"/>
      <c r="RV67" s="102"/>
      <c r="RW67" s="102"/>
      <c r="RX67" s="102"/>
      <c r="RY67" s="102"/>
      <c r="RZ67" s="102"/>
      <c r="SA67" s="102"/>
      <c r="SB67" s="102"/>
      <c r="SC67" s="102"/>
      <c r="SD67" s="102"/>
      <c r="SE67" s="102"/>
      <c r="SF67" s="102"/>
      <c r="SG67" s="102"/>
      <c r="SH67" s="102"/>
      <c r="SI67" s="102"/>
      <c r="SJ67" s="102"/>
      <c r="SK67" s="102"/>
      <c r="SL67" s="102"/>
      <c r="SM67" s="102"/>
      <c r="SN67" s="102"/>
      <c r="SO67" s="102"/>
      <c r="SP67" s="102"/>
      <c r="SQ67" s="102"/>
      <c r="SR67" s="102"/>
      <c r="SS67" s="102"/>
      <c r="ST67" s="102"/>
      <c r="SU67" s="102"/>
      <c r="SV67" s="102"/>
      <c r="SW67" s="102"/>
      <c r="SX67" s="102"/>
      <c r="SY67" s="102"/>
      <c r="SZ67" s="102"/>
      <c r="TA67" s="102"/>
      <c r="TB67" s="102"/>
      <c r="TC67" s="102"/>
      <c r="TD67" s="102"/>
      <c r="TE67" s="102"/>
      <c r="TF67" s="102"/>
      <c r="TG67" s="102"/>
      <c r="TH67" s="102"/>
      <c r="TI67" s="102"/>
      <c r="TJ67" s="102"/>
      <c r="TK67" s="102"/>
      <c r="TL67" s="102"/>
      <c r="TM67" s="102"/>
      <c r="TN67" s="102"/>
      <c r="TO67" s="102"/>
      <c r="TP67" s="102"/>
      <c r="TQ67" s="102"/>
      <c r="TR67" s="102"/>
      <c r="TS67" s="102"/>
      <c r="TT67" s="102"/>
      <c r="TU67" s="102"/>
      <c r="TV67" s="102"/>
      <c r="TW67" s="102"/>
      <c r="TX67" s="102"/>
      <c r="TY67" s="102"/>
      <c r="TZ67" s="102"/>
      <c r="UA67" s="102"/>
      <c r="UB67" s="102"/>
      <c r="UC67" s="102"/>
      <c r="UD67" s="102"/>
      <c r="UE67" s="102"/>
      <c r="UF67" s="102"/>
      <c r="UG67" s="102"/>
      <c r="UH67" s="102"/>
      <c r="UI67" s="102"/>
      <c r="UJ67" s="102"/>
      <c r="UK67" s="102"/>
      <c r="UL67" s="102"/>
      <c r="UM67" s="102"/>
      <c r="UN67" s="102"/>
      <c r="UO67" s="102"/>
      <c r="UP67" s="102"/>
      <c r="UQ67" s="102"/>
      <c r="UR67" s="102"/>
      <c r="US67" s="102"/>
      <c r="UT67" s="102"/>
      <c r="UU67" s="102"/>
      <c r="UV67" s="102"/>
      <c r="UW67" s="102"/>
      <c r="UX67" s="102"/>
      <c r="UY67" s="102"/>
      <c r="UZ67" s="102"/>
      <c r="VA67" s="102"/>
      <c r="VB67" s="102"/>
      <c r="VC67" s="102"/>
      <c r="VD67" s="102"/>
      <c r="VE67" s="102"/>
      <c r="VF67" s="102"/>
      <c r="VG67" s="102"/>
      <c r="VH67" s="102"/>
      <c r="VI67" s="102"/>
      <c r="VJ67" s="102"/>
      <c r="VK67" s="102"/>
      <c r="VL67" s="102"/>
      <c r="VM67" s="102"/>
      <c r="VN67" s="102"/>
      <c r="VO67" s="102"/>
      <c r="VP67" s="102"/>
      <c r="VQ67" s="102"/>
      <c r="VR67" s="102"/>
      <c r="VS67" s="102"/>
      <c r="VT67" s="102"/>
      <c r="VU67" s="102"/>
      <c r="VV67" s="102"/>
      <c r="VW67" s="102"/>
      <c r="VX67" s="102"/>
      <c r="VY67" s="102"/>
      <c r="VZ67" s="102"/>
      <c r="WA67" s="102"/>
      <c r="WB67" s="102"/>
      <c r="WC67" s="102"/>
      <c r="WD67" s="102"/>
      <c r="WE67" s="102"/>
      <c r="WF67" s="102"/>
      <c r="WG67" s="102"/>
      <c r="WH67" s="102"/>
      <c r="WI67" s="102"/>
      <c r="WJ67" s="102"/>
      <c r="WK67" s="102"/>
      <c r="WL67" s="102"/>
      <c r="WM67" s="102"/>
      <c r="WN67" s="102"/>
      <c r="WO67" s="102"/>
      <c r="WP67" s="102"/>
      <c r="WQ67" s="102"/>
      <c r="WR67" s="102"/>
      <c r="WS67" s="102"/>
      <c r="WT67" s="102"/>
      <c r="WU67" s="102"/>
      <c r="WV67" s="102"/>
      <c r="WW67" s="102"/>
      <c r="WX67" s="102"/>
      <c r="WY67" s="102"/>
      <c r="WZ67" s="102"/>
      <c r="XA67" s="102"/>
      <c r="XB67" s="102"/>
      <c r="XC67" s="102"/>
      <c r="XD67" s="102"/>
      <c r="XE67" s="102"/>
      <c r="XF67" s="102"/>
      <c r="XG67" s="102"/>
      <c r="XH67" s="102"/>
      <c r="XI67" s="102"/>
      <c r="XJ67" s="102"/>
      <c r="XK67" s="102"/>
      <c r="XL67" s="102"/>
      <c r="XM67" s="102"/>
      <c r="XN67" s="102"/>
      <c r="XO67" s="102"/>
      <c r="XP67" s="102"/>
      <c r="XQ67" s="102"/>
      <c r="XR67" s="102"/>
      <c r="XS67" s="102"/>
      <c r="XT67" s="102"/>
      <c r="XU67" s="102"/>
      <c r="XV67" s="102"/>
      <c r="XW67" s="102"/>
      <c r="XX67" s="102"/>
      <c r="XY67" s="102"/>
      <c r="XZ67" s="102"/>
      <c r="YA67" s="102"/>
      <c r="YB67" s="102"/>
      <c r="YC67" s="102"/>
      <c r="YD67" s="102"/>
      <c r="YE67" s="102"/>
      <c r="YF67" s="102"/>
      <c r="YG67" s="102"/>
      <c r="YH67" s="102"/>
      <c r="YI67" s="102"/>
      <c r="YJ67" s="102"/>
      <c r="YK67" s="102"/>
      <c r="YL67" s="102"/>
      <c r="YM67" s="102"/>
      <c r="YN67" s="102"/>
      <c r="YO67" s="102"/>
      <c r="YP67" s="102"/>
      <c r="YQ67" s="102"/>
      <c r="YR67" s="102"/>
      <c r="YS67" s="102"/>
      <c r="YT67" s="102"/>
      <c r="YU67" s="102"/>
      <c r="YV67" s="102"/>
      <c r="YW67" s="102"/>
      <c r="YX67" s="102"/>
      <c r="YY67" s="102"/>
      <c r="YZ67" s="102"/>
      <c r="ZA67" s="102"/>
      <c r="ZB67" s="102"/>
      <c r="ZC67" s="102"/>
      <c r="ZD67" s="102"/>
      <c r="ZE67" s="102"/>
      <c r="ZF67" s="102"/>
      <c r="ZG67" s="102"/>
      <c r="ZH67" s="102"/>
      <c r="ZI67" s="102"/>
      <c r="ZJ67" s="102"/>
      <c r="ZK67" s="102"/>
      <c r="ZL67" s="102"/>
      <c r="ZM67" s="102"/>
      <c r="ZN67" s="102"/>
      <c r="ZO67" s="102"/>
      <c r="ZP67" s="102"/>
      <c r="ZQ67" s="102"/>
      <c r="ZR67" s="102"/>
      <c r="ZS67" s="102"/>
      <c r="ZT67" s="102"/>
      <c r="ZU67" s="102"/>
      <c r="ZV67" s="102"/>
      <c r="ZW67" s="102"/>
      <c r="ZX67" s="102"/>
      <c r="ZY67" s="102"/>
      <c r="ZZ67" s="102"/>
      <c r="AAA67" s="102"/>
      <c r="AAB67" s="102"/>
      <c r="AAC67" s="102"/>
      <c r="AAD67" s="102"/>
      <c r="AAE67" s="102"/>
      <c r="AAF67" s="102"/>
      <c r="AAG67" s="102"/>
      <c r="AAH67" s="102"/>
      <c r="AAI67" s="102"/>
      <c r="AAJ67" s="102"/>
      <c r="AAK67" s="102"/>
      <c r="AAL67" s="102"/>
      <c r="AAM67" s="102"/>
      <c r="AAN67" s="102"/>
      <c r="AAO67" s="102"/>
      <c r="AAP67" s="102"/>
      <c r="AAQ67" s="102"/>
      <c r="AAR67" s="102"/>
      <c r="AAS67" s="102"/>
      <c r="AAT67" s="102"/>
      <c r="AAU67" s="102"/>
      <c r="AAV67" s="102"/>
      <c r="AAW67" s="102"/>
      <c r="AAX67" s="102"/>
      <c r="AAY67" s="102"/>
      <c r="AAZ67" s="102"/>
      <c r="ABA67" s="102"/>
      <c r="ABB67" s="102"/>
      <c r="ABC67" s="102"/>
      <c r="ABD67" s="102"/>
      <c r="ABE67" s="102"/>
      <c r="ABF67" s="102"/>
      <c r="ABG67" s="102"/>
      <c r="ABH67" s="102"/>
      <c r="ABI67" s="102"/>
      <c r="ABJ67" s="102"/>
      <c r="ABK67" s="102"/>
      <c r="ABL67" s="102"/>
      <c r="ABM67" s="102"/>
      <c r="ABN67" s="102"/>
      <c r="ABO67" s="102"/>
      <c r="ABP67" s="102"/>
      <c r="ABQ67" s="102"/>
      <c r="ABR67" s="102"/>
      <c r="ABS67" s="102"/>
      <c r="ABT67" s="102"/>
      <c r="ABU67" s="102"/>
      <c r="ABV67" s="102"/>
      <c r="ABW67" s="102"/>
      <c r="ABX67" s="102"/>
      <c r="ABY67" s="102"/>
      <c r="ABZ67" s="102"/>
      <c r="ACA67" s="102"/>
      <c r="ACB67" s="102"/>
      <c r="ACC67" s="102"/>
      <c r="ACD67" s="102"/>
      <c r="ACE67" s="102"/>
      <c r="ACF67" s="102"/>
      <c r="ACG67" s="102"/>
      <c r="ACH67" s="102"/>
      <c r="ACI67" s="102"/>
      <c r="ACJ67" s="102"/>
      <c r="ACK67" s="102"/>
      <c r="ACL67" s="102"/>
      <c r="ACM67" s="102"/>
      <c r="ACN67" s="102"/>
      <c r="ACO67" s="102"/>
      <c r="ACP67" s="102"/>
      <c r="ACQ67" s="102"/>
      <c r="ACR67" s="102"/>
      <c r="ACS67" s="102"/>
      <c r="ACT67" s="102"/>
      <c r="ACU67" s="102"/>
      <c r="ACV67" s="102"/>
      <c r="ACW67" s="102"/>
      <c r="ACX67" s="102"/>
      <c r="ACY67" s="102"/>
      <c r="ACZ67" s="102"/>
      <c r="ADA67" s="102"/>
      <c r="ADB67" s="102"/>
      <c r="ADC67" s="102"/>
      <c r="ADD67" s="102"/>
      <c r="ADE67" s="102"/>
      <c r="ADF67" s="102"/>
      <c r="ADG67" s="102"/>
      <c r="ADH67" s="102"/>
      <c r="ADI67" s="102"/>
      <c r="ADJ67" s="102"/>
      <c r="ADK67" s="102"/>
      <c r="ADL67" s="102"/>
      <c r="ADM67" s="102"/>
      <c r="ADN67" s="102"/>
      <c r="ADO67" s="102"/>
      <c r="ADP67" s="102"/>
      <c r="ADQ67" s="102"/>
      <c r="ADR67" s="102"/>
      <c r="ADS67" s="102"/>
      <c r="ADT67" s="102"/>
      <c r="ADU67" s="102"/>
      <c r="ADV67" s="102"/>
      <c r="ADW67" s="102"/>
      <c r="ADX67" s="102"/>
      <c r="ADY67" s="102"/>
      <c r="ADZ67" s="102"/>
      <c r="AEA67" s="102"/>
      <c r="AEB67" s="102"/>
      <c r="AEC67" s="102"/>
    </row>
    <row r="68" spans="1:809" s="71" customFormat="1" ht="15" customHeight="1">
      <c r="A68" s="49"/>
      <c r="B68" s="35">
        <v>3</v>
      </c>
      <c r="C68" s="93" t="s">
        <v>260</v>
      </c>
      <c r="D68" s="94" t="s">
        <v>42</v>
      </c>
      <c r="E68" s="95"/>
      <c r="F68" s="95"/>
      <c r="G68" s="95"/>
      <c r="H68" s="96"/>
      <c r="I68" s="95" t="s">
        <v>95</v>
      </c>
      <c r="J68" s="97">
        <v>1</v>
      </c>
      <c r="K68" s="98" t="s">
        <v>31</v>
      </c>
      <c r="L68" s="97">
        <v>1997</v>
      </c>
      <c r="M68" s="50">
        <v>35740</v>
      </c>
      <c r="N68" s="96"/>
      <c r="O68" s="99"/>
      <c r="P68" s="99"/>
      <c r="Q68" s="60" t="s">
        <v>246</v>
      </c>
      <c r="R68" s="58" t="s">
        <v>271</v>
      </c>
      <c r="S68" s="29"/>
      <c r="T68" s="30" t="str">
        <f t="shared" si="1"/>
        <v>Au</v>
      </c>
      <c r="U68" s="29"/>
      <c r="V68" s="29"/>
      <c r="W68" s="29"/>
      <c r="X68" s="29"/>
      <c r="Y68" s="29"/>
      <c r="Z68" s="29"/>
      <c r="AA68" s="29"/>
    </row>
    <row r="69" spans="1:809" s="71" customFormat="1">
      <c r="A69" s="38"/>
      <c r="B69" s="35">
        <v>2</v>
      </c>
      <c r="C69" s="93" t="s">
        <v>272</v>
      </c>
      <c r="D69" s="94" t="s">
        <v>56</v>
      </c>
      <c r="E69" s="95"/>
      <c r="F69" s="95"/>
      <c r="G69" s="95"/>
      <c r="H69" s="96"/>
      <c r="I69" s="95" t="s">
        <v>87</v>
      </c>
      <c r="J69" s="97">
        <v>1</v>
      </c>
      <c r="K69" s="98" t="s">
        <v>228</v>
      </c>
      <c r="L69" s="97">
        <v>1997</v>
      </c>
      <c r="M69" s="50">
        <v>35725</v>
      </c>
      <c r="N69" s="96">
        <v>230000</v>
      </c>
      <c r="O69" s="99"/>
      <c r="P69" s="99"/>
      <c r="Q69" s="60" t="s">
        <v>229</v>
      </c>
      <c r="R69" s="58" t="s">
        <v>273</v>
      </c>
      <c r="S69" s="100" t="s">
        <v>58</v>
      </c>
      <c r="T69" s="30" t="str">
        <f t="shared" si="1"/>
        <v>Cu</v>
      </c>
      <c r="U69" s="100"/>
      <c r="V69" s="100"/>
      <c r="W69" s="100"/>
      <c r="X69" s="100"/>
      <c r="Y69" s="100"/>
      <c r="Z69" s="100"/>
      <c r="AA69" s="100"/>
      <c r="AB69" s="101"/>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c r="BG69" s="102"/>
      <c r="BH69" s="102"/>
      <c r="BI69" s="102"/>
      <c r="BJ69" s="102"/>
      <c r="BK69" s="102"/>
      <c r="BL69" s="102"/>
      <c r="BM69" s="102"/>
      <c r="BN69" s="102"/>
      <c r="BO69" s="102"/>
      <c r="BP69" s="102"/>
      <c r="BQ69" s="102"/>
      <c r="BR69" s="102"/>
      <c r="BS69" s="102"/>
      <c r="BT69" s="102"/>
      <c r="BU69" s="102"/>
      <c r="BV69" s="102"/>
      <c r="BW69" s="102"/>
      <c r="BX69" s="102"/>
      <c r="BY69" s="102"/>
      <c r="BZ69" s="102"/>
      <c r="CA69" s="102"/>
      <c r="CB69" s="102"/>
      <c r="CC69" s="102"/>
      <c r="CD69" s="102"/>
      <c r="CE69" s="102"/>
      <c r="CF69" s="102"/>
      <c r="CG69" s="102"/>
      <c r="CH69" s="102"/>
      <c r="CI69" s="102"/>
      <c r="CJ69" s="102"/>
      <c r="CK69" s="102"/>
      <c r="CL69" s="102"/>
      <c r="CM69" s="102"/>
      <c r="CN69" s="102"/>
      <c r="CO69" s="102"/>
      <c r="CP69" s="102"/>
      <c r="CQ69" s="102"/>
      <c r="CR69" s="102"/>
      <c r="CS69" s="102"/>
      <c r="CT69" s="102"/>
      <c r="CU69" s="102"/>
      <c r="CV69" s="102"/>
      <c r="CW69" s="102"/>
      <c r="CX69" s="102"/>
      <c r="CY69" s="102"/>
      <c r="CZ69" s="102"/>
      <c r="DA69" s="102"/>
      <c r="DB69" s="102"/>
      <c r="DC69" s="102"/>
      <c r="DD69" s="102"/>
      <c r="DE69" s="102"/>
      <c r="DF69" s="102"/>
      <c r="DG69" s="102"/>
      <c r="DH69" s="102"/>
      <c r="DI69" s="102"/>
      <c r="DJ69" s="102"/>
      <c r="DK69" s="102"/>
      <c r="DL69" s="102"/>
      <c r="DM69" s="102"/>
      <c r="DN69" s="102"/>
      <c r="DO69" s="102"/>
      <c r="DP69" s="102"/>
      <c r="DQ69" s="102"/>
      <c r="DR69" s="102"/>
      <c r="DS69" s="102"/>
      <c r="DT69" s="102"/>
      <c r="DU69" s="102"/>
      <c r="DV69" s="102"/>
      <c r="DW69" s="102"/>
      <c r="DX69" s="102"/>
      <c r="DY69" s="102"/>
      <c r="DZ69" s="102"/>
      <c r="EA69" s="102"/>
      <c r="EB69" s="102"/>
      <c r="EC69" s="102"/>
      <c r="ED69" s="102"/>
      <c r="EE69" s="102"/>
      <c r="EF69" s="102"/>
      <c r="EG69" s="102"/>
      <c r="EH69" s="102"/>
      <c r="EI69" s="102"/>
      <c r="EJ69" s="102"/>
      <c r="EK69" s="102"/>
      <c r="EL69" s="102"/>
      <c r="EM69" s="102"/>
      <c r="EN69" s="102"/>
      <c r="EO69" s="102"/>
      <c r="EP69" s="102"/>
      <c r="EQ69" s="102"/>
      <c r="ER69" s="102"/>
      <c r="ES69" s="102"/>
      <c r="ET69" s="102"/>
      <c r="EU69" s="102"/>
      <c r="EV69" s="102"/>
      <c r="EW69" s="102"/>
      <c r="EX69" s="102"/>
      <c r="EY69" s="102"/>
      <c r="EZ69" s="102"/>
      <c r="FA69" s="102"/>
      <c r="FB69" s="102"/>
      <c r="FC69" s="102"/>
      <c r="FD69" s="102"/>
      <c r="FE69" s="102"/>
      <c r="FF69" s="102"/>
      <c r="FG69" s="102"/>
      <c r="FH69" s="102"/>
      <c r="FI69" s="102"/>
      <c r="FJ69" s="102"/>
      <c r="FK69" s="102"/>
      <c r="FL69" s="102"/>
      <c r="FM69" s="102"/>
      <c r="FN69" s="102"/>
      <c r="FO69" s="102"/>
      <c r="FP69" s="102"/>
      <c r="FQ69" s="102"/>
      <c r="FR69" s="102"/>
      <c r="FS69" s="102"/>
      <c r="FT69" s="102"/>
      <c r="FU69" s="102"/>
      <c r="FV69" s="102"/>
      <c r="FW69" s="102"/>
      <c r="FX69" s="102"/>
      <c r="FY69" s="102"/>
      <c r="FZ69" s="102"/>
      <c r="GA69" s="102"/>
      <c r="GB69" s="102"/>
      <c r="GC69" s="102"/>
      <c r="GD69" s="102"/>
      <c r="GE69" s="102"/>
      <c r="GF69" s="102"/>
      <c r="GG69" s="102"/>
      <c r="GH69" s="102"/>
      <c r="GI69" s="102"/>
      <c r="GJ69" s="102"/>
      <c r="GK69" s="102"/>
      <c r="GL69" s="102"/>
      <c r="GM69" s="102"/>
      <c r="GN69" s="102"/>
      <c r="GO69" s="102"/>
      <c r="GP69" s="102"/>
      <c r="GQ69" s="102"/>
      <c r="GR69" s="102"/>
      <c r="GS69" s="102"/>
      <c r="GT69" s="102"/>
      <c r="GU69" s="102"/>
      <c r="GV69" s="102"/>
      <c r="GW69" s="102"/>
      <c r="GX69" s="102"/>
      <c r="GY69" s="102"/>
      <c r="GZ69" s="102"/>
      <c r="HA69" s="102"/>
      <c r="HB69" s="102"/>
      <c r="HC69" s="102"/>
      <c r="HD69" s="102"/>
      <c r="HE69" s="102"/>
      <c r="HF69" s="102"/>
      <c r="HG69" s="102"/>
      <c r="HH69" s="102"/>
      <c r="HI69" s="102"/>
      <c r="HJ69" s="102"/>
      <c r="HK69" s="102"/>
      <c r="HL69" s="102"/>
      <c r="HM69" s="102"/>
      <c r="HN69" s="102"/>
      <c r="HO69" s="102"/>
      <c r="HP69" s="102"/>
      <c r="HQ69" s="102"/>
      <c r="HR69" s="102"/>
      <c r="HS69" s="102"/>
      <c r="HT69" s="102"/>
      <c r="HU69" s="102"/>
      <c r="HV69" s="102"/>
      <c r="HW69" s="102"/>
      <c r="HX69" s="102"/>
      <c r="HY69" s="102"/>
      <c r="HZ69" s="102"/>
      <c r="IA69" s="102"/>
      <c r="IB69" s="102"/>
      <c r="IC69" s="102"/>
      <c r="ID69" s="102"/>
      <c r="IE69" s="102"/>
      <c r="IF69" s="102"/>
      <c r="IG69" s="102"/>
      <c r="IH69" s="102"/>
      <c r="II69" s="102"/>
      <c r="IJ69" s="102"/>
      <c r="IK69" s="102"/>
      <c r="IL69" s="102"/>
      <c r="IM69" s="102"/>
      <c r="IN69" s="102"/>
      <c r="IO69" s="102"/>
      <c r="IP69" s="102"/>
      <c r="IQ69" s="102"/>
      <c r="IR69" s="102"/>
      <c r="IS69" s="102"/>
      <c r="IT69" s="102"/>
      <c r="IU69" s="102"/>
      <c r="IV69" s="102"/>
      <c r="IW69" s="102"/>
      <c r="IX69" s="102"/>
      <c r="IY69" s="102"/>
      <c r="IZ69" s="102"/>
      <c r="JA69" s="102"/>
      <c r="JB69" s="102"/>
      <c r="JC69" s="102"/>
      <c r="JD69" s="102"/>
      <c r="JE69" s="102"/>
      <c r="JF69" s="102"/>
      <c r="JG69" s="102"/>
      <c r="JH69" s="102"/>
      <c r="JI69" s="102"/>
      <c r="JJ69" s="102"/>
      <c r="JK69" s="102"/>
      <c r="JL69" s="102"/>
      <c r="JM69" s="102"/>
      <c r="JN69" s="102"/>
      <c r="JO69" s="102"/>
      <c r="JP69" s="102"/>
      <c r="JQ69" s="102"/>
      <c r="JR69" s="102"/>
      <c r="JS69" s="102"/>
      <c r="JT69" s="102"/>
      <c r="JU69" s="102"/>
      <c r="JV69" s="102"/>
      <c r="JW69" s="102"/>
      <c r="JX69" s="102"/>
      <c r="JY69" s="102"/>
      <c r="JZ69" s="102"/>
      <c r="KA69" s="102"/>
      <c r="KB69" s="102"/>
      <c r="KC69" s="102"/>
      <c r="KD69" s="102"/>
      <c r="KE69" s="102"/>
      <c r="KF69" s="102"/>
      <c r="KG69" s="102"/>
      <c r="KH69" s="102"/>
      <c r="KI69" s="102"/>
      <c r="KJ69" s="102"/>
      <c r="KK69" s="102"/>
      <c r="KL69" s="102"/>
      <c r="KM69" s="102"/>
      <c r="KN69" s="102"/>
      <c r="KO69" s="102"/>
      <c r="KP69" s="102"/>
      <c r="KQ69" s="102"/>
      <c r="KR69" s="102"/>
      <c r="KS69" s="102"/>
      <c r="KT69" s="102"/>
      <c r="KU69" s="102"/>
      <c r="KV69" s="102"/>
      <c r="KW69" s="102"/>
      <c r="KX69" s="102"/>
      <c r="KY69" s="102"/>
      <c r="KZ69" s="102"/>
      <c r="LA69" s="102"/>
      <c r="LB69" s="102"/>
      <c r="LC69" s="102"/>
      <c r="LD69" s="102"/>
      <c r="LE69" s="102"/>
      <c r="LF69" s="102"/>
      <c r="LG69" s="102"/>
      <c r="LH69" s="102"/>
      <c r="LI69" s="102"/>
      <c r="LJ69" s="102"/>
      <c r="LK69" s="102"/>
      <c r="LL69" s="102"/>
      <c r="LM69" s="102"/>
      <c r="LN69" s="102"/>
      <c r="LO69" s="102"/>
      <c r="LP69" s="102"/>
      <c r="LQ69" s="102"/>
      <c r="LR69" s="102"/>
      <c r="LS69" s="102"/>
      <c r="LT69" s="102"/>
      <c r="LU69" s="102"/>
      <c r="LV69" s="102"/>
      <c r="LW69" s="102"/>
      <c r="LX69" s="102"/>
      <c r="LY69" s="102"/>
      <c r="LZ69" s="102"/>
      <c r="MA69" s="102"/>
      <c r="MB69" s="102"/>
      <c r="MC69" s="102"/>
      <c r="MD69" s="102"/>
      <c r="ME69" s="102"/>
      <c r="MF69" s="102"/>
      <c r="MG69" s="102"/>
      <c r="MH69" s="102"/>
      <c r="MI69" s="102"/>
      <c r="MJ69" s="102"/>
      <c r="MK69" s="102"/>
      <c r="ML69" s="102"/>
      <c r="MM69" s="102"/>
      <c r="MN69" s="102"/>
      <c r="MO69" s="102"/>
      <c r="MP69" s="102"/>
      <c r="MQ69" s="102"/>
      <c r="MR69" s="102"/>
      <c r="MS69" s="102"/>
      <c r="MT69" s="102"/>
      <c r="MU69" s="102"/>
      <c r="MV69" s="102"/>
      <c r="MW69" s="102"/>
      <c r="MX69" s="102"/>
      <c r="MY69" s="102"/>
      <c r="MZ69" s="102"/>
      <c r="NA69" s="102"/>
      <c r="NB69" s="102"/>
      <c r="NC69" s="102"/>
      <c r="ND69" s="102"/>
      <c r="NE69" s="102"/>
      <c r="NF69" s="102"/>
      <c r="NG69" s="102"/>
      <c r="NH69" s="102"/>
      <c r="NI69" s="102"/>
      <c r="NJ69" s="102"/>
      <c r="NK69" s="102"/>
      <c r="NL69" s="102"/>
      <c r="NM69" s="102"/>
      <c r="NN69" s="102"/>
      <c r="NO69" s="102"/>
      <c r="NP69" s="102"/>
      <c r="NQ69" s="102"/>
      <c r="NR69" s="102"/>
      <c r="NS69" s="102"/>
      <c r="NT69" s="102"/>
      <c r="NU69" s="102"/>
      <c r="NV69" s="102"/>
      <c r="NW69" s="102"/>
      <c r="NX69" s="102"/>
      <c r="NY69" s="102"/>
      <c r="NZ69" s="102"/>
      <c r="OA69" s="102"/>
      <c r="OB69" s="102"/>
      <c r="OC69" s="102"/>
      <c r="OD69" s="102"/>
      <c r="OE69" s="102"/>
      <c r="OF69" s="102"/>
      <c r="OG69" s="102"/>
      <c r="OH69" s="102"/>
      <c r="OI69" s="102"/>
      <c r="OJ69" s="102"/>
      <c r="OK69" s="102"/>
      <c r="OL69" s="102"/>
      <c r="OM69" s="102"/>
      <c r="ON69" s="102"/>
      <c r="OO69" s="102"/>
      <c r="OP69" s="102"/>
      <c r="OQ69" s="102"/>
      <c r="OR69" s="102"/>
      <c r="OS69" s="102"/>
      <c r="OT69" s="102"/>
      <c r="OU69" s="102"/>
      <c r="OV69" s="102"/>
      <c r="OW69" s="102"/>
      <c r="OX69" s="102"/>
      <c r="OY69" s="102"/>
      <c r="OZ69" s="102"/>
      <c r="PA69" s="102"/>
      <c r="PB69" s="102"/>
      <c r="PC69" s="102"/>
      <c r="PD69" s="102"/>
      <c r="PE69" s="102"/>
      <c r="PF69" s="102"/>
      <c r="PG69" s="102"/>
      <c r="PH69" s="102"/>
      <c r="PI69" s="102"/>
      <c r="PJ69" s="102"/>
      <c r="PK69" s="102"/>
      <c r="PL69" s="102"/>
      <c r="PM69" s="102"/>
      <c r="PN69" s="102"/>
      <c r="PO69" s="102"/>
      <c r="PP69" s="102"/>
      <c r="PQ69" s="102"/>
      <c r="PR69" s="102"/>
      <c r="PS69" s="102"/>
      <c r="PT69" s="102"/>
      <c r="PU69" s="102"/>
      <c r="PV69" s="102"/>
      <c r="PW69" s="102"/>
      <c r="PX69" s="102"/>
      <c r="PY69" s="102"/>
      <c r="PZ69" s="102"/>
      <c r="QA69" s="102"/>
      <c r="QB69" s="102"/>
      <c r="QC69" s="102"/>
      <c r="QD69" s="102"/>
      <c r="QE69" s="102"/>
      <c r="QF69" s="102"/>
      <c r="QG69" s="102"/>
      <c r="QH69" s="102"/>
      <c r="QI69" s="102"/>
      <c r="QJ69" s="102"/>
      <c r="QK69" s="102"/>
      <c r="QL69" s="102"/>
      <c r="QM69" s="102"/>
      <c r="QN69" s="102"/>
      <c r="QO69" s="102"/>
      <c r="QP69" s="102"/>
      <c r="QQ69" s="102"/>
      <c r="QR69" s="102"/>
      <c r="QS69" s="102"/>
      <c r="QT69" s="102"/>
      <c r="QU69" s="102"/>
      <c r="QV69" s="102"/>
      <c r="QW69" s="102"/>
      <c r="QX69" s="102"/>
      <c r="QY69" s="102"/>
      <c r="QZ69" s="102"/>
      <c r="RA69" s="102"/>
      <c r="RB69" s="102"/>
      <c r="RC69" s="102"/>
      <c r="RD69" s="102"/>
      <c r="RE69" s="102"/>
      <c r="RF69" s="102"/>
      <c r="RG69" s="102"/>
      <c r="RH69" s="102"/>
      <c r="RI69" s="102"/>
      <c r="RJ69" s="102"/>
      <c r="RK69" s="102"/>
      <c r="RL69" s="102"/>
      <c r="RM69" s="102"/>
      <c r="RN69" s="102"/>
      <c r="RO69" s="102"/>
      <c r="RP69" s="102"/>
      <c r="RQ69" s="102"/>
      <c r="RR69" s="102"/>
      <c r="RS69" s="102"/>
      <c r="RT69" s="102"/>
      <c r="RU69" s="102"/>
      <c r="RV69" s="102"/>
      <c r="RW69" s="102"/>
      <c r="RX69" s="102"/>
      <c r="RY69" s="102"/>
      <c r="RZ69" s="102"/>
      <c r="SA69" s="102"/>
      <c r="SB69" s="102"/>
      <c r="SC69" s="102"/>
      <c r="SD69" s="102"/>
      <c r="SE69" s="102"/>
      <c r="SF69" s="102"/>
      <c r="SG69" s="102"/>
      <c r="SH69" s="102"/>
      <c r="SI69" s="102"/>
      <c r="SJ69" s="102"/>
      <c r="SK69" s="102"/>
      <c r="SL69" s="102"/>
      <c r="SM69" s="102"/>
      <c r="SN69" s="102"/>
      <c r="SO69" s="102"/>
      <c r="SP69" s="102"/>
      <c r="SQ69" s="102"/>
      <c r="SR69" s="102"/>
      <c r="SS69" s="102"/>
      <c r="ST69" s="102"/>
      <c r="SU69" s="102"/>
      <c r="SV69" s="102"/>
      <c r="SW69" s="102"/>
      <c r="SX69" s="102"/>
      <c r="SY69" s="102"/>
      <c r="SZ69" s="102"/>
      <c r="TA69" s="102"/>
      <c r="TB69" s="102"/>
      <c r="TC69" s="102"/>
      <c r="TD69" s="102"/>
      <c r="TE69" s="102"/>
      <c r="TF69" s="102"/>
      <c r="TG69" s="102"/>
      <c r="TH69" s="102"/>
      <c r="TI69" s="102"/>
      <c r="TJ69" s="102"/>
      <c r="TK69" s="102"/>
      <c r="TL69" s="102"/>
      <c r="TM69" s="102"/>
      <c r="TN69" s="102"/>
      <c r="TO69" s="102"/>
      <c r="TP69" s="102"/>
      <c r="TQ69" s="102"/>
      <c r="TR69" s="102"/>
      <c r="TS69" s="102"/>
      <c r="TT69" s="102"/>
      <c r="TU69" s="102"/>
      <c r="TV69" s="102"/>
      <c r="TW69" s="102"/>
      <c r="TX69" s="102"/>
      <c r="TY69" s="102"/>
      <c r="TZ69" s="102"/>
      <c r="UA69" s="102"/>
      <c r="UB69" s="102"/>
      <c r="UC69" s="102"/>
      <c r="UD69" s="102"/>
      <c r="UE69" s="102"/>
      <c r="UF69" s="102"/>
      <c r="UG69" s="102"/>
      <c r="UH69" s="102"/>
      <c r="UI69" s="102"/>
      <c r="UJ69" s="102"/>
      <c r="UK69" s="102"/>
      <c r="UL69" s="102"/>
      <c r="UM69" s="102"/>
      <c r="UN69" s="102"/>
      <c r="UO69" s="102"/>
      <c r="UP69" s="102"/>
      <c r="UQ69" s="102"/>
      <c r="UR69" s="102"/>
      <c r="US69" s="102"/>
      <c r="UT69" s="102"/>
      <c r="UU69" s="102"/>
      <c r="UV69" s="102"/>
      <c r="UW69" s="102"/>
      <c r="UX69" s="102"/>
      <c r="UY69" s="102"/>
      <c r="UZ69" s="102"/>
      <c r="VA69" s="102"/>
      <c r="VB69" s="102"/>
      <c r="VC69" s="102"/>
      <c r="VD69" s="102"/>
      <c r="VE69" s="102"/>
      <c r="VF69" s="102"/>
      <c r="VG69" s="102"/>
      <c r="VH69" s="102"/>
      <c r="VI69" s="102"/>
      <c r="VJ69" s="102"/>
      <c r="VK69" s="102"/>
      <c r="VL69" s="102"/>
      <c r="VM69" s="102"/>
      <c r="VN69" s="102"/>
      <c r="VO69" s="102"/>
      <c r="VP69" s="102"/>
      <c r="VQ69" s="102"/>
      <c r="VR69" s="102"/>
      <c r="VS69" s="102"/>
      <c r="VT69" s="102"/>
      <c r="VU69" s="102"/>
      <c r="VV69" s="102"/>
      <c r="VW69" s="102"/>
      <c r="VX69" s="102"/>
      <c r="VY69" s="102"/>
      <c r="VZ69" s="102"/>
      <c r="WA69" s="102"/>
      <c r="WB69" s="102"/>
      <c r="WC69" s="102"/>
      <c r="WD69" s="102"/>
      <c r="WE69" s="102"/>
      <c r="WF69" s="102"/>
      <c r="WG69" s="102"/>
      <c r="WH69" s="102"/>
      <c r="WI69" s="102"/>
      <c r="WJ69" s="102"/>
      <c r="WK69" s="102"/>
      <c r="WL69" s="102"/>
      <c r="WM69" s="102"/>
      <c r="WN69" s="102"/>
      <c r="WO69" s="102"/>
      <c r="WP69" s="102"/>
      <c r="WQ69" s="102"/>
      <c r="WR69" s="102"/>
      <c r="WS69" s="102"/>
      <c r="WT69" s="102"/>
      <c r="WU69" s="102"/>
      <c r="WV69" s="102"/>
      <c r="WW69" s="102"/>
      <c r="WX69" s="102"/>
      <c r="WY69" s="102"/>
      <c r="WZ69" s="102"/>
      <c r="XA69" s="102"/>
      <c r="XB69" s="102"/>
      <c r="XC69" s="102"/>
      <c r="XD69" s="102"/>
      <c r="XE69" s="102"/>
      <c r="XF69" s="102"/>
      <c r="XG69" s="102"/>
      <c r="XH69" s="102"/>
      <c r="XI69" s="102"/>
      <c r="XJ69" s="102"/>
      <c r="XK69" s="102"/>
      <c r="XL69" s="102"/>
      <c r="XM69" s="102"/>
      <c r="XN69" s="102"/>
      <c r="XO69" s="102"/>
      <c r="XP69" s="102"/>
      <c r="XQ69" s="102"/>
      <c r="XR69" s="102"/>
      <c r="XS69" s="102"/>
      <c r="XT69" s="102"/>
      <c r="XU69" s="102"/>
      <c r="XV69" s="102"/>
      <c r="XW69" s="102"/>
      <c r="XX69" s="102"/>
      <c r="XY69" s="102"/>
      <c r="XZ69" s="102"/>
      <c r="YA69" s="102"/>
      <c r="YB69" s="102"/>
      <c r="YC69" s="102"/>
      <c r="YD69" s="102"/>
      <c r="YE69" s="102"/>
      <c r="YF69" s="102"/>
      <c r="YG69" s="102"/>
      <c r="YH69" s="102"/>
      <c r="YI69" s="102"/>
      <c r="YJ69" s="102"/>
      <c r="YK69" s="102"/>
      <c r="YL69" s="102"/>
      <c r="YM69" s="102"/>
      <c r="YN69" s="102"/>
      <c r="YO69" s="102"/>
      <c r="YP69" s="102"/>
      <c r="YQ69" s="102"/>
      <c r="YR69" s="102"/>
      <c r="YS69" s="102"/>
      <c r="YT69" s="102"/>
      <c r="YU69" s="102"/>
      <c r="YV69" s="102"/>
      <c r="YW69" s="102"/>
      <c r="YX69" s="102"/>
      <c r="YY69" s="102"/>
      <c r="YZ69" s="102"/>
      <c r="ZA69" s="102"/>
      <c r="ZB69" s="102"/>
      <c r="ZC69" s="102"/>
      <c r="ZD69" s="102"/>
      <c r="ZE69" s="102"/>
      <c r="ZF69" s="102"/>
      <c r="ZG69" s="102"/>
      <c r="ZH69" s="102"/>
      <c r="ZI69" s="102"/>
      <c r="ZJ69" s="102"/>
      <c r="ZK69" s="102"/>
      <c r="ZL69" s="102"/>
      <c r="ZM69" s="102"/>
      <c r="ZN69" s="102"/>
      <c r="ZO69" s="102"/>
      <c r="ZP69" s="102"/>
      <c r="ZQ69" s="102"/>
      <c r="ZR69" s="102"/>
      <c r="ZS69" s="102"/>
      <c r="ZT69" s="102"/>
      <c r="ZU69" s="102"/>
      <c r="ZV69" s="102"/>
      <c r="ZW69" s="102"/>
      <c r="ZX69" s="102"/>
      <c r="ZY69" s="102"/>
      <c r="ZZ69" s="102"/>
      <c r="AAA69" s="102"/>
      <c r="AAB69" s="102"/>
      <c r="AAC69" s="102"/>
      <c r="AAD69" s="102"/>
      <c r="AAE69" s="102"/>
      <c r="AAF69" s="102"/>
      <c r="AAG69" s="102"/>
      <c r="AAH69" s="102"/>
      <c r="AAI69" s="102"/>
      <c r="AAJ69" s="102"/>
      <c r="AAK69" s="102"/>
      <c r="AAL69" s="102"/>
      <c r="AAM69" s="102"/>
      <c r="AAN69" s="102"/>
      <c r="AAO69" s="102"/>
      <c r="AAP69" s="102"/>
      <c r="AAQ69" s="102"/>
      <c r="AAR69" s="102"/>
      <c r="AAS69" s="102"/>
      <c r="AAT69" s="102"/>
      <c r="AAU69" s="102"/>
      <c r="AAV69" s="102"/>
      <c r="AAW69" s="102"/>
      <c r="AAX69" s="102"/>
      <c r="AAY69" s="102"/>
      <c r="AAZ69" s="102"/>
      <c r="ABA69" s="102"/>
      <c r="ABB69" s="102"/>
      <c r="ABC69" s="102"/>
      <c r="ABD69" s="102"/>
      <c r="ABE69" s="102"/>
      <c r="ABF69" s="102"/>
      <c r="ABG69" s="102"/>
      <c r="ABH69" s="102"/>
      <c r="ABI69" s="102"/>
      <c r="ABJ69" s="102"/>
      <c r="ABK69" s="102"/>
      <c r="ABL69" s="102"/>
      <c r="ABM69" s="102"/>
      <c r="ABN69" s="102"/>
      <c r="ABO69" s="102"/>
      <c r="ABP69" s="102"/>
      <c r="ABQ69" s="102"/>
      <c r="ABR69" s="102"/>
      <c r="ABS69" s="102"/>
      <c r="ABT69" s="102"/>
      <c r="ABU69" s="102"/>
      <c r="ABV69" s="102"/>
      <c r="ABW69" s="102"/>
      <c r="ABX69" s="102"/>
      <c r="ABY69" s="102"/>
      <c r="ABZ69" s="102"/>
      <c r="ACA69" s="102"/>
      <c r="ACB69" s="102"/>
      <c r="ACC69" s="102"/>
      <c r="ACD69" s="102"/>
      <c r="ACE69" s="102"/>
      <c r="ACF69" s="102"/>
      <c r="ACG69" s="102"/>
      <c r="ACH69" s="102"/>
      <c r="ACI69" s="102"/>
      <c r="ACJ69" s="102"/>
      <c r="ACK69" s="102"/>
      <c r="ACL69" s="102"/>
      <c r="ACM69" s="102"/>
      <c r="ACN69" s="102"/>
      <c r="ACO69" s="102"/>
      <c r="ACP69" s="102"/>
      <c r="ACQ69" s="102"/>
      <c r="ACR69" s="102"/>
      <c r="ACS69" s="102"/>
      <c r="ACT69" s="102"/>
      <c r="ACU69" s="102"/>
      <c r="ACV69" s="102"/>
      <c r="ACW69" s="102"/>
      <c r="ACX69" s="102"/>
      <c r="ACY69" s="102"/>
      <c r="ACZ69" s="102"/>
      <c r="ADA69" s="102"/>
      <c r="ADB69" s="102"/>
      <c r="ADC69" s="102"/>
      <c r="ADD69" s="102"/>
      <c r="ADE69" s="102"/>
      <c r="ADF69" s="102"/>
      <c r="ADG69" s="102"/>
      <c r="ADH69" s="102"/>
      <c r="ADI69" s="102"/>
      <c r="ADJ69" s="102"/>
      <c r="ADK69" s="102"/>
      <c r="ADL69" s="102"/>
      <c r="ADM69" s="102"/>
      <c r="ADN69" s="102"/>
      <c r="ADO69" s="102"/>
      <c r="ADP69" s="102"/>
      <c r="ADQ69" s="102"/>
      <c r="ADR69" s="102"/>
      <c r="ADS69" s="102"/>
      <c r="ADT69" s="102"/>
      <c r="ADU69" s="102"/>
      <c r="ADV69" s="102"/>
      <c r="ADW69" s="102"/>
      <c r="ADX69" s="102"/>
      <c r="ADY69" s="102"/>
      <c r="ADZ69" s="102"/>
      <c r="AEA69" s="102"/>
      <c r="AEB69" s="102"/>
      <c r="AEC69" s="102"/>
    </row>
    <row r="70" spans="1:809" s="71" customFormat="1">
      <c r="A70" s="49"/>
      <c r="B70" s="35">
        <v>3</v>
      </c>
      <c r="C70" s="93" t="s">
        <v>274</v>
      </c>
      <c r="D70" s="94" t="s">
        <v>35</v>
      </c>
      <c r="E70" s="95" t="s">
        <v>36</v>
      </c>
      <c r="F70" s="95"/>
      <c r="G70" s="95">
        <v>18</v>
      </c>
      <c r="H70" s="96"/>
      <c r="I70" s="95" t="s">
        <v>136</v>
      </c>
      <c r="J70" s="97">
        <v>1</v>
      </c>
      <c r="K70" s="98" t="s">
        <v>31</v>
      </c>
      <c r="L70" s="97">
        <v>1997</v>
      </c>
      <c r="M70" s="50">
        <v>35717</v>
      </c>
      <c r="N70" s="96"/>
      <c r="O70" s="99"/>
      <c r="P70" s="99"/>
      <c r="Q70" s="60" t="s">
        <v>137</v>
      </c>
      <c r="R70" s="58" t="s">
        <v>275</v>
      </c>
      <c r="S70" s="29" t="s">
        <v>276</v>
      </c>
      <c r="T70" s="30" t="str">
        <f t="shared" si="1"/>
        <v>Fe</v>
      </c>
      <c r="U70" s="29"/>
      <c r="V70" s="29"/>
      <c r="W70" s="29"/>
      <c r="X70" s="29"/>
      <c r="Y70" s="29"/>
      <c r="Z70" s="29"/>
      <c r="AA70" s="29"/>
    </row>
    <row r="71" spans="1:809" s="71" customFormat="1">
      <c r="A71" s="49"/>
      <c r="B71" s="35">
        <v>3</v>
      </c>
      <c r="C71" s="93" t="s">
        <v>274</v>
      </c>
      <c r="D71" s="94" t="s">
        <v>35</v>
      </c>
      <c r="E71" s="95" t="s">
        <v>36</v>
      </c>
      <c r="F71" s="95"/>
      <c r="G71" s="95">
        <v>20</v>
      </c>
      <c r="H71" s="96"/>
      <c r="I71" s="95" t="s">
        <v>136</v>
      </c>
      <c r="J71" s="97">
        <v>1</v>
      </c>
      <c r="K71" s="98" t="s">
        <v>31</v>
      </c>
      <c r="L71" s="97">
        <v>1997</v>
      </c>
      <c r="M71" s="50">
        <v>35717</v>
      </c>
      <c r="N71" s="96"/>
      <c r="O71" s="99"/>
      <c r="P71" s="99"/>
      <c r="Q71" s="60" t="s">
        <v>137</v>
      </c>
      <c r="R71" s="58" t="s">
        <v>277</v>
      </c>
      <c r="S71" s="29" t="s">
        <v>276</v>
      </c>
      <c r="T71" s="30" t="str">
        <f t="shared" si="1"/>
        <v>Fe</v>
      </c>
      <c r="U71" s="29"/>
      <c r="V71" s="29"/>
      <c r="W71" s="29"/>
      <c r="X71" s="29"/>
      <c r="Y71" s="29"/>
      <c r="Z71" s="29"/>
      <c r="AA71" s="29"/>
    </row>
    <row r="72" spans="1:809" s="71" customFormat="1">
      <c r="A72" s="49"/>
      <c r="B72" s="35">
        <v>3</v>
      </c>
      <c r="C72" s="93" t="s">
        <v>278</v>
      </c>
      <c r="D72" s="94" t="s">
        <v>167</v>
      </c>
      <c r="E72" s="95" t="s">
        <v>36</v>
      </c>
      <c r="F72" s="95"/>
      <c r="G72" s="95">
        <v>15</v>
      </c>
      <c r="H72" s="96"/>
      <c r="I72" s="95" t="s">
        <v>136</v>
      </c>
      <c r="J72" s="97">
        <v>1</v>
      </c>
      <c r="K72" s="98" t="s">
        <v>31</v>
      </c>
      <c r="L72" s="97">
        <v>1997</v>
      </c>
      <c r="M72" s="50">
        <v>35717</v>
      </c>
      <c r="N72" s="96"/>
      <c r="O72" s="99"/>
      <c r="P72" s="99"/>
      <c r="Q72" s="60" t="s">
        <v>137</v>
      </c>
      <c r="R72" s="58" t="s">
        <v>279</v>
      </c>
      <c r="S72" s="29"/>
      <c r="T72" s="30" t="str">
        <f t="shared" si="1"/>
        <v>?</v>
      </c>
      <c r="U72" s="29"/>
      <c r="V72" s="29"/>
      <c r="W72" s="29"/>
      <c r="X72" s="29"/>
      <c r="Y72" s="29"/>
      <c r="Z72" s="29"/>
      <c r="AA72" s="29"/>
    </row>
    <row r="73" spans="1:809" s="71" customFormat="1">
      <c r="A73" s="49"/>
      <c r="B73" s="35">
        <v>3</v>
      </c>
      <c r="C73" s="93" t="s">
        <v>280</v>
      </c>
      <c r="D73" s="94" t="s">
        <v>167</v>
      </c>
      <c r="E73" s="95" t="s">
        <v>281</v>
      </c>
      <c r="F73" s="95"/>
      <c r="G73" s="95">
        <v>30</v>
      </c>
      <c r="H73" s="96"/>
      <c r="I73" s="95" t="s">
        <v>136</v>
      </c>
      <c r="J73" s="97">
        <v>1</v>
      </c>
      <c r="K73" s="98" t="s">
        <v>31</v>
      </c>
      <c r="L73" s="97">
        <v>1997</v>
      </c>
      <c r="M73" s="50">
        <v>35717</v>
      </c>
      <c r="N73" s="96">
        <v>60000</v>
      </c>
      <c r="O73" s="99" t="s">
        <v>282</v>
      </c>
      <c r="P73" s="99"/>
      <c r="Q73" s="60" t="s">
        <v>137</v>
      </c>
      <c r="R73" s="58" t="s">
        <v>283</v>
      </c>
      <c r="S73" s="29"/>
      <c r="T73" s="30" t="str">
        <f t="shared" si="1"/>
        <v>?</v>
      </c>
      <c r="U73" s="29"/>
      <c r="V73" s="29"/>
      <c r="W73" s="29"/>
      <c r="X73" s="29"/>
      <c r="Y73" s="29"/>
      <c r="Z73" s="29"/>
      <c r="AA73" s="29"/>
    </row>
    <row r="74" spans="1:809" s="71" customFormat="1">
      <c r="A74" s="38"/>
      <c r="B74" s="35">
        <v>2</v>
      </c>
      <c r="C74" s="93" t="s">
        <v>284</v>
      </c>
      <c r="D74" s="94" t="s">
        <v>167</v>
      </c>
      <c r="E74" s="95" t="s">
        <v>36</v>
      </c>
      <c r="F74" s="95"/>
      <c r="G74" s="95"/>
      <c r="H74" s="96"/>
      <c r="I74" s="95" t="s">
        <v>140</v>
      </c>
      <c r="J74" s="97">
        <v>1</v>
      </c>
      <c r="K74" s="98" t="s">
        <v>31</v>
      </c>
      <c r="L74" s="97">
        <v>1996</v>
      </c>
      <c r="M74" s="50">
        <v>35381</v>
      </c>
      <c r="N74" s="96">
        <v>300000</v>
      </c>
      <c r="O74" s="99"/>
      <c r="P74" s="99"/>
      <c r="Q74" s="60" t="s">
        <v>53</v>
      </c>
      <c r="R74" s="58" t="s">
        <v>285</v>
      </c>
      <c r="S74" s="29"/>
      <c r="T74" s="30" t="str">
        <f t="shared" si="1"/>
        <v>?</v>
      </c>
      <c r="U74" s="29"/>
      <c r="V74" s="29"/>
      <c r="W74" s="29"/>
      <c r="X74" s="29"/>
      <c r="Y74" s="29"/>
      <c r="Z74" s="29"/>
      <c r="AA74" s="29"/>
    </row>
    <row r="75" spans="1:809" s="71" customFormat="1">
      <c r="A75" s="38"/>
      <c r="B75" s="35">
        <v>2</v>
      </c>
      <c r="C75" s="93" t="s">
        <v>286</v>
      </c>
      <c r="D75" s="94" t="s">
        <v>99</v>
      </c>
      <c r="E75" s="95"/>
      <c r="F75" s="95"/>
      <c r="G75" s="95"/>
      <c r="H75" s="96"/>
      <c r="I75" s="95" t="s">
        <v>52</v>
      </c>
      <c r="J75" s="97">
        <v>1</v>
      </c>
      <c r="K75" s="98" t="s">
        <v>228</v>
      </c>
      <c r="L75" s="97">
        <v>1996</v>
      </c>
      <c r="M75" s="50">
        <v>35306</v>
      </c>
      <c r="N75" s="96">
        <v>166000</v>
      </c>
      <c r="O75" s="99">
        <v>300</v>
      </c>
      <c r="P75" s="99"/>
      <c r="Q75" s="60" t="s">
        <v>229</v>
      </c>
      <c r="R75" s="58" t="s">
        <v>287</v>
      </c>
      <c r="S75" s="29" t="s">
        <v>151</v>
      </c>
      <c r="T75" s="30" t="str">
        <f t="shared" si="1"/>
        <v>Pb Zn</v>
      </c>
      <c r="U75" s="29"/>
      <c r="V75" s="29"/>
      <c r="W75" s="29"/>
      <c r="X75" s="29"/>
      <c r="Y75" s="29"/>
      <c r="Z75" s="29"/>
      <c r="AA75" s="29"/>
    </row>
    <row r="76" spans="1:809" s="71" customFormat="1" ht="24">
      <c r="A76" s="18"/>
      <c r="B76" s="35">
        <v>1</v>
      </c>
      <c r="C76" s="93" t="s">
        <v>288</v>
      </c>
      <c r="D76" s="94" t="s">
        <v>56</v>
      </c>
      <c r="E76" s="95"/>
      <c r="F76" s="95"/>
      <c r="G76" s="95"/>
      <c r="H76" s="96"/>
      <c r="I76" s="95" t="s">
        <v>38</v>
      </c>
      <c r="J76" s="97">
        <v>1</v>
      </c>
      <c r="K76" s="98">
        <v>208</v>
      </c>
      <c r="L76" s="97">
        <v>1996</v>
      </c>
      <c r="M76" s="50">
        <v>35148</v>
      </c>
      <c r="N76" s="96">
        <v>1600000</v>
      </c>
      <c r="O76" s="99">
        <v>26</v>
      </c>
      <c r="P76" s="99"/>
      <c r="Q76" s="60" t="s">
        <v>289</v>
      </c>
      <c r="R76" s="58" t="s">
        <v>290</v>
      </c>
      <c r="S76" s="29" t="s">
        <v>58</v>
      </c>
      <c r="T76" s="30" t="str">
        <f t="shared" si="1"/>
        <v>Cu</v>
      </c>
      <c r="U76" s="29">
        <v>372</v>
      </c>
      <c r="V76" s="29">
        <v>0.55000000000000004</v>
      </c>
      <c r="W76" s="29">
        <v>0.11</v>
      </c>
      <c r="X76" s="29">
        <v>0.63823028986031427</v>
      </c>
      <c r="Y76" s="29">
        <v>1969</v>
      </c>
      <c r="Z76" s="29">
        <v>55</v>
      </c>
      <c r="AA76" s="29" t="s">
        <v>59</v>
      </c>
    </row>
    <row r="77" spans="1:809" s="71" customFormat="1">
      <c r="A77" s="38"/>
      <c r="B77" s="35">
        <v>2</v>
      </c>
      <c r="C77" s="93" t="s">
        <v>291</v>
      </c>
      <c r="D77" s="94" t="s">
        <v>99</v>
      </c>
      <c r="E77" s="95" t="s">
        <v>36</v>
      </c>
      <c r="F77" s="95" t="s">
        <v>198</v>
      </c>
      <c r="G77" s="95">
        <v>45</v>
      </c>
      <c r="H77" s="96">
        <v>1520000</v>
      </c>
      <c r="I77" s="95" t="s">
        <v>30</v>
      </c>
      <c r="J77" s="97">
        <v>1</v>
      </c>
      <c r="K77" s="98">
        <v>220</v>
      </c>
      <c r="L77" s="97">
        <v>1996</v>
      </c>
      <c r="M77" s="103">
        <v>1996</v>
      </c>
      <c r="N77" s="96">
        <v>220000</v>
      </c>
      <c r="O77" s="99">
        <v>6</v>
      </c>
      <c r="P77" s="99"/>
      <c r="Q77" s="60" t="s">
        <v>292</v>
      </c>
      <c r="R77" s="58"/>
      <c r="S77" s="29"/>
      <c r="T77" s="30" t="str">
        <f t="shared" si="1"/>
        <v>Pb Zn</v>
      </c>
      <c r="U77" s="29"/>
      <c r="V77" s="29"/>
      <c r="W77" s="29"/>
      <c r="X77" s="29"/>
      <c r="Y77" s="29"/>
      <c r="Z77" s="29"/>
      <c r="AA77" s="29"/>
    </row>
    <row r="78" spans="1:809" s="71" customFormat="1" ht="24">
      <c r="A78" s="49"/>
      <c r="B78" s="35">
        <v>3</v>
      </c>
      <c r="C78" s="93" t="s">
        <v>293</v>
      </c>
      <c r="D78" s="94" t="s">
        <v>42</v>
      </c>
      <c r="E78" s="95"/>
      <c r="F78" s="95"/>
      <c r="G78" s="95"/>
      <c r="H78" s="96"/>
      <c r="I78" s="95" t="s">
        <v>72</v>
      </c>
      <c r="J78" s="97">
        <v>2</v>
      </c>
      <c r="K78" s="98" t="s">
        <v>31</v>
      </c>
      <c r="L78" s="97">
        <v>1995</v>
      </c>
      <c r="M78" s="50">
        <v>35041</v>
      </c>
      <c r="N78" s="96"/>
      <c r="O78" s="99"/>
      <c r="P78" s="99"/>
      <c r="Q78" s="60" t="s">
        <v>246</v>
      </c>
      <c r="R78" s="58" t="s">
        <v>294</v>
      </c>
      <c r="S78" s="29"/>
      <c r="T78" s="30" t="str">
        <f t="shared" si="1"/>
        <v>Au</v>
      </c>
      <c r="U78" s="29"/>
      <c r="V78" s="29"/>
      <c r="W78" s="29"/>
      <c r="X78" s="29"/>
      <c r="Y78" s="29">
        <v>1957</v>
      </c>
      <c r="Z78" s="29"/>
      <c r="AA78" s="29"/>
    </row>
    <row r="79" spans="1:809" s="71" customFormat="1">
      <c r="A79" s="49"/>
      <c r="B79" s="35">
        <v>3</v>
      </c>
      <c r="C79" s="93" t="s">
        <v>295</v>
      </c>
      <c r="D79" s="94" t="s">
        <v>42</v>
      </c>
      <c r="E79" s="95"/>
      <c r="F79" s="95" t="s">
        <v>263</v>
      </c>
      <c r="G79" s="95" t="s">
        <v>296</v>
      </c>
      <c r="H79" s="96">
        <v>3000000</v>
      </c>
      <c r="I79" s="95" t="s">
        <v>63</v>
      </c>
      <c r="J79" s="97">
        <v>1</v>
      </c>
      <c r="K79" s="98">
        <v>207</v>
      </c>
      <c r="L79" s="97">
        <v>1995</v>
      </c>
      <c r="M79" s="51">
        <v>35034</v>
      </c>
      <c r="N79" s="96" t="s">
        <v>297</v>
      </c>
      <c r="O79" s="99"/>
      <c r="P79" s="99"/>
      <c r="Q79" s="60" t="s">
        <v>298</v>
      </c>
      <c r="R79" s="58" t="s">
        <v>299</v>
      </c>
      <c r="S79" s="29"/>
      <c r="T79" s="30" t="str">
        <f t="shared" si="1"/>
        <v>Au</v>
      </c>
      <c r="U79" s="29"/>
      <c r="V79" s="29"/>
      <c r="W79" s="29"/>
      <c r="X79" s="29"/>
      <c r="Y79" s="29"/>
      <c r="Z79" s="29"/>
      <c r="AA79" s="29"/>
    </row>
    <row r="80" spans="1:809" s="71" customFormat="1">
      <c r="A80" s="38"/>
      <c r="B80" s="35">
        <v>2</v>
      </c>
      <c r="C80" s="93" t="s">
        <v>300</v>
      </c>
      <c r="D80" s="94" t="s">
        <v>42</v>
      </c>
      <c r="E80" s="95" t="s">
        <v>184</v>
      </c>
      <c r="F80" s="95" t="s">
        <v>86</v>
      </c>
      <c r="G80" s="95">
        <v>17</v>
      </c>
      <c r="H80" s="96"/>
      <c r="I80" s="95" t="s">
        <v>301</v>
      </c>
      <c r="J80" s="97">
        <v>1</v>
      </c>
      <c r="K80" s="98">
        <v>206</v>
      </c>
      <c r="L80" s="97">
        <v>1995</v>
      </c>
      <c r="M80" s="50">
        <v>34944</v>
      </c>
      <c r="N80" s="96">
        <v>50000</v>
      </c>
      <c r="O80" s="99"/>
      <c r="P80" s="99">
        <v>12</v>
      </c>
      <c r="Q80" s="60" t="s">
        <v>229</v>
      </c>
      <c r="R80" s="58" t="s">
        <v>302</v>
      </c>
      <c r="S80" s="29" t="s">
        <v>257</v>
      </c>
      <c r="T80" s="30" t="str">
        <f t="shared" si="1"/>
        <v>Au</v>
      </c>
      <c r="U80" s="29"/>
      <c r="V80" s="29"/>
      <c r="W80" s="29"/>
      <c r="X80" s="29"/>
      <c r="Y80" s="29"/>
      <c r="Z80" s="29"/>
      <c r="AA80" s="29"/>
    </row>
    <row r="81" spans="1:27" s="71" customFormat="1">
      <c r="A81" s="18"/>
      <c r="B81" s="35">
        <v>1</v>
      </c>
      <c r="C81" s="93" t="s">
        <v>303</v>
      </c>
      <c r="D81" s="94" t="s">
        <v>42</v>
      </c>
      <c r="E81" s="95" t="s">
        <v>184</v>
      </c>
      <c r="F81" s="95" t="s">
        <v>263</v>
      </c>
      <c r="G81" s="95">
        <v>44</v>
      </c>
      <c r="H81" s="96">
        <v>5250000</v>
      </c>
      <c r="I81" s="95" t="s">
        <v>105</v>
      </c>
      <c r="J81" s="97">
        <v>1</v>
      </c>
      <c r="K81" s="98">
        <v>205</v>
      </c>
      <c r="L81" s="97">
        <v>1995</v>
      </c>
      <c r="M81" s="50">
        <v>34930</v>
      </c>
      <c r="N81" s="96">
        <v>4200000</v>
      </c>
      <c r="O81" s="99">
        <v>80</v>
      </c>
      <c r="P81" s="99"/>
      <c r="Q81" s="60" t="s">
        <v>240</v>
      </c>
      <c r="R81" s="58" t="s">
        <v>304</v>
      </c>
      <c r="S81" s="29" t="s">
        <v>151</v>
      </c>
      <c r="T81" s="30" t="str">
        <f t="shared" si="1"/>
        <v>Au</v>
      </c>
      <c r="U81" s="29">
        <v>43</v>
      </c>
      <c r="V81" s="29"/>
      <c r="W81" s="29">
        <v>1.51</v>
      </c>
      <c r="X81" s="29">
        <v>1.2111612517188581</v>
      </c>
      <c r="Y81" s="29">
        <v>1993</v>
      </c>
      <c r="Z81" s="29">
        <v>8</v>
      </c>
      <c r="AA81" s="29" t="s">
        <v>59</v>
      </c>
    </row>
    <row r="82" spans="1:27" s="71" customFormat="1">
      <c r="A82" s="49"/>
      <c r="B82" s="35">
        <v>3</v>
      </c>
      <c r="C82" s="93" t="s">
        <v>305</v>
      </c>
      <c r="D82" s="94" t="s">
        <v>42</v>
      </c>
      <c r="E82" s="95" t="s">
        <v>306</v>
      </c>
      <c r="F82" s="95" t="s">
        <v>86</v>
      </c>
      <c r="G82" s="95">
        <v>4</v>
      </c>
      <c r="H82" s="96">
        <v>25000</v>
      </c>
      <c r="I82" s="95" t="s">
        <v>95</v>
      </c>
      <c r="J82" s="97">
        <v>1</v>
      </c>
      <c r="K82" s="98">
        <v>204</v>
      </c>
      <c r="L82" s="97">
        <v>1995</v>
      </c>
      <c r="M82" s="50">
        <v>34875</v>
      </c>
      <c r="N82" s="96">
        <v>5000</v>
      </c>
      <c r="O82" s="99"/>
      <c r="P82" s="99"/>
      <c r="Q82" s="60" t="s">
        <v>298</v>
      </c>
      <c r="R82" s="58"/>
      <c r="S82" s="29"/>
      <c r="T82" s="30" t="str">
        <f t="shared" si="1"/>
        <v>Au</v>
      </c>
      <c r="U82" s="29"/>
      <c r="V82" s="29"/>
      <c r="W82" s="29"/>
      <c r="X82" s="29"/>
      <c r="Y82" s="29"/>
      <c r="Z82" s="29"/>
      <c r="AA82" s="29"/>
    </row>
    <row r="83" spans="1:27" s="71" customFormat="1">
      <c r="A83" s="49"/>
      <c r="B83" s="35">
        <v>3</v>
      </c>
      <c r="C83" s="93" t="s">
        <v>307</v>
      </c>
      <c r="D83" s="94" t="s">
        <v>42</v>
      </c>
      <c r="E83" s="95" t="s">
        <v>306</v>
      </c>
      <c r="F83" s="95" t="s">
        <v>86</v>
      </c>
      <c r="G83" s="95">
        <v>7</v>
      </c>
      <c r="H83" s="96">
        <v>120000</v>
      </c>
      <c r="I83" s="95" t="s">
        <v>268</v>
      </c>
      <c r="J83" s="97">
        <v>2</v>
      </c>
      <c r="K83" s="98">
        <v>203</v>
      </c>
      <c r="L83" s="97">
        <v>1995</v>
      </c>
      <c r="M83" s="51">
        <v>34851</v>
      </c>
      <c r="N83" s="96">
        <v>40000</v>
      </c>
      <c r="O83" s="99"/>
      <c r="P83" s="99"/>
      <c r="Q83" s="60" t="s">
        <v>298</v>
      </c>
      <c r="R83" s="58"/>
      <c r="S83" s="29"/>
      <c r="T83" s="30" t="str">
        <f t="shared" si="1"/>
        <v>Au</v>
      </c>
      <c r="U83" s="29"/>
      <c r="V83" s="29"/>
      <c r="W83" s="29"/>
      <c r="X83" s="29"/>
      <c r="Y83" s="29"/>
      <c r="Z83" s="29"/>
      <c r="AA83" s="29"/>
    </row>
    <row r="84" spans="1:27" s="71" customFormat="1">
      <c r="A84" s="18"/>
      <c r="B84" s="35">
        <v>1</v>
      </c>
      <c r="C84" s="93" t="s">
        <v>308</v>
      </c>
      <c r="D84" s="94" t="s">
        <v>180</v>
      </c>
      <c r="E84" s="95"/>
      <c r="F84" s="95"/>
      <c r="G84" s="95"/>
      <c r="H84" s="96"/>
      <c r="I84" s="95" t="s">
        <v>52</v>
      </c>
      <c r="J84" s="97">
        <v>1</v>
      </c>
      <c r="K84" s="98" t="s">
        <v>31</v>
      </c>
      <c r="L84" s="97">
        <v>1994</v>
      </c>
      <c r="M84" s="50">
        <v>34657</v>
      </c>
      <c r="N84" s="96">
        <v>1900000</v>
      </c>
      <c r="O84" s="99"/>
      <c r="P84" s="99"/>
      <c r="Q84" s="60" t="s">
        <v>53</v>
      </c>
      <c r="R84" s="58" t="s">
        <v>309</v>
      </c>
      <c r="S84" s="29" t="s">
        <v>156</v>
      </c>
      <c r="T84" s="30" t="str">
        <f t="shared" si="1"/>
        <v>P</v>
      </c>
      <c r="U84" s="29"/>
      <c r="V84" s="29"/>
      <c r="W84" s="29"/>
      <c r="X84" s="29"/>
      <c r="Y84" s="29"/>
      <c r="Z84" s="29"/>
      <c r="AA84" s="29"/>
    </row>
    <row r="85" spans="1:27" s="71" customFormat="1">
      <c r="A85" s="18"/>
      <c r="B85" s="35">
        <v>1</v>
      </c>
      <c r="C85" s="93" t="s">
        <v>310</v>
      </c>
      <c r="D85" s="94" t="s">
        <v>180</v>
      </c>
      <c r="E85" s="95"/>
      <c r="F85" s="95"/>
      <c r="G85" s="95"/>
      <c r="H85" s="96"/>
      <c r="I85" s="95" t="s">
        <v>52</v>
      </c>
      <c r="J85" s="97">
        <v>1</v>
      </c>
      <c r="K85" s="98" t="s">
        <v>31</v>
      </c>
      <c r="L85" s="97">
        <v>1994</v>
      </c>
      <c r="M85" s="50">
        <v>34609</v>
      </c>
      <c r="N85" s="96">
        <v>6800000</v>
      </c>
      <c r="O85" s="99"/>
      <c r="P85" s="99"/>
      <c r="Q85" s="60" t="s">
        <v>53</v>
      </c>
      <c r="R85" s="58" t="s">
        <v>311</v>
      </c>
      <c r="S85" s="29" t="s">
        <v>156</v>
      </c>
      <c r="T85" s="30" t="str">
        <f t="shared" si="1"/>
        <v>P</v>
      </c>
      <c r="U85" s="29"/>
      <c r="V85" s="29"/>
      <c r="W85" s="29"/>
      <c r="X85" s="29"/>
      <c r="Y85" s="29"/>
      <c r="Z85" s="29"/>
      <c r="AA85" s="29"/>
    </row>
    <row r="86" spans="1:27" s="71" customFormat="1">
      <c r="A86" s="49"/>
      <c r="B86" s="35">
        <v>3</v>
      </c>
      <c r="C86" s="93" t="s">
        <v>312</v>
      </c>
      <c r="D86" s="94" t="s">
        <v>180</v>
      </c>
      <c r="E86" s="95"/>
      <c r="F86" s="95"/>
      <c r="G86" s="95"/>
      <c r="H86" s="96"/>
      <c r="I86" s="95" t="s">
        <v>268</v>
      </c>
      <c r="J86" s="97">
        <v>2</v>
      </c>
      <c r="K86" s="98" t="s">
        <v>31</v>
      </c>
      <c r="L86" s="97">
        <v>1994</v>
      </c>
      <c r="M86" s="51">
        <v>34608</v>
      </c>
      <c r="N86" s="96">
        <v>76000</v>
      </c>
      <c r="O86" s="99"/>
      <c r="P86" s="99"/>
      <c r="Q86" s="60" t="s">
        <v>53</v>
      </c>
      <c r="R86" s="58" t="s">
        <v>313</v>
      </c>
      <c r="S86" s="29" t="s">
        <v>156</v>
      </c>
      <c r="T86" s="30" t="str">
        <f t="shared" si="1"/>
        <v>P</v>
      </c>
      <c r="U86" s="29"/>
      <c r="V86" s="29"/>
      <c r="W86" s="29"/>
      <c r="X86" s="29"/>
      <c r="Y86" s="29"/>
      <c r="Z86" s="29"/>
      <c r="AA86" s="29"/>
    </row>
    <row r="87" spans="1:27" s="71" customFormat="1">
      <c r="A87" s="49"/>
      <c r="B87" s="35">
        <v>3</v>
      </c>
      <c r="C87" s="93" t="s">
        <v>314</v>
      </c>
      <c r="D87" s="94" t="s">
        <v>180</v>
      </c>
      <c r="E87" s="95"/>
      <c r="F87" s="95"/>
      <c r="G87" s="95"/>
      <c r="H87" s="96"/>
      <c r="I87" s="95" t="s">
        <v>268</v>
      </c>
      <c r="J87" s="97">
        <v>2</v>
      </c>
      <c r="K87" s="98" t="s">
        <v>31</v>
      </c>
      <c r="L87" s="97">
        <v>1994</v>
      </c>
      <c r="M87" s="51">
        <v>34486</v>
      </c>
      <c r="N87" s="96"/>
      <c r="O87" s="99"/>
      <c r="P87" s="99"/>
      <c r="Q87" s="60" t="s">
        <v>53</v>
      </c>
      <c r="R87" s="58" t="s">
        <v>315</v>
      </c>
      <c r="S87" s="29" t="s">
        <v>156</v>
      </c>
      <c r="T87" s="30" t="str">
        <f t="shared" si="1"/>
        <v>P</v>
      </c>
      <c r="U87" s="29"/>
      <c r="V87" s="29"/>
      <c r="W87" s="29"/>
      <c r="X87" s="29"/>
      <c r="Y87" s="29"/>
      <c r="Z87" s="29"/>
      <c r="AA87" s="29"/>
    </row>
    <row r="88" spans="1:27" s="71" customFormat="1" ht="24">
      <c r="A88" s="18"/>
      <c r="B88" s="35">
        <v>1</v>
      </c>
      <c r="C88" s="93" t="s">
        <v>316</v>
      </c>
      <c r="D88" s="94" t="s">
        <v>42</v>
      </c>
      <c r="E88" s="95" t="s">
        <v>317</v>
      </c>
      <c r="F88" s="95" t="s">
        <v>198</v>
      </c>
      <c r="G88" s="95">
        <v>31</v>
      </c>
      <c r="H88" s="96">
        <v>7040000</v>
      </c>
      <c r="I88" s="95" t="s">
        <v>81</v>
      </c>
      <c r="J88" s="97">
        <v>1</v>
      </c>
      <c r="K88" s="98">
        <v>202</v>
      </c>
      <c r="L88" s="97">
        <v>1994</v>
      </c>
      <c r="M88" s="50">
        <v>34387</v>
      </c>
      <c r="N88" s="96">
        <v>600000</v>
      </c>
      <c r="O88" s="99">
        <v>4</v>
      </c>
      <c r="P88" s="99">
        <v>17</v>
      </c>
      <c r="Q88" s="60" t="s">
        <v>240</v>
      </c>
      <c r="R88" s="58" t="s">
        <v>318</v>
      </c>
      <c r="S88" s="29" t="s">
        <v>319</v>
      </c>
      <c r="T88" s="30" t="str">
        <f t="shared" si="1"/>
        <v>Au</v>
      </c>
      <c r="U88" s="29"/>
      <c r="V88" s="29"/>
      <c r="W88" s="29"/>
      <c r="X88" s="29"/>
      <c r="Y88" s="29">
        <v>1950</v>
      </c>
      <c r="Z88" s="29"/>
      <c r="AA88" s="29" t="s">
        <v>59</v>
      </c>
    </row>
    <row r="89" spans="1:27" s="71" customFormat="1">
      <c r="A89" s="36"/>
      <c r="B89" s="35">
        <v>4</v>
      </c>
      <c r="C89" s="93" t="s">
        <v>320</v>
      </c>
      <c r="D89" s="94" t="s">
        <v>321</v>
      </c>
      <c r="E89" s="95"/>
      <c r="F89" s="95"/>
      <c r="G89" s="95"/>
      <c r="H89" s="96"/>
      <c r="I89" s="95">
        <v>3</v>
      </c>
      <c r="J89" s="97">
        <v>3</v>
      </c>
      <c r="K89" s="98" t="s">
        <v>31</v>
      </c>
      <c r="L89" s="97">
        <v>1994</v>
      </c>
      <c r="M89" s="50">
        <v>34379</v>
      </c>
      <c r="N89" s="96">
        <v>5000000</v>
      </c>
      <c r="O89" s="99"/>
      <c r="P89" s="99"/>
      <c r="Q89" s="60" t="s">
        <v>53</v>
      </c>
      <c r="R89" s="58" t="s">
        <v>322</v>
      </c>
      <c r="S89" s="29"/>
      <c r="T89" s="30" t="str">
        <f t="shared" si="1"/>
        <v>Cu U</v>
      </c>
      <c r="U89" s="29">
        <v>4800</v>
      </c>
      <c r="V89" s="29">
        <v>1.4</v>
      </c>
      <c r="W89" s="29">
        <v>0.6</v>
      </c>
      <c r="X89" s="29">
        <v>3.3212561265108045</v>
      </c>
      <c r="Y89" s="29">
        <v>1988</v>
      </c>
      <c r="Z89" s="29">
        <v>10</v>
      </c>
      <c r="AA89" s="29" t="s">
        <v>59</v>
      </c>
    </row>
    <row r="90" spans="1:27" s="71" customFormat="1">
      <c r="A90" s="49"/>
      <c r="B90" s="35">
        <v>3</v>
      </c>
      <c r="C90" s="93" t="s">
        <v>323</v>
      </c>
      <c r="D90" s="94" t="s">
        <v>42</v>
      </c>
      <c r="E90" s="95" t="s">
        <v>237</v>
      </c>
      <c r="F90" s="95" t="s">
        <v>324</v>
      </c>
      <c r="G90" s="95">
        <v>41</v>
      </c>
      <c r="H90" s="96" t="s">
        <v>325</v>
      </c>
      <c r="I90" s="95" t="s">
        <v>326</v>
      </c>
      <c r="J90" s="97">
        <v>2</v>
      </c>
      <c r="K90" s="98">
        <v>214</v>
      </c>
      <c r="L90" s="97">
        <v>1994</v>
      </c>
      <c r="M90" s="51">
        <v>34366</v>
      </c>
      <c r="N90" s="96" t="s">
        <v>327</v>
      </c>
      <c r="O90" s="99"/>
      <c r="P90" s="99"/>
      <c r="Q90" s="60" t="s">
        <v>298</v>
      </c>
      <c r="R90" s="58"/>
      <c r="S90" s="29"/>
      <c r="T90" s="30" t="str">
        <f t="shared" si="1"/>
        <v>Au</v>
      </c>
      <c r="U90" s="29"/>
      <c r="V90" s="29"/>
      <c r="W90" s="29"/>
      <c r="X90" s="29"/>
      <c r="Y90" s="29"/>
      <c r="Z90" s="29"/>
      <c r="AA90" s="29"/>
    </row>
    <row r="91" spans="1:27" s="71" customFormat="1">
      <c r="A91" s="49"/>
      <c r="B91" s="35">
        <v>3</v>
      </c>
      <c r="C91" s="93" t="s">
        <v>328</v>
      </c>
      <c r="D91" s="94" t="s">
        <v>180</v>
      </c>
      <c r="E91" s="95"/>
      <c r="F91" s="95"/>
      <c r="G91" s="95"/>
      <c r="H91" s="96"/>
      <c r="I91" s="95" t="s">
        <v>52</v>
      </c>
      <c r="J91" s="97">
        <v>1</v>
      </c>
      <c r="K91" s="98" t="s">
        <v>31</v>
      </c>
      <c r="L91" s="97">
        <v>1994</v>
      </c>
      <c r="M91" s="51">
        <v>34336</v>
      </c>
      <c r="N91" s="96">
        <v>76000</v>
      </c>
      <c r="O91" s="99"/>
      <c r="P91" s="99"/>
      <c r="Q91" s="60" t="s">
        <v>53</v>
      </c>
      <c r="R91" s="58"/>
      <c r="S91" s="29"/>
      <c r="T91" s="30" t="str">
        <f t="shared" si="1"/>
        <v>P</v>
      </c>
      <c r="U91" s="29"/>
      <c r="V91" s="29"/>
      <c r="W91" s="29"/>
      <c r="X91" s="29"/>
      <c r="Y91" s="29"/>
      <c r="Z91" s="29"/>
      <c r="AA91" s="29"/>
    </row>
    <row r="92" spans="1:27" s="71" customFormat="1">
      <c r="A92" s="18"/>
      <c r="B92" s="35">
        <v>1</v>
      </c>
      <c r="C92" s="93" t="s">
        <v>329</v>
      </c>
      <c r="D92" s="94" t="s">
        <v>35</v>
      </c>
      <c r="E92" s="95"/>
      <c r="F92" s="95"/>
      <c r="G92" s="95"/>
      <c r="H92" s="96"/>
      <c r="I92" s="95" t="s">
        <v>52</v>
      </c>
      <c r="J92" s="97">
        <v>1</v>
      </c>
      <c r="K92" s="98" t="s">
        <v>31</v>
      </c>
      <c r="L92" s="97">
        <v>1994</v>
      </c>
      <c r="M92" s="51">
        <v>34335</v>
      </c>
      <c r="N92" s="96"/>
      <c r="O92" s="99"/>
      <c r="P92" s="99">
        <v>31</v>
      </c>
      <c r="Q92" s="60" t="s">
        <v>330</v>
      </c>
      <c r="R92" s="58"/>
      <c r="S92" s="29"/>
      <c r="T92" s="30" t="str">
        <f t="shared" si="1"/>
        <v>Fe</v>
      </c>
      <c r="U92" s="29"/>
      <c r="V92" s="29"/>
      <c r="W92" s="29"/>
      <c r="X92" s="29"/>
      <c r="Y92" s="29"/>
      <c r="Z92" s="29"/>
      <c r="AA92" s="29"/>
    </row>
    <row r="93" spans="1:27" s="71" customFormat="1" ht="28">
      <c r="A93" s="38"/>
      <c r="B93" s="35">
        <v>2</v>
      </c>
      <c r="C93" s="93" t="s">
        <v>331</v>
      </c>
      <c r="D93" s="94" t="s">
        <v>56</v>
      </c>
      <c r="E93" s="95"/>
      <c r="F93" s="95"/>
      <c r="G93" s="95"/>
      <c r="H93" s="96"/>
      <c r="I93" s="95" t="s">
        <v>52</v>
      </c>
      <c r="J93" s="97">
        <v>1</v>
      </c>
      <c r="K93" s="98" t="s">
        <v>31</v>
      </c>
      <c r="L93" s="97">
        <v>1993</v>
      </c>
      <c r="M93" s="50">
        <v>34309</v>
      </c>
      <c r="N93" s="96"/>
      <c r="O93" s="99"/>
      <c r="P93" s="99">
        <v>2</v>
      </c>
      <c r="Q93" s="60" t="s">
        <v>246</v>
      </c>
      <c r="R93" s="58" t="s">
        <v>332</v>
      </c>
      <c r="S93" s="29"/>
      <c r="T93" s="30" t="str">
        <f t="shared" si="1"/>
        <v>Cu</v>
      </c>
      <c r="U93" s="29"/>
      <c r="V93" s="29"/>
      <c r="W93" s="29"/>
      <c r="X93" s="29"/>
      <c r="Y93" s="29"/>
      <c r="Z93" s="29"/>
      <c r="AA93" s="29"/>
    </row>
    <row r="94" spans="1:27" s="71" customFormat="1">
      <c r="A94" s="49"/>
      <c r="B94" s="35">
        <v>3</v>
      </c>
      <c r="C94" s="93" t="s">
        <v>333</v>
      </c>
      <c r="D94" s="94" t="s">
        <v>180</v>
      </c>
      <c r="E94" s="95"/>
      <c r="F94" s="95"/>
      <c r="G94" s="95"/>
      <c r="H94" s="96"/>
      <c r="I94" s="95" t="s">
        <v>72</v>
      </c>
      <c r="J94" s="97">
        <v>2</v>
      </c>
      <c r="K94" s="98" t="s">
        <v>31</v>
      </c>
      <c r="L94" s="97">
        <v>1993</v>
      </c>
      <c r="M94" s="51">
        <v>34243</v>
      </c>
      <c r="N94" s="96"/>
      <c r="O94" s="99"/>
      <c r="P94" s="99"/>
      <c r="Q94" s="60" t="s">
        <v>53</v>
      </c>
      <c r="R94" s="58" t="s">
        <v>334</v>
      </c>
      <c r="S94" s="29" t="s">
        <v>156</v>
      </c>
      <c r="T94" s="30" t="str">
        <f t="shared" si="1"/>
        <v>P</v>
      </c>
      <c r="U94" s="29"/>
      <c r="V94" s="29"/>
      <c r="W94" s="29"/>
      <c r="X94" s="29"/>
      <c r="Y94" s="29"/>
      <c r="Z94" s="29"/>
      <c r="AA94" s="29"/>
    </row>
    <row r="95" spans="1:27" s="71" customFormat="1">
      <c r="A95" s="49"/>
      <c r="B95" s="35">
        <v>3</v>
      </c>
      <c r="C95" s="93" t="s">
        <v>335</v>
      </c>
      <c r="D95" s="94" t="s">
        <v>56</v>
      </c>
      <c r="E95" s="95" t="s">
        <v>36</v>
      </c>
      <c r="F95" s="95" t="s">
        <v>336</v>
      </c>
      <c r="G95" s="95">
        <v>5</v>
      </c>
      <c r="H95" s="96"/>
      <c r="I95" s="95" t="s">
        <v>95</v>
      </c>
      <c r="J95" s="97">
        <v>1</v>
      </c>
      <c r="K95" s="98">
        <v>200</v>
      </c>
      <c r="L95" s="97">
        <v>1993</v>
      </c>
      <c r="M95" s="51">
        <v>34182</v>
      </c>
      <c r="N95" s="96" t="s">
        <v>337</v>
      </c>
      <c r="O95" s="99"/>
      <c r="P95" s="99"/>
      <c r="Q95" s="60" t="s">
        <v>298</v>
      </c>
      <c r="R95" s="58"/>
      <c r="S95" s="29"/>
      <c r="T95" s="30" t="str">
        <f t="shared" si="1"/>
        <v>Cu</v>
      </c>
      <c r="U95" s="29"/>
      <c r="V95" s="29"/>
      <c r="W95" s="29"/>
      <c r="X95" s="29"/>
      <c r="Y95" s="29"/>
      <c r="Z95" s="29"/>
      <c r="AA95" s="29"/>
    </row>
    <row r="96" spans="1:27" s="71" customFormat="1" ht="24">
      <c r="A96" s="49"/>
      <c r="B96" s="35">
        <v>3</v>
      </c>
      <c r="C96" s="93" t="s">
        <v>338</v>
      </c>
      <c r="D96" s="94" t="s">
        <v>249</v>
      </c>
      <c r="E96" s="95"/>
      <c r="F96" s="95"/>
      <c r="G96" s="95"/>
      <c r="H96" s="96"/>
      <c r="I96" s="95" t="s">
        <v>95</v>
      </c>
      <c r="J96" s="97">
        <v>1</v>
      </c>
      <c r="K96" s="98">
        <v>199</v>
      </c>
      <c r="L96" s="97">
        <v>1993</v>
      </c>
      <c r="M96" s="50">
        <v>34146</v>
      </c>
      <c r="N96" s="96"/>
      <c r="O96" s="99"/>
      <c r="P96" s="99"/>
      <c r="Q96" s="60" t="s">
        <v>255</v>
      </c>
      <c r="R96" s="58" t="s">
        <v>339</v>
      </c>
      <c r="S96" s="29" t="s">
        <v>151</v>
      </c>
      <c r="T96" s="30" t="str">
        <f t="shared" si="1"/>
        <v>Au Ag</v>
      </c>
      <c r="U96" s="29" t="s">
        <v>340</v>
      </c>
      <c r="V96" s="29">
        <v>2.5</v>
      </c>
      <c r="W96" s="29">
        <v>6</v>
      </c>
      <c r="X96" s="29">
        <v>7.3125612651080454</v>
      </c>
      <c r="Y96" s="29">
        <v>1931</v>
      </c>
      <c r="Z96" s="29">
        <v>37</v>
      </c>
      <c r="AA96" s="29" t="s">
        <v>59</v>
      </c>
    </row>
    <row r="97" spans="1:809" s="71" customFormat="1" ht="24">
      <c r="A97" s="49"/>
      <c r="B97" s="35">
        <v>3</v>
      </c>
      <c r="C97" s="93" t="s">
        <v>341</v>
      </c>
      <c r="D97" s="94" t="s">
        <v>42</v>
      </c>
      <c r="E97" s="95" t="s">
        <v>36</v>
      </c>
      <c r="F97" s="95" t="s">
        <v>324</v>
      </c>
      <c r="G97" s="95">
        <v>28</v>
      </c>
      <c r="H97" s="96"/>
      <c r="I97" s="95" t="s">
        <v>30</v>
      </c>
      <c r="J97" s="97">
        <v>1</v>
      </c>
      <c r="K97" s="98" t="s">
        <v>228</v>
      </c>
      <c r="L97" s="97">
        <v>1993</v>
      </c>
      <c r="M97" s="50">
        <v>34050</v>
      </c>
      <c r="N97" s="96" t="s">
        <v>342</v>
      </c>
      <c r="O97" s="99"/>
      <c r="P97" s="99"/>
      <c r="Q97" s="60" t="s">
        <v>343</v>
      </c>
      <c r="R97" s="58" t="s">
        <v>344</v>
      </c>
      <c r="S97" s="29" t="s">
        <v>345</v>
      </c>
      <c r="T97" s="30" t="str">
        <f t="shared" si="1"/>
        <v>Au</v>
      </c>
      <c r="U97" s="29"/>
      <c r="V97" s="29"/>
      <c r="W97" s="29"/>
      <c r="X97" s="29"/>
      <c r="Y97" s="29"/>
      <c r="Z97" s="29"/>
      <c r="AA97" s="29"/>
    </row>
    <row r="98" spans="1:809" s="71" customFormat="1" ht="24">
      <c r="A98" s="49"/>
      <c r="B98" s="35">
        <v>3</v>
      </c>
      <c r="C98" s="93" t="s">
        <v>346</v>
      </c>
      <c r="D98" s="94" t="s">
        <v>42</v>
      </c>
      <c r="E98" s="95" t="s">
        <v>36</v>
      </c>
      <c r="F98" s="95" t="s">
        <v>324</v>
      </c>
      <c r="G98" s="95">
        <v>28</v>
      </c>
      <c r="H98" s="96"/>
      <c r="I98" s="95" t="s">
        <v>30</v>
      </c>
      <c r="J98" s="97">
        <v>1</v>
      </c>
      <c r="K98" s="98" t="s">
        <v>228</v>
      </c>
      <c r="L98" s="97">
        <v>1993</v>
      </c>
      <c r="M98" s="50">
        <v>34046</v>
      </c>
      <c r="N98" s="96" t="s">
        <v>342</v>
      </c>
      <c r="O98" s="99"/>
      <c r="P98" s="99"/>
      <c r="Q98" s="60" t="s">
        <v>343</v>
      </c>
      <c r="R98" s="58" t="s">
        <v>344</v>
      </c>
      <c r="S98" s="29" t="s">
        <v>345</v>
      </c>
      <c r="T98" s="30" t="str">
        <f t="shared" si="1"/>
        <v>Au</v>
      </c>
      <c r="U98" s="29"/>
      <c r="V98" s="29"/>
      <c r="W98" s="29"/>
      <c r="X98" s="29"/>
      <c r="Y98" s="29"/>
      <c r="Z98" s="29"/>
      <c r="AA98" s="29"/>
    </row>
    <row r="99" spans="1:809" s="71" customFormat="1">
      <c r="A99" s="38"/>
      <c r="B99" s="35">
        <v>2</v>
      </c>
      <c r="C99" s="93" t="s">
        <v>347</v>
      </c>
      <c r="D99" s="94" t="s">
        <v>42</v>
      </c>
      <c r="E99" s="95"/>
      <c r="F99" s="95"/>
      <c r="G99" s="95"/>
      <c r="H99" s="96"/>
      <c r="I99" s="95" t="s">
        <v>95</v>
      </c>
      <c r="J99" s="97">
        <v>1</v>
      </c>
      <c r="K99" s="98" t="s">
        <v>31</v>
      </c>
      <c r="L99" s="97">
        <v>1993</v>
      </c>
      <c r="M99" s="103">
        <v>1993</v>
      </c>
      <c r="N99" s="96"/>
      <c r="O99" s="99"/>
      <c r="P99" s="99">
        <v>6</v>
      </c>
      <c r="Q99" s="60" t="s">
        <v>53</v>
      </c>
      <c r="R99" s="58" t="s">
        <v>348</v>
      </c>
      <c r="S99" s="29" t="s">
        <v>151</v>
      </c>
      <c r="T99" s="30" t="str">
        <f t="shared" si="1"/>
        <v>Au</v>
      </c>
      <c r="U99" s="29"/>
      <c r="V99" s="29"/>
      <c r="W99" s="29"/>
      <c r="X99" s="29"/>
      <c r="Y99" s="29"/>
      <c r="Z99" s="29"/>
      <c r="AA99" s="29"/>
    </row>
    <row r="100" spans="1:809" s="71" customFormat="1">
      <c r="A100" s="49"/>
      <c r="B100" s="35">
        <v>3</v>
      </c>
      <c r="C100" s="93" t="s">
        <v>349</v>
      </c>
      <c r="D100" s="94" t="s">
        <v>99</v>
      </c>
      <c r="E100" s="95" t="s">
        <v>184</v>
      </c>
      <c r="F100" s="95" t="s">
        <v>86</v>
      </c>
      <c r="G100" s="95"/>
      <c r="H100" s="96">
        <v>3500000</v>
      </c>
      <c r="I100" s="95" t="s">
        <v>350</v>
      </c>
      <c r="J100" s="97">
        <v>2</v>
      </c>
      <c r="K100" s="98">
        <v>198</v>
      </c>
      <c r="L100" s="97">
        <v>1992</v>
      </c>
      <c r="M100" s="51">
        <v>33909</v>
      </c>
      <c r="N100" s="96" t="s">
        <v>351</v>
      </c>
      <c r="O100" s="99"/>
      <c r="P100" s="99"/>
      <c r="Q100" s="60" t="s">
        <v>298</v>
      </c>
      <c r="R100" s="58"/>
      <c r="S100" s="29"/>
      <c r="T100" s="30" t="str">
        <f t="shared" si="1"/>
        <v>Pb Zn</v>
      </c>
      <c r="U100" s="29"/>
      <c r="V100" s="29"/>
      <c r="W100" s="29"/>
      <c r="X100" s="29"/>
      <c r="Y100" s="29"/>
      <c r="Z100" s="29"/>
      <c r="AA100" s="29"/>
    </row>
    <row r="101" spans="1:809" s="71" customFormat="1">
      <c r="A101" s="38"/>
      <c r="B101" s="35">
        <v>2</v>
      </c>
      <c r="C101" s="93" t="s">
        <v>352</v>
      </c>
      <c r="D101" s="94" t="s">
        <v>67</v>
      </c>
      <c r="E101" s="95"/>
      <c r="F101" s="95" t="s">
        <v>353</v>
      </c>
      <c r="G101" s="95">
        <v>15</v>
      </c>
      <c r="H101" s="96">
        <v>52000000</v>
      </c>
      <c r="I101" s="95" t="s">
        <v>105</v>
      </c>
      <c r="J101" s="97">
        <v>1</v>
      </c>
      <c r="K101" s="98">
        <v>218</v>
      </c>
      <c r="L101" s="97">
        <v>1992</v>
      </c>
      <c r="M101" s="50">
        <v>33664</v>
      </c>
      <c r="N101" s="96">
        <v>500000</v>
      </c>
      <c r="O101" s="99"/>
      <c r="P101" s="99"/>
      <c r="Q101" s="60" t="s">
        <v>229</v>
      </c>
      <c r="R101" s="58" t="s">
        <v>354</v>
      </c>
      <c r="S101" s="29" t="s">
        <v>156</v>
      </c>
      <c r="T101" s="30" t="str">
        <f t="shared" si="1"/>
        <v>Coal</v>
      </c>
      <c r="U101" s="29"/>
      <c r="V101" s="29"/>
      <c r="W101" s="29"/>
      <c r="X101" s="29"/>
      <c r="Y101" s="29"/>
      <c r="Z101" s="29"/>
      <c r="AA101" s="29"/>
    </row>
    <row r="102" spans="1:809" s="71" customFormat="1" ht="36">
      <c r="A102" s="18"/>
      <c r="B102" s="35">
        <v>1</v>
      </c>
      <c r="C102" s="93" t="s">
        <v>355</v>
      </c>
      <c r="D102" s="94" t="s">
        <v>56</v>
      </c>
      <c r="E102" s="95"/>
      <c r="F102" s="95"/>
      <c r="G102" s="95"/>
      <c r="H102" s="96"/>
      <c r="I102" s="95" t="s">
        <v>63</v>
      </c>
      <c r="J102" s="97">
        <v>1</v>
      </c>
      <c r="K102" s="98">
        <v>197</v>
      </c>
      <c r="L102" s="97">
        <v>1992</v>
      </c>
      <c r="M102" s="50">
        <v>33605</v>
      </c>
      <c r="N102" s="96">
        <v>32243000</v>
      </c>
      <c r="O102" s="99"/>
      <c r="P102" s="99"/>
      <c r="Q102" s="60" t="s">
        <v>246</v>
      </c>
      <c r="R102" s="58" t="s">
        <v>356</v>
      </c>
      <c r="S102" s="29" t="s">
        <v>58</v>
      </c>
      <c r="T102" s="30" t="str">
        <f t="shared" si="1"/>
        <v>Cu</v>
      </c>
      <c r="U102" s="29">
        <v>590</v>
      </c>
      <c r="V102" s="29">
        <v>0.3</v>
      </c>
      <c r="W102" s="29">
        <v>0.35</v>
      </c>
      <c r="X102" s="29">
        <v>0.58073274046463597</v>
      </c>
      <c r="Y102" s="29">
        <v>1958</v>
      </c>
      <c r="Z102" s="29">
        <v>200</v>
      </c>
      <c r="AA102" s="29" t="s">
        <v>59</v>
      </c>
    </row>
    <row r="103" spans="1:809" s="71" customFormat="1" ht="26">
      <c r="A103" s="49"/>
      <c r="B103" s="35">
        <v>3</v>
      </c>
      <c r="C103" s="39" t="s">
        <v>357</v>
      </c>
      <c r="D103" s="104" t="s">
        <v>29</v>
      </c>
      <c r="E103" s="104" t="s">
        <v>85</v>
      </c>
      <c r="F103" s="105" t="s">
        <v>116</v>
      </c>
      <c r="G103" s="104"/>
      <c r="H103" s="106"/>
      <c r="I103" s="104" t="s">
        <v>38</v>
      </c>
      <c r="J103" s="107">
        <v>1</v>
      </c>
      <c r="K103" s="108" t="s">
        <v>31</v>
      </c>
      <c r="L103" s="97">
        <v>1991</v>
      </c>
      <c r="M103" s="109">
        <v>33545</v>
      </c>
      <c r="N103" s="96">
        <v>43200</v>
      </c>
      <c r="O103" s="110"/>
      <c r="P103" s="111"/>
      <c r="Q103" s="112" t="s">
        <v>358</v>
      </c>
      <c r="R103" s="48" t="s">
        <v>359</v>
      </c>
      <c r="S103" s="29"/>
      <c r="T103" s="30" t="str">
        <f t="shared" si="1"/>
        <v>Al</v>
      </c>
      <c r="U103" s="29"/>
      <c r="V103" s="29"/>
      <c r="W103" s="29"/>
      <c r="X103" s="29"/>
      <c r="Y103" s="29"/>
      <c r="Z103" s="29"/>
      <c r="AA103" s="29"/>
      <c r="AB103" s="31"/>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32"/>
      <c r="FB103" s="32"/>
      <c r="FC103" s="32"/>
      <c r="FD103" s="32"/>
      <c r="FE103" s="32"/>
      <c r="FF103" s="32"/>
      <c r="FG103" s="32"/>
      <c r="FH103" s="32"/>
      <c r="FI103" s="32"/>
      <c r="FJ103" s="32"/>
      <c r="FK103" s="32"/>
      <c r="FL103" s="32"/>
      <c r="FM103" s="32"/>
      <c r="FN103" s="32"/>
      <c r="FO103" s="32"/>
      <c r="FP103" s="32"/>
      <c r="FQ103" s="32"/>
      <c r="FR103" s="32"/>
      <c r="FS103" s="32"/>
      <c r="FT103" s="32"/>
      <c r="FU103" s="32"/>
      <c r="FV103" s="32"/>
      <c r="FW103" s="32"/>
      <c r="FX103" s="32"/>
      <c r="FY103" s="32"/>
      <c r="FZ103" s="32"/>
      <c r="GA103" s="32"/>
      <c r="GB103" s="32"/>
      <c r="GC103" s="32"/>
      <c r="GD103" s="32"/>
      <c r="GE103" s="32"/>
      <c r="GF103" s="32"/>
      <c r="GG103" s="32"/>
      <c r="GH103" s="32"/>
      <c r="GI103" s="32"/>
      <c r="GJ103" s="32"/>
      <c r="GK103" s="32"/>
      <c r="GL103" s="32"/>
      <c r="GM103" s="32"/>
      <c r="GN103" s="32"/>
      <c r="GO103" s="32"/>
      <c r="GP103" s="32"/>
      <c r="GQ103" s="32"/>
      <c r="GR103" s="32"/>
      <c r="GS103" s="32"/>
      <c r="GT103" s="32"/>
      <c r="GU103" s="32"/>
      <c r="GV103" s="32"/>
      <c r="GW103" s="32"/>
      <c r="GX103" s="32"/>
      <c r="GY103" s="32"/>
      <c r="GZ103" s="32"/>
      <c r="HA103" s="32"/>
      <c r="HB103" s="32"/>
      <c r="HC103" s="32"/>
      <c r="HD103" s="32"/>
      <c r="HE103" s="32"/>
      <c r="HF103" s="32"/>
      <c r="HG103" s="32"/>
      <c r="HH103" s="32"/>
      <c r="HI103" s="32"/>
      <c r="HJ103" s="32"/>
      <c r="HK103" s="32"/>
      <c r="HL103" s="32"/>
      <c r="HM103" s="32"/>
      <c r="HN103" s="32"/>
      <c r="HO103" s="32"/>
      <c r="HP103" s="32"/>
      <c r="HQ103" s="32"/>
      <c r="HR103" s="32"/>
      <c r="HS103" s="32"/>
      <c r="HT103" s="32"/>
      <c r="HU103" s="32"/>
      <c r="HV103" s="32"/>
      <c r="HW103" s="32"/>
      <c r="HX103" s="32"/>
      <c r="HY103" s="32"/>
      <c r="HZ103" s="32"/>
      <c r="IA103" s="32"/>
      <c r="IB103" s="32"/>
      <c r="IC103" s="32"/>
      <c r="ID103" s="32"/>
      <c r="IE103" s="32"/>
      <c r="IF103" s="32"/>
      <c r="IG103" s="32"/>
      <c r="IH103" s="32"/>
      <c r="II103" s="32"/>
      <c r="IJ103" s="32"/>
      <c r="IK103" s="32"/>
      <c r="IL103" s="32"/>
      <c r="IM103" s="32"/>
      <c r="IN103" s="32"/>
      <c r="IO103" s="32"/>
      <c r="IP103" s="32"/>
      <c r="IQ103" s="32"/>
      <c r="IR103" s="32"/>
      <c r="IS103" s="32"/>
      <c r="IT103" s="32"/>
      <c r="IU103" s="32"/>
      <c r="IV103" s="32"/>
      <c r="IW103" s="32"/>
      <c r="IX103" s="32"/>
      <c r="IY103" s="32"/>
      <c r="IZ103" s="32"/>
      <c r="JA103" s="32"/>
      <c r="JB103" s="32"/>
      <c r="JC103" s="32"/>
      <c r="JD103" s="32"/>
      <c r="JE103" s="32"/>
      <c r="JF103" s="32"/>
      <c r="JG103" s="32"/>
      <c r="JH103" s="32"/>
      <c r="JI103" s="32"/>
      <c r="JJ103" s="32"/>
      <c r="JK103" s="32"/>
      <c r="JL103" s="32"/>
      <c r="JM103" s="32"/>
      <c r="JN103" s="32"/>
      <c r="JO103" s="32"/>
      <c r="JP103" s="32"/>
      <c r="JQ103" s="32"/>
      <c r="JR103" s="32"/>
      <c r="JS103" s="32"/>
      <c r="JT103" s="32"/>
      <c r="JU103" s="32"/>
      <c r="JV103" s="32"/>
      <c r="JW103" s="32"/>
      <c r="JX103" s="32"/>
      <c r="JY103" s="32"/>
      <c r="JZ103" s="32"/>
      <c r="KA103" s="32"/>
      <c r="KB103" s="32"/>
      <c r="KC103" s="32"/>
      <c r="KD103" s="32"/>
      <c r="KE103" s="32"/>
      <c r="KF103" s="32"/>
      <c r="KG103" s="32"/>
      <c r="KH103" s="32"/>
      <c r="KI103" s="32"/>
      <c r="KJ103" s="32"/>
      <c r="KK103" s="32"/>
      <c r="KL103" s="32"/>
      <c r="KM103" s="32"/>
      <c r="KN103" s="32"/>
      <c r="KO103" s="32"/>
      <c r="KP103" s="32"/>
      <c r="KQ103" s="32"/>
      <c r="KR103" s="32"/>
      <c r="KS103" s="32"/>
      <c r="KT103" s="32"/>
      <c r="KU103" s="32"/>
      <c r="KV103" s="32"/>
      <c r="KW103" s="32"/>
      <c r="KX103" s="32"/>
      <c r="KY103" s="32"/>
      <c r="KZ103" s="32"/>
      <c r="LA103" s="32"/>
      <c r="LB103" s="32"/>
      <c r="LC103" s="32"/>
      <c r="LD103" s="32"/>
      <c r="LE103" s="32"/>
      <c r="LF103" s="32"/>
      <c r="LG103" s="32"/>
      <c r="LH103" s="32"/>
      <c r="LI103" s="32"/>
      <c r="LJ103" s="32"/>
      <c r="LK103" s="32"/>
      <c r="LL103" s="32"/>
      <c r="LM103" s="32"/>
      <c r="LN103" s="32"/>
      <c r="LO103" s="32"/>
      <c r="LP103" s="32"/>
      <c r="LQ103" s="32"/>
      <c r="LR103" s="32"/>
      <c r="LS103" s="32"/>
      <c r="LT103" s="32"/>
      <c r="LU103" s="32"/>
      <c r="LV103" s="32"/>
      <c r="LW103" s="32"/>
      <c r="LX103" s="32"/>
      <c r="LY103" s="32"/>
      <c r="LZ103" s="32"/>
      <c r="MA103" s="32"/>
      <c r="MB103" s="32"/>
      <c r="MC103" s="32"/>
      <c r="MD103" s="32"/>
      <c r="ME103" s="32"/>
      <c r="MF103" s="32"/>
      <c r="MG103" s="32"/>
      <c r="MH103" s="32"/>
      <c r="MI103" s="32"/>
      <c r="MJ103" s="32"/>
      <c r="MK103" s="32"/>
      <c r="ML103" s="32"/>
      <c r="MM103" s="32"/>
      <c r="MN103" s="32"/>
      <c r="MO103" s="32"/>
      <c r="MP103" s="32"/>
      <c r="MQ103" s="32"/>
      <c r="MR103" s="32"/>
      <c r="MS103" s="32"/>
      <c r="MT103" s="32"/>
      <c r="MU103" s="32"/>
      <c r="MV103" s="32"/>
      <c r="MW103" s="32"/>
      <c r="MX103" s="32"/>
      <c r="MY103" s="32"/>
      <c r="MZ103" s="32"/>
      <c r="NA103" s="32"/>
      <c r="NB103" s="32"/>
      <c r="NC103" s="32"/>
      <c r="ND103" s="32"/>
      <c r="NE103" s="32"/>
      <c r="NF103" s="32"/>
      <c r="NG103" s="32"/>
      <c r="NH103" s="32"/>
      <c r="NI103" s="32"/>
      <c r="NJ103" s="32"/>
      <c r="NK103" s="32"/>
      <c r="NL103" s="32"/>
      <c r="NM103" s="32"/>
      <c r="NN103" s="32"/>
      <c r="NO103" s="32"/>
      <c r="NP103" s="32"/>
      <c r="NQ103" s="32"/>
      <c r="NR103" s="32"/>
      <c r="NS103" s="32"/>
      <c r="NT103" s="32"/>
      <c r="NU103" s="32"/>
      <c r="NV103" s="32"/>
      <c r="NW103" s="32"/>
      <c r="NX103" s="32"/>
      <c r="NY103" s="32"/>
      <c r="NZ103" s="32"/>
      <c r="OA103" s="32"/>
      <c r="OB103" s="32"/>
      <c r="OC103" s="32"/>
      <c r="OD103" s="32"/>
      <c r="OE103" s="32"/>
      <c r="OF103" s="32"/>
      <c r="OG103" s="32"/>
      <c r="OH103" s="32"/>
      <c r="OI103" s="32"/>
      <c r="OJ103" s="32"/>
      <c r="OK103" s="32"/>
      <c r="OL103" s="32"/>
      <c r="OM103" s="32"/>
      <c r="ON103" s="32"/>
      <c r="OO103" s="32"/>
      <c r="OP103" s="32"/>
      <c r="OQ103" s="32"/>
      <c r="OR103" s="32"/>
      <c r="OS103" s="32"/>
      <c r="OT103" s="32"/>
      <c r="OU103" s="32"/>
      <c r="OV103" s="32"/>
      <c r="OW103" s="32"/>
      <c r="OX103" s="32"/>
      <c r="OY103" s="32"/>
      <c r="OZ103" s="32"/>
      <c r="PA103" s="32"/>
      <c r="PB103" s="32"/>
      <c r="PC103" s="32"/>
      <c r="PD103" s="32"/>
      <c r="PE103" s="32"/>
      <c r="PF103" s="32"/>
      <c r="PG103" s="32"/>
      <c r="PH103" s="32"/>
      <c r="PI103" s="32"/>
      <c r="PJ103" s="32"/>
      <c r="PK103" s="32"/>
      <c r="PL103" s="32"/>
      <c r="PM103" s="32"/>
      <c r="PN103" s="32"/>
      <c r="PO103" s="32"/>
      <c r="PP103" s="32"/>
      <c r="PQ103" s="32"/>
      <c r="PR103" s="32"/>
      <c r="PS103" s="32"/>
      <c r="PT103" s="32"/>
      <c r="PU103" s="32"/>
      <c r="PV103" s="32"/>
      <c r="PW103" s="32"/>
      <c r="PX103" s="32"/>
      <c r="PY103" s="32"/>
      <c r="PZ103" s="32"/>
      <c r="QA103" s="32"/>
      <c r="QB103" s="32"/>
      <c r="QC103" s="32"/>
      <c r="QD103" s="32"/>
      <c r="QE103" s="32"/>
      <c r="QF103" s="32"/>
      <c r="QG103" s="32"/>
      <c r="QH103" s="32"/>
      <c r="QI103" s="32"/>
      <c r="QJ103" s="32"/>
      <c r="QK103" s="32"/>
      <c r="QL103" s="32"/>
      <c r="QM103" s="32"/>
      <c r="QN103" s="32"/>
      <c r="QO103" s="32"/>
      <c r="QP103" s="32"/>
      <c r="QQ103" s="32"/>
      <c r="QR103" s="32"/>
      <c r="QS103" s="32"/>
      <c r="QT103" s="32"/>
      <c r="QU103" s="32"/>
      <c r="QV103" s="32"/>
      <c r="QW103" s="32"/>
      <c r="QX103" s="32"/>
      <c r="QY103" s="32"/>
      <c r="QZ103" s="32"/>
      <c r="RA103" s="32"/>
      <c r="RB103" s="32"/>
      <c r="RC103" s="32"/>
      <c r="RD103" s="32"/>
      <c r="RE103" s="32"/>
      <c r="RF103" s="32"/>
      <c r="RG103" s="32"/>
      <c r="RH103" s="32"/>
      <c r="RI103" s="32"/>
      <c r="RJ103" s="32"/>
      <c r="RK103" s="32"/>
      <c r="RL103" s="32"/>
      <c r="RM103" s="32"/>
      <c r="RN103" s="32"/>
      <c r="RO103" s="32"/>
      <c r="RP103" s="32"/>
      <c r="RQ103" s="32"/>
      <c r="RR103" s="32"/>
      <c r="RS103" s="32"/>
      <c r="RT103" s="32"/>
      <c r="RU103" s="32"/>
      <c r="RV103" s="32"/>
      <c r="RW103" s="32"/>
      <c r="RX103" s="32"/>
      <c r="RY103" s="32"/>
      <c r="RZ103" s="32"/>
      <c r="SA103" s="32"/>
      <c r="SB103" s="32"/>
      <c r="SC103" s="32"/>
      <c r="SD103" s="32"/>
      <c r="SE103" s="32"/>
      <c r="SF103" s="32"/>
      <c r="SG103" s="32"/>
      <c r="SH103" s="32"/>
      <c r="SI103" s="32"/>
      <c r="SJ103" s="32"/>
      <c r="SK103" s="32"/>
      <c r="SL103" s="32"/>
      <c r="SM103" s="32"/>
      <c r="SN103" s="32"/>
      <c r="SO103" s="32"/>
      <c r="SP103" s="32"/>
      <c r="SQ103" s="32"/>
      <c r="SR103" s="32"/>
      <c r="SS103" s="32"/>
      <c r="ST103" s="32"/>
      <c r="SU103" s="32"/>
      <c r="SV103" s="32"/>
      <c r="SW103" s="32"/>
      <c r="SX103" s="32"/>
      <c r="SY103" s="32"/>
      <c r="SZ103" s="32"/>
      <c r="TA103" s="32"/>
      <c r="TB103" s="32"/>
      <c r="TC103" s="32"/>
      <c r="TD103" s="32"/>
      <c r="TE103" s="32"/>
      <c r="TF103" s="32"/>
      <c r="TG103" s="32"/>
      <c r="TH103" s="32"/>
      <c r="TI103" s="32"/>
      <c r="TJ103" s="32"/>
      <c r="TK103" s="32"/>
      <c r="TL103" s="32"/>
      <c r="TM103" s="32"/>
      <c r="TN103" s="32"/>
      <c r="TO103" s="32"/>
      <c r="TP103" s="32"/>
      <c r="TQ103" s="32"/>
      <c r="TR103" s="32"/>
      <c r="TS103" s="32"/>
      <c r="TT103" s="32"/>
      <c r="TU103" s="32"/>
      <c r="TV103" s="32"/>
      <c r="TW103" s="32"/>
      <c r="TX103" s="32"/>
      <c r="TY103" s="32"/>
      <c r="TZ103" s="32"/>
      <c r="UA103" s="32"/>
      <c r="UB103" s="32"/>
      <c r="UC103" s="32"/>
      <c r="UD103" s="32"/>
      <c r="UE103" s="32"/>
      <c r="UF103" s="32"/>
      <c r="UG103" s="32"/>
      <c r="UH103" s="32"/>
      <c r="UI103" s="32"/>
      <c r="UJ103" s="32"/>
      <c r="UK103" s="32"/>
      <c r="UL103" s="32"/>
      <c r="UM103" s="32"/>
      <c r="UN103" s="32"/>
      <c r="UO103" s="32"/>
      <c r="UP103" s="32"/>
      <c r="UQ103" s="32"/>
      <c r="UR103" s="32"/>
      <c r="US103" s="32"/>
      <c r="UT103" s="32"/>
      <c r="UU103" s="32"/>
      <c r="UV103" s="32"/>
      <c r="UW103" s="32"/>
      <c r="UX103" s="32"/>
      <c r="UY103" s="32"/>
      <c r="UZ103" s="32"/>
      <c r="VA103" s="32"/>
      <c r="VB103" s="32"/>
      <c r="VC103" s="32"/>
      <c r="VD103" s="32"/>
      <c r="VE103" s="32"/>
      <c r="VF103" s="32"/>
      <c r="VG103" s="32"/>
      <c r="VH103" s="32"/>
      <c r="VI103" s="32"/>
      <c r="VJ103" s="32"/>
      <c r="VK103" s="32"/>
      <c r="VL103" s="32"/>
      <c r="VM103" s="32"/>
      <c r="VN103" s="32"/>
      <c r="VO103" s="32"/>
      <c r="VP103" s="32"/>
      <c r="VQ103" s="32"/>
      <c r="VR103" s="32"/>
      <c r="VS103" s="32"/>
      <c r="VT103" s="32"/>
      <c r="VU103" s="32"/>
      <c r="VV103" s="32"/>
      <c r="VW103" s="32"/>
      <c r="VX103" s="32"/>
      <c r="VY103" s="32"/>
      <c r="VZ103" s="32"/>
      <c r="WA103" s="32"/>
      <c r="WB103" s="32"/>
      <c r="WC103" s="32"/>
      <c r="WD103" s="32"/>
      <c r="WE103" s="32"/>
      <c r="WF103" s="32"/>
      <c r="WG103" s="32"/>
      <c r="WH103" s="32"/>
      <c r="WI103" s="32"/>
      <c r="WJ103" s="32"/>
      <c r="WK103" s="32"/>
      <c r="WL103" s="32"/>
      <c r="WM103" s="32"/>
      <c r="WN103" s="32"/>
      <c r="WO103" s="32"/>
      <c r="WP103" s="32"/>
      <c r="WQ103" s="32"/>
      <c r="WR103" s="32"/>
      <c r="WS103" s="32"/>
      <c r="WT103" s="32"/>
      <c r="WU103" s="32"/>
      <c r="WV103" s="32"/>
      <c r="WW103" s="32"/>
      <c r="WX103" s="32"/>
      <c r="WY103" s="32"/>
      <c r="WZ103" s="32"/>
      <c r="XA103" s="32"/>
      <c r="XB103" s="32"/>
      <c r="XC103" s="32"/>
      <c r="XD103" s="32"/>
      <c r="XE103" s="32"/>
      <c r="XF103" s="32"/>
      <c r="XG103" s="32"/>
      <c r="XH103" s="32"/>
      <c r="XI103" s="32"/>
      <c r="XJ103" s="32"/>
      <c r="XK103" s="32"/>
      <c r="XL103" s="32"/>
      <c r="XM103" s="32"/>
      <c r="XN103" s="32"/>
      <c r="XO103" s="32"/>
      <c r="XP103" s="32"/>
      <c r="XQ103" s="32"/>
      <c r="XR103" s="32"/>
      <c r="XS103" s="32"/>
      <c r="XT103" s="32"/>
      <c r="XU103" s="32"/>
      <c r="XV103" s="32"/>
      <c r="XW103" s="32"/>
      <c r="XX103" s="32"/>
      <c r="XY103" s="32"/>
      <c r="XZ103" s="32"/>
      <c r="YA103" s="32"/>
      <c r="YB103" s="32"/>
      <c r="YC103" s="32"/>
      <c r="YD103" s="32"/>
      <c r="YE103" s="32"/>
      <c r="YF103" s="32"/>
      <c r="YG103" s="32"/>
      <c r="YH103" s="32"/>
      <c r="YI103" s="32"/>
      <c r="YJ103" s="32"/>
      <c r="YK103" s="32"/>
      <c r="YL103" s="32"/>
      <c r="YM103" s="32"/>
      <c r="YN103" s="32"/>
      <c r="YO103" s="32"/>
      <c r="YP103" s="32"/>
      <c r="YQ103" s="32"/>
      <c r="YR103" s="32"/>
      <c r="YS103" s="32"/>
      <c r="YT103" s="32"/>
      <c r="YU103" s="32"/>
      <c r="YV103" s="32"/>
      <c r="YW103" s="32"/>
      <c r="YX103" s="32"/>
      <c r="YY103" s="32"/>
      <c r="YZ103" s="32"/>
      <c r="ZA103" s="32"/>
      <c r="ZB103" s="32"/>
      <c r="ZC103" s="32"/>
      <c r="ZD103" s="32"/>
      <c r="ZE103" s="32"/>
      <c r="ZF103" s="32"/>
      <c r="ZG103" s="32"/>
      <c r="ZH103" s="32"/>
      <c r="ZI103" s="32"/>
      <c r="ZJ103" s="32"/>
      <c r="ZK103" s="32"/>
      <c r="ZL103" s="32"/>
      <c r="ZM103" s="32"/>
      <c r="ZN103" s="32"/>
      <c r="ZO103" s="32"/>
      <c r="ZP103" s="32"/>
      <c r="ZQ103" s="32"/>
      <c r="ZR103" s="32"/>
      <c r="ZS103" s="32"/>
      <c r="ZT103" s="32"/>
      <c r="ZU103" s="32"/>
      <c r="ZV103" s="32"/>
      <c r="ZW103" s="32"/>
      <c r="ZX103" s="32"/>
      <c r="ZY103" s="32"/>
      <c r="ZZ103" s="32"/>
      <c r="AAA103" s="32"/>
      <c r="AAB103" s="32"/>
      <c r="AAC103" s="32"/>
      <c r="AAD103" s="32"/>
      <c r="AAE103" s="32"/>
      <c r="AAF103" s="32"/>
      <c r="AAG103" s="32"/>
      <c r="AAH103" s="32"/>
      <c r="AAI103" s="32"/>
      <c r="AAJ103" s="32"/>
      <c r="AAK103" s="32"/>
      <c r="AAL103" s="32"/>
      <c r="AAM103" s="32"/>
      <c r="AAN103" s="32"/>
      <c r="AAO103" s="32"/>
      <c r="AAP103" s="32"/>
      <c r="AAQ103" s="32"/>
      <c r="AAR103" s="32"/>
      <c r="AAS103" s="32"/>
      <c r="AAT103" s="32"/>
      <c r="AAU103" s="32"/>
      <c r="AAV103" s="32"/>
      <c r="AAW103" s="32"/>
      <c r="AAX103" s="32"/>
      <c r="AAY103" s="32"/>
      <c r="AAZ103" s="32"/>
      <c r="ABA103" s="32"/>
      <c r="ABB103" s="32"/>
      <c r="ABC103" s="32"/>
      <c r="ABD103" s="32"/>
      <c r="ABE103" s="32"/>
      <c r="ABF103" s="32"/>
      <c r="ABG103" s="32"/>
      <c r="ABH103" s="32"/>
      <c r="ABI103" s="32"/>
      <c r="ABJ103" s="32"/>
      <c r="ABK103" s="32"/>
      <c r="ABL103" s="32"/>
      <c r="ABM103" s="32"/>
      <c r="ABN103" s="32"/>
      <c r="ABO103" s="32"/>
      <c r="ABP103" s="32"/>
      <c r="ABQ103" s="32"/>
      <c r="ABR103" s="32"/>
      <c r="ABS103" s="32"/>
      <c r="ABT103" s="32"/>
      <c r="ABU103" s="32"/>
      <c r="ABV103" s="32"/>
      <c r="ABW103" s="32"/>
      <c r="ABX103" s="32"/>
      <c r="ABY103" s="32"/>
      <c r="ABZ103" s="32"/>
      <c r="ACA103" s="32"/>
      <c r="ACB103" s="32"/>
      <c r="ACC103" s="32"/>
      <c r="ACD103" s="32"/>
      <c r="ACE103" s="32"/>
      <c r="ACF103" s="32"/>
      <c r="ACG103" s="32"/>
      <c r="ACH103" s="32"/>
      <c r="ACI103" s="32"/>
      <c r="ACJ103" s="32"/>
      <c r="ACK103" s="32"/>
      <c r="ACL103" s="32"/>
      <c r="ACM103" s="32"/>
      <c r="ACN103" s="32"/>
      <c r="ACO103" s="32"/>
      <c r="ACP103" s="32"/>
      <c r="ACQ103" s="32"/>
      <c r="ACR103" s="32"/>
      <c r="ACS103" s="32"/>
      <c r="ACT103" s="32"/>
      <c r="ACU103" s="32"/>
      <c r="ACV103" s="32"/>
      <c r="ACW103" s="32"/>
      <c r="ACX103" s="32"/>
      <c r="ACY103" s="32"/>
      <c r="ACZ103" s="32"/>
      <c r="ADA103" s="32"/>
      <c r="ADB103" s="32"/>
      <c r="ADC103" s="32"/>
      <c r="ADD103" s="32"/>
      <c r="ADE103" s="32"/>
      <c r="ADF103" s="32"/>
      <c r="ADG103" s="32"/>
      <c r="ADH103" s="32"/>
      <c r="ADI103" s="32"/>
      <c r="ADJ103" s="32"/>
      <c r="ADK103" s="32"/>
      <c r="ADL103" s="32"/>
      <c r="ADM103" s="32"/>
      <c r="ADN103" s="32"/>
      <c r="ADO103" s="32"/>
      <c r="ADP103" s="32"/>
      <c r="ADQ103" s="32"/>
      <c r="ADR103" s="32"/>
      <c r="ADS103" s="32"/>
      <c r="ADT103" s="32"/>
      <c r="ADU103" s="32"/>
      <c r="ADV103" s="32"/>
      <c r="ADW103" s="32"/>
      <c r="ADX103" s="32"/>
      <c r="ADY103" s="32"/>
      <c r="ADZ103" s="32"/>
      <c r="AEA103" s="32"/>
      <c r="AEB103" s="32"/>
      <c r="AEC103" s="32"/>
    </row>
    <row r="104" spans="1:809" s="32" customFormat="1">
      <c r="A104" s="49"/>
      <c r="B104" s="35">
        <v>3</v>
      </c>
      <c r="C104" s="93" t="s">
        <v>360</v>
      </c>
      <c r="D104" s="94" t="s">
        <v>99</v>
      </c>
      <c r="E104" s="95" t="s">
        <v>36</v>
      </c>
      <c r="F104" s="95"/>
      <c r="G104" s="95">
        <v>21</v>
      </c>
      <c r="H104" s="96"/>
      <c r="I104" s="95" t="s">
        <v>30</v>
      </c>
      <c r="J104" s="97">
        <v>1</v>
      </c>
      <c r="K104" s="98">
        <v>196</v>
      </c>
      <c r="L104" s="97">
        <v>1991</v>
      </c>
      <c r="M104" s="50">
        <v>33473</v>
      </c>
      <c r="N104" s="96">
        <v>75000</v>
      </c>
      <c r="O104" s="99"/>
      <c r="P104" s="99"/>
      <c r="Q104" s="60" t="s">
        <v>361</v>
      </c>
      <c r="R104" s="58" t="s">
        <v>362</v>
      </c>
      <c r="S104" s="29" t="s">
        <v>265</v>
      </c>
      <c r="T104" s="30" t="str">
        <f t="shared" si="1"/>
        <v>Pb Zn</v>
      </c>
      <c r="U104" s="29">
        <v>170</v>
      </c>
      <c r="V104" s="29"/>
      <c r="W104" s="29"/>
      <c r="X104" s="29">
        <v>5.6930213810062691</v>
      </c>
      <c r="Y104" s="29">
        <v>1909</v>
      </c>
      <c r="Z104" s="29">
        <v>130</v>
      </c>
      <c r="AA104" s="29" t="s">
        <v>266</v>
      </c>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c r="IW104" s="71"/>
      <c r="IX104" s="71"/>
      <c r="IY104" s="71"/>
      <c r="IZ104" s="71"/>
      <c r="JA104" s="71"/>
      <c r="JB104" s="71"/>
      <c r="JC104" s="71"/>
      <c r="JD104" s="71"/>
      <c r="JE104" s="71"/>
      <c r="JF104" s="71"/>
      <c r="JG104" s="71"/>
      <c r="JH104" s="71"/>
      <c r="JI104" s="71"/>
      <c r="JJ104" s="71"/>
      <c r="JK104" s="71"/>
      <c r="JL104" s="71"/>
      <c r="JM104" s="71"/>
      <c r="JN104" s="71"/>
      <c r="JO104" s="71"/>
      <c r="JP104" s="71"/>
      <c r="JQ104" s="71"/>
      <c r="JR104" s="71"/>
      <c r="JS104" s="71"/>
      <c r="JT104" s="71"/>
      <c r="JU104" s="71"/>
      <c r="JV104" s="71"/>
      <c r="JW104" s="71"/>
      <c r="JX104" s="71"/>
      <c r="JY104" s="71"/>
      <c r="JZ104" s="71"/>
      <c r="KA104" s="71"/>
      <c r="KB104" s="71"/>
      <c r="KC104" s="71"/>
      <c r="KD104" s="71"/>
      <c r="KE104" s="71"/>
      <c r="KF104" s="71"/>
      <c r="KG104" s="71"/>
      <c r="KH104" s="71"/>
      <c r="KI104" s="71"/>
      <c r="KJ104" s="71"/>
      <c r="KK104" s="71"/>
      <c r="KL104" s="71"/>
      <c r="KM104" s="71"/>
      <c r="KN104" s="71"/>
      <c r="KO104" s="71"/>
      <c r="KP104" s="71"/>
      <c r="KQ104" s="71"/>
      <c r="KR104" s="71"/>
      <c r="KS104" s="71"/>
      <c r="KT104" s="71"/>
      <c r="KU104" s="71"/>
      <c r="KV104" s="71"/>
      <c r="KW104" s="71"/>
      <c r="KX104" s="71"/>
      <c r="KY104" s="71"/>
      <c r="KZ104" s="71"/>
      <c r="LA104" s="71"/>
      <c r="LB104" s="71"/>
      <c r="LC104" s="71"/>
      <c r="LD104" s="71"/>
      <c r="LE104" s="71"/>
      <c r="LF104" s="71"/>
      <c r="LG104" s="71"/>
      <c r="LH104" s="71"/>
      <c r="LI104" s="71"/>
      <c r="LJ104" s="71"/>
      <c r="LK104" s="71"/>
      <c r="LL104" s="71"/>
      <c r="LM104" s="71"/>
      <c r="LN104" s="71"/>
      <c r="LO104" s="71"/>
      <c r="LP104" s="71"/>
      <c r="LQ104" s="71"/>
      <c r="LR104" s="71"/>
      <c r="LS104" s="71"/>
      <c r="LT104" s="71"/>
      <c r="LU104" s="71"/>
      <c r="LV104" s="71"/>
      <c r="LW104" s="71"/>
      <c r="LX104" s="71"/>
      <c r="LY104" s="71"/>
      <c r="LZ104" s="71"/>
      <c r="MA104" s="71"/>
      <c r="MB104" s="71"/>
      <c r="MC104" s="71"/>
      <c r="MD104" s="71"/>
      <c r="ME104" s="71"/>
      <c r="MF104" s="71"/>
      <c r="MG104" s="71"/>
      <c r="MH104" s="71"/>
      <c r="MI104" s="71"/>
      <c r="MJ104" s="71"/>
      <c r="MK104" s="71"/>
      <c r="ML104" s="71"/>
      <c r="MM104" s="71"/>
      <c r="MN104" s="71"/>
      <c r="MO104" s="71"/>
      <c r="MP104" s="71"/>
      <c r="MQ104" s="71"/>
      <c r="MR104" s="71"/>
      <c r="MS104" s="71"/>
      <c r="MT104" s="71"/>
      <c r="MU104" s="71"/>
      <c r="MV104" s="71"/>
      <c r="MW104" s="71"/>
      <c r="MX104" s="71"/>
      <c r="MY104" s="71"/>
      <c r="MZ104" s="71"/>
      <c r="NA104" s="71"/>
      <c r="NB104" s="71"/>
      <c r="NC104" s="71"/>
      <c r="ND104" s="71"/>
      <c r="NE104" s="71"/>
      <c r="NF104" s="71"/>
      <c r="NG104" s="71"/>
      <c r="NH104" s="71"/>
      <c r="NI104" s="71"/>
      <c r="NJ104" s="71"/>
      <c r="NK104" s="71"/>
      <c r="NL104" s="71"/>
      <c r="NM104" s="71"/>
      <c r="NN104" s="71"/>
      <c r="NO104" s="71"/>
      <c r="NP104" s="71"/>
      <c r="NQ104" s="71"/>
      <c r="NR104" s="71"/>
      <c r="NS104" s="71"/>
      <c r="NT104" s="71"/>
      <c r="NU104" s="71"/>
      <c r="NV104" s="71"/>
      <c r="NW104" s="71"/>
      <c r="NX104" s="71"/>
      <c r="NY104" s="71"/>
      <c r="NZ104" s="71"/>
      <c r="OA104" s="71"/>
      <c r="OB104" s="71"/>
      <c r="OC104" s="71"/>
      <c r="OD104" s="71"/>
      <c r="OE104" s="71"/>
      <c r="OF104" s="71"/>
      <c r="OG104" s="71"/>
      <c r="OH104" s="71"/>
      <c r="OI104" s="71"/>
      <c r="OJ104" s="71"/>
      <c r="OK104" s="71"/>
      <c r="OL104" s="71"/>
      <c r="OM104" s="71"/>
      <c r="ON104" s="71"/>
      <c r="OO104" s="71"/>
      <c r="OP104" s="71"/>
      <c r="OQ104" s="71"/>
      <c r="OR104" s="71"/>
      <c r="OS104" s="71"/>
      <c r="OT104" s="71"/>
      <c r="OU104" s="71"/>
      <c r="OV104" s="71"/>
      <c r="OW104" s="71"/>
      <c r="OX104" s="71"/>
      <c r="OY104" s="71"/>
      <c r="OZ104" s="71"/>
      <c r="PA104" s="71"/>
      <c r="PB104" s="71"/>
      <c r="PC104" s="71"/>
      <c r="PD104" s="71"/>
      <c r="PE104" s="71"/>
      <c r="PF104" s="71"/>
      <c r="PG104" s="71"/>
      <c r="PH104" s="71"/>
      <c r="PI104" s="71"/>
      <c r="PJ104" s="71"/>
      <c r="PK104" s="71"/>
      <c r="PL104" s="71"/>
      <c r="PM104" s="71"/>
      <c r="PN104" s="71"/>
      <c r="PO104" s="71"/>
      <c r="PP104" s="71"/>
      <c r="PQ104" s="71"/>
      <c r="PR104" s="71"/>
      <c r="PS104" s="71"/>
      <c r="PT104" s="71"/>
      <c r="PU104" s="71"/>
      <c r="PV104" s="71"/>
      <c r="PW104" s="71"/>
      <c r="PX104" s="71"/>
      <c r="PY104" s="71"/>
      <c r="PZ104" s="71"/>
      <c r="QA104" s="71"/>
      <c r="QB104" s="71"/>
      <c r="QC104" s="71"/>
      <c r="QD104" s="71"/>
      <c r="QE104" s="71"/>
      <c r="QF104" s="71"/>
      <c r="QG104" s="71"/>
      <c r="QH104" s="71"/>
      <c r="QI104" s="71"/>
      <c r="QJ104" s="71"/>
      <c r="QK104" s="71"/>
      <c r="QL104" s="71"/>
      <c r="QM104" s="71"/>
      <c r="QN104" s="71"/>
      <c r="QO104" s="71"/>
      <c r="QP104" s="71"/>
      <c r="QQ104" s="71"/>
      <c r="QR104" s="71"/>
      <c r="QS104" s="71"/>
      <c r="QT104" s="71"/>
      <c r="QU104" s="71"/>
      <c r="QV104" s="71"/>
      <c r="QW104" s="71"/>
      <c r="QX104" s="71"/>
      <c r="QY104" s="71"/>
      <c r="QZ104" s="71"/>
      <c r="RA104" s="71"/>
      <c r="RB104" s="71"/>
      <c r="RC104" s="71"/>
      <c r="RD104" s="71"/>
      <c r="RE104" s="71"/>
      <c r="RF104" s="71"/>
      <c r="RG104" s="71"/>
      <c r="RH104" s="71"/>
      <c r="RI104" s="71"/>
      <c r="RJ104" s="71"/>
      <c r="RK104" s="71"/>
      <c r="RL104" s="71"/>
      <c r="RM104" s="71"/>
      <c r="RN104" s="71"/>
      <c r="RO104" s="71"/>
      <c r="RP104" s="71"/>
      <c r="RQ104" s="71"/>
      <c r="RR104" s="71"/>
      <c r="RS104" s="71"/>
      <c r="RT104" s="71"/>
      <c r="RU104" s="71"/>
      <c r="RV104" s="71"/>
      <c r="RW104" s="71"/>
      <c r="RX104" s="71"/>
      <c r="RY104" s="71"/>
      <c r="RZ104" s="71"/>
      <c r="SA104" s="71"/>
      <c r="SB104" s="71"/>
      <c r="SC104" s="71"/>
      <c r="SD104" s="71"/>
      <c r="SE104" s="71"/>
      <c r="SF104" s="71"/>
      <c r="SG104" s="71"/>
      <c r="SH104" s="71"/>
      <c r="SI104" s="71"/>
      <c r="SJ104" s="71"/>
      <c r="SK104" s="71"/>
      <c r="SL104" s="71"/>
      <c r="SM104" s="71"/>
      <c r="SN104" s="71"/>
      <c r="SO104" s="71"/>
      <c r="SP104" s="71"/>
      <c r="SQ104" s="71"/>
      <c r="SR104" s="71"/>
      <c r="SS104" s="71"/>
      <c r="ST104" s="71"/>
      <c r="SU104" s="71"/>
      <c r="SV104" s="71"/>
      <c r="SW104" s="71"/>
      <c r="SX104" s="71"/>
      <c r="SY104" s="71"/>
      <c r="SZ104" s="71"/>
      <c r="TA104" s="71"/>
      <c r="TB104" s="71"/>
      <c r="TC104" s="71"/>
      <c r="TD104" s="71"/>
      <c r="TE104" s="71"/>
      <c r="TF104" s="71"/>
      <c r="TG104" s="71"/>
      <c r="TH104" s="71"/>
      <c r="TI104" s="71"/>
      <c r="TJ104" s="71"/>
      <c r="TK104" s="71"/>
      <c r="TL104" s="71"/>
      <c r="TM104" s="71"/>
      <c r="TN104" s="71"/>
      <c r="TO104" s="71"/>
      <c r="TP104" s="71"/>
      <c r="TQ104" s="71"/>
      <c r="TR104" s="71"/>
      <c r="TS104" s="71"/>
      <c r="TT104" s="71"/>
      <c r="TU104" s="71"/>
      <c r="TV104" s="71"/>
      <c r="TW104" s="71"/>
      <c r="TX104" s="71"/>
      <c r="TY104" s="71"/>
      <c r="TZ104" s="71"/>
      <c r="UA104" s="71"/>
      <c r="UB104" s="71"/>
      <c r="UC104" s="71"/>
      <c r="UD104" s="71"/>
      <c r="UE104" s="71"/>
      <c r="UF104" s="71"/>
      <c r="UG104" s="71"/>
      <c r="UH104" s="71"/>
      <c r="UI104" s="71"/>
      <c r="UJ104" s="71"/>
      <c r="UK104" s="71"/>
      <c r="UL104" s="71"/>
      <c r="UM104" s="71"/>
      <c r="UN104" s="71"/>
      <c r="UO104" s="71"/>
      <c r="UP104" s="71"/>
      <c r="UQ104" s="71"/>
      <c r="UR104" s="71"/>
      <c r="US104" s="71"/>
      <c r="UT104" s="71"/>
      <c r="UU104" s="71"/>
      <c r="UV104" s="71"/>
      <c r="UW104" s="71"/>
      <c r="UX104" s="71"/>
      <c r="UY104" s="71"/>
      <c r="UZ104" s="71"/>
      <c r="VA104" s="71"/>
      <c r="VB104" s="71"/>
      <c r="VC104" s="71"/>
      <c r="VD104" s="71"/>
      <c r="VE104" s="71"/>
      <c r="VF104" s="71"/>
      <c r="VG104" s="71"/>
      <c r="VH104" s="71"/>
      <c r="VI104" s="71"/>
      <c r="VJ104" s="71"/>
      <c r="VK104" s="71"/>
      <c r="VL104" s="71"/>
      <c r="VM104" s="71"/>
      <c r="VN104" s="71"/>
      <c r="VO104" s="71"/>
      <c r="VP104" s="71"/>
      <c r="VQ104" s="71"/>
      <c r="VR104" s="71"/>
      <c r="VS104" s="71"/>
      <c r="VT104" s="71"/>
      <c r="VU104" s="71"/>
      <c r="VV104" s="71"/>
      <c r="VW104" s="71"/>
      <c r="VX104" s="71"/>
      <c r="VY104" s="71"/>
      <c r="VZ104" s="71"/>
      <c r="WA104" s="71"/>
      <c r="WB104" s="71"/>
      <c r="WC104" s="71"/>
      <c r="WD104" s="71"/>
      <c r="WE104" s="71"/>
      <c r="WF104" s="71"/>
      <c r="WG104" s="71"/>
      <c r="WH104" s="71"/>
      <c r="WI104" s="71"/>
      <c r="WJ104" s="71"/>
      <c r="WK104" s="71"/>
      <c r="WL104" s="71"/>
      <c r="WM104" s="71"/>
      <c r="WN104" s="71"/>
      <c r="WO104" s="71"/>
      <c r="WP104" s="71"/>
      <c r="WQ104" s="71"/>
      <c r="WR104" s="71"/>
      <c r="WS104" s="71"/>
      <c r="WT104" s="71"/>
      <c r="WU104" s="71"/>
      <c r="WV104" s="71"/>
      <c r="WW104" s="71"/>
      <c r="WX104" s="71"/>
      <c r="WY104" s="71"/>
      <c r="WZ104" s="71"/>
      <c r="XA104" s="71"/>
      <c r="XB104" s="71"/>
      <c r="XC104" s="71"/>
      <c r="XD104" s="71"/>
      <c r="XE104" s="71"/>
      <c r="XF104" s="71"/>
      <c r="XG104" s="71"/>
      <c r="XH104" s="71"/>
      <c r="XI104" s="71"/>
      <c r="XJ104" s="71"/>
      <c r="XK104" s="71"/>
      <c r="XL104" s="71"/>
      <c r="XM104" s="71"/>
      <c r="XN104" s="71"/>
      <c r="XO104" s="71"/>
      <c r="XP104" s="71"/>
      <c r="XQ104" s="71"/>
      <c r="XR104" s="71"/>
      <c r="XS104" s="71"/>
      <c r="XT104" s="71"/>
      <c r="XU104" s="71"/>
      <c r="XV104" s="71"/>
      <c r="XW104" s="71"/>
      <c r="XX104" s="71"/>
      <c r="XY104" s="71"/>
      <c r="XZ104" s="71"/>
      <c r="YA104" s="71"/>
      <c r="YB104" s="71"/>
      <c r="YC104" s="71"/>
      <c r="YD104" s="71"/>
      <c r="YE104" s="71"/>
      <c r="YF104" s="71"/>
      <c r="YG104" s="71"/>
      <c r="YH104" s="71"/>
      <c r="YI104" s="71"/>
      <c r="YJ104" s="71"/>
      <c r="YK104" s="71"/>
      <c r="YL104" s="71"/>
      <c r="YM104" s="71"/>
      <c r="YN104" s="71"/>
      <c r="YO104" s="71"/>
      <c r="YP104" s="71"/>
      <c r="YQ104" s="71"/>
      <c r="YR104" s="71"/>
      <c r="YS104" s="71"/>
      <c r="YT104" s="71"/>
      <c r="YU104" s="71"/>
      <c r="YV104" s="71"/>
      <c r="YW104" s="71"/>
      <c r="YX104" s="71"/>
      <c r="YY104" s="71"/>
      <c r="YZ104" s="71"/>
      <c r="ZA104" s="71"/>
      <c r="ZB104" s="71"/>
      <c r="ZC104" s="71"/>
      <c r="ZD104" s="71"/>
      <c r="ZE104" s="71"/>
      <c r="ZF104" s="71"/>
      <c r="ZG104" s="71"/>
      <c r="ZH104" s="71"/>
      <c r="ZI104" s="71"/>
      <c r="ZJ104" s="71"/>
      <c r="ZK104" s="71"/>
      <c r="ZL104" s="71"/>
      <c r="ZM104" s="71"/>
      <c r="ZN104" s="71"/>
      <c r="ZO104" s="71"/>
      <c r="ZP104" s="71"/>
      <c r="ZQ104" s="71"/>
      <c r="ZR104" s="71"/>
      <c r="ZS104" s="71"/>
      <c r="ZT104" s="71"/>
      <c r="ZU104" s="71"/>
      <c r="ZV104" s="71"/>
      <c r="ZW104" s="71"/>
      <c r="ZX104" s="71"/>
      <c r="ZY104" s="71"/>
      <c r="ZZ104" s="71"/>
      <c r="AAA104" s="71"/>
      <c r="AAB104" s="71"/>
      <c r="AAC104" s="71"/>
      <c r="AAD104" s="71"/>
      <c r="AAE104" s="71"/>
      <c r="AAF104" s="71"/>
      <c r="AAG104" s="71"/>
      <c r="AAH104" s="71"/>
      <c r="AAI104" s="71"/>
      <c r="AAJ104" s="71"/>
      <c r="AAK104" s="71"/>
      <c r="AAL104" s="71"/>
      <c r="AAM104" s="71"/>
      <c r="AAN104" s="71"/>
      <c r="AAO104" s="71"/>
      <c r="AAP104" s="71"/>
      <c r="AAQ104" s="71"/>
      <c r="AAR104" s="71"/>
      <c r="AAS104" s="71"/>
      <c r="AAT104" s="71"/>
      <c r="AAU104" s="71"/>
      <c r="AAV104" s="71"/>
      <c r="AAW104" s="71"/>
      <c r="AAX104" s="71"/>
      <c r="AAY104" s="71"/>
      <c r="AAZ104" s="71"/>
      <c r="ABA104" s="71"/>
      <c r="ABB104" s="71"/>
      <c r="ABC104" s="71"/>
      <c r="ABD104" s="71"/>
      <c r="ABE104" s="71"/>
      <c r="ABF104" s="71"/>
      <c r="ABG104" s="71"/>
      <c r="ABH104" s="71"/>
      <c r="ABI104" s="71"/>
      <c r="ABJ104" s="71"/>
      <c r="ABK104" s="71"/>
      <c r="ABL104" s="71"/>
      <c r="ABM104" s="71"/>
      <c r="ABN104" s="71"/>
      <c r="ABO104" s="71"/>
      <c r="ABP104" s="71"/>
      <c r="ABQ104" s="71"/>
      <c r="ABR104" s="71"/>
      <c r="ABS104" s="71"/>
      <c r="ABT104" s="71"/>
      <c r="ABU104" s="71"/>
      <c r="ABV104" s="71"/>
      <c r="ABW104" s="71"/>
      <c r="ABX104" s="71"/>
      <c r="ABY104" s="71"/>
      <c r="ABZ104" s="71"/>
      <c r="ACA104" s="71"/>
      <c r="ACB104" s="71"/>
      <c r="ACC104" s="71"/>
      <c r="ACD104" s="71"/>
      <c r="ACE104" s="71"/>
      <c r="ACF104" s="71"/>
      <c r="ACG104" s="71"/>
      <c r="ACH104" s="71"/>
      <c r="ACI104" s="71"/>
      <c r="ACJ104" s="71"/>
      <c r="ACK104" s="71"/>
      <c r="ACL104" s="71"/>
      <c r="ACM104" s="71"/>
      <c r="ACN104" s="71"/>
      <c r="ACO104" s="71"/>
      <c r="ACP104" s="71"/>
      <c r="ACQ104" s="71"/>
      <c r="ACR104" s="71"/>
      <c r="ACS104" s="71"/>
      <c r="ACT104" s="71"/>
      <c r="ACU104" s="71"/>
      <c r="ACV104" s="71"/>
      <c r="ACW104" s="71"/>
      <c r="ACX104" s="71"/>
      <c r="ACY104" s="71"/>
      <c r="ACZ104" s="71"/>
      <c r="ADA104" s="71"/>
      <c r="ADB104" s="71"/>
      <c r="ADC104" s="71"/>
      <c r="ADD104" s="71"/>
      <c r="ADE104" s="71"/>
      <c r="ADF104" s="71"/>
      <c r="ADG104" s="71"/>
      <c r="ADH104" s="71"/>
      <c r="ADI104" s="71"/>
      <c r="ADJ104" s="71"/>
      <c r="ADK104" s="71"/>
      <c r="ADL104" s="71"/>
      <c r="ADM104" s="71"/>
      <c r="ADN104" s="71"/>
      <c r="ADO104" s="71"/>
      <c r="ADP104" s="71"/>
      <c r="ADQ104" s="71"/>
      <c r="ADR104" s="71"/>
      <c r="ADS104" s="71"/>
      <c r="ADT104" s="71"/>
      <c r="ADU104" s="71"/>
      <c r="ADV104" s="71"/>
      <c r="ADW104" s="71"/>
      <c r="ADX104" s="71"/>
      <c r="ADY104" s="71"/>
      <c r="ADZ104" s="71"/>
      <c r="AEA104" s="71"/>
      <c r="AEB104" s="71"/>
      <c r="AEC104" s="71"/>
    </row>
    <row r="105" spans="1:809" s="71" customFormat="1">
      <c r="A105" s="38"/>
      <c r="B105" s="35">
        <v>2</v>
      </c>
      <c r="C105" s="93" t="s">
        <v>363</v>
      </c>
      <c r="D105" s="94" t="s">
        <v>42</v>
      </c>
      <c r="E105" s="95"/>
      <c r="F105" s="95"/>
      <c r="G105" s="95"/>
      <c r="H105" s="96"/>
      <c r="I105" s="95" t="s">
        <v>52</v>
      </c>
      <c r="J105" s="97">
        <v>1</v>
      </c>
      <c r="K105" s="108" t="s">
        <v>31</v>
      </c>
      <c r="L105" s="97">
        <v>1990</v>
      </c>
      <c r="M105" s="50">
        <v>33178</v>
      </c>
      <c r="N105" s="96">
        <v>41639.51</v>
      </c>
      <c r="O105" s="99">
        <v>80</v>
      </c>
      <c r="P105" s="99"/>
      <c r="Q105" s="60" t="s">
        <v>364</v>
      </c>
      <c r="R105" s="58" t="s">
        <v>365</v>
      </c>
      <c r="S105" s="29"/>
      <c r="T105" s="30" t="str">
        <f t="shared" si="1"/>
        <v>Au</v>
      </c>
      <c r="U105" s="29"/>
      <c r="V105" s="29"/>
      <c r="W105" s="29"/>
      <c r="X105" s="29"/>
      <c r="Y105" s="29"/>
      <c r="Z105" s="29"/>
      <c r="AA105" s="29"/>
    </row>
    <row r="106" spans="1:809" s="71" customFormat="1" ht="36">
      <c r="A106" s="38"/>
      <c r="B106" s="35">
        <v>2</v>
      </c>
      <c r="C106" s="93" t="s">
        <v>366</v>
      </c>
      <c r="D106" s="94" t="s">
        <v>195</v>
      </c>
      <c r="E106" s="95"/>
      <c r="F106" s="95"/>
      <c r="G106" s="95"/>
      <c r="H106" s="96"/>
      <c r="I106" s="95" t="s">
        <v>52</v>
      </c>
      <c r="J106" s="97">
        <v>1</v>
      </c>
      <c r="K106" s="98" t="s">
        <v>31</v>
      </c>
      <c r="L106" s="97">
        <v>1990</v>
      </c>
      <c r="M106" s="50">
        <v>33163</v>
      </c>
      <c r="N106" s="96">
        <v>190000</v>
      </c>
      <c r="O106" s="99">
        <v>168</v>
      </c>
      <c r="P106" s="99"/>
      <c r="Q106" s="60" t="s">
        <v>367</v>
      </c>
      <c r="R106" s="58" t="s">
        <v>368</v>
      </c>
      <c r="S106" s="29"/>
      <c r="T106" s="30" t="str">
        <f t="shared" si="1"/>
        <v>U</v>
      </c>
      <c r="U106" s="29"/>
      <c r="V106" s="29"/>
      <c r="W106" s="29"/>
      <c r="X106" s="29"/>
      <c r="Y106" s="29"/>
      <c r="Z106" s="29"/>
      <c r="AA106" s="29"/>
    </row>
    <row r="107" spans="1:809" s="71" customFormat="1">
      <c r="A107" s="49"/>
      <c r="B107" s="35">
        <v>3</v>
      </c>
      <c r="C107" s="62" t="s">
        <v>369</v>
      </c>
      <c r="D107" s="72" t="s">
        <v>370</v>
      </c>
      <c r="E107" s="63" t="s">
        <v>36</v>
      </c>
      <c r="F107" s="63" t="s">
        <v>86</v>
      </c>
      <c r="G107" s="63">
        <v>3</v>
      </c>
      <c r="H107" s="64"/>
      <c r="I107" s="63" t="s">
        <v>371</v>
      </c>
      <c r="J107" s="65">
        <v>2</v>
      </c>
      <c r="K107" s="90">
        <v>111</v>
      </c>
      <c r="L107" s="65">
        <v>1989</v>
      </c>
      <c r="M107" s="67">
        <v>32798</v>
      </c>
      <c r="N107" s="64"/>
      <c r="O107" s="68"/>
      <c r="P107" s="68"/>
      <c r="Q107" s="69" t="s">
        <v>298</v>
      </c>
      <c r="R107" s="70"/>
      <c r="S107" s="29" t="s">
        <v>156</v>
      </c>
      <c r="T107" s="30" t="str">
        <f t="shared" si="1"/>
        <v>Na</v>
      </c>
      <c r="U107" s="29"/>
      <c r="V107" s="29"/>
      <c r="W107" s="29"/>
      <c r="X107" s="29"/>
      <c r="Y107" s="29"/>
      <c r="Z107" s="29"/>
      <c r="AA107" s="29"/>
    </row>
    <row r="108" spans="1:809" s="71" customFormat="1">
      <c r="A108" s="49"/>
      <c r="B108" s="35">
        <v>3</v>
      </c>
      <c r="C108" s="62" t="s">
        <v>372</v>
      </c>
      <c r="D108" s="72" t="s">
        <v>373</v>
      </c>
      <c r="E108" s="63" t="s">
        <v>85</v>
      </c>
      <c r="F108" s="63" t="s">
        <v>86</v>
      </c>
      <c r="G108" s="63">
        <v>9</v>
      </c>
      <c r="H108" s="64">
        <v>37000</v>
      </c>
      <c r="I108" s="63" t="s">
        <v>374</v>
      </c>
      <c r="J108" s="65">
        <v>2</v>
      </c>
      <c r="K108" s="90">
        <v>108</v>
      </c>
      <c r="L108" s="65">
        <v>1989</v>
      </c>
      <c r="M108" s="67">
        <v>32725</v>
      </c>
      <c r="N108" s="64" t="s">
        <v>375</v>
      </c>
      <c r="O108" s="68"/>
      <c r="P108" s="68"/>
      <c r="Q108" s="69" t="s">
        <v>298</v>
      </c>
      <c r="R108" s="70"/>
      <c r="S108" s="29"/>
      <c r="T108" s="30" t="str">
        <f t="shared" si="1"/>
        <v>Ag Pb</v>
      </c>
      <c r="U108" s="29"/>
      <c r="V108" s="29"/>
      <c r="W108" s="29"/>
      <c r="X108" s="29"/>
      <c r="Y108" s="29"/>
      <c r="Z108" s="29"/>
      <c r="AA108" s="29"/>
    </row>
    <row r="109" spans="1:809" s="71" customFormat="1">
      <c r="A109" s="49"/>
      <c r="B109" s="35">
        <v>3</v>
      </c>
      <c r="C109" s="62" t="s">
        <v>376</v>
      </c>
      <c r="D109" s="72" t="s">
        <v>180</v>
      </c>
      <c r="E109" s="63" t="s">
        <v>306</v>
      </c>
      <c r="F109" s="63" t="s">
        <v>86</v>
      </c>
      <c r="G109" s="63"/>
      <c r="H109" s="64"/>
      <c r="I109" s="63" t="s">
        <v>377</v>
      </c>
      <c r="J109" s="65">
        <v>2</v>
      </c>
      <c r="K109" s="90">
        <v>14</v>
      </c>
      <c r="L109" s="65">
        <v>1989</v>
      </c>
      <c r="M109" s="89">
        <v>1989</v>
      </c>
      <c r="N109" s="64"/>
      <c r="O109" s="68"/>
      <c r="P109" s="68"/>
      <c r="Q109" s="69" t="s">
        <v>298</v>
      </c>
      <c r="R109" s="70"/>
      <c r="S109" s="29" t="s">
        <v>156</v>
      </c>
      <c r="T109" s="30" t="str">
        <f t="shared" si="1"/>
        <v>P</v>
      </c>
      <c r="U109" s="29"/>
      <c r="V109" s="29"/>
      <c r="W109" s="29"/>
      <c r="X109" s="29"/>
      <c r="Y109" s="29"/>
      <c r="Z109" s="29"/>
      <c r="AA109" s="29"/>
    </row>
    <row r="110" spans="1:809" s="71" customFormat="1">
      <c r="A110" s="49"/>
      <c r="B110" s="35">
        <v>3</v>
      </c>
      <c r="C110" s="62" t="s">
        <v>378</v>
      </c>
      <c r="D110" s="72" t="s">
        <v>379</v>
      </c>
      <c r="E110" s="63" t="s">
        <v>306</v>
      </c>
      <c r="F110" s="63" t="s">
        <v>324</v>
      </c>
      <c r="G110" s="63">
        <v>146</v>
      </c>
      <c r="H110" s="64">
        <v>27000000</v>
      </c>
      <c r="I110" s="63" t="s">
        <v>268</v>
      </c>
      <c r="J110" s="65">
        <v>2</v>
      </c>
      <c r="K110" s="90">
        <v>34</v>
      </c>
      <c r="L110" s="65">
        <v>1989</v>
      </c>
      <c r="M110" s="89">
        <v>1989</v>
      </c>
      <c r="N110" s="64"/>
      <c r="O110" s="68"/>
      <c r="P110" s="68"/>
      <c r="Q110" s="69" t="s">
        <v>298</v>
      </c>
      <c r="R110" s="70"/>
      <c r="S110" s="29"/>
      <c r="T110" s="30" t="str">
        <f t="shared" si="1"/>
        <v>Mo</v>
      </c>
      <c r="U110" s="29"/>
      <c r="V110" s="29"/>
      <c r="W110" s="29"/>
      <c r="X110" s="29"/>
      <c r="Y110" s="29"/>
      <c r="Z110" s="29"/>
      <c r="AA110" s="29"/>
    </row>
    <row r="111" spans="1:809" s="71" customFormat="1">
      <c r="A111" s="49"/>
      <c r="B111" s="35">
        <v>3</v>
      </c>
      <c r="C111" s="62" t="s">
        <v>380</v>
      </c>
      <c r="D111" s="72" t="s">
        <v>381</v>
      </c>
      <c r="E111" s="63" t="s">
        <v>184</v>
      </c>
      <c r="F111" s="63" t="s">
        <v>86</v>
      </c>
      <c r="G111" s="63">
        <v>5</v>
      </c>
      <c r="H111" s="64"/>
      <c r="I111" s="63" t="s">
        <v>92</v>
      </c>
      <c r="J111" s="65">
        <v>1</v>
      </c>
      <c r="K111" s="90">
        <v>112</v>
      </c>
      <c r="L111" s="65">
        <v>1989</v>
      </c>
      <c r="M111" s="89">
        <v>1989</v>
      </c>
      <c r="N111" s="64">
        <v>300</v>
      </c>
      <c r="O111" s="68"/>
      <c r="P111" s="68"/>
      <c r="Q111" s="69" t="s">
        <v>298</v>
      </c>
      <c r="R111" s="70"/>
      <c r="S111" s="29" t="s">
        <v>156</v>
      </c>
      <c r="T111" s="30" t="str">
        <f t="shared" si="1"/>
        <v>Clay</v>
      </c>
      <c r="U111" s="29"/>
      <c r="V111" s="29"/>
      <c r="W111" s="29"/>
      <c r="X111" s="29"/>
      <c r="Y111" s="29"/>
      <c r="Z111" s="29"/>
      <c r="AA111" s="29"/>
    </row>
    <row r="112" spans="1:809" s="71" customFormat="1">
      <c r="A112" s="49"/>
      <c r="B112" s="35">
        <v>3</v>
      </c>
      <c r="C112" s="62" t="s">
        <v>382</v>
      </c>
      <c r="D112" s="72" t="s">
        <v>383</v>
      </c>
      <c r="E112" s="63" t="s">
        <v>36</v>
      </c>
      <c r="F112" s="63" t="s">
        <v>86</v>
      </c>
      <c r="G112" s="63">
        <v>9</v>
      </c>
      <c r="H112" s="64">
        <v>74000</v>
      </c>
      <c r="I112" s="63" t="s">
        <v>30</v>
      </c>
      <c r="J112" s="65">
        <v>1</v>
      </c>
      <c r="K112" s="90">
        <v>116</v>
      </c>
      <c r="L112" s="65">
        <v>1989</v>
      </c>
      <c r="M112" s="89">
        <v>1989</v>
      </c>
      <c r="N112" s="64">
        <v>38000</v>
      </c>
      <c r="O112" s="68">
        <v>0.1</v>
      </c>
      <c r="P112" s="68"/>
      <c r="Q112" s="69" t="s">
        <v>384</v>
      </c>
      <c r="R112" s="70"/>
      <c r="S112" s="29" t="s">
        <v>156</v>
      </c>
      <c r="T112" s="30" t="str">
        <f t="shared" si="1"/>
        <v>Sand</v>
      </c>
      <c r="U112" s="29"/>
      <c r="V112" s="29"/>
      <c r="W112" s="29"/>
      <c r="X112" s="29"/>
      <c r="Y112" s="29"/>
      <c r="Z112" s="29"/>
      <c r="AA112" s="29"/>
    </row>
    <row r="113" spans="1:809" s="71" customFormat="1">
      <c r="A113" s="49"/>
      <c r="B113" s="35">
        <v>3</v>
      </c>
      <c r="C113" s="62" t="s">
        <v>385</v>
      </c>
      <c r="D113" s="72" t="s">
        <v>386</v>
      </c>
      <c r="E113" s="63" t="s">
        <v>36</v>
      </c>
      <c r="F113" s="63" t="s">
        <v>86</v>
      </c>
      <c r="G113" s="63">
        <v>12</v>
      </c>
      <c r="H113" s="64">
        <v>3300000</v>
      </c>
      <c r="I113" s="63" t="s">
        <v>95</v>
      </c>
      <c r="J113" s="65">
        <v>1</v>
      </c>
      <c r="K113" s="90">
        <v>163</v>
      </c>
      <c r="L113" s="65">
        <v>1988</v>
      </c>
      <c r="M113" s="84">
        <v>32387</v>
      </c>
      <c r="N113" s="64">
        <v>4600</v>
      </c>
      <c r="O113" s="68"/>
      <c r="P113" s="68"/>
      <c r="Q113" s="69" t="s">
        <v>298</v>
      </c>
      <c r="R113" s="70"/>
      <c r="S113" s="29" t="s">
        <v>156</v>
      </c>
      <c r="T113" s="30" t="str">
        <f t="shared" si="1"/>
        <v>Limestone</v>
      </c>
      <c r="U113" s="29"/>
      <c r="V113" s="29"/>
      <c r="W113" s="29"/>
      <c r="X113" s="29"/>
      <c r="Y113" s="29"/>
      <c r="Z113" s="29"/>
      <c r="AA113" s="29"/>
    </row>
    <row r="114" spans="1:809" s="71" customFormat="1">
      <c r="A114" s="38"/>
      <c r="B114" s="35">
        <v>2</v>
      </c>
      <c r="C114" s="62" t="s">
        <v>387</v>
      </c>
      <c r="D114" s="72" t="s">
        <v>379</v>
      </c>
      <c r="E114" s="63" t="s">
        <v>36</v>
      </c>
      <c r="F114" s="63"/>
      <c r="G114" s="63">
        <v>40</v>
      </c>
      <c r="H114" s="64"/>
      <c r="I114" s="63" t="s">
        <v>95</v>
      </c>
      <c r="J114" s="65">
        <v>1</v>
      </c>
      <c r="K114" s="90">
        <v>195</v>
      </c>
      <c r="L114" s="65">
        <v>1988</v>
      </c>
      <c r="M114" s="67">
        <v>32263</v>
      </c>
      <c r="N114" s="64">
        <v>700000</v>
      </c>
      <c r="O114" s="68"/>
      <c r="P114" s="68" t="s">
        <v>388</v>
      </c>
      <c r="Q114" s="69" t="s">
        <v>229</v>
      </c>
      <c r="R114" s="70"/>
      <c r="S114" s="29"/>
      <c r="T114" s="30" t="str">
        <f t="shared" si="1"/>
        <v>Mo</v>
      </c>
      <c r="U114" s="29"/>
      <c r="V114" s="29"/>
      <c r="W114" s="29"/>
      <c r="X114" s="29"/>
      <c r="Y114" s="29"/>
      <c r="Z114" s="29"/>
      <c r="AA114" s="29"/>
    </row>
    <row r="115" spans="1:809" s="71" customFormat="1">
      <c r="A115" s="38"/>
      <c r="B115" s="35">
        <v>2</v>
      </c>
      <c r="C115" s="62" t="s">
        <v>389</v>
      </c>
      <c r="D115" s="72" t="s">
        <v>67</v>
      </c>
      <c r="E115" s="63" t="s">
        <v>85</v>
      </c>
      <c r="F115" s="63" t="s">
        <v>37</v>
      </c>
      <c r="G115" s="63">
        <v>85</v>
      </c>
      <c r="H115" s="64">
        <v>1000000</v>
      </c>
      <c r="I115" s="63" t="s">
        <v>48</v>
      </c>
      <c r="J115" s="65">
        <v>2</v>
      </c>
      <c r="K115" s="90">
        <v>121</v>
      </c>
      <c r="L115" s="65">
        <v>1988</v>
      </c>
      <c r="M115" s="67">
        <v>32161</v>
      </c>
      <c r="N115" s="64">
        <v>250000</v>
      </c>
      <c r="O115" s="68"/>
      <c r="P115" s="68"/>
      <c r="Q115" s="69" t="s">
        <v>229</v>
      </c>
      <c r="R115" s="70"/>
      <c r="S115" s="29" t="s">
        <v>156</v>
      </c>
      <c r="T115" s="30" t="str">
        <f t="shared" si="1"/>
        <v>Coal</v>
      </c>
      <c r="U115" s="29"/>
      <c r="V115" s="29"/>
      <c r="W115" s="29"/>
      <c r="X115" s="29"/>
      <c r="Y115" s="29"/>
      <c r="Z115" s="29"/>
      <c r="AA115" s="29"/>
    </row>
    <row r="116" spans="1:809" s="71" customFormat="1">
      <c r="A116" s="49"/>
      <c r="B116" s="35">
        <v>3</v>
      </c>
      <c r="C116" s="62" t="s">
        <v>390</v>
      </c>
      <c r="D116" s="72" t="s">
        <v>386</v>
      </c>
      <c r="E116" s="63" t="s">
        <v>85</v>
      </c>
      <c r="F116" s="63" t="s">
        <v>86</v>
      </c>
      <c r="G116" s="63">
        <v>12</v>
      </c>
      <c r="H116" s="64"/>
      <c r="I116" s="63" t="s">
        <v>377</v>
      </c>
      <c r="J116" s="65">
        <v>2</v>
      </c>
      <c r="K116" s="90">
        <v>164</v>
      </c>
      <c r="L116" s="65">
        <v>1988</v>
      </c>
      <c r="M116" s="89">
        <v>1988</v>
      </c>
      <c r="N116" s="64"/>
      <c r="O116" s="68"/>
      <c r="P116" s="68"/>
      <c r="Q116" s="69" t="s">
        <v>298</v>
      </c>
      <c r="R116" s="70"/>
      <c r="S116" s="29" t="s">
        <v>156</v>
      </c>
      <c r="T116" s="30" t="str">
        <f t="shared" si="1"/>
        <v>Limestone</v>
      </c>
      <c r="U116" s="29"/>
      <c r="V116" s="29"/>
      <c r="W116" s="29"/>
      <c r="X116" s="29"/>
      <c r="Y116" s="29"/>
      <c r="Z116" s="29"/>
      <c r="AA116" s="29"/>
    </row>
    <row r="117" spans="1:809" s="73" customFormat="1">
      <c r="A117" s="36"/>
      <c r="B117" s="35">
        <v>4</v>
      </c>
      <c r="C117" s="62" t="s">
        <v>391</v>
      </c>
      <c r="D117" s="72" t="s">
        <v>42</v>
      </c>
      <c r="E117" s="63" t="s">
        <v>184</v>
      </c>
      <c r="F117" s="63" t="s">
        <v>392</v>
      </c>
      <c r="G117" s="63">
        <v>27</v>
      </c>
      <c r="H117" s="64">
        <v>1500000</v>
      </c>
      <c r="I117" s="63">
        <v>3</v>
      </c>
      <c r="J117" s="65">
        <v>3</v>
      </c>
      <c r="K117" s="90">
        <v>98</v>
      </c>
      <c r="L117" s="65">
        <v>1988</v>
      </c>
      <c r="M117" s="89">
        <v>1988</v>
      </c>
      <c r="N117" s="64"/>
      <c r="O117" s="68"/>
      <c r="P117" s="68"/>
      <c r="Q117" s="69" t="s">
        <v>298</v>
      </c>
      <c r="R117" s="70"/>
      <c r="S117" s="29"/>
      <c r="T117" s="30" t="str">
        <f t="shared" si="1"/>
        <v>Au</v>
      </c>
      <c r="U117" s="29"/>
      <c r="V117" s="29"/>
      <c r="W117" s="29"/>
      <c r="X117" s="29"/>
      <c r="Y117" s="29"/>
      <c r="Z117" s="29"/>
      <c r="AA117" s="29"/>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c r="IW117" s="71"/>
      <c r="IX117" s="71"/>
      <c r="IY117" s="71"/>
      <c r="IZ117" s="71"/>
      <c r="JA117" s="71"/>
      <c r="JB117" s="71"/>
      <c r="JC117" s="71"/>
      <c r="JD117" s="71"/>
      <c r="JE117" s="71"/>
      <c r="JF117" s="71"/>
      <c r="JG117" s="71"/>
      <c r="JH117" s="71"/>
      <c r="JI117" s="71"/>
      <c r="JJ117" s="71"/>
      <c r="JK117" s="71"/>
      <c r="JL117" s="71"/>
      <c r="JM117" s="71"/>
      <c r="JN117" s="71"/>
      <c r="JO117" s="71"/>
      <c r="JP117" s="71"/>
      <c r="JQ117" s="71"/>
      <c r="JR117" s="71"/>
      <c r="JS117" s="71"/>
      <c r="JT117" s="71"/>
      <c r="JU117" s="71"/>
      <c r="JV117" s="71"/>
      <c r="JW117" s="71"/>
      <c r="JX117" s="71"/>
      <c r="JY117" s="71"/>
      <c r="JZ117" s="71"/>
      <c r="KA117" s="71"/>
      <c r="KB117" s="71"/>
      <c r="KC117" s="71"/>
      <c r="KD117" s="71"/>
      <c r="KE117" s="71"/>
      <c r="KF117" s="71"/>
      <c r="KG117" s="71"/>
      <c r="KH117" s="71"/>
      <c r="KI117" s="71"/>
      <c r="KJ117" s="71"/>
      <c r="KK117" s="71"/>
      <c r="KL117" s="71"/>
      <c r="KM117" s="71"/>
      <c r="KN117" s="71"/>
      <c r="KO117" s="71"/>
      <c r="KP117" s="71"/>
      <c r="KQ117" s="71"/>
      <c r="KR117" s="71"/>
      <c r="KS117" s="71"/>
      <c r="KT117" s="71"/>
      <c r="KU117" s="71"/>
      <c r="KV117" s="71"/>
      <c r="KW117" s="71"/>
      <c r="KX117" s="71"/>
      <c r="KY117" s="71"/>
      <c r="KZ117" s="71"/>
      <c r="LA117" s="71"/>
      <c r="LB117" s="71"/>
      <c r="LC117" s="71"/>
      <c r="LD117" s="71"/>
      <c r="LE117" s="71"/>
      <c r="LF117" s="71"/>
      <c r="LG117" s="71"/>
      <c r="LH117" s="71"/>
      <c r="LI117" s="71"/>
      <c r="LJ117" s="71"/>
      <c r="LK117" s="71"/>
      <c r="LL117" s="71"/>
      <c r="LM117" s="71"/>
      <c r="LN117" s="71"/>
      <c r="LO117" s="71"/>
      <c r="LP117" s="71"/>
      <c r="LQ117" s="71"/>
      <c r="LR117" s="71"/>
      <c r="LS117" s="71"/>
      <c r="LT117" s="71"/>
      <c r="LU117" s="71"/>
      <c r="LV117" s="71"/>
      <c r="LW117" s="71"/>
      <c r="LX117" s="71"/>
      <c r="LY117" s="71"/>
      <c r="LZ117" s="71"/>
      <c r="MA117" s="71"/>
      <c r="MB117" s="71"/>
      <c r="MC117" s="71"/>
      <c r="MD117" s="71"/>
      <c r="ME117" s="71"/>
      <c r="MF117" s="71"/>
      <c r="MG117" s="71"/>
      <c r="MH117" s="71"/>
      <c r="MI117" s="71"/>
      <c r="MJ117" s="71"/>
      <c r="MK117" s="71"/>
      <c r="ML117" s="71"/>
      <c r="MM117" s="71"/>
      <c r="MN117" s="71"/>
      <c r="MO117" s="71"/>
      <c r="MP117" s="71"/>
      <c r="MQ117" s="71"/>
      <c r="MR117" s="71"/>
      <c r="MS117" s="71"/>
      <c r="MT117" s="71"/>
      <c r="MU117" s="71"/>
      <c r="MV117" s="71"/>
      <c r="MW117" s="71"/>
      <c r="MX117" s="71"/>
      <c r="MY117" s="71"/>
      <c r="MZ117" s="71"/>
      <c r="NA117" s="71"/>
      <c r="NB117" s="71"/>
      <c r="NC117" s="71"/>
      <c r="ND117" s="71"/>
      <c r="NE117" s="71"/>
      <c r="NF117" s="71"/>
      <c r="NG117" s="71"/>
      <c r="NH117" s="71"/>
      <c r="NI117" s="71"/>
      <c r="NJ117" s="71"/>
      <c r="NK117" s="71"/>
      <c r="NL117" s="71"/>
      <c r="NM117" s="71"/>
      <c r="NN117" s="71"/>
      <c r="NO117" s="71"/>
      <c r="NP117" s="71"/>
      <c r="NQ117" s="71"/>
      <c r="NR117" s="71"/>
      <c r="NS117" s="71"/>
      <c r="NT117" s="71"/>
      <c r="NU117" s="71"/>
      <c r="NV117" s="71"/>
      <c r="NW117" s="71"/>
      <c r="NX117" s="71"/>
      <c r="NY117" s="71"/>
      <c r="NZ117" s="71"/>
      <c r="OA117" s="71"/>
      <c r="OB117" s="71"/>
      <c r="OC117" s="71"/>
      <c r="OD117" s="71"/>
      <c r="OE117" s="71"/>
      <c r="OF117" s="71"/>
      <c r="OG117" s="71"/>
      <c r="OH117" s="71"/>
      <c r="OI117" s="71"/>
      <c r="OJ117" s="71"/>
      <c r="OK117" s="71"/>
      <c r="OL117" s="71"/>
      <c r="OM117" s="71"/>
      <c r="ON117" s="71"/>
      <c r="OO117" s="71"/>
      <c r="OP117" s="71"/>
      <c r="OQ117" s="71"/>
      <c r="OR117" s="71"/>
      <c r="OS117" s="71"/>
      <c r="OT117" s="71"/>
      <c r="OU117" s="71"/>
      <c r="OV117" s="71"/>
      <c r="OW117" s="71"/>
      <c r="OX117" s="71"/>
      <c r="OY117" s="71"/>
      <c r="OZ117" s="71"/>
      <c r="PA117" s="71"/>
      <c r="PB117" s="71"/>
      <c r="PC117" s="71"/>
      <c r="PD117" s="71"/>
      <c r="PE117" s="71"/>
      <c r="PF117" s="71"/>
      <c r="PG117" s="71"/>
      <c r="PH117" s="71"/>
      <c r="PI117" s="71"/>
      <c r="PJ117" s="71"/>
      <c r="PK117" s="71"/>
      <c r="PL117" s="71"/>
      <c r="PM117" s="71"/>
      <c r="PN117" s="71"/>
      <c r="PO117" s="71"/>
      <c r="PP117" s="71"/>
      <c r="PQ117" s="71"/>
      <c r="PR117" s="71"/>
      <c r="PS117" s="71"/>
      <c r="PT117" s="71"/>
      <c r="PU117" s="71"/>
      <c r="PV117" s="71"/>
      <c r="PW117" s="71"/>
      <c r="PX117" s="71"/>
      <c r="PY117" s="71"/>
      <c r="PZ117" s="71"/>
      <c r="QA117" s="71"/>
      <c r="QB117" s="71"/>
      <c r="QC117" s="71"/>
      <c r="QD117" s="71"/>
      <c r="QE117" s="71"/>
      <c r="QF117" s="71"/>
      <c r="QG117" s="71"/>
      <c r="QH117" s="71"/>
      <c r="QI117" s="71"/>
      <c r="QJ117" s="71"/>
      <c r="QK117" s="71"/>
      <c r="QL117" s="71"/>
      <c r="QM117" s="71"/>
      <c r="QN117" s="71"/>
      <c r="QO117" s="71"/>
      <c r="QP117" s="71"/>
      <c r="QQ117" s="71"/>
      <c r="QR117" s="71"/>
      <c r="QS117" s="71"/>
      <c r="QT117" s="71"/>
      <c r="QU117" s="71"/>
      <c r="QV117" s="71"/>
      <c r="QW117" s="71"/>
      <c r="QX117" s="71"/>
      <c r="QY117" s="71"/>
      <c r="QZ117" s="71"/>
      <c r="RA117" s="71"/>
      <c r="RB117" s="71"/>
      <c r="RC117" s="71"/>
      <c r="RD117" s="71"/>
      <c r="RE117" s="71"/>
      <c r="RF117" s="71"/>
      <c r="RG117" s="71"/>
      <c r="RH117" s="71"/>
      <c r="RI117" s="71"/>
      <c r="RJ117" s="71"/>
      <c r="RK117" s="71"/>
      <c r="RL117" s="71"/>
      <c r="RM117" s="71"/>
      <c r="RN117" s="71"/>
      <c r="RO117" s="71"/>
      <c r="RP117" s="71"/>
      <c r="RQ117" s="71"/>
      <c r="RR117" s="71"/>
      <c r="RS117" s="71"/>
      <c r="RT117" s="71"/>
      <c r="RU117" s="71"/>
      <c r="RV117" s="71"/>
      <c r="RW117" s="71"/>
      <c r="RX117" s="71"/>
      <c r="RY117" s="71"/>
      <c r="RZ117" s="71"/>
      <c r="SA117" s="71"/>
      <c r="SB117" s="71"/>
      <c r="SC117" s="71"/>
      <c r="SD117" s="71"/>
      <c r="SE117" s="71"/>
      <c r="SF117" s="71"/>
      <c r="SG117" s="71"/>
      <c r="SH117" s="71"/>
      <c r="SI117" s="71"/>
      <c r="SJ117" s="71"/>
      <c r="SK117" s="71"/>
      <c r="SL117" s="71"/>
      <c r="SM117" s="71"/>
      <c r="SN117" s="71"/>
      <c r="SO117" s="71"/>
      <c r="SP117" s="71"/>
      <c r="SQ117" s="71"/>
      <c r="SR117" s="71"/>
      <c r="SS117" s="71"/>
      <c r="ST117" s="71"/>
      <c r="SU117" s="71"/>
      <c r="SV117" s="71"/>
      <c r="SW117" s="71"/>
      <c r="SX117" s="71"/>
      <c r="SY117" s="71"/>
      <c r="SZ117" s="71"/>
      <c r="TA117" s="71"/>
      <c r="TB117" s="71"/>
      <c r="TC117" s="71"/>
      <c r="TD117" s="71"/>
      <c r="TE117" s="71"/>
      <c r="TF117" s="71"/>
      <c r="TG117" s="71"/>
      <c r="TH117" s="71"/>
      <c r="TI117" s="71"/>
      <c r="TJ117" s="71"/>
      <c r="TK117" s="71"/>
      <c r="TL117" s="71"/>
      <c r="TM117" s="71"/>
      <c r="TN117" s="71"/>
      <c r="TO117" s="71"/>
      <c r="TP117" s="71"/>
      <c r="TQ117" s="71"/>
      <c r="TR117" s="71"/>
      <c r="TS117" s="71"/>
      <c r="TT117" s="71"/>
      <c r="TU117" s="71"/>
      <c r="TV117" s="71"/>
      <c r="TW117" s="71"/>
      <c r="TX117" s="71"/>
      <c r="TY117" s="71"/>
      <c r="TZ117" s="71"/>
      <c r="UA117" s="71"/>
      <c r="UB117" s="71"/>
      <c r="UC117" s="71"/>
      <c r="UD117" s="71"/>
      <c r="UE117" s="71"/>
      <c r="UF117" s="71"/>
      <c r="UG117" s="71"/>
      <c r="UH117" s="71"/>
      <c r="UI117" s="71"/>
      <c r="UJ117" s="71"/>
      <c r="UK117" s="71"/>
      <c r="UL117" s="71"/>
      <c r="UM117" s="71"/>
      <c r="UN117" s="71"/>
      <c r="UO117" s="71"/>
      <c r="UP117" s="71"/>
      <c r="UQ117" s="71"/>
      <c r="UR117" s="71"/>
      <c r="US117" s="71"/>
      <c r="UT117" s="71"/>
      <c r="UU117" s="71"/>
      <c r="UV117" s="71"/>
      <c r="UW117" s="71"/>
      <c r="UX117" s="71"/>
      <c r="UY117" s="71"/>
      <c r="UZ117" s="71"/>
      <c r="VA117" s="71"/>
      <c r="VB117" s="71"/>
      <c r="VC117" s="71"/>
      <c r="VD117" s="71"/>
      <c r="VE117" s="71"/>
      <c r="VF117" s="71"/>
      <c r="VG117" s="71"/>
      <c r="VH117" s="71"/>
      <c r="VI117" s="71"/>
      <c r="VJ117" s="71"/>
      <c r="VK117" s="71"/>
      <c r="VL117" s="71"/>
      <c r="VM117" s="71"/>
      <c r="VN117" s="71"/>
      <c r="VO117" s="71"/>
      <c r="VP117" s="71"/>
      <c r="VQ117" s="71"/>
      <c r="VR117" s="71"/>
      <c r="VS117" s="71"/>
      <c r="VT117" s="71"/>
      <c r="VU117" s="71"/>
      <c r="VV117" s="71"/>
      <c r="VW117" s="71"/>
      <c r="VX117" s="71"/>
      <c r="VY117" s="71"/>
      <c r="VZ117" s="71"/>
      <c r="WA117" s="71"/>
      <c r="WB117" s="71"/>
      <c r="WC117" s="71"/>
      <c r="WD117" s="71"/>
      <c r="WE117" s="71"/>
      <c r="WF117" s="71"/>
      <c r="WG117" s="71"/>
      <c r="WH117" s="71"/>
      <c r="WI117" s="71"/>
      <c r="WJ117" s="71"/>
      <c r="WK117" s="71"/>
      <c r="WL117" s="71"/>
      <c r="WM117" s="71"/>
      <c r="WN117" s="71"/>
      <c r="WO117" s="71"/>
      <c r="WP117" s="71"/>
      <c r="WQ117" s="71"/>
      <c r="WR117" s="71"/>
      <c r="WS117" s="71"/>
      <c r="WT117" s="71"/>
      <c r="WU117" s="71"/>
      <c r="WV117" s="71"/>
      <c r="WW117" s="71"/>
      <c r="WX117" s="71"/>
      <c r="WY117" s="71"/>
      <c r="WZ117" s="71"/>
      <c r="XA117" s="71"/>
      <c r="XB117" s="71"/>
      <c r="XC117" s="71"/>
      <c r="XD117" s="71"/>
      <c r="XE117" s="71"/>
      <c r="XF117" s="71"/>
      <c r="XG117" s="71"/>
      <c r="XH117" s="71"/>
      <c r="XI117" s="71"/>
      <c r="XJ117" s="71"/>
      <c r="XK117" s="71"/>
      <c r="XL117" s="71"/>
      <c r="XM117" s="71"/>
      <c r="XN117" s="71"/>
      <c r="XO117" s="71"/>
      <c r="XP117" s="71"/>
      <c r="XQ117" s="71"/>
      <c r="XR117" s="71"/>
      <c r="XS117" s="71"/>
      <c r="XT117" s="71"/>
      <c r="XU117" s="71"/>
      <c r="XV117" s="71"/>
      <c r="XW117" s="71"/>
      <c r="XX117" s="71"/>
      <c r="XY117" s="71"/>
      <c r="XZ117" s="71"/>
      <c r="YA117" s="71"/>
      <c r="YB117" s="71"/>
      <c r="YC117" s="71"/>
      <c r="YD117" s="71"/>
      <c r="YE117" s="71"/>
      <c r="YF117" s="71"/>
      <c r="YG117" s="71"/>
      <c r="YH117" s="71"/>
      <c r="YI117" s="71"/>
      <c r="YJ117" s="71"/>
      <c r="YK117" s="71"/>
      <c r="YL117" s="71"/>
      <c r="YM117" s="71"/>
      <c r="YN117" s="71"/>
      <c r="YO117" s="71"/>
      <c r="YP117" s="71"/>
      <c r="YQ117" s="71"/>
      <c r="YR117" s="71"/>
      <c r="YS117" s="71"/>
      <c r="YT117" s="71"/>
      <c r="YU117" s="71"/>
      <c r="YV117" s="71"/>
      <c r="YW117" s="71"/>
      <c r="YX117" s="71"/>
      <c r="YY117" s="71"/>
      <c r="YZ117" s="71"/>
      <c r="ZA117" s="71"/>
      <c r="ZB117" s="71"/>
      <c r="ZC117" s="71"/>
      <c r="ZD117" s="71"/>
      <c r="ZE117" s="71"/>
      <c r="ZF117" s="71"/>
      <c r="ZG117" s="71"/>
      <c r="ZH117" s="71"/>
      <c r="ZI117" s="71"/>
      <c r="ZJ117" s="71"/>
      <c r="ZK117" s="71"/>
      <c r="ZL117" s="71"/>
      <c r="ZM117" s="71"/>
      <c r="ZN117" s="71"/>
      <c r="ZO117" s="71"/>
      <c r="ZP117" s="71"/>
      <c r="ZQ117" s="71"/>
      <c r="ZR117" s="71"/>
      <c r="ZS117" s="71"/>
      <c r="ZT117" s="71"/>
      <c r="ZU117" s="71"/>
      <c r="ZV117" s="71"/>
      <c r="ZW117" s="71"/>
      <c r="ZX117" s="71"/>
      <c r="ZY117" s="71"/>
      <c r="ZZ117" s="71"/>
      <c r="AAA117" s="71"/>
      <c r="AAB117" s="71"/>
      <c r="AAC117" s="71"/>
      <c r="AAD117" s="71"/>
      <c r="AAE117" s="71"/>
      <c r="AAF117" s="71"/>
      <c r="AAG117" s="71"/>
      <c r="AAH117" s="71"/>
      <c r="AAI117" s="71"/>
      <c r="AAJ117" s="71"/>
      <c r="AAK117" s="71"/>
      <c r="AAL117" s="71"/>
      <c r="AAM117" s="71"/>
      <c r="AAN117" s="71"/>
      <c r="AAO117" s="71"/>
      <c r="AAP117" s="71"/>
      <c r="AAQ117" s="71"/>
      <c r="AAR117" s="71"/>
      <c r="AAS117" s="71"/>
      <c r="AAT117" s="71"/>
      <c r="AAU117" s="71"/>
      <c r="AAV117" s="71"/>
      <c r="AAW117" s="71"/>
      <c r="AAX117" s="71"/>
      <c r="AAY117" s="71"/>
      <c r="AAZ117" s="71"/>
      <c r="ABA117" s="71"/>
      <c r="ABB117" s="71"/>
      <c r="ABC117" s="71"/>
      <c r="ABD117" s="71"/>
      <c r="ABE117" s="71"/>
      <c r="ABF117" s="71"/>
      <c r="ABG117" s="71"/>
      <c r="ABH117" s="71"/>
      <c r="ABI117" s="71"/>
      <c r="ABJ117" s="71"/>
      <c r="ABK117" s="71"/>
      <c r="ABL117" s="71"/>
      <c r="ABM117" s="71"/>
      <c r="ABN117" s="71"/>
      <c r="ABO117" s="71"/>
      <c r="ABP117" s="71"/>
      <c r="ABQ117" s="71"/>
      <c r="ABR117" s="71"/>
      <c r="ABS117" s="71"/>
      <c r="ABT117" s="71"/>
      <c r="ABU117" s="71"/>
      <c r="ABV117" s="71"/>
      <c r="ABW117" s="71"/>
      <c r="ABX117" s="71"/>
      <c r="ABY117" s="71"/>
      <c r="ABZ117" s="71"/>
      <c r="ACA117" s="71"/>
      <c r="ACB117" s="71"/>
      <c r="ACC117" s="71"/>
      <c r="ACD117" s="71"/>
      <c r="ACE117" s="71"/>
      <c r="ACF117" s="71"/>
      <c r="ACG117" s="71"/>
      <c r="ACH117" s="71"/>
      <c r="ACI117" s="71"/>
      <c r="ACJ117" s="71"/>
      <c r="ACK117" s="71"/>
      <c r="ACL117" s="71"/>
      <c r="ACM117" s="71"/>
      <c r="ACN117" s="71"/>
      <c r="ACO117" s="71"/>
      <c r="ACP117" s="71"/>
      <c r="ACQ117" s="71"/>
      <c r="ACR117" s="71"/>
      <c r="ACS117" s="71"/>
      <c r="ACT117" s="71"/>
      <c r="ACU117" s="71"/>
      <c r="ACV117" s="71"/>
      <c r="ACW117" s="71"/>
      <c r="ACX117" s="71"/>
      <c r="ACY117" s="71"/>
      <c r="ACZ117" s="71"/>
      <c r="ADA117" s="71"/>
      <c r="ADB117" s="71"/>
      <c r="ADC117" s="71"/>
      <c r="ADD117" s="71"/>
      <c r="ADE117" s="71"/>
      <c r="ADF117" s="71"/>
      <c r="ADG117" s="71"/>
      <c r="ADH117" s="71"/>
      <c r="ADI117" s="71"/>
      <c r="ADJ117" s="71"/>
      <c r="ADK117" s="71"/>
      <c r="ADL117" s="71"/>
      <c r="ADM117" s="71"/>
      <c r="ADN117" s="71"/>
      <c r="ADO117" s="71"/>
      <c r="ADP117" s="71"/>
      <c r="ADQ117" s="71"/>
      <c r="ADR117" s="71"/>
      <c r="ADS117" s="71"/>
      <c r="ADT117" s="71"/>
      <c r="ADU117" s="71"/>
      <c r="ADV117" s="71"/>
      <c r="ADW117" s="71"/>
      <c r="ADX117" s="71"/>
      <c r="ADY117" s="71"/>
      <c r="ADZ117" s="71"/>
      <c r="AEA117" s="71"/>
      <c r="AEB117" s="71"/>
      <c r="AEC117" s="71"/>
    </row>
    <row r="118" spans="1:809" s="73" customFormat="1" ht="36">
      <c r="A118" s="49"/>
      <c r="B118" s="35">
        <v>3</v>
      </c>
      <c r="C118" s="62" t="s">
        <v>393</v>
      </c>
      <c r="D118" s="72" t="s">
        <v>180</v>
      </c>
      <c r="E118" s="63"/>
      <c r="F118" s="63"/>
      <c r="G118" s="63"/>
      <c r="H118" s="64"/>
      <c r="I118" s="63" t="s">
        <v>105</v>
      </c>
      <c r="J118" s="65">
        <v>1</v>
      </c>
      <c r="K118" s="90"/>
      <c r="L118" s="65">
        <v>1988</v>
      </c>
      <c r="M118" s="89">
        <v>1988</v>
      </c>
      <c r="N118" s="64">
        <v>246</v>
      </c>
      <c r="O118" s="68"/>
      <c r="P118" s="68"/>
      <c r="Q118" s="69" t="s">
        <v>269</v>
      </c>
      <c r="R118" s="70" t="s">
        <v>394</v>
      </c>
      <c r="S118" s="29" t="s">
        <v>156</v>
      </c>
      <c r="T118" s="30" t="str">
        <f t="shared" si="1"/>
        <v>P</v>
      </c>
      <c r="U118" s="29"/>
      <c r="V118" s="29"/>
      <c r="W118" s="29"/>
      <c r="X118" s="29"/>
      <c r="Y118" s="29"/>
      <c r="Z118" s="29"/>
      <c r="AA118" s="29"/>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c r="IW118" s="71"/>
      <c r="IX118" s="71"/>
      <c r="IY118" s="71"/>
      <c r="IZ118" s="71"/>
      <c r="JA118" s="71"/>
      <c r="JB118" s="71"/>
      <c r="JC118" s="71"/>
      <c r="JD118" s="71"/>
      <c r="JE118" s="71"/>
      <c r="JF118" s="71"/>
      <c r="JG118" s="71"/>
      <c r="JH118" s="71"/>
      <c r="JI118" s="71"/>
      <c r="JJ118" s="71"/>
      <c r="JK118" s="71"/>
      <c r="JL118" s="71"/>
      <c r="JM118" s="71"/>
      <c r="JN118" s="71"/>
      <c r="JO118" s="71"/>
      <c r="JP118" s="71"/>
      <c r="JQ118" s="71"/>
      <c r="JR118" s="71"/>
      <c r="JS118" s="71"/>
      <c r="JT118" s="71"/>
      <c r="JU118" s="71"/>
      <c r="JV118" s="71"/>
      <c r="JW118" s="71"/>
      <c r="JX118" s="71"/>
      <c r="JY118" s="71"/>
      <c r="JZ118" s="71"/>
      <c r="KA118" s="71"/>
      <c r="KB118" s="71"/>
      <c r="KC118" s="71"/>
      <c r="KD118" s="71"/>
      <c r="KE118" s="71"/>
      <c r="KF118" s="71"/>
      <c r="KG118" s="71"/>
      <c r="KH118" s="71"/>
      <c r="KI118" s="71"/>
      <c r="KJ118" s="71"/>
      <c r="KK118" s="71"/>
      <c r="KL118" s="71"/>
      <c r="KM118" s="71"/>
      <c r="KN118" s="71"/>
      <c r="KO118" s="71"/>
      <c r="KP118" s="71"/>
      <c r="KQ118" s="71"/>
      <c r="KR118" s="71"/>
      <c r="KS118" s="71"/>
      <c r="KT118" s="71"/>
      <c r="KU118" s="71"/>
      <c r="KV118" s="71"/>
      <c r="KW118" s="71"/>
      <c r="KX118" s="71"/>
      <c r="KY118" s="71"/>
      <c r="KZ118" s="71"/>
      <c r="LA118" s="71"/>
      <c r="LB118" s="71"/>
      <c r="LC118" s="71"/>
      <c r="LD118" s="71"/>
      <c r="LE118" s="71"/>
      <c r="LF118" s="71"/>
      <c r="LG118" s="71"/>
      <c r="LH118" s="71"/>
      <c r="LI118" s="71"/>
      <c r="LJ118" s="71"/>
      <c r="LK118" s="71"/>
      <c r="LL118" s="71"/>
      <c r="LM118" s="71"/>
      <c r="LN118" s="71"/>
      <c r="LO118" s="71"/>
      <c r="LP118" s="71"/>
      <c r="LQ118" s="71"/>
      <c r="LR118" s="71"/>
      <c r="LS118" s="71"/>
      <c r="LT118" s="71"/>
      <c r="LU118" s="71"/>
      <c r="LV118" s="71"/>
      <c r="LW118" s="71"/>
      <c r="LX118" s="71"/>
      <c r="LY118" s="71"/>
      <c r="LZ118" s="71"/>
      <c r="MA118" s="71"/>
      <c r="MB118" s="71"/>
      <c r="MC118" s="71"/>
      <c r="MD118" s="71"/>
      <c r="ME118" s="71"/>
      <c r="MF118" s="71"/>
      <c r="MG118" s="71"/>
      <c r="MH118" s="71"/>
      <c r="MI118" s="71"/>
      <c r="MJ118" s="71"/>
      <c r="MK118" s="71"/>
      <c r="ML118" s="71"/>
      <c r="MM118" s="71"/>
      <c r="MN118" s="71"/>
      <c r="MO118" s="71"/>
      <c r="MP118" s="71"/>
      <c r="MQ118" s="71"/>
      <c r="MR118" s="71"/>
      <c r="MS118" s="71"/>
      <c r="MT118" s="71"/>
      <c r="MU118" s="71"/>
      <c r="MV118" s="71"/>
      <c r="MW118" s="71"/>
      <c r="MX118" s="71"/>
      <c r="MY118" s="71"/>
      <c r="MZ118" s="71"/>
      <c r="NA118" s="71"/>
      <c r="NB118" s="71"/>
      <c r="NC118" s="71"/>
      <c r="ND118" s="71"/>
      <c r="NE118" s="71"/>
      <c r="NF118" s="71"/>
      <c r="NG118" s="71"/>
      <c r="NH118" s="71"/>
      <c r="NI118" s="71"/>
      <c r="NJ118" s="71"/>
      <c r="NK118" s="71"/>
      <c r="NL118" s="71"/>
      <c r="NM118" s="71"/>
      <c r="NN118" s="71"/>
      <c r="NO118" s="71"/>
      <c r="NP118" s="71"/>
      <c r="NQ118" s="71"/>
      <c r="NR118" s="71"/>
      <c r="NS118" s="71"/>
      <c r="NT118" s="71"/>
      <c r="NU118" s="71"/>
      <c r="NV118" s="71"/>
      <c r="NW118" s="71"/>
      <c r="NX118" s="71"/>
      <c r="NY118" s="71"/>
      <c r="NZ118" s="71"/>
      <c r="OA118" s="71"/>
      <c r="OB118" s="71"/>
      <c r="OC118" s="71"/>
      <c r="OD118" s="71"/>
      <c r="OE118" s="71"/>
      <c r="OF118" s="71"/>
      <c r="OG118" s="71"/>
      <c r="OH118" s="71"/>
      <c r="OI118" s="71"/>
      <c r="OJ118" s="71"/>
      <c r="OK118" s="71"/>
      <c r="OL118" s="71"/>
      <c r="OM118" s="71"/>
      <c r="ON118" s="71"/>
      <c r="OO118" s="71"/>
      <c r="OP118" s="71"/>
      <c r="OQ118" s="71"/>
      <c r="OR118" s="71"/>
      <c r="OS118" s="71"/>
      <c r="OT118" s="71"/>
      <c r="OU118" s="71"/>
      <c r="OV118" s="71"/>
      <c r="OW118" s="71"/>
      <c r="OX118" s="71"/>
      <c r="OY118" s="71"/>
      <c r="OZ118" s="71"/>
      <c r="PA118" s="71"/>
      <c r="PB118" s="71"/>
      <c r="PC118" s="71"/>
      <c r="PD118" s="71"/>
      <c r="PE118" s="71"/>
      <c r="PF118" s="71"/>
      <c r="PG118" s="71"/>
      <c r="PH118" s="71"/>
      <c r="PI118" s="71"/>
      <c r="PJ118" s="71"/>
      <c r="PK118" s="71"/>
      <c r="PL118" s="71"/>
      <c r="PM118" s="71"/>
      <c r="PN118" s="71"/>
      <c r="PO118" s="71"/>
      <c r="PP118" s="71"/>
      <c r="PQ118" s="71"/>
      <c r="PR118" s="71"/>
      <c r="PS118" s="71"/>
      <c r="PT118" s="71"/>
      <c r="PU118" s="71"/>
      <c r="PV118" s="71"/>
      <c r="PW118" s="71"/>
      <c r="PX118" s="71"/>
      <c r="PY118" s="71"/>
      <c r="PZ118" s="71"/>
      <c r="QA118" s="71"/>
      <c r="QB118" s="71"/>
      <c r="QC118" s="71"/>
      <c r="QD118" s="71"/>
      <c r="QE118" s="71"/>
      <c r="QF118" s="71"/>
      <c r="QG118" s="71"/>
      <c r="QH118" s="71"/>
      <c r="QI118" s="71"/>
      <c r="QJ118" s="71"/>
      <c r="QK118" s="71"/>
      <c r="QL118" s="71"/>
      <c r="QM118" s="71"/>
      <c r="QN118" s="71"/>
      <c r="QO118" s="71"/>
      <c r="QP118" s="71"/>
      <c r="QQ118" s="71"/>
      <c r="QR118" s="71"/>
      <c r="QS118" s="71"/>
      <c r="QT118" s="71"/>
      <c r="QU118" s="71"/>
      <c r="QV118" s="71"/>
      <c r="QW118" s="71"/>
      <c r="QX118" s="71"/>
      <c r="QY118" s="71"/>
      <c r="QZ118" s="71"/>
      <c r="RA118" s="71"/>
      <c r="RB118" s="71"/>
      <c r="RC118" s="71"/>
      <c r="RD118" s="71"/>
      <c r="RE118" s="71"/>
      <c r="RF118" s="71"/>
      <c r="RG118" s="71"/>
      <c r="RH118" s="71"/>
      <c r="RI118" s="71"/>
      <c r="RJ118" s="71"/>
      <c r="RK118" s="71"/>
      <c r="RL118" s="71"/>
      <c r="RM118" s="71"/>
      <c r="RN118" s="71"/>
      <c r="RO118" s="71"/>
      <c r="RP118" s="71"/>
      <c r="RQ118" s="71"/>
      <c r="RR118" s="71"/>
      <c r="RS118" s="71"/>
      <c r="RT118" s="71"/>
      <c r="RU118" s="71"/>
      <c r="RV118" s="71"/>
      <c r="RW118" s="71"/>
      <c r="RX118" s="71"/>
      <c r="RY118" s="71"/>
      <c r="RZ118" s="71"/>
      <c r="SA118" s="71"/>
      <c r="SB118" s="71"/>
      <c r="SC118" s="71"/>
      <c r="SD118" s="71"/>
      <c r="SE118" s="71"/>
      <c r="SF118" s="71"/>
      <c r="SG118" s="71"/>
      <c r="SH118" s="71"/>
      <c r="SI118" s="71"/>
      <c r="SJ118" s="71"/>
      <c r="SK118" s="71"/>
      <c r="SL118" s="71"/>
      <c r="SM118" s="71"/>
      <c r="SN118" s="71"/>
      <c r="SO118" s="71"/>
      <c r="SP118" s="71"/>
      <c r="SQ118" s="71"/>
      <c r="SR118" s="71"/>
      <c r="SS118" s="71"/>
      <c r="ST118" s="71"/>
      <c r="SU118" s="71"/>
      <c r="SV118" s="71"/>
      <c r="SW118" s="71"/>
      <c r="SX118" s="71"/>
      <c r="SY118" s="71"/>
      <c r="SZ118" s="71"/>
      <c r="TA118" s="71"/>
      <c r="TB118" s="71"/>
      <c r="TC118" s="71"/>
      <c r="TD118" s="71"/>
      <c r="TE118" s="71"/>
      <c r="TF118" s="71"/>
      <c r="TG118" s="71"/>
      <c r="TH118" s="71"/>
      <c r="TI118" s="71"/>
      <c r="TJ118" s="71"/>
      <c r="TK118" s="71"/>
      <c r="TL118" s="71"/>
      <c r="TM118" s="71"/>
      <c r="TN118" s="71"/>
      <c r="TO118" s="71"/>
      <c r="TP118" s="71"/>
      <c r="TQ118" s="71"/>
      <c r="TR118" s="71"/>
      <c r="TS118" s="71"/>
      <c r="TT118" s="71"/>
      <c r="TU118" s="71"/>
      <c r="TV118" s="71"/>
      <c r="TW118" s="71"/>
      <c r="TX118" s="71"/>
      <c r="TY118" s="71"/>
      <c r="TZ118" s="71"/>
      <c r="UA118" s="71"/>
      <c r="UB118" s="71"/>
      <c r="UC118" s="71"/>
      <c r="UD118" s="71"/>
      <c r="UE118" s="71"/>
      <c r="UF118" s="71"/>
      <c r="UG118" s="71"/>
      <c r="UH118" s="71"/>
      <c r="UI118" s="71"/>
      <c r="UJ118" s="71"/>
      <c r="UK118" s="71"/>
      <c r="UL118" s="71"/>
      <c r="UM118" s="71"/>
      <c r="UN118" s="71"/>
      <c r="UO118" s="71"/>
      <c r="UP118" s="71"/>
      <c r="UQ118" s="71"/>
      <c r="UR118" s="71"/>
      <c r="US118" s="71"/>
      <c r="UT118" s="71"/>
      <c r="UU118" s="71"/>
      <c r="UV118" s="71"/>
      <c r="UW118" s="71"/>
      <c r="UX118" s="71"/>
      <c r="UY118" s="71"/>
      <c r="UZ118" s="71"/>
      <c r="VA118" s="71"/>
      <c r="VB118" s="71"/>
      <c r="VC118" s="71"/>
      <c r="VD118" s="71"/>
      <c r="VE118" s="71"/>
      <c r="VF118" s="71"/>
      <c r="VG118" s="71"/>
      <c r="VH118" s="71"/>
      <c r="VI118" s="71"/>
      <c r="VJ118" s="71"/>
      <c r="VK118" s="71"/>
      <c r="VL118" s="71"/>
      <c r="VM118" s="71"/>
      <c r="VN118" s="71"/>
      <c r="VO118" s="71"/>
      <c r="VP118" s="71"/>
      <c r="VQ118" s="71"/>
      <c r="VR118" s="71"/>
      <c r="VS118" s="71"/>
      <c r="VT118" s="71"/>
      <c r="VU118" s="71"/>
      <c r="VV118" s="71"/>
      <c r="VW118" s="71"/>
      <c r="VX118" s="71"/>
      <c r="VY118" s="71"/>
      <c r="VZ118" s="71"/>
      <c r="WA118" s="71"/>
      <c r="WB118" s="71"/>
      <c r="WC118" s="71"/>
      <c r="WD118" s="71"/>
      <c r="WE118" s="71"/>
      <c r="WF118" s="71"/>
      <c r="WG118" s="71"/>
      <c r="WH118" s="71"/>
      <c r="WI118" s="71"/>
      <c r="WJ118" s="71"/>
      <c r="WK118" s="71"/>
      <c r="WL118" s="71"/>
      <c r="WM118" s="71"/>
      <c r="WN118" s="71"/>
      <c r="WO118" s="71"/>
      <c r="WP118" s="71"/>
      <c r="WQ118" s="71"/>
      <c r="WR118" s="71"/>
      <c r="WS118" s="71"/>
      <c r="WT118" s="71"/>
      <c r="WU118" s="71"/>
      <c r="WV118" s="71"/>
      <c r="WW118" s="71"/>
      <c r="WX118" s="71"/>
      <c r="WY118" s="71"/>
      <c r="WZ118" s="71"/>
      <c r="XA118" s="71"/>
      <c r="XB118" s="71"/>
      <c r="XC118" s="71"/>
      <c r="XD118" s="71"/>
      <c r="XE118" s="71"/>
      <c r="XF118" s="71"/>
      <c r="XG118" s="71"/>
      <c r="XH118" s="71"/>
      <c r="XI118" s="71"/>
      <c r="XJ118" s="71"/>
      <c r="XK118" s="71"/>
      <c r="XL118" s="71"/>
      <c r="XM118" s="71"/>
      <c r="XN118" s="71"/>
      <c r="XO118" s="71"/>
      <c r="XP118" s="71"/>
      <c r="XQ118" s="71"/>
      <c r="XR118" s="71"/>
      <c r="XS118" s="71"/>
      <c r="XT118" s="71"/>
      <c r="XU118" s="71"/>
      <c r="XV118" s="71"/>
      <c r="XW118" s="71"/>
      <c r="XX118" s="71"/>
      <c r="XY118" s="71"/>
      <c r="XZ118" s="71"/>
      <c r="YA118" s="71"/>
      <c r="YB118" s="71"/>
      <c r="YC118" s="71"/>
      <c r="YD118" s="71"/>
      <c r="YE118" s="71"/>
      <c r="YF118" s="71"/>
      <c r="YG118" s="71"/>
      <c r="YH118" s="71"/>
      <c r="YI118" s="71"/>
      <c r="YJ118" s="71"/>
      <c r="YK118" s="71"/>
      <c r="YL118" s="71"/>
      <c r="YM118" s="71"/>
      <c r="YN118" s="71"/>
      <c r="YO118" s="71"/>
      <c r="YP118" s="71"/>
      <c r="YQ118" s="71"/>
      <c r="YR118" s="71"/>
      <c r="YS118" s="71"/>
      <c r="YT118" s="71"/>
      <c r="YU118" s="71"/>
      <c r="YV118" s="71"/>
      <c r="YW118" s="71"/>
      <c r="YX118" s="71"/>
      <c r="YY118" s="71"/>
      <c r="YZ118" s="71"/>
      <c r="ZA118" s="71"/>
      <c r="ZB118" s="71"/>
      <c r="ZC118" s="71"/>
      <c r="ZD118" s="71"/>
      <c r="ZE118" s="71"/>
      <c r="ZF118" s="71"/>
      <c r="ZG118" s="71"/>
      <c r="ZH118" s="71"/>
      <c r="ZI118" s="71"/>
      <c r="ZJ118" s="71"/>
      <c r="ZK118" s="71"/>
      <c r="ZL118" s="71"/>
      <c r="ZM118" s="71"/>
      <c r="ZN118" s="71"/>
      <c r="ZO118" s="71"/>
      <c r="ZP118" s="71"/>
      <c r="ZQ118" s="71"/>
      <c r="ZR118" s="71"/>
      <c r="ZS118" s="71"/>
      <c r="ZT118" s="71"/>
      <c r="ZU118" s="71"/>
      <c r="ZV118" s="71"/>
      <c r="ZW118" s="71"/>
      <c r="ZX118" s="71"/>
      <c r="ZY118" s="71"/>
      <c r="ZZ118" s="71"/>
      <c r="AAA118" s="71"/>
      <c r="AAB118" s="71"/>
      <c r="AAC118" s="71"/>
      <c r="AAD118" s="71"/>
      <c r="AAE118" s="71"/>
      <c r="AAF118" s="71"/>
      <c r="AAG118" s="71"/>
      <c r="AAH118" s="71"/>
      <c r="AAI118" s="71"/>
      <c r="AAJ118" s="71"/>
      <c r="AAK118" s="71"/>
      <c r="AAL118" s="71"/>
      <c r="AAM118" s="71"/>
      <c r="AAN118" s="71"/>
      <c r="AAO118" s="71"/>
      <c r="AAP118" s="71"/>
      <c r="AAQ118" s="71"/>
      <c r="AAR118" s="71"/>
      <c r="AAS118" s="71"/>
      <c r="AAT118" s="71"/>
      <c r="AAU118" s="71"/>
      <c r="AAV118" s="71"/>
      <c r="AAW118" s="71"/>
      <c r="AAX118" s="71"/>
      <c r="AAY118" s="71"/>
      <c r="AAZ118" s="71"/>
      <c r="ABA118" s="71"/>
      <c r="ABB118" s="71"/>
      <c r="ABC118" s="71"/>
      <c r="ABD118" s="71"/>
      <c r="ABE118" s="71"/>
      <c r="ABF118" s="71"/>
      <c r="ABG118" s="71"/>
      <c r="ABH118" s="71"/>
      <c r="ABI118" s="71"/>
      <c r="ABJ118" s="71"/>
      <c r="ABK118" s="71"/>
      <c r="ABL118" s="71"/>
      <c r="ABM118" s="71"/>
      <c r="ABN118" s="71"/>
      <c r="ABO118" s="71"/>
      <c r="ABP118" s="71"/>
      <c r="ABQ118" s="71"/>
      <c r="ABR118" s="71"/>
      <c r="ABS118" s="71"/>
      <c r="ABT118" s="71"/>
      <c r="ABU118" s="71"/>
      <c r="ABV118" s="71"/>
      <c r="ABW118" s="71"/>
      <c r="ABX118" s="71"/>
      <c r="ABY118" s="71"/>
      <c r="ABZ118" s="71"/>
      <c r="ACA118" s="71"/>
      <c r="ACB118" s="71"/>
      <c r="ACC118" s="71"/>
      <c r="ACD118" s="71"/>
      <c r="ACE118" s="71"/>
      <c r="ACF118" s="71"/>
      <c r="ACG118" s="71"/>
      <c r="ACH118" s="71"/>
      <c r="ACI118" s="71"/>
      <c r="ACJ118" s="71"/>
      <c r="ACK118" s="71"/>
      <c r="ACL118" s="71"/>
      <c r="ACM118" s="71"/>
      <c r="ACN118" s="71"/>
      <c r="ACO118" s="71"/>
      <c r="ACP118" s="71"/>
      <c r="ACQ118" s="71"/>
      <c r="ACR118" s="71"/>
      <c r="ACS118" s="71"/>
      <c r="ACT118" s="71"/>
      <c r="ACU118" s="71"/>
      <c r="ACV118" s="71"/>
      <c r="ACW118" s="71"/>
      <c r="ACX118" s="71"/>
      <c r="ACY118" s="71"/>
      <c r="ACZ118" s="71"/>
      <c r="ADA118" s="71"/>
      <c r="ADB118" s="71"/>
      <c r="ADC118" s="71"/>
      <c r="ADD118" s="71"/>
      <c r="ADE118" s="71"/>
      <c r="ADF118" s="71"/>
      <c r="ADG118" s="71"/>
      <c r="ADH118" s="71"/>
      <c r="ADI118" s="71"/>
      <c r="ADJ118" s="71"/>
      <c r="ADK118" s="71"/>
      <c r="ADL118" s="71"/>
      <c r="ADM118" s="71"/>
      <c r="ADN118" s="71"/>
      <c r="ADO118" s="71"/>
      <c r="ADP118" s="71"/>
      <c r="ADQ118" s="71"/>
      <c r="ADR118" s="71"/>
      <c r="ADS118" s="71"/>
      <c r="ADT118" s="71"/>
      <c r="ADU118" s="71"/>
      <c r="ADV118" s="71"/>
      <c r="ADW118" s="71"/>
      <c r="ADX118" s="71"/>
      <c r="ADY118" s="71"/>
      <c r="ADZ118" s="71"/>
      <c r="AEA118" s="71"/>
      <c r="AEB118" s="71"/>
      <c r="AEC118" s="71"/>
    </row>
    <row r="119" spans="1:809" s="73" customFormat="1">
      <c r="A119" s="49"/>
      <c r="B119" s="35">
        <v>3</v>
      </c>
      <c r="C119" s="62" t="s">
        <v>395</v>
      </c>
      <c r="D119" s="72" t="s">
        <v>42</v>
      </c>
      <c r="E119" s="63"/>
      <c r="F119" s="63"/>
      <c r="G119" s="63"/>
      <c r="H119" s="64"/>
      <c r="I119" s="63" t="s">
        <v>52</v>
      </c>
      <c r="J119" s="65">
        <v>1</v>
      </c>
      <c r="K119" s="90"/>
      <c r="L119" s="65">
        <v>1987</v>
      </c>
      <c r="M119" s="67">
        <v>31967</v>
      </c>
      <c r="N119" s="64"/>
      <c r="O119" s="68"/>
      <c r="P119" s="68"/>
      <c r="Q119" s="69" t="s">
        <v>246</v>
      </c>
      <c r="R119" s="70"/>
      <c r="S119" s="29" t="s">
        <v>257</v>
      </c>
      <c r="T119" s="30" t="str">
        <f t="shared" si="1"/>
        <v>Au</v>
      </c>
      <c r="U119" s="29"/>
      <c r="V119" s="29"/>
      <c r="W119" s="29"/>
      <c r="X119" s="29"/>
      <c r="Y119" s="29"/>
      <c r="Z119" s="29"/>
      <c r="AA119" s="29"/>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c r="IW119" s="71"/>
      <c r="IX119" s="71"/>
      <c r="IY119" s="71"/>
      <c r="IZ119" s="71"/>
      <c r="JA119" s="71"/>
      <c r="JB119" s="71"/>
      <c r="JC119" s="71"/>
      <c r="JD119" s="71"/>
      <c r="JE119" s="71"/>
      <c r="JF119" s="71"/>
      <c r="JG119" s="71"/>
      <c r="JH119" s="71"/>
      <c r="JI119" s="71"/>
      <c r="JJ119" s="71"/>
      <c r="JK119" s="71"/>
      <c r="JL119" s="71"/>
      <c r="JM119" s="71"/>
      <c r="JN119" s="71"/>
      <c r="JO119" s="71"/>
      <c r="JP119" s="71"/>
      <c r="JQ119" s="71"/>
      <c r="JR119" s="71"/>
      <c r="JS119" s="71"/>
      <c r="JT119" s="71"/>
      <c r="JU119" s="71"/>
      <c r="JV119" s="71"/>
      <c r="JW119" s="71"/>
      <c r="JX119" s="71"/>
      <c r="JY119" s="71"/>
      <c r="JZ119" s="71"/>
      <c r="KA119" s="71"/>
      <c r="KB119" s="71"/>
      <c r="KC119" s="71"/>
      <c r="KD119" s="71"/>
      <c r="KE119" s="71"/>
      <c r="KF119" s="71"/>
      <c r="KG119" s="71"/>
      <c r="KH119" s="71"/>
      <c r="KI119" s="71"/>
      <c r="KJ119" s="71"/>
      <c r="KK119" s="71"/>
      <c r="KL119" s="71"/>
      <c r="KM119" s="71"/>
      <c r="KN119" s="71"/>
      <c r="KO119" s="71"/>
      <c r="KP119" s="71"/>
      <c r="KQ119" s="71"/>
      <c r="KR119" s="71"/>
      <c r="KS119" s="71"/>
      <c r="KT119" s="71"/>
      <c r="KU119" s="71"/>
      <c r="KV119" s="71"/>
      <c r="KW119" s="71"/>
      <c r="KX119" s="71"/>
      <c r="KY119" s="71"/>
      <c r="KZ119" s="71"/>
      <c r="LA119" s="71"/>
      <c r="LB119" s="71"/>
      <c r="LC119" s="71"/>
      <c r="LD119" s="71"/>
      <c r="LE119" s="71"/>
      <c r="LF119" s="71"/>
      <c r="LG119" s="71"/>
      <c r="LH119" s="71"/>
      <c r="LI119" s="71"/>
      <c r="LJ119" s="71"/>
      <c r="LK119" s="71"/>
      <c r="LL119" s="71"/>
      <c r="LM119" s="71"/>
      <c r="LN119" s="71"/>
      <c r="LO119" s="71"/>
      <c r="LP119" s="71"/>
      <c r="LQ119" s="71"/>
      <c r="LR119" s="71"/>
      <c r="LS119" s="71"/>
      <c r="LT119" s="71"/>
      <c r="LU119" s="71"/>
      <c r="LV119" s="71"/>
      <c r="LW119" s="71"/>
      <c r="LX119" s="71"/>
      <c r="LY119" s="71"/>
      <c r="LZ119" s="71"/>
      <c r="MA119" s="71"/>
      <c r="MB119" s="71"/>
      <c r="MC119" s="71"/>
      <c r="MD119" s="71"/>
      <c r="ME119" s="71"/>
      <c r="MF119" s="71"/>
      <c r="MG119" s="71"/>
      <c r="MH119" s="71"/>
      <c r="MI119" s="71"/>
      <c r="MJ119" s="71"/>
      <c r="MK119" s="71"/>
      <c r="ML119" s="71"/>
      <c r="MM119" s="71"/>
      <c r="MN119" s="71"/>
      <c r="MO119" s="71"/>
      <c r="MP119" s="71"/>
      <c r="MQ119" s="71"/>
      <c r="MR119" s="71"/>
      <c r="MS119" s="71"/>
      <c r="MT119" s="71"/>
      <c r="MU119" s="71"/>
      <c r="MV119" s="71"/>
      <c r="MW119" s="71"/>
      <c r="MX119" s="71"/>
      <c r="MY119" s="71"/>
      <c r="MZ119" s="71"/>
      <c r="NA119" s="71"/>
      <c r="NB119" s="71"/>
      <c r="NC119" s="71"/>
      <c r="ND119" s="71"/>
      <c r="NE119" s="71"/>
      <c r="NF119" s="71"/>
      <c r="NG119" s="71"/>
      <c r="NH119" s="71"/>
      <c r="NI119" s="71"/>
      <c r="NJ119" s="71"/>
      <c r="NK119" s="71"/>
      <c r="NL119" s="71"/>
      <c r="NM119" s="71"/>
      <c r="NN119" s="71"/>
      <c r="NO119" s="71"/>
      <c r="NP119" s="71"/>
      <c r="NQ119" s="71"/>
      <c r="NR119" s="71"/>
      <c r="NS119" s="71"/>
      <c r="NT119" s="71"/>
      <c r="NU119" s="71"/>
      <c r="NV119" s="71"/>
      <c r="NW119" s="71"/>
      <c r="NX119" s="71"/>
      <c r="NY119" s="71"/>
      <c r="NZ119" s="71"/>
      <c r="OA119" s="71"/>
      <c r="OB119" s="71"/>
      <c r="OC119" s="71"/>
      <c r="OD119" s="71"/>
      <c r="OE119" s="71"/>
      <c r="OF119" s="71"/>
      <c r="OG119" s="71"/>
      <c r="OH119" s="71"/>
      <c r="OI119" s="71"/>
      <c r="OJ119" s="71"/>
      <c r="OK119" s="71"/>
      <c r="OL119" s="71"/>
      <c r="OM119" s="71"/>
      <c r="ON119" s="71"/>
      <c r="OO119" s="71"/>
      <c r="OP119" s="71"/>
      <c r="OQ119" s="71"/>
      <c r="OR119" s="71"/>
      <c r="OS119" s="71"/>
      <c r="OT119" s="71"/>
      <c r="OU119" s="71"/>
      <c r="OV119" s="71"/>
      <c r="OW119" s="71"/>
      <c r="OX119" s="71"/>
      <c r="OY119" s="71"/>
      <c r="OZ119" s="71"/>
      <c r="PA119" s="71"/>
      <c r="PB119" s="71"/>
      <c r="PC119" s="71"/>
      <c r="PD119" s="71"/>
      <c r="PE119" s="71"/>
      <c r="PF119" s="71"/>
      <c r="PG119" s="71"/>
      <c r="PH119" s="71"/>
      <c r="PI119" s="71"/>
      <c r="PJ119" s="71"/>
      <c r="PK119" s="71"/>
      <c r="PL119" s="71"/>
      <c r="PM119" s="71"/>
      <c r="PN119" s="71"/>
      <c r="PO119" s="71"/>
      <c r="PP119" s="71"/>
      <c r="PQ119" s="71"/>
      <c r="PR119" s="71"/>
      <c r="PS119" s="71"/>
      <c r="PT119" s="71"/>
      <c r="PU119" s="71"/>
      <c r="PV119" s="71"/>
      <c r="PW119" s="71"/>
      <c r="PX119" s="71"/>
      <c r="PY119" s="71"/>
      <c r="PZ119" s="71"/>
      <c r="QA119" s="71"/>
      <c r="QB119" s="71"/>
      <c r="QC119" s="71"/>
      <c r="QD119" s="71"/>
      <c r="QE119" s="71"/>
      <c r="QF119" s="71"/>
      <c r="QG119" s="71"/>
      <c r="QH119" s="71"/>
      <c r="QI119" s="71"/>
      <c r="QJ119" s="71"/>
      <c r="QK119" s="71"/>
      <c r="QL119" s="71"/>
      <c r="QM119" s="71"/>
      <c r="QN119" s="71"/>
      <c r="QO119" s="71"/>
      <c r="QP119" s="71"/>
      <c r="QQ119" s="71"/>
      <c r="QR119" s="71"/>
      <c r="QS119" s="71"/>
      <c r="QT119" s="71"/>
      <c r="QU119" s="71"/>
      <c r="QV119" s="71"/>
      <c r="QW119" s="71"/>
      <c r="QX119" s="71"/>
      <c r="QY119" s="71"/>
      <c r="QZ119" s="71"/>
      <c r="RA119" s="71"/>
      <c r="RB119" s="71"/>
      <c r="RC119" s="71"/>
      <c r="RD119" s="71"/>
      <c r="RE119" s="71"/>
      <c r="RF119" s="71"/>
      <c r="RG119" s="71"/>
      <c r="RH119" s="71"/>
      <c r="RI119" s="71"/>
      <c r="RJ119" s="71"/>
      <c r="RK119" s="71"/>
      <c r="RL119" s="71"/>
      <c r="RM119" s="71"/>
      <c r="RN119" s="71"/>
      <c r="RO119" s="71"/>
      <c r="RP119" s="71"/>
      <c r="RQ119" s="71"/>
      <c r="RR119" s="71"/>
      <c r="RS119" s="71"/>
      <c r="RT119" s="71"/>
      <c r="RU119" s="71"/>
      <c r="RV119" s="71"/>
      <c r="RW119" s="71"/>
      <c r="RX119" s="71"/>
      <c r="RY119" s="71"/>
      <c r="RZ119" s="71"/>
      <c r="SA119" s="71"/>
      <c r="SB119" s="71"/>
      <c r="SC119" s="71"/>
      <c r="SD119" s="71"/>
      <c r="SE119" s="71"/>
      <c r="SF119" s="71"/>
      <c r="SG119" s="71"/>
      <c r="SH119" s="71"/>
      <c r="SI119" s="71"/>
      <c r="SJ119" s="71"/>
      <c r="SK119" s="71"/>
      <c r="SL119" s="71"/>
      <c r="SM119" s="71"/>
      <c r="SN119" s="71"/>
      <c r="SO119" s="71"/>
      <c r="SP119" s="71"/>
      <c r="SQ119" s="71"/>
      <c r="SR119" s="71"/>
      <c r="SS119" s="71"/>
      <c r="ST119" s="71"/>
      <c r="SU119" s="71"/>
      <c r="SV119" s="71"/>
      <c r="SW119" s="71"/>
      <c r="SX119" s="71"/>
      <c r="SY119" s="71"/>
      <c r="SZ119" s="71"/>
      <c r="TA119" s="71"/>
      <c r="TB119" s="71"/>
      <c r="TC119" s="71"/>
      <c r="TD119" s="71"/>
      <c r="TE119" s="71"/>
      <c r="TF119" s="71"/>
      <c r="TG119" s="71"/>
      <c r="TH119" s="71"/>
      <c r="TI119" s="71"/>
      <c r="TJ119" s="71"/>
      <c r="TK119" s="71"/>
      <c r="TL119" s="71"/>
      <c r="TM119" s="71"/>
      <c r="TN119" s="71"/>
      <c r="TO119" s="71"/>
      <c r="TP119" s="71"/>
      <c r="TQ119" s="71"/>
      <c r="TR119" s="71"/>
      <c r="TS119" s="71"/>
      <c r="TT119" s="71"/>
      <c r="TU119" s="71"/>
      <c r="TV119" s="71"/>
      <c r="TW119" s="71"/>
      <c r="TX119" s="71"/>
      <c r="TY119" s="71"/>
      <c r="TZ119" s="71"/>
      <c r="UA119" s="71"/>
      <c r="UB119" s="71"/>
      <c r="UC119" s="71"/>
      <c r="UD119" s="71"/>
      <c r="UE119" s="71"/>
      <c r="UF119" s="71"/>
      <c r="UG119" s="71"/>
      <c r="UH119" s="71"/>
      <c r="UI119" s="71"/>
      <c r="UJ119" s="71"/>
      <c r="UK119" s="71"/>
      <c r="UL119" s="71"/>
      <c r="UM119" s="71"/>
      <c r="UN119" s="71"/>
      <c r="UO119" s="71"/>
      <c r="UP119" s="71"/>
      <c r="UQ119" s="71"/>
      <c r="UR119" s="71"/>
      <c r="US119" s="71"/>
      <c r="UT119" s="71"/>
      <c r="UU119" s="71"/>
      <c r="UV119" s="71"/>
      <c r="UW119" s="71"/>
      <c r="UX119" s="71"/>
      <c r="UY119" s="71"/>
      <c r="UZ119" s="71"/>
      <c r="VA119" s="71"/>
      <c r="VB119" s="71"/>
      <c r="VC119" s="71"/>
      <c r="VD119" s="71"/>
      <c r="VE119" s="71"/>
      <c r="VF119" s="71"/>
      <c r="VG119" s="71"/>
      <c r="VH119" s="71"/>
      <c r="VI119" s="71"/>
      <c r="VJ119" s="71"/>
      <c r="VK119" s="71"/>
      <c r="VL119" s="71"/>
      <c r="VM119" s="71"/>
      <c r="VN119" s="71"/>
      <c r="VO119" s="71"/>
      <c r="VP119" s="71"/>
      <c r="VQ119" s="71"/>
      <c r="VR119" s="71"/>
      <c r="VS119" s="71"/>
      <c r="VT119" s="71"/>
      <c r="VU119" s="71"/>
      <c r="VV119" s="71"/>
      <c r="VW119" s="71"/>
      <c r="VX119" s="71"/>
      <c r="VY119" s="71"/>
      <c r="VZ119" s="71"/>
      <c r="WA119" s="71"/>
      <c r="WB119" s="71"/>
      <c r="WC119" s="71"/>
      <c r="WD119" s="71"/>
      <c r="WE119" s="71"/>
      <c r="WF119" s="71"/>
      <c r="WG119" s="71"/>
      <c r="WH119" s="71"/>
      <c r="WI119" s="71"/>
      <c r="WJ119" s="71"/>
      <c r="WK119" s="71"/>
      <c r="WL119" s="71"/>
      <c r="WM119" s="71"/>
      <c r="WN119" s="71"/>
      <c r="WO119" s="71"/>
      <c r="WP119" s="71"/>
      <c r="WQ119" s="71"/>
      <c r="WR119" s="71"/>
      <c r="WS119" s="71"/>
      <c r="WT119" s="71"/>
      <c r="WU119" s="71"/>
      <c r="WV119" s="71"/>
      <c r="WW119" s="71"/>
      <c r="WX119" s="71"/>
      <c r="WY119" s="71"/>
      <c r="WZ119" s="71"/>
      <c r="XA119" s="71"/>
      <c r="XB119" s="71"/>
      <c r="XC119" s="71"/>
      <c r="XD119" s="71"/>
      <c r="XE119" s="71"/>
      <c r="XF119" s="71"/>
      <c r="XG119" s="71"/>
      <c r="XH119" s="71"/>
      <c r="XI119" s="71"/>
      <c r="XJ119" s="71"/>
      <c r="XK119" s="71"/>
      <c r="XL119" s="71"/>
      <c r="XM119" s="71"/>
      <c r="XN119" s="71"/>
      <c r="XO119" s="71"/>
      <c r="XP119" s="71"/>
      <c r="XQ119" s="71"/>
      <c r="XR119" s="71"/>
      <c r="XS119" s="71"/>
      <c r="XT119" s="71"/>
      <c r="XU119" s="71"/>
      <c r="XV119" s="71"/>
      <c r="XW119" s="71"/>
      <c r="XX119" s="71"/>
      <c r="XY119" s="71"/>
      <c r="XZ119" s="71"/>
      <c r="YA119" s="71"/>
      <c r="YB119" s="71"/>
      <c r="YC119" s="71"/>
      <c r="YD119" s="71"/>
      <c r="YE119" s="71"/>
      <c r="YF119" s="71"/>
      <c r="YG119" s="71"/>
      <c r="YH119" s="71"/>
      <c r="YI119" s="71"/>
      <c r="YJ119" s="71"/>
      <c r="YK119" s="71"/>
      <c r="YL119" s="71"/>
      <c r="YM119" s="71"/>
      <c r="YN119" s="71"/>
      <c r="YO119" s="71"/>
      <c r="YP119" s="71"/>
      <c r="YQ119" s="71"/>
      <c r="YR119" s="71"/>
      <c r="YS119" s="71"/>
      <c r="YT119" s="71"/>
      <c r="YU119" s="71"/>
      <c r="YV119" s="71"/>
      <c r="YW119" s="71"/>
      <c r="YX119" s="71"/>
      <c r="YY119" s="71"/>
      <c r="YZ119" s="71"/>
      <c r="ZA119" s="71"/>
      <c r="ZB119" s="71"/>
      <c r="ZC119" s="71"/>
      <c r="ZD119" s="71"/>
      <c r="ZE119" s="71"/>
      <c r="ZF119" s="71"/>
      <c r="ZG119" s="71"/>
      <c r="ZH119" s="71"/>
      <c r="ZI119" s="71"/>
      <c r="ZJ119" s="71"/>
      <c r="ZK119" s="71"/>
      <c r="ZL119" s="71"/>
      <c r="ZM119" s="71"/>
      <c r="ZN119" s="71"/>
      <c r="ZO119" s="71"/>
      <c r="ZP119" s="71"/>
      <c r="ZQ119" s="71"/>
      <c r="ZR119" s="71"/>
      <c r="ZS119" s="71"/>
      <c r="ZT119" s="71"/>
      <c r="ZU119" s="71"/>
      <c r="ZV119" s="71"/>
      <c r="ZW119" s="71"/>
      <c r="ZX119" s="71"/>
      <c r="ZY119" s="71"/>
      <c r="ZZ119" s="71"/>
      <c r="AAA119" s="71"/>
      <c r="AAB119" s="71"/>
      <c r="AAC119" s="71"/>
      <c r="AAD119" s="71"/>
      <c r="AAE119" s="71"/>
      <c r="AAF119" s="71"/>
      <c r="AAG119" s="71"/>
      <c r="AAH119" s="71"/>
      <c r="AAI119" s="71"/>
      <c r="AAJ119" s="71"/>
      <c r="AAK119" s="71"/>
      <c r="AAL119" s="71"/>
      <c r="AAM119" s="71"/>
      <c r="AAN119" s="71"/>
      <c r="AAO119" s="71"/>
      <c r="AAP119" s="71"/>
      <c r="AAQ119" s="71"/>
      <c r="AAR119" s="71"/>
      <c r="AAS119" s="71"/>
      <c r="AAT119" s="71"/>
      <c r="AAU119" s="71"/>
      <c r="AAV119" s="71"/>
      <c r="AAW119" s="71"/>
      <c r="AAX119" s="71"/>
      <c r="AAY119" s="71"/>
      <c r="AAZ119" s="71"/>
      <c r="ABA119" s="71"/>
      <c r="ABB119" s="71"/>
      <c r="ABC119" s="71"/>
      <c r="ABD119" s="71"/>
      <c r="ABE119" s="71"/>
      <c r="ABF119" s="71"/>
      <c r="ABG119" s="71"/>
      <c r="ABH119" s="71"/>
      <c r="ABI119" s="71"/>
      <c r="ABJ119" s="71"/>
      <c r="ABK119" s="71"/>
      <c r="ABL119" s="71"/>
      <c r="ABM119" s="71"/>
      <c r="ABN119" s="71"/>
      <c r="ABO119" s="71"/>
      <c r="ABP119" s="71"/>
      <c r="ABQ119" s="71"/>
      <c r="ABR119" s="71"/>
      <c r="ABS119" s="71"/>
      <c r="ABT119" s="71"/>
      <c r="ABU119" s="71"/>
      <c r="ABV119" s="71"/>
      <c r="ABW119" s="71"/>
      <c r="ABX119" s="71"/>
      <c r="ABY119" s="71"/>
      <c r="ABZ119" s="71"/>
      <c r="ACA119" s="71"/>
      <c r="ACB119" s="71"/>
      <c r="ACC119" s="71"/>
      <c r="ACD119" s="71"/>
      <c r="ACE119" s="71"/>
      <c r="ACF119" s="71"/>
      <c r="ACG119" s="71"/>
      <c r="ACH119" s="71"/>
      <c r="ACI119" s="71"/>
      <c r="ACJ119" s="71"/>
      <c r="ACK119" s="71"/>
      <c r="ACL119" s="71"/>
      <c r="ACM119" s="71"/>
      <c r="ACN119" s="71"/>
      <c r="ACO119" s="71"/>
      <c r="ACP119" s="71"/>
      <c r="ACQ119" s="71"/>
      <c r="ACR119" s="71"/>
      <c r="ACS119" s="71"/>
      <c r="ACT119" s="71"/>
      <c r="ACU119" s="71"/>
      <c r="ACV119" s="71"/>
      <c r="ACW119" s="71"/>
      <c r="ACX119" s="71"/>
      <c r="ACY119" s="71"/>
      <c r="ACZ119" s="71"/>
      <c r="ADA119" s="71"/>
      <c r="ADB119" s="71"/>
      <c r="ADC119" s="71"/>
      <c r="ADD119" s="71"/>
      <c r="ADE119" s="71"/>
      <c r="ADF119" s="71"/>
      <c r="ADG119" s="71"/>
      <c r="ADH119" s="71"/>
      <c r="ADI119" s="71"/>
      <c r="ADJ119" s="71"/>
      <c r="ADK119" s="71"/>
      <c r="ADL119" s="71"/>
      <c r="ADM119" s="71"/>
      <c r="ADN119" s="71"/>
      <c r="ADO119" s="71"/>
      <c r="ADP119" s="71"/>
      <c r="ADQ119" s="71"/>
      <c r="ADR119" s="71"/>
      <c r="ADS119" s="71"/>
      <c r="ADT119" s="71"/>
      <c r="ADU119" s="71"/>
      <c r="ADV119" s="71"/>
      <c r="ADW119" s="71"/>
      <c r="ADX119" s="71"/>
      <c r="ADY119" s="71"/>
      <c r="ADZ119" s="71"/>
      <c r="AEA119" s="71"/>
      <c r="AEB119" s="71"/>
      <c r="AEC119" s="71"/>
    </row>
    <row r="120" spans="1:809" s="73" customFormat="1">
      <c r="A120" s="38"/>
      <c r="B120" s="35">
        <v>2</v>
      </c>
      <c r="C120" s="62" t="s">
        <v>396</v>
      </c>
      <c r="D120" s="72" t="s">
        <v>67</v>
      </c>
      <c r="E120" s="63"/>
      <c r="F120" s="63"/>
      <c r="G120" s="63"/>
      <c r="H120" s="64"/>
      <c r="I120" s="63" t="s">
        <v>52</v>
      </c>
      <c r="J120" s="65">
        <v>1</v>
      </c>
      <c r="K120" s="90"/>
      <c r="L120" s="65">
        <v>1987</v>
      </c>
      <c r="M120" s="67">
        <v>31875</v>
      </c>
      <c r="N120" s="64">
        <v>87000</v>
      </c>
      <c r="O120" s="68">
        <v>80</v>
      </c>
      <c r="P120" s="68"/>
      <c r="Q120" s="69" t="s">
        <v>53</v>
      </c>
      <c r="R120" s="70" t="s">
        <v>397</v>
      </c>
      <c r="S120" s="29" t="s">
        <v>156</v>
      </c>
      <c r="T120" s="30" t="str">
        <f t="shared" si="1"/>
        <v>Coal</v>
      </c>
      <c r="U120" s="29"/>
      <c r="V120" s="29"/>
      <c r="W120" s="29"/>
      <c r="X120" s="29"/>
      <c r="Y120" s="29"/>
      <c r="Z120" s="29"/>
      <c r="AA120" s="29"/>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c r="IW120" s="71"/>
      <c r="IX120" s="71"/>
      <c r="IY120" s="71"/>
      <c r="IZ120" s="71"/>
      <c r="JA120" s="71"/>
      <c r="JB120" s="71"/>
      <c r="JC120" s="71"/>
      <c r="JD120" s="71"/>
      <c r="JE120" s="71"/>
      <c r="JF120" s="71"/>
      <c r="JG120" s="71"/>
      <c r="JH120" s="71"/>
      <c r="JI120" s="71"/>
      <c r="JJ120" s="71"/>
      <c r="JK120" s="71"/>
      <c r="JL120" s="71"/>
      <c r="JM120" s="71"/>
      <c r="JN120" s="71"/>
      <c r="JO120" s="71"/>
      <c r="JP120" s="71"/>
      <c r="JQ120" s="71"/>
      <c r="JR120" s="71"/>
      <c r="JS120" s="71"/>
      <c r="JT120" s="71"/>
      <c r="JU120" s="71"/>
      <c r="JV120" s="71"/>
      <c r="JW120" s="71"/>
      <c r="JX120" s="71"/>
      <c r="JY120" s="71"/>
      <c r="JZ120" s="71"/>
      <c r="KA120" s="71"/>
      <c r="KB120" s="71"/>
      <c r="KC120" s="71"/>
      <c r="KD120" s="71"/>
      <c r="KE120" s="71"/>
      <c r="KF120" s="71"/>
      <c r="KG120" s="71"/>
      <c r="KH120" s="71"/>
      <c r="KI120" s="71"/>
      <c r="KJ120" s="71"/>
      <c r="KK120" s="71"/>
      <c r="KL120" s="71"/>
      <c r="KM120" s="71"/>
      <c r="KN120" s="71"/>
      <c r="KO120" s="71"/>
      <c r="KP120" s="71"/>
      <c r="KQ120" s="71"/>
      <c r="KR120" s="71"/>
      <c r="KS120" s="71"/>
      <c r="KT120" s="71"/>
      <c r="KU120" s="71"/>
      <c r="KV120" s="71"/>
      <c r="KW120" s="71"/>
      <c r="KX120" s="71"/>
      <c r="KY120" s="71"/>
      <c r="KZ120" s="71"/>
      <c r="LA120" s="71"/>
      <c r="LB120" s="71"/>
      <c r="LC120" s="71"/>
      <c r="LD120" s="71"/>
      <c r="LE120" s="71"/>
      <c r="LF120" s="71"/>
      <c r="LG120" s="71"/>
      <c r="LH120" s="71"/>
      <c r="LI120" s="71"/>
      <c r="LJ120" s="71"/>
      <c r="LK120" s="71"/>
      <c r="LL120" s="71"/>
      <c r="LM120" s="71"/>
      <c r="LN120" s="71"/>
      <c r="LO120" s="71"/>
      <c r="LP120" s="71"/>
      <c r="LQ120" s="71"/>
      <c r="LR120" s="71"/>
      <c r="LS120" s="71"/>
      <c r="LT120" s="71"/>
      <c r="LU120" s="71"/>
      <c r="LV120" s="71"/>
      <c r="LW120" s="71"/>
      <c r="LX120" s="71"/>
      <c r="LY120" s="71"/>
      <c r="LZ120" s="71"/>
      <c r="MA120" s="71"/>
      <c r="MB120" s="71"/>
      <c r="MC120" s="71"/>
      <c r="MD120" s="71"/>
      <c r="ME120" s="71"/>
      <c r="MF120" s="71"/>
      <c r="MG120" s="71"/>
      <c r="MH120" s="71"/>
      <c r="MI120" s="71"/>
      <c r="MJ120" s="71"/>
      <c r="MK120" s="71"/>
      <c r="ML120" s="71"/>
      <c r="MM120" s="71"/>
      <c r="MN120" s="71"/>
      <c r="MO120" s="71"/>
      <c r="MP120" s="71"/>
      <c r="MQ120" s="71"/>
      <c r="MR120" s="71"/>
      <c r="MS120" s="71"/>
      <c r="MT120" s="71"/>
      <c r="MU120" s="71"/>
      <c r="MV120" s="71"/>
      <c r="MW120" s="71"/>
      <c r="MX120" s="71"/>
      <c r="MY120" s="71"/>
      <c r="MZ120" s="71"/>
      <c r="NA120" s="71"/>
      <c r="NB120" s="71"/>
      <c r="NC120" s="71"/>
      <c r="ND120" s="71"/>
      <c r="NE120" s="71"/>
      <c r="NF120" s="71"/>
      <c r="NG120" s="71"/>
      <c r="NH120" s="71"/>
      <c r="NI120" s="71"/>
      <c r="NJ120" s="71"/>
      <c r="NK120" s="71"/>
      <c r="NL120" s="71"/>
      <c r="NM120" s="71"/>
      <c r="NN120" s="71"/>
      <c r="NO120" s="71"/>
      <c r="NP120" s="71"/>
      <c r="NQ120" s="71"/>
      <c r="NR120" s="71"/>
      <c r="NS120" s="71"/>
      <c r="NT120" s="71"/>
      <c r="NU120" s="71"/>
      <c r="NV120" s="71"/>
      <c r="NW120" s="71"/>
      <c r="NX120" s="71"/>
      <c r="NY120" s="71"/>
      <c r="NZ120" s="71"/>
      <c r="OA120" s="71"/>
      <c r="OB120" s="71"/>
      <c r="OC120" s="71"/>
      <c r="OD120" s="71"/>
      <c r="OE120" s="71"/>
      <c r="OF120" s="71"/>
      <c r="OG120" s="71"/>
      <c r="OH120" s="71"/>
      <c r="OI120" s="71"/>
      <c r="OJ120" s="71"/>
      <c r="OK120" s="71"/>
      <c r="OL120" s="71"/>
      <c r="OM120" s="71"/>
      <c r="ON120" s="71"/>
      <c r="OO120" s="71"/>
      <c r="OP120" s="71"/>
      <c r="OQ120" s="71"/>
      <c r="OR120" s="71"/>
      <c r="OS120" s="71"/>
      <c r="OT120" s="71"/>
      <c r="OU120" s="71"/>
      <c r="OV120" s="71"/>
      <c r="OW120" s="71"/>
      <c r="OX120" s="71"/>
      <c r="OY120" s="71"/>
      <c r="OZ120" s="71"/>
      <c r="PA120" s="71"/>
      <c r="PB120" s="71"/>
      <c r="PC120" s="71"/>
      <c r="PD120" s="71"/>
      <c r="PE120" s="71"/>
      <c r="PF120" s="71"/>
      <c r="PG120" s="71"/>
      <c r="PH120" s="71"/>
      <c r="PI120" s="71"/>
      <c r="PJ120" s="71"/>
      <c r="PK120" s="71"/>
      <c r="PL120" s="71"/>
      <c r="PM120" s="71"/>
      <c r="PN120" s="71"/>
      <c r="PO120" s="71"/>
      <c r="PP120" s="71"/>
      <c r="PQ120" s="71"/>
      <c r="PR120" s="71"/>
      <c r="PS120" s="71"/>
      <c r="PT120" s="71"/>
      <c r="PU120" s="71"/>
      <c r="PV120" s="71"/>
      <c r="PW120" s="71"/>
      <c r="PX120" s="71"/>
      <c r="PY120" s="71"/>
      <c r="PZ120" s="71"/>
      <c r="QA120" s="71"/>
      <c r="QB120" s="71"/>
      <c r="QC120" s="71"/>
      <c r="QD120" s="71"/>
      <c r="QE120" s="71"/>
      <c r="QF120" s="71"/>
      <c r="QG120" s="71"/>
      <c r="QH120" s="71"/>
      <c r="QI120" s="71"/>
      <c r="QJ120" s="71"/>
      <c r="QK120" s="71"/>
      <c r="QL120" s="71"/>
      <c r="QM120" s="71"/>
      <c r="QN120" s="71"/>
      <c r="QO120" s="71"/>
      <c r="QP120" s="71"/>
      <c r="QQ120" s="71"/>
      <c r="QR120" s="71"/>
      <c r="QS120" s="71"/>
      <c r="QT120" s="71"/>
      <c r="QU120" s="71"/>
      <c r="QV120" s="71"/>
      <c r="QW120" s="71"/>
      <c r="QX120" s="71"/>
      <c r="QY120" s="71"/>
      <c r="QZ120" s="71"/>
      <c r="RA120" s="71"/>
      <c r="RB120" s="71"/>
      <c r="RC120" s="71"/>
      <c r="RD120" s="71"/>
      <c r="RE120" s="71"/>
      <c r="RF120" s="71"/>
      <c r="RG120" s="71"/>
      <c r="RH120" s="71"/>
      <c r="RI120" s="71"/>
      <c r="RJ120" s="71"/>
      <c r="RK120" s="71"/>
      <c r="RL120" s="71"/>
      <c r="RM120" s="71"/>
      <c r="RN120" s="71"/>
      <c r="RO120" s="71"/>
      <c r="RP120" s="71"/>
      <c r="RQ120" s="71"/>
      <c r="RR120" s="71"/>
      <c r="RS120" s="71"/>
      <c r="RT120" s="71"/>
      <c r="RU120" s="71"/>
      <c r="RV120" s="71"/>
      <c r="RW120" s="71"/>
      <c r="RX120" s="71"/>
      <c r="RY120" s="71"/>
      <c r="RZ120" s="71"/>
      <c r="SA120" s="71"/>
      <c r="SB120" s="71"/>
      <c r="SC120" s="71"/>
      <c r="SD120" s="71"/>
      <c r="SE120" s="71"/>
      <c r="SF120" s="71"/>
      <c r="SG120" s="71"/>
      <c r="SH120" s="71"/>
      <c r="SI120" s="71"/>
      <c r="SJ120" s="71"/>
      <c r="SK120" s="71"/>
      <c r="SL120" s="71"/>
      <c r="SM120" s="71"/>
      <c r="SN120" s="71"/>
      <c r="SO120" s="71"/>
      <c r="SP120" s="71"/>
      <c r="SQ120" s="71"/>
      <c r="SR120" s="71"/>
      <c r="SS120" s="71"/>
      <c r="ST120" s="71"/>
      <c r="SU120" s="71"/>
      <c r="SV120" s="71"/>
      <c r="SW120" s="71"/>
      <c r="SX120" s="71"/>
      <c r="SY120" s="71"/>
      <c r="SZ120" s="71"/>
      <c r="TA120" s="71"/>
      <c r="TB120" s="71"/>
      <c r="TC120" s="71"/>
      <c r="TD120" s="71"/>
      <c r="TE120" s="71"/>
      <c r="TF120" s="71"/>
      <c r="TG120" s="71"/>
      <c r="TH120" s="71"/>
      <c r="TI120" s="71"/>
      <c r="TJ120" s="71"/>
      <c r="TK120" s="71"/>
      <c r="TL120" s="71"/>
      <c r="TM120" s="71"/>
      <c r="TN120" s="71"/>
      <c r="TO120" s="71"/>
      <c r="TP120" s="71"/>
      <c r="TQ120" s="71"/>
      <c r="TR120" s="71"/>
      <c r="TS120" s="71"/>
      <c r="TT120" s="71"/>
      <c r="TU120" s="71"/>
      <c r="TV120" s="71"/>
      <c r="TW120" s="71"/>
      <c r="TX120" s="71"/>
      <c r="TY120" s="71"/>
      <c r="TZ120" s="71"/>
      <c r="UA120" s="71"/>
      <c r="UB120" s="71"/>
      <c r="UC120" s="71"/>
      <c r="UD120" s="71"/>
      <c r="UE120" s="71"/>
      <c r="UF120" s="71"/>
      <c r="UG120" s="71"/>
      <c r="UH120" s="71"/>
      <c r="UI120" s="71"/>
      <c r="UJ120" s="71"/>
      <c r="UK120" s="71"/>
      <c r="UL120" s="71"/>
      <c r="UM120" s="71"/>
      <c r="UN120" s="71"/>
      <c r="UO120" s="71"/>
      <c r="UP120" s="71"/>
      <c r="UQ120" s="71"/>
      <c r="UR120" s="71"/>
      <c r="US120" s="71"/>
      <c r="UT120" s="71"/>
      <c r="UU120" s="71"/>
      <c r="UV120" s="71"/>
      <c r="UW120" s="71"/>
      <c r="UX120" s="71"/>
      <c r="UY120" s="71"/>
      <c r="UZ120" s="71"/>
      <c r="VA120" s="71"/>
      <c r="VB120" s="71"/>
      <c r="VC120" s="71"/>
      <c r="VD120" s="71"/>
      <c r="VE120" s="71"/>
      <c r="VF120" s="71"/>
      <c r="VG120" s="71"/>
      <c r="VH120" s="71"/>
      <c r="VI120" s="71"/>
      <c r="VJ120" s="71"/>
      <c r="VK120" s="71"/>
      <c r="VL120" s="71"/>
      <c r="VM120" s="71"/>
      <c r="VN120" s="71"/>
      <c r="VO120" s="71"/>
      <c r="VP120" s="71"/>
      <c r="VQ120" s="71"/>
      <c r="VR120" s="71"/>
      <c r="VS120" s="71"/>
      <c r="VT120" s="71"/>
      <c r="VU120" s="71"/>
      <c r="VV120" s="71"/>
      <c r="VW120" s="71"/>
      <c r="VX120" s="71"/>
      <c r="VY120" s="71"/>
      <c r="VZ120" s="71"/>
      <c r="WA120" s="71"/>
      <c r="WB120" s="71"/>
      <c r="WC120" s="71"/>
      <c r="WD120" s="71"/>
      <c r="WE120" s="71"/>
      <c r="WF120" s="71"/>
      <c r="WG120" s="71"/>
      <c r="WH120" s="71"/>
      <c r="WI120" s="71"/>
      <c r="WJ120" s="71"/>
      <c r="WK120" s="71"/>
      <c r="WL120" s="71"/>
      <c r="WM120" s="71"/>
      <c r="WN120" s="71"/>
      <c r="WO120" s="71"/>
      <c r="WP120" s="71"/>
      <c r="WQ120" s="71"/>
      <c r="WR120" s="71"/>
      <c r="WS120" s="71"/>
      <c r="WT120" s="71"/>
      <c r="WU120" s="71"/>
      <c r="WV120" s="71"/>
      <c r="WW120" s="71"/>
      <c r="WX120" s="71"/>
      <c r="WY120" s="71"/>
      <c r="WZ120" s="71"/>
      <c r="XA120" s="71"/>
      <c r="XB120" s="71"/>
      <c r="XC120" s="71"/>
      <c r="XD120" s="71"/>
      <c r="XE120" s="71"/>
      <c r="XF120" s="71"/>
      <c r="XG120" s="71"/>
      <c r="XH120" s="71"/>
      <c r="XI120" s="71"/>
      <c r="XJ120" s="71"/>
      <c r="XK120" s="71"/>
      <c r="XL120" s="71"/>
      <c r="XM120" s="71"/>
      <c r="XN120" s="71"/>
      <c r="XO120" s="71"/>
      <c r="XP120" s="71"/>
      <c r="XQ120" s="71"/>
      <c r="XR120" s="71"/>
      <c r="XS120" s="71"/>
      <c r="XT120" s="71"/>
      <c r="XU120" s="71"/>
      <c r="XV120" s="71"/>
      <c r="XW120" s="71"/>
      <c r="XX120" s="71"/>
      <c r="XY120" s="71"/>
      <c r="XZ120" s="71"/>
      <c r="YA120" s="71"/>
      <c r="YB120" s="71"/>
      <c r="YC120" s="71"/>
      <c r="YD120" s="71"/>
      <c r="YE120" s="71"/>
      <c r="YF120" s="71"/>
      <c r="YG120" s="71"/>
      <c r="YH120" s="71"/>
      <c r="YI120" s="71"/>
      <c r="YJ120" s="71"/>
      <c r="YK120" s="71"/>
      <c r="YL120" s="71"/>
      <c r="YM120" s="71"/>
      <c r="YN120" s="71"/>
      <c r="YO120" s="71"/>
      <c r="YP120" s="71"/>
      <c r="YQ120" s="71"/>
      <c r="YR120" s="71"/>
      <c r="YS120" s="71"/>
      <c r="YT120" s="71"/>
      <c r="YU120" s="71"/>
      <c r="YV120" s="71"/>
      <c r="YW120" s="71"/>
      <c r="YX120" s="71"/>
      <c r="YY120" s="71"/>
      <c r="YZ120" s="71"/>
      <c r="ZA120" s="71"/>
      <c r="ZB120" s="71"/>
      <c r="ZC120" s="71"/>
      <c r="ZD120" s="71"/>
      <c r="ZE120" s="71"/>
      <c r="ZF120" s="71"/>
      <c r="ZG120" s="71"/>
      <c r="ZH120" s="71"/>
      <c r="ZI120" s="71"/>
      <c r="ZJ120" s="71"/>
      <c r="ZK120" s="71"/>
      <c r="ZL120" s="71"/>
      <c r="ZM120" s="71"/>
      <c r="ZN120" s="71"/>
      <c r="ZO120" s="71"/>
      <c r="ZP120" s="71"/>
      <c r="ZQ120" s="71"/>
      <c r="ZR120" s="71"/>
      <c r="ZS120" s="71"/>
      <c r="ZT120" s="71"/>
      <c r="ZU120" s="71"/>
      <c r="ZV120" s="71"/>
      <c r="ZW120" s="71"/>
      <c r="ZX120" s="71"/>
      <c r="ZY120" s="71"/>
      <c r="ZZ120" s="71"/>
      <c r="AAA120" s="71"/>
      <c r="AAB120" s="71"/>
      <c r="AAC120" s="71"/>
      <c r="AAD120" s="71"/>
      <c r="AAE120" s="71"/>
      <c r="AAF120" s="71"/>
      <c r="AAG120" s="71"/>
      <c r="AAH120" s="71"/>
      <c r="AAI120" s="71"/>
      <c r="AAJ120" s="71"/>
      <c r="AAK120" s="71"/>
      <c r="AAL120" s="71"/>
      <c r="AAM120" s="71"/>
      <c r="AAN120" s="71"/>
      <c r="AAO120" s="71"/>
      <c r="AAP120" s="71"/>
      <c r="AAQ120" s="71"/>
      <c r="AAR120" s="71"/>
      <c r="AAS120" s="71"/>
      <c r="AAT120" s="71"/>
      <c r="AAU120" s="71"/>
      <c r="AAV120" s="71"/>
      <c r="AAW120" s="71"/>
      <c r="AAX120" s="71"/>
      <c r="AAY120" s="71"/>
      <c r="AAZ120" s="71"/>
      <c r="ABA120" s="71"/>
      <c r="ABB120" s="71"/>
      <c r="ABC120" s="71"/>
      <c r="ABD120" s="71"/>
      <c r="ABE120" s="71"/>
      <c r="ABF120" s="71"/>
      <c r="ABG120" s="71"/>
      <c r="ABH120" s="71"/>
      <c r="ABI120" s="71"/>
      <c r="ABJ120" s="71"/>
      <c r="ABK120" s="71"/>
      <c r="ABL120" s="71"/>
      <c r="ABM120" s="71"/>
      <c r="ABN120" s="71"/>
      <c r="ABO120" s="71"/>
      <c r="ABP120" s="71"/>
      <c r="ABQ120" s="71"/>
      <c r="ABR120" s="71"/>
      <c r="ABS120" s="71"/>
      <c r="ABT120" s="71"/>
      <c r="ABU120" s="71"/>
      <c r="ABV120" s="71"/>
      <c r="ABW120" s="71"/>
      <c r="ABX120" s="71"/>
      <c r="ABY120" s="71"/>
      <c r="ABZ120" s="71"/>
      <c r="ACA120" s="71"/>
      <c r="ACB120" s="71"/>
      <c r="ACC120" s="71"/>
      <c r="ACD120" s="71"/>
      <c r="ACE120" s="71"/>
      <c r="ACF120" s="71"/>
      <c r="ACG120" s="71"/>
      <c r="ACH120" s="71"/>
      <c r="ACI120" s="71"/>
      <c r="ACJ120" s="71"/>
      <c r="ACK120" s="71"/>
      <c r="ACL120" s="71"/>
      <c r="ACM120" s="71"/>
      <c r="ACN120" s="71"/>
      <c r="ACO120" s="71"/>
      <c r="ACP120" s="71"/>
      <c r="ACQ120" s="71"/>
      <c r="ACR120" s="71"/>
      <c r="ACS120" s="71"/>
      <c r="ACT120" s="71"/>
      <c r="ACU120" s="71"/>
      <c r="ACV120" s="71"/>
      <c r="ACW120" s="71"/>
      <c r="ACX120" s="71"/>
      <c r="ACY120" s="71"/>
      <c r="ACZ120" s="71"/>
      <c r="ADA120" s="71"/>
      <c r="ADB120" s="71"/>
      <c r="ADC120" s="71"/>
      <c r="ADD120" s="71"/>
      <c r="ADE120" s="71"/>
      <c r="ADF120" s="71"/>
      <c r="ADG120" s="71"/>
      <c r="ADH120" s="71"/>
      <c r="ADI120" s="71"/>
      <c r="ADJ120" s="71"/>
      <c r="ADK120" s="71"/>
      <c r="ADL120" s="71"/>
      <c r="ADM120" s="71"/>
      <c r="ADN120" s="71"/>
      <c r="ADO120" s="71"/>
      <c r="ADP120" s="71"/>
      <c r="ADQ120" s="71"/>
      <c r="ADR120" s="71"/>
      <c r="ADS120" s="71"/>
      <c r="ADT120" s="71"/>
      <c r="ADU120" s="71"/>
      <c r="ADV120" s="71"/>
      <c r="ADW120" s="71"/>
      <c r="ADX120" s="71"/>
      <c r="ADY120" s="71"/>
      <c r="ADZ120" s="71"/>
      <c r="AEA120" s="71"/>
      <c r="AEB120" s="71"/>
      <c r="AEC120" s="71"/>
    </row>
    <row r="121" spans="1:809" s="73" customFormat="1" ht="28">
      <c r="A121" s="49"/>
      <c r="B121" s="35">
        <v>3</v>
      </c>
      <c r="C121" s="62" t="s">
        <v>398</v>
      </c>
      <c r="D121" s="72" t="s">
        <v>67</v>
      </c>
      <c r="E121" s="63" t="s">
        <v>36</v>
      </c>
      <c r="F121" s="72" t="s">
        <v>399</v>
      </c>
      <c r="G121" s="63">
        <v>53</v>
      </c>
      <c r="H121" s="64">
        <v>52000000</v>
      </c>
      <c r="I121" s="63" t="s">
        <v>52</v>
      </c>
      <c r="J121" s="65">
        <v>1</v>
      </c>
      <c r="K121" s="90">
        <v>212</v>
      </c>
      <c r="L121" s="65">
        <v>1987</v>
      </c>
      <c r="M121" s="67">
        <v>31861</v>
      </c>
      <c r="N121" s="64" t="s">
        <v>327</v>
      </c>
      <c r="O121" s="68"/>
      <c r="P121" s="68"/>
      <c r="Q121" s="69" t="s">
        <v>298</v>
      </c>
      <c r="R121" s="70"/>
      <c r="S121" s="29" t="s">
        <v>156</v>
      </c>
      <c r="T121" s="30" t="str">
        <f t="shared" si="1"/>
        <v>Coal</v>
      </c>
      <c r="U121" s="29"/>
      <c r="V121" s="29"/>
      <c r="W121" s="29"/>
      <c r="X121" s="29"/>
      <c r="Y121" s="29"/>
      <c r="Z121" s="29"/>
      <c r="AA121" s="29"/>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c r="BM121" s="71"/>
      <c r="BN121" s="71"/>
      <c r="BO121" s="71"/>
      <c r="BP121" s="71"/>
      <c r="BQ121" s="71"/>
      <c r="BR121" s="71"/>
      <c r="BS121" s="71"/>
      <c r="BT121" s="71"/>
      <c r="BU121" s="71"/>
      <c r="BV121" s="71"/>
      <c r="BW121" s="71"/>
      <c r="BX121" s="71"/>
      <c r="BY121" s="71"/>
      <c r="BZ121" s="71"/>
      <c r="CA121" s="71"/>
      <c r="CB121" s="71"/>
      <c r="CC121" s="71"/>
      <c r="CD121" s="71"/>
      <c r="CE121" s="71"/>
      <c r="CF121" s="71"/>
      <c r="CG121" s="71"/>
      <c r="CH121" s="71"/>
      <c r="CI121" s="71"/>
      <c r="CJ121" s="71"/>
      <c r="CK121" s="71"/>
      <c r="CL121" s="71"/>
      <c r="CM121" s="71"/>
      <c r="CN121" s="71"/>
      <c r="CO121" s="71"/>
      <c r="CP121" s="71"/>
      <c r="CQ121" s="71"/>
      <c r="CR121" s="71"/>
      <c r="CS121" s="71"/>
      <c r="CT121" s="71"/>
      <c r="CU121" s="71"/>
      <c r="CV121" s="71"/>
      <c r="CW121" s="71"/>
      <c r="CX121" s="71"/>
      <c r="CY121" s="71"/>
      <c r="CZ121" s="71"/>
      <c r="DA121" s="71"/>
      <c r="DB121" s="71"/>
      <c r="DC121" s="71"/>
      <c r="DD121" s="71"/>
      <c r="DE121" s="71"/>
      <c r="DF121" s="71"/>
      <c r="DG121" s="71"/>
      <c r="DH121" s="71"/>
      <c r="DI121" s="71"/>
      <c r="DJ121" s="71"/>
      <c r="DK121" s="71"/>
      <c r="DL121" s="71"/>
      <c r="DM121" s="71"/>
      <c r="DN121" s="71"/>
      <c r="DO121" s="71"/>
      <c r="DP121" s="71"/>
      <c r="DQ121" s="71"/>
      <c r="DR121" s="71"/>
      <c r="DS121" s="71"/>
      <c r="DT121" s="71"/>
      <c r="DU121" s="71"/>
      <c r="DV121" s="71"/>
      <c r="DW121" s="71"/>
      <c r="DX121" s="71"/>
      <c r="DY121" s="71"/>
      <c r="DZ121" s="71"/>
      <c r="EA121" s="71"/>
      <c r="EB121" s="71"/>
      <c r="EC121" s="71"/>
      <c r="ED121" s="71"/>
      <c r="EE121" s="71"/>
      <c r="EF121" s="71"/>
      <c r="EG121" s="71"/>
      <c r="EH121" s="71"/>
      <c r="EI121" s="71"/>
      <c r="EJ121" s="71"/>
      <c r="EK121" s="71"/>
      <c r="EL121" s="71"/>
      <c r="EM121" s="71"/>
      <c r="EN121" s="71"/>
      <c r="EO121" s="71"/>
      <c r="EP121" s="71"/>
      <c r="EQ121" s="71"/>
      <c r="ER121" s="71"/>
      <c r="ES121" s="71"/>
      <c r="ET121" s="71"/>
      <c r="EU121" s="71"/>
      <c r="EV121" s="71"/>
      <c r="EW121" s="71"/>
      <c r="EX121" s="71"/>
      <c r="EY121" s="71"/>
      <c r="EZ121" s="71"/>
      <c r="FA121" s="71"/>
      <c r="FB121" s="71"/>
      <c r="FC121" s="71"/>
      <c r="FD121" s="71"/>
      <c r="FE121" s="71"/>
      <c r="FF121" s="71"/>
      <c r="FG121" s="71"/>
      <c r="FH121" s="71"/>
      <c r="FI121" s="71"/>
      <c r="FJ121" s="71"/>
      <c r="FK121" s="71"/>
      <c r="FL121" s="71"/>
      <c r="FM121" s="71"/>
      <c r="FN121" s="71"/>
      <c r="FO121" s="71"/>
      <c r="FP121" s="71"/>
      <c r="FQ121" s="71"/>
      <c r="FR121" s="71"/>
      <c r="FS121" s="71"/>
      <c r="FT121" s="71"/>
      <c r="FU121" s="71"/>
      <c r="FV121" s="71"/>
      <c r="FW121" s="71"/>
      <c r="FX121" s="71"/>
      <c r="FY121" s="71"/>
      <c r="FZ121" s="71"/>
      <c r="GA121" s="71"/>
      <c r="GB121" s="71"/>
      <c r="GC121" s="71"/>
      <c r="GD121" s="71"/>
      <c r="GE121" s="71"/>
      <c r="GF121" s="71"/>
      <c r="GG121" s="71"/>
      <c r="GH121" s="71"/>
      <c r="GI121" s="71"/>
      <c r="GJ121" s="71"/>
      <c r="GK121" s="71"/>
      <c r="GL121" s="71"/>
      <c r="GM121" s="71"/>
      <c r="GN121" s="71"/>
      <c r="GO121" s="71"/>
      <c r="GP121" s="71"/>
      <c r="GQ121" s="71"/>
      <c r="GR121" s="71"/>
      <c r="GS121" s="71"/>
      <c r="GT121" s="71"/>
      <c r="GU121" s="71"/>
      <c r="GV121" s="71"/>
      <c r="GW121" s="71"/>
      <c r="GX121" s="71"/>
      <c r="GY121" s="71"/>
      <c r="GZ121" s="71"/>
      <c r="HA121" s="71"/>
      <c r="HB121" s="71"/>
      <c r="HC121" s="71"/>
      <c r="HD121" s="71"/>
      <c r="HE121" s="71"/>
      <c r="HF121" s="71"/>
      <c r="HG121" s="71"/>
      <c r="HH121" s="71"/>
      <c r="HI121" s="71"/>
      <c r="HJ121" s="71"/>
      <c r="HK121" s="71"/>
      <c r="HL121" s="71"/>
      <c r="HM121" s="71"/>
      <c r="HN121" s="71"/>
      <c r="HO121" s="71"/>
      <c r="HP121" s="71"/>
      <c r="HQ121" s="71"/>
      <c r="HR121" s="71"/>
      <c r="HS121" s="71"/>
      <c r="HT121" s="71"/>
      <c r="HU121" s="71"/>
      <c r="HV121" s="71"/>
      <c r="HW121" s="71"/>
      <c r="HX121" s="71"/>
      <c r="HY121" s="71"/>
      <c r="HZ121" s="71"/>
      <c r="IA121" s="71"/>
      <c r="IB121" s="71"/>
      <c r="IC121" s="71"/>
      <c r="ID121" s="71"/>
      <c r="IE121" s="71"/>
      <c r="IF121" s="71"/>
      <c r="IG121" s="71"/>
      <c r="IH121" s="71"/>
      <c r="II121" s="71"/>
      <c r="IJ121" s="71"/>
      <c r="IK121" s="71"/>
      <c r="IL121" s="71"/>
      <c r="IM121" s="71"/>
      <c r="IN121" s="71"/>
      <c r="IO121" s="71"/>
      <c r="IP121" s="71"/>
      <c r="IQ121" s="71"/>
      <c r="IR121" s="71"/>
      <c r="IS121" s="71"/>
      <c r="IT121" s="71"/>
      <c r="IU121" s="71"/>
      <c r="IV121" s="71"/>
      <c r="IW121" s="71"/>
      <c r="IX121" s="71"/>
      <c r="IY121" s="71"/>
      <c r="IZ121" s="71"/>
      <c r="JA121" s="71"/>
      <c r="JB121" s="71"/>
      <c r="JC121" s="71"/>
      <c r="JD121" s="71"/>
      <c r="JE121" s="71"/>
      <c r="JF121" s="71"/>
      <c r="JG121" s="71"/>
      <c r="JH121" s="71"/>
      <c r="JI121" s="71"/>
      <c r="JJ121" s="71"/>
      <c r="JK121" s="71"/>
      <c r="JL121" s="71"/>
      <c r="JM121" s="71"/>
      <c r="JN121" s="71"/>
      <c r="JO121" s="71"/>
      <c r="JP121" s="71"/>
      <c r="JQ121" s="71"/>
      <c r="JR121" s="71"/>
      <c r="JS121" s="71"/>
      <c r="JT121" s="71"/>
      <c r="JU121" s="71"/>
      <c r="JV121" s="71"/>
      <c r="JW121" s="71"/>
      <c r="JX121" s="71"/>
      <c r="JY121" s="71"/>
      <c r="JZ121" s="71"/>
      <c r="KA121" s="71"/>
      <c r="KB121" s="71"/>
      <c r="KC121" s="71"/>
      <c r="KD121" s="71"/>
      <c r="KE121" s="71"/>
      <c r="KF121" s="71"/>
      <c r="KG121" s="71"/>
      <c r="KH121" s="71"/>
      <c r="KI121" s="71"/>
      <c r="KJ121" s="71"/>
      <c r="KK121" s="71"/>
      <c r="KL121" s="71"/>
      <c r="KM121" s="71"/>
      <c r="KN121" s="71"/>
      <c r="KO121" s="71"/>
      <c r="KP121" s="71"/>
      <c r="KQ121" s="71"/>
      <c r="KR121" s="71"/>
      <c r="KS121" s="71"/>
      <c r="KT121" s="71"/>
      <c r="KU121" s="71"/>
      <c r="KV121" s="71"/>
      <c r="KW121" s="71"/>
      <c r="KX121" s="71"/>
      <c r="KY121" s="71"/>
      <c r="KZ121" s="71"/>
      <c r="LA121" s="71"/>
      <c r="LB121" s="71"/>
      <c r="LC121" s="71"/>
      <c r="LD121" s="71"/>
      <c r="LE121" s="71"/>
      <c r="LF121" s="71"/>
      <c r="LG121" s="71"/>
      <c r="LH121" s="71"/>
      <c r="LI121" s="71"/>
      <c r="LJ121" s="71"/>
      <c r="LK121" s="71"/>
      <c r="LL121" s="71"/>
      <c r="LM121" s="71"/>
      <c r="LN121" s="71"/>
      <c r="LO121" s="71"/>
      <c r="LP121" s="71"/>
      <c r="LQ121" s="71"/>
      <c r="LR121" s="71"/>
      <c r="LS121" s="71"/>
      <c r="LT121" s="71"/>
      <c r="LU121" s="71"/>
      <c r="LV121" s="71"/>
      <c r="LW121" s="71"/>
      <c r="LX121" s="71"/>
      <c r="LY121" s="71"/>
      <c r="LZ121" s="71"/>
      <c r="MA121" s="71"/>
      <c r="MB121" s="71"/>
      <c r="MC121" s="71"/>
      <c r="MD121" s="71"/>
      <c r="ME121" s="71"/>
      <c r="MF121" s="71"/>
      <c r="MG121" s="71"/>
      <c r="MH121" s="71"/>
      <c r="MI121" s="71"/>
      <c r="MJ121" s="71"/>
      <c r="MK121" s="71"/>
      <c r="ML121" s="71"/>
      <c r="MM121" s="71"/>
      <c r="MN121" s="71"/>
      <c r="MO121" s="71"/>
      <c r="MP121" s="71"/>
      <c r="MQ121" s="71"/>
      <c r="MR121" s="71"/>
      <c r="MS121" s="71"/>
      <c r="MT121" s="71"/>
      <c r="MU121" s="71"/>
      <c r="MV121" s="71"/>
      <c r="MW121" s="71"/>
      <c r="MX121" s="71"/>
      <c r="MY121" s="71"/>
      <c r="MZ121" s="71"/>
      <c r="NA121" s="71"/>
      <c r="NB121" s="71"/>
      <c r="NC121" s="71"/>
      <c r="ND121" s="71"/>
      <c r="NE121" s="71"/>
      <c r="NF121" s="71"/>
      <c r="NG121" s="71"/>
      <c r="NH121" s="71"/>
      <c r="NI121" s="71"/>
      <c r="NJ121" s="71"/>
      <c r="NK121" s="71"/>
      <c r="NL121" s="71"/>
      <c r="NM121" s="71"/>
      <c r="NN121" s="71"/>
      <c r="NO121" s="71"/>
      <c r="NP121" s="71"/>
      <c r="NQ121" s="71"/>
      <c r="NR121" s="71"/>
      <c r="NS121" s="71"/>
      <c r="NT121" s="71"/>
      <c r="NU121" s="71"/>
      <c r="NV121" s="71"/>
      <c r="NW121" s="71"/>
      <c r="NX121" s="71"/>
      <c r="NY121" s="71"/>
      <c r="NZ121" s="71"/>
      <c r="OA121" s="71"/>
      <c r="OB121" s="71"/>
      <c r="OC121" s="71"/>
      <c r="OD121" s="71"/>
      <c r="OE121" s="71"/>
      <c r="OF121" s="71"/>
      <c r="OG121" s="71"/>
      <c r="OH121" s="71"/>
      <c r="OI121" s="71"/>
      <c r="OJ121" s="71"/>
      <c r="OK121" s="71"/>
      <c r="OL121" s="71"/>
      <c r="OM121" s="71"/>
      <c r="ON121" s="71"/>
      <c r="OO121" s="71"/>
      <c r="OP121" s="71"/>
      <c r="OQ121" s="71"/>
      <c r="OR121" s="71"/>
      <c r="OS121" s="71"/>
      <c r="OT121" s="71"/>
      <c r="OU121" s="71"/>
      <c r="OV121" s="71"/>
      <c r="OW121" s="71"/>
      <c r="OX121" s="71"/>
      <c r="OY121" s="71"/>
      <c r="OZ121" s="71"/>
      <c r="PA121" s="71"/>
      <c r="PB121" s="71"/>
      <c r="PC121" s="71"/>
      <c r="PD121" s="71"/>
      <c r="PE121" s="71"/>
      <c r="PF121" s="71"/>
      <c r="PG121" s="71"/>
      <c r="PH121" s="71"/>
      <c r="PI121" s="71"/>
      <c r="PJ121" s="71"/>
      <c r="PK121" s="71"/>
      <c r="PL121" s="71"/>
      <c r="PM121" s="71"/>
      <c r="PN121" s="71"/>
      <c r="PO121" s="71"/>
      <c r="PP121" s="71"/>
      <c r="PQ121" s="71"/>
      <c r="PR121" s="71"/>
      <c r="PS121" s="71"/>
      <c r="PT121" s="71"/>
      <c r="PU121" s="71"/>
      <c r="PV121" s="71"/>
      <c r="PW121" s="71"/>
      <c r="PX121" s="71"/>
      <c r="PY121" s="71"/>
      <c r="PZ121" s="71"/>
      <c r="QA121" s="71"/>
      <c r="QB121" s="71"/>
      <c r="QC121" s="71"/>
      <c r="QD121" s="71"/>
      <c r="QE121" s="71"/>
      <c r="QF121" s="71"/>
      <c r="QG121" s="71"/>
      <c r="QH121" s="71"/>
      <c r="QI121" s="71"/>
      <c r="QJ121" s="71"/>
      <c r="QK121" s="71"/>
      <c r="QL121" s="71"/>
      <c r="QM121" s="71"/>
      <c r="QN121" s="71"/>
      <c r="QO121" s="71"/>
      <c r="QP121" s="71"/>
      <c r="QQ121" s="71"/>
      <c r="QR121" s="71"/>
      <c r="QS121" s="71"/>
      <c r="QT121" s="71"/>
      <c r="QU121" s="71"/>
      <c r="QV121" s="71"/>
      <c r="QW121" s="71"/>
      <c r="QX121" s="71"/>
      <c r="QY121" s="71"/>
      <c r="QZ121" s="71"/>
      <c r="RA121" s="71"/>
      <c r="RB121" s="71"/>
      <c r="RC121" s="71"/>
      <c r="RD121" s="71"/>
      <c r="RE121" s="71"/>
      <c r="RF121" s="71"/>
      <c r="RG121" s="71"/>
      <c r="RH121" s="71"/>
      <c r="RI121" s="71"/>
      <c r="RJ121" s="71"/>
      <c r="RK121" s="71"/>
      <c r="RL121" s="71"/>
      <c r="RM121" s="71"/>
      <c r="RN121" s="71"/>
      <c r="RO121" s="71"/>
      <c r="RP121" s="71"/>
      <c r="RQ121" s="71"/>
      <c r="RR121" s="71"/>
      <c r="RS121" s="71"/>
      <c r="RT121" s="71"/>
      <c r="RU121" s="71"/>
      <c r="RV121" s="71"/>
      <c r="RW121" s="71"/>
      <c r="RX121" s="71"/>
      <c r="RY121" s="71"/>
      <c r="RZ121" s="71"/>
      <c r="SA121" s="71"/>
      <c r="SB121" s="71"/>
      <c r="SC121" s="71"/>
      <c r="SD121" s="71"/>
      <c r="SE121" s="71"/>
      <c r="SF121" s="71"/>
      <c r="SG121" s="71"/>
      <c r="SH121" s="71"/>
      <c r="SI121" s="71"/>
      <c r="SJ121" s="71"/>
      <c r="SK121" s="71"/>
      <c r="SL121" s="71"/>
      <c r="SM121" s="71"/>
      <c r="SN121" s="71"/>
      <c r="SO121" s="71"/>
      <c r="SP121" s="71"/>
      <c r="SQ121" s="71"/>
      <c r="SR121" s="71"/>
      <c r="SS121" s="71"/>
      <c r="ST121" s="71"/>
      <c r="SU121" s="71"/>
      <c r="SV121" s="71"/>
      <c r="SW121" s="71"/>
      <c r="SX121" s="71"/>
      <c r="SY121" s="71"/>
      <c r="SZ121" s="71"/>
      <c r="TA121" s="71"/>
      <c r="TB121" s="71"/>
      <c r="TC121" s="71"/>
      <c r="TD121" s="71"/>
      <c r="TE121" s="71"/>
      <c r="TF121" s="71"/>
      <c r="TG121" s="71"/>
      <c r="TH121" s="71"/>
      <c r="TI121" s="71"/>
      <c r="TJ121" s="71"/>
      <c r="TK121" s="71"/>
      <c r="TL121" s="71"/>
      <c r="TM121" s="71"/>
      <c r="TN121" s="71"/>
      <c r="TO121" s="71"/>
      <c r="TP121" s="71"/>
      <c r="TQ121" s="71"/>
      <c r="TR121" s="71"/>
      <c r="TS121" s="71"/>
      <c r="TT121" s="71"/>
      <c r="TU121" s="71"/>
      <c r="TV121" s="71"/>
      <c r="TW121" s="71"/>
      <c r="TX121" s="71"/>
      <c r="TY121" s="71"/>
      <c r="TZ121" s="71"/>
      <c r="UA121" s="71"/>
      <c r="UB121" s="71"/>
      <c r="UC121" s="71"/>
      <c r="UD121" s="71"/>
      <c r="UE121" s="71"/>
      <c r="UF121" s="71"/>
      <c r="UG121" s="71"/>
      <c r="UH121" s="71"/>
      <c r="UI121" s="71"/>
      <c r="UJ121" s="71"/>
      <c r="UK121" s="71"/>
      <c r="UL121" s="71"/>
      <c r="UM121" s="71"/>
      <c r="UN121" s="71"/>
      <c r="UO121" s="71"/>
      <c r="UP121" s="71"/>
      <c r="UQ121" s="71"/>
      <c r="UR121" s="71"/>
      <c r="US121" s="71"/>
      <c r="UT121" s="71"/>
      <c r="UU121" s="71"/>
      <c r="UV121" s="71"/>
      <c r="UW121" s="71"/>
      <c r="UX121" s="71"/>
      <c r="UY121" s="71"/>
      <c r="UZ121" s="71"/>
      <c r="VA121" s="71"/>
      <c r="VB121" s="71"/>
      <c r="VC121" s="71"/>
      <c r="VD121" s="71"/>
      <c r="VE121" s="71"/>
      <c r="VF121" s="71"/>
      <c r="VG121" s="71"/>
      <c r="VH121" s="71"/>
      <c r="VI121" s="71"/>
      <c r="VJ121" s="71"/>
      <c r="VK121" s="71"/>
      <c r="VL121" s="71"/>
      <c r="VM121" s="71"/>
      <c r="VN121" s="71"/>
      <c r="VO121" s="71"/>
      <c r="VP121" s="71"/>
      <c r="VQ121" s="71"/>
      <c r="VR121" s="71"/>
      <c r="VS121" s="71"/>
      <c r="VT121" s="71"/>
      <c r="VU121" s="71"/>
      <c r="VV121" s="71"/>
      <c r="VW121" s="71"/>
      <c r="VX121" s="71"/>
      <c r="VY121" s="71"/>
      <c r="VZ121" s="71"/>
      <c r="WA121" s="71"/>
      <c r="WB121" s="71"/>
      <c r="WC121" s="71"/>
      <c r="WD121" s="71"/>
      <c r="WE121" s="71"/>
      <c r="WF121" s="71"/>
      <c r="WG121" s="71"/>
      <c r="WH121" s="71"/>
      <c r="WI121" s="71"/>
      <c r="WJ121" s="71"/>
      <c r="WK121" s="71"/>
      <c r="WL121" s="71"/>
      <c r="WM121" s="71"/>
      <c r="WN121" s="71"/>
      <c r="WO121" s="71"/>
      <c r="WP121" s="71"/>
      <c r="WQ121" s="71"/>
      <c r="WR121" s="71"/>
      <c r="WS121" s="71"/>
      <c r="WT121" s="71"/>
      <c r="WU121" s="71"/>
      <c r="WV121" s="71"/>
      <c r="WW121" s="71"/>
      <c r="WX121" s="71"/>
      <c r="WY121" s="71"/>
      <c r="WZ121" s="71"/>
      <c r="XA121" s="71"/>
      <c r="XB121" s="71"/>
      <c r="XC121" s="71"/>
      <c r="XD121" s="71"/>
      <c r="XE121" s="71"/>
      <c r="XF121" s="71"/>
      <c r="XG121" s="71"/>
      <c r="XH121" s="71"/>
      <c r="XI121" s="71"/>
      <c r="XJ121" s="71"/>
      <c r="XK121" s="71"/>
      <c r="XL121" s="71"/>
      <c r="XM121" s="71"/>
      <c r="XN121" s="71"/>
      <c r="XO121" s="71"/>
      <c r="XP121" s="71"/>
      <c r="XQ121" s="71"/>
      <c r="XR121" s="71"/>
      <c r="XS121" s="71"/>
      <c r="XT121" s="71"/>
      <c r="XU121" s="71"/>
      <c r="XV121" s="71"/>
      <c r="XW121" s="71"/>
      <c r="XX121" s="71"/>
      <c r="XY121" s="71"/>
      <c r="XZ121" s="71"/>
      <c r="YA121" s="71"/>
      <c r="YB121" s="71"/>
      <c r="YC121" s="71"/>
      <c r="YD121" s="71"/>
      <c r="YE121" s="71"/>
      <c r="YF121" s="71"/>
      <c r="YG121" s="71"/>
      <c r="YH121" s="71"/>
      <c r="YI121" s="71"/>
      <c r="YJ121" s="71"/>
      <c r="YK121" s="71"/>
      <c r="YL121" s="71"/>
      <c r="YM121" s="71"/>
      <c r="YN121" s="71"/>
      <c r="YO121" s="71"/>
      <c r="YP121" s="71"/>
      <c r="YQ121" s="71"/>
      <c r="YR121" s="71"/>
      <c r="YS121" s="71"/>
      <c r="YT121" s="71"/>
      <c r="YU121" s="71"/>
      <c r="YV121" s="71"/>
      <c r="YW121" s="71"/>
      <c r="YX121" s="71"/>
      <c r="YY121" s="71"/>
      <c r="YZ121" s="71"/>
      <c r="ZA121" s="71"/>
      <c r="ZB121" s="71"/>
      <c r="ZC121" s="71"/>
      <c r="ZD121" s="71"/>
      <c r="ZE121" s="71"/>
      <c r="ZF121" s="71"/>
      <c r="ZG121" s="71"/>
      <c r="ZH121" s="71"/>
      <c r="ZI121" s="71"/>
      <c r="ZJ121" s="71"/>
      <c r="ZK121" s="71"/>
      <c r="ZL121" s="71"/>
      <c r="ZM121" s="71"/>
      <c r="ZN121" s="71"/>
      <c r="ZO121" s="71"/>
      <c r="ZP121" s="71"/>
      <c r="ZQ121" s="71"/>
      <c r="ZR121" s="71"/>
      <c r="ZS121" s="71"/>
      <c r="ZT121" s="71"/>
      <c r="ZU121" s="71"/>
      <c r="ZV121" s="71"/>
      <c r="ZW121" s="71"/>
      <c r="ZX121" s="71"/>
      <c r="ZY121" s="71"/>
      <c r="ZZ121" s="71"/>
      <c r="AAA121" s="71"/>
      <c r="AAB121" s="71"/>
      <c r="AAC121" s="71"/>
      <c r="AAD121" s="71"/>
      <c r="AAE121" s="71"/>
      <c r="AAF121" s="71"/>
      <c r="AAG121" s="71"/>
      <c r="AAH121" s="71"/>
      <c r="AAI121" s="71"/>
      <c r="AAJ121" s="71"/>
      <c r="AAK121" s="71"/>
      <c r="AAL121" s="71"/>
      <c r="AAM121" s="71"/>
      <c r="AAN121" s="71"/>
      <c r="AAO121" s="71"/>
      <c r="AAP121" s="71"/>
      <c r="AAQ121" s="71"/>
      <c r="AAR121" s="71"/>
      <c r="AAS121" s="71"/>
      <c r="AAT121" s="71"/>
      <c r="AAU121" s="71"/>
      <c r="AAV121" s="71"/>
      <c r="AAW121" s="71"/>
      <c r="AAX121" s="71"/>
      <c r="AAY121" s="71"/>
      <c r="AAZ121" s="71"/>
      <c r="ABA121" s="71"/>
      <c r="ABB121" s="71"/>
      <c r="ABC121" s="71"/>
      <c r="ABD121" s="71"/>
      <c r="ABE121" s="71"/>
      <c r="ABF121" s="71"/>
      <c r="ABG121" s="71"/>
      <c r="ABH121" s="71"/>
      <c r="ABI121" s="71"/>
      <c r="ABJ121" s="71"/>
      <c r="ABK121" s="71"/>
      <c r="ABL121" s="71"/>
      <c r="ABM121" s="71"/>
      <c r="ABN121" s="71"/>
      <c r="ABO121" s="71"/>
      <c r="ABP121" s="71"/>
      <c r="ABQ121" s="71"/>
      <c r="ABR121" s="71"/>
      <c r="ABS121" s="71"/>
      <c r="ABT121" s="71"/>
      <c r="ABU121" s="71"/>
      <c r="ABV121" s="71"/>
      <c r="ABW121" s="71"/>
      <c r="ABX121" s="71"/>
      <c r="ABY121" s="71"/>
      <c r="ABZ121" s="71"/>
      <c r="ACA121" s="71"/>
      <c r="ACB121" s="71"/>
      <c r="ACC121" s="71"/>
      <c r="ACD121" s="71"/>
      <c r="ACE121" s="71"/>
      <c r="ACF121" s="71"/>
      <c r="ACG121" s="71"/>
      <c r="ACH121" s="71"/>
      <c r="ACI121" s="71"/>
      <c r="ACJ121" s="71"/>
      <c r="ACK121" s="71"/>
      <c r="ACL121" s="71"/>
      <c r="ACM121" s="71"/>
      <c r="ACN121" s="71"/>
      <c r="ACO121" s="71"/>
      <c r="ACP121" s="71"/>
      <c r="ACQ121" s="71"/>
      <c r="ACR121" s="71"/>
      <c r="ACS121" s="71"/>
      <c r="ACT121" s="71"/>
      <c r="ACU121" s="71"/>
      <c r="ACV121" s="71"/>
      <c r="ACW121" s="71"/>
      <c r="ACX121" s="71"/>
      <c r="ACY121" s="71"/>
      <c r="ACZ121" s="71"/>
      <c r="ADA121" s="71"/>
      <c r="ADB121" s="71"/>
      <c r="ADC121" s="71"/>
      <c r="ADD121" s="71"/>
      <c r="ADE121" s="71"/>
      <c r="ADF121" s="71"/>
      <c r="ADG121" s="71"/>
      <c r="ADH121" s="71"/>
      <c r="ADI121" s="71"/>
      <c r="ADJ121" s="71"/>
      <c r="ADK121" s="71"/>
      <c r="ADL121" s="71"/>
      <c r="ADM121" s="71"/>
      <c r="ADN121" s="71"/>
      <c r="ADO121" s="71"/>
      <c r="ADP121" s="71"/>
      <c r="ADQ121" s="71"/>
      <c r="ADR121" s="71"/>
      <c r="ADS121" s="71"/>
      <c r="ADT121" s="71"/>
      <c r="ADU121" s="71"/>
      <c r="ADV121" s="71"/>
      <c r="ADW121" s="71"/>
      <c r="ADX121" s="71"/>
      <c r="ADY121" s="71"/>
      <c r="ADZ121" s="71"/>
      <c r="AEA121" s="71"/>
      <c r="AEB121" s="71"/>
      <c r="AEC121" s="71"/>
    </row>
    <row r="122" spans="1:809" s="73" customFormat="1">
      <c r="A122" s="49"/>
      <c r="B122" s="35">
        <v>3</v>
      </c>
      <c r="C122" s="62" t="s">
        <v>400</v>
      </c>
      <c r="D122" s="72" t="s">
        <v>35</v>
      </c>
      <c r="E122" s="63" t="s">
        <v>36</v>
      </c>
      <c r="F122" s="63" t="s">
        <v>198</v>
      </c>
      <c r="G122" s="63">
        <v>31</v>
      </c>
      <c r="H122" s="64"/>
      <c r="I122" s="63" t="s">
        <v>30</v>
      </c>
      <c r="J122" s="65">
        <v>1</v>
      </c>
      <c r="K122" s="90">
        <v>194</v>
      </c>
      <c r="L122" s="65">
        <v>1987</v>
      </c>
      <c r="M122" s="67">
        <v>31857</v>
      </c>
      <c r="N122" s="64">
        <v>2230</v>
      </c>
      <c r="O122" s="68"/>
      <c r="P122" s="68"/>
      <c r="Q122" s="69" t="s">
        <v>298</v>
      </c>
      <c r="R122" s="70"/>
      <c r="S122" s="29"/>
      <c r="T122" s="30" t="str">
        <f t="shared" si="1"/>
        <v>Fe</v>
      </c>
      <c r="U122" s="29"/>
      <c r="V122" s="29"/>
      <c r="W122" s="29"/>
      <c r="X122" s="29"/>
      <c r="Y122" s="29"/>
      <c r="Z122" s="29"/>
      <c r="AA122" s="29"/>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c r="BM122" s="71"/>
      <c r="BN122" s="71"/>
      <c r="BO122" s="71"/>
      <c r="BP122" s="71"/>
      <c r="BQ122" s="71"/>
      <c r="BR122" s="71"/>
      <c r="BS122" s="71"/>
      <c r="BT122" s="71"/>
      <c r="BU122" s="71"/>
      <c r="BV122" s="71"/>
      <c r="BW122" s="71"/>
      <c r="BX122" s="71"/>
      <c r="BY122" s="71"/>
      <c r="BZ122" s="71"/>
      <c r="CA122" s="71"/>
      <c r="CB122" s="71"/>
      <c r="CC122" s="71"/>
      <c r="CD122" s="71"/>
      <c r="CE122" s="71"/>
      <c r="CF122" s="71"/>
      <c r="CG122" s="71"/>
      <c r="CH122" s="71"/>
      <c r="CI122" s="71"/>
      <c r="CJ122" s="71"/>
      <c r="CK122" s="71"/>
      <c r="CL122" s="71"/>
      <c r="CM122" s="71"/>
      <c r="CN122" s="71"/>
      <c r="CO122" s="71"/>
      <c r="CP122" s="71"/>
      <c r="CQ122" s="71"/>
      <c r="CR122" s="71"/>
      <c r="CS122" s="71"/>
      <c r="CT122" s="71"/>
      <c r="CU122" s="71"/>
      <c r="CV122" s="71"/>
      <c r="CW122" s="71"/>
      <c r="CX122" s="71"/>
      <c r="CY122" s="71"/>
      <c r="CZ122" s="71"/>
      <c r="DA122" s="71"/>
      <c r="DB122" s="71"/>
      <c r="DC122" s="71"/>
      <c r="DD122" s="71"/>
      <c r="DE122" s="71"/>
      <c r="DF122" s="71"/>
      <c r="DG122" s="71"/>
      <c r="DH122" s="71"/>
      <c r="DI122" s="71"/>
      <c r="DJ122" s="71"/>
      <c r="DK122" s="71"/>
      <c r="DL122" s="71"/>
      <c r="DM122" s="71"/>
      <c r="DN122" s="71"/>
      <c r="DO122" s="71"/>
      <c r="DP122" s="71"/>
      <c r="DQ122" s="71"/>
      <c r="DR122" s="71"/>
      <c r="DS122" s="71"/>
      <c r="DT122" s="71"/>
      <c r="DU122" s="71"/>
      <c r="DV122" s="71"/>
      <c r="DW122" s="71"/>
      <c r="DX122" s="71"/>
      <c r="DY122" s="71"/>
      <c r="DZ122" s="71"/>
      <c r="EA122" s="71"/>
      <c r="EB122" s="71"/>
      <c r="EC122" s="71"/>
      <c r="ED122" s="71"/>
      <c r="EE122" s="71"/>
      <c r="EF122" s="71"/>
      <c r="EG122" s="71"/>
      <c r="EH122" s="71"/>
      <c r="EI122" s="71"/>
      <c r="EJ122" s="71"/>
      <c r="EK122" s="71"/>
      <c r="EL122" s="71"/>
      <c r="EM122" s="71"/>
      <c r="EN122" s="71"/>
      <c r="EO122" s="71"/>
      <c r="EP122" s="71"/>
      <c r="EQ122" s="71"/>
      <c r="ER122" s="71"/>
      <c r="ES122" s="71"/>
      <c r="ET122" s="71"/>
      <c r="EU122" s="71"/>
      <c r="EV122" s="71"/>
      <c r="EW122" s="71"/>
      <c r="EX122" s="71"/>
      <c r="EY122" s="71"/>
      <c r="EZ122" s="71"/>
      <c r="FA122" s="71"/>
      <c r="FB122" s="71"/>
      <c r="FC122" s="71"/>
      <c r="FD122" s="71"/>
      <c r="FE122" s="71"/>
      <c r="FF122" s="71"/>
      <c r="FG122" s="71"/>
      <c r="FH122" s="71"/>
      <c r="FI122" s="71"/>
      <c r="FJ122" s="71"/>
      <c r="FK122" s="71"/>
      <c r="FL122" s="71"/>
      <c r="FM122" s="71"/>
      <c r="FN122" s="71"/>
      <c r="FO122" s="71"/>
      <c r="FP122" s="71"/>
      <c r="FQ122" s="71"/>
      <c r="FR122" s="71"/>
      <c r="FS122" s="71"/>
      <c r="FT122" s="71"/>
      <c r="FU122" s="71"/>
      <c r="FV122" s="71"/>
      <c r="FW122" s="71"/>
      <c r="FX122" s="71"/>
      <c r="FY122" s="71"/>
      <c r="FZ122" s="71"/>
      <c r="GA122" s="71"/>
      <c r="GB122" s="71"/>
      <c r="GC122" s="71"/>
      <c r="GD122" s="71"/>
      <c r="GE122" s="71"/>
      <c r="GF122" s="71"/>
      <c r="GG122" s="71"/>
      <c r="GH122" s="71"/>
      <c r="GI122" s="71"/>
      <c r="GJ122" s="71"/>
      <c r="GK122" s="71"/>
      <c r="GL122" s="71"/>
      <c r="GM122" s="71"/>
      <c r="GN122" s="71"/>
      <c r="GO122" s="71"/>
      <c r="GP122" s="71"/>
      <c r="GQ122" s="71"/>
      <c r="GR122" s="71"/>
      <c r="GS122" s="71"/>
      <c r="GT122" s="71"/>
      <c r="GU122" s="71"/>
      <c r="GV122" s="71"/>
      <c r="GW122" s="71"/>
      <c r="GX122" s="71"/>
      <c r="GY122" s="71"/>
      <c r="GZ122" s="71"/>
      <c r="HA122" s="71"/>
      <c r="HB122" s="71"/>
      <c r="HC122" s="71"/>
      <c r="HD122" s="71"/>
      <c r="HE122" s="71"/>
      <c r="HF122" s="71"/>
      <c r="HG122" s="71"/>
      <c r="HH122" s="71"/>
      <c r="HI122" s="71"/>
      <c r="HJ122" s="71"/>
      <c r="HK122" s="71"/>
      <c r="HL122" s="71"/>
      <c r="HM122" s="71"/>
      <c r="HN122" s="71"/>
      <c r="HO122" s="71"/>
      <c r="HP122" s="71"/>
      <c r="HQ122" s="71"/>
      <c r="HR122" s="71"/>
      <c r="HS122" s="71"/>
      <c r="HT122" s="71"/>
      <c r="HU122" s="71"/>
      <c r="HV122" s="71"/>
      <c r="HW122" s="71"/>
      <c r="HX122" s="71"/>
      <c r="HY122" s="71"/>
      <c r="HZ122" s="71"/>
      <c r="IA122" s="71"/>
      <c r="IB122" s="71"/>
      <c r="IC122" s="71"/>
      <c r="ID122" s="71"/>
      <c r="IE122" s="71"/>
      <c r="IF122" s="71"/>
      <c r="IG122" s="71"/>
      <c r="IH122" s="71"/>
      <c r="II122" s="71"/>
      <c r="IJ122" s="71"/>
      <c r="IK122" s="71"/>
      <c r="IL122" s="71"/>
      <c r="IM122" s="71"/>
      <c r="IN122" s="71"/>
      <c r="IO122" s="71"/>
      <c r="IP122" s="71"/>
      <c r="IQ122" s="71"/>
      <c r="IR122" s="71"/>
      <c r="IS122" s="71"/>
      <c r="IT122" s="71"/>
      <c r="IU122" s="71"/>
      <c r="IV122" s="71"/>
      <c r="IW122" s="71"/>
      <c r="IX122" s="71"/>
      <c r="IY122" s="71"/>
      <c r="IZ122" s="71"/>
      <c r="JA122" s="71"/>
      <c r="JB122" s="71"/>
      <c r="JC122" s="71"/>
      <c r="JD122" s="71"/>
      <c r="JE122" s="71"/>
      <c r="JF122" s="71"/>
      <c r="JG122" s="71"/>
      <c r="JH122" s="71"/>
      <c r="JI122" s="71"/>
      <c r="JJ122" s="71"/>
      <c r="JK122" s="71"/>
      <c r="JL122" s="71"/>
      <c r="JM122" s="71"/>
      <c r="JN122" s="71"/>
      <c r="JO122" s="71"/>
      <c r="JP122" s="71"/>
      <c r="JQ122" s="71"/>
      <c r="JR122" s="71"/>
      <c r="JS122" s="71"/>
      <c r="JT122" s="71"/>
      <c r="JU122" s="71"/>
      <c r="JV122" s="71"/>
      <c r="JW122" s="71"/>
      <c r="JX122" s="71"/>
      <c r="JY122" s="71"/>
      <c r="JZ122" s="71"/>
      <c r="KA122" s="71"/>
      <c r="KB122" s="71"/>
      <c r="KC122" s="71"/>
      <c r="KD122" s="71"/>
      <c r="KE122" s="71"/>
      <c r="KF122" s="71"/>
      <c r="KG122" s="71"/>
      <c r="KH122" s="71"/>
      <c r="KI122" s="71"/>
      <c r="KJ122" s="71"/>
      <c r="KK122" s="71"/>
      <c r="KL122" s="71"/>
      <c r="KM122" s="71"/>
      <c r="KN122" s="71"/>
      <c r="KO122" s="71"/>
      <c r="KP122" s="71"/>
      <c r="KQ122" s="71"/>
      <c r="KR122" s="71"/>
      <c r="KS122" s="71"/>
      <c r="KT122" s="71"/>
      <c r="KU122" s="71"/>
      <c r="KV122" s="71"/>
      <c r="KW122" s="71"/>
      <c r="KX122" s="71"/>
      <c r="KY122" s="71"/>
      <c r="KZ122" s="71"/>
      <c r="LA122" s="71"/>
      <c r="LB122" s="71"/>
      <c r="LC122" s="71"/>
      <c r="LD122" s="71"/>
      <c r="LE122" s="71"/>
      <c r="LF122" s="71"/>
      <c r="LG122" s="71"/>
      <c r="LH122" s="71"/>
      <c r="LI122" s="71"/>
      <c r="LJ122" s="71"/>
      <c r="LK122" s="71"/>
      <c r="LL122" s="71"/>
      <c r="LM122" s="71"/>
      <c r="LN122" s="71"/>
      <c r="LO122" s="71"/>
      <c r="LP122" s="71"/>
      <c r="LQ122" s="71"/>
      <c r="LR122" s="71"/>
      <c r="LS122" s="71"/>
      <c r="LT122" s="71"/>
      <c r="LU122" s="71"/>
      <c r="LV122" s="71"/>
      <c r="LW122" s="71"/>
      <c r="LX122" s="71"/>
      <c r="LY122" s="71"/>
      <c r="LZ122" s="71"/>
      <c r="MA122" s="71"/>
      <c r="MB122" s="71"/>
      <c r="MC122" s="71"/>
      <c r="MD122" s="71"/>
      <c r="ME122" s="71"/>
      <c r="MF122" s="71"/>
      <c r="MG122" s="71"/>
      <c r="MH122" s="71"/>
      <c r="MI122" s="71"/>
      <c r="MJ122" s="71"/>
      <c r="MK122" s="71"/>
      <c r="ML122" s="71"/>
      <c r="MM122" s="71"/>
      <c r="MN122" s="71"/>
      <c r="MO122" s="71"/>
      <c r="MP122" s="71"/>
      <c r="MQ122" s="71"/>
      <c r="MR122" s="71"/>
      <c r="MS122" s="71"/>
      <c r="MT122" s="71"/>
      <c r="MU122" s="71"/>
      <c r="MV122" s="71"/>
      <c r="MW122" s="71"/>
      <c r="MX122" s="71"/>
      <c r="MY122" s="71"/>
      <c r="MZ122" s="71"/>
      <c r="NA122" s="71"/>
      <c r="NB122" s="71"/>
      <c r="NC122" s="71"/>
      <c r="ND122" s="71"/>
      <c r="NE122" s="71"/>
      <c r="NF122" s="71"/>
      <c r="NG122" s="71"/>
      <c r="NH122" s="71"/>
      <c r="NI122" s="71"/>
      <c r="NJ122" s="71"/>
      <c r="NK122" s="71"/>
      <c r="NL122" s="71"/>
      <c r="NM122" s="71"/>
      <c r="NN122" s="71"/>
      <c r="NO122" s="71"/>
      <c r="NP122" s="71"/>
      <c r="NQ122" s="71"/>
      <c r="NR122" s="71"/>
      <c r="NS122" s="71"/>
      <c r="NT122" s="71"/>
      <c r="NU122" s="71"/>
      <c r="NV122" s="71"/>
      <c r="NW122" s="71"/>
      <c r="NX122" s="71"/>
      <c r="NY122" s="71"/>
      <c r="NZ122" s="71"/>
      <c r="OA122" s="71"/>
      <c r="OB122" s="71"/>
      <c r="OC122" s="71"/>
      <c r="OD122" s="71"/>
      <c r="OE122" s="71"/>
      <c r="OF122" s="71"/>
      <c r="OG122" s="71"/>
      <c r="OH122" s="71"/>
      <c r="OI122" s="71"/>
      <c r="OJ122" s="71"/>
      <c r="OK122" s="71"/>
      <c r="OL122" s="71"/>
      <c r="OM122" s="71"/>
      <c r="ON122" s="71"/>
      <c r="OO122" s="71"/>
      <c r="OP122" s="71"/>
      <c r="OQ122" s="71"/>
      <c r="OR122" s="71"/>
      <c r="OS122" s="71"/>
      <c r="OT122" s="71"/>
      <c r="OU122" s="71"/>
      <c r="OV122" s="71"/>
      <c r="OW122" s="71"/>
      <c r="OX122" s="71"/>
      <c r="OY122" s="71"/>
      <c r="OZ122" s="71"/>
      <c r="PA122" s="71"/>
      <c r="PB122" s="71"/>
      <c r="PC122" s="71"/>
      <c r="PD122" s="71"/>
      <c r="PE122" s="71"/>
      <c r="PF122" s="71"/>
      <c r="PG122" s="71"/>
      <c r="PH122" s="71"/>
      <c r="PI122" s="71"/>
      <c r="PJ122" s="71"/>
      <c r="PK122" s="71"/>
      <c r="PL122" s="71"/>
      <c r="PM122" s="71"/>
      <c r="PN122" s="71"/>
      <c r="PO122" s="71"/>
      <c r="PP122" s="71"/>
      <c r="PQ122" s="71"/>
      <c r="PR122" s="71"/>
      <c r="PS122" s="71"/>
      <c r="PT122" s="71"/>
      <c r="PU122" s="71"/>
      <c r="PV122" s="71"/>
      <c r="PW122" s="71"/>
      <c r="PX122" s="71"/>
      <c r="PY122" s="71"/>
      <c r="PZ122" s="71"/>
      <c r="QA122" s="71"/>
      <c r="QB122" s="71"/>
      <c r="QC122" s="71"/>
      <c r="QD122" s="71"/>
      <c r="QE122" s="71"/>
      <c r="QF122" s="71"/>
      <c r="QG122" s="71"/>
      <c r="QH122" s="71"/>
      <c r="QI122" s="71"/>
      <c r="QJ122" s="71"/>
      <c r="QK122" s="71"/>
      <c r="QL122" s="71"/>
      <c r="QM122" s="71"/>
      <c r="QN122" s="71"/>
      <c r="QO122" s="71"/>
      <c r="QP122" s="71"/>
      <c r="QQ122" s="71"/>
      <c r="QR122" s="71"/>
      <c r="QS122" s="71"/>
      <c r="QT122" s="71"/>
      <c r="QU122" s="71"/>
      <c r="QV122" s="71"/>
      <c r="QW122" s="71"/>
      <c r="QX122" s="71"/>
      <c r="QY122" s="71"/>
      <c r="QZ122" s="71"/>
      <c r="RA122" s="71"/>
      <c r="RB122" s="71"/>
      <c r="RC122" s="71"/>
      <c r="RD122" s="71"/>
      <c r="RE122" s="71"/>
      <c r="RF122" s="71"/>
      <c r="RG122" s="71"/>
      <c r="RH122" s="71"/>
      <c r="RI122" s="71"/>
      <c r="RJ122" s="71"/>
      <c r="RK122" s="71"/>
      <c r="RL122" s="71"/>
      <c r="RM122" s="71"/>
      <c r="RN122" s="71"/>
      <c r="RO122" s="71"/>
      <c r="RP122" s="71"/>
      <c r="RQ122" s="71"/>
      <c r="RR122" s="71"/>
      <c r="RS122" s="71"/>
      <c r="RT122" s="71"/>
      <c r="RU122" s="71"/>
      <c r="RV122" s="71"/>
      <c r="RW122" s="71"/>
      <c r="RX122" s="71"/>
      <c r="RY122" s="71"/>
      <c r="RZ122" s="71"/>
      <c r="SA122" s="71"/>
      <c r="SB122" s="71"/>
      <c r="SC122" s="71"/>
      <c r="SD122" s="71"/>
      <c r="SE122" s="71"/>
      <c r="SF122" s="71"/>
      <c r="SG122" s="71"/>
      <c r="SH122" s="71"/>
      <c r="SI122" s="71"/>
      <c r="SJ122" s="71"/>
      <c r="SK122" s="71"/>
      <c r="SL122" s="71"/>
      <c r="SM122" s="71"/>
      <c r="SN122" s="71"/>
      <c r="SO122" s="71"/>
      <c r="SP122" s="71"/>
      <c r="SQ122" s="71"/>
      <c r="SR122" s="71"/>
      <c r="SS122" s="71"/>
      <c r="ST122" s="71"/>
      <c r="SU122" s="71"/>
      <c r="SV122" s="71"/>
      <c r="SW122" s="71"/>
      <c r="SX122" s="71"/>
      <c r="SY122" s="71"/>
      <c r="SZ122" s="71"/>
      <c r="TA122" s="71"/>
      <c r="TB122" s="71"/>
      <c r="TC122" s="71"/>
      <c r="TD122" s="71"/>
      <c r="TE122" s="71"/>
      <c r="TF122" s="71"/>
      <c r="TG122" s="71"/>
      <c r="TH122" s="71"/>
      <c r="TI122" s="71"/>
      <c r="TJ122" s="71"/>
      <c r="TK122" s="71"/>
      <c r="TL122" s="71"/>
      <c r="TM122" s="71"/>
      <c r="TN122" s="71"/>
      <c r="TO122" s="71"/>
      <c r="TP122" s="71"/>
      <c r="TQ122" s="71"/>
      <c r="TR122" s="71"/>
      <c r="TS122" s="71"/>
      <c r="TT122" s="71"/>
      <c r="TU122" s="71"/>
      <c r="TV122" s="71"/>
      <c r="TW122" s="71"/>
      <c r="TX122" s="71"/>
      <c r="TY122" s="71"/>
      <c r="TZ122" s="71"/>
      <c r="UA122" s="71"/>
      <c r="UB122" s="71"/>
      <c r="UC122" s="71"/>
      <c r="UD122" s="71"/>
      <c r="UE122" s="71"/>
      <c r="UF122" s="71"/>
      <c r="UG122" s="71"/>
      <c r="UH122" s="71"/>
      <c r="UI122" s="71"/>
      <c r="UJ122" s="71"/>
      <c r="UK122" s="71"/>
      <c r="UL122" s="71"/>
      <c r="UM122" s="71"/>
      <c r="UN122" s="71"/>
      <c r="UO122" s="71"/>
      <c r="UP122" s="71"/>
      <c r="UQ122" s="71"/>
      <c r="UR122" s="71"/>
      <c r="US122" s="71"/>
      <c r="UT122" s="71"/>
      <c r="UU122" s="71"/>
      <c r="UV122" s="71"/>
      <c r="UW122" s="71"/>
      <c r="UX122" s="71"/>
      <c r="UY122" s="71"/>
      <c r="UZ122" s="71"/>
      <c r="VA122" s="71"/>
      <c r="VB122" s="71"/>
      <c r="VC122" s="71"/>
      <c r="VD122" s="71"/>
      <c r="VE122" s="71"/>
      <c r="VF122" s="71"/>
      <c r="VG122" s="71"/>
      <c r="VH122" s="71"/>
      <c r="VI122" s="71"/>
      <c r="VJ122" s="71"/>
      <c r="VK122" s="71"/>
      <c r="VL122" s="71"/>
      <c r="VM122" s="71"/>
      <c r="VN122" s="71"/>
      <c r="VO122" s="71"/>
      <c r="VP122" s="71"/>
      <c r="VQ122" s="71"/>
      <c r="VR122" s="71"/>
      <c r="VS122" s="71"/>
      <c r="VT122" s="71"/>
      <c r="VU122" s="71"/>
      <c r="VV122" s="71"/>
      <c r="VW122" s="71"/>
      <c r="VX122" s="71"/>
      <c r="VY122" s="71"/>
      <c r="VZ122" s="71"/>
      <c r="WA122" s="71"/>
      <c r="WB122" s="71"/>
      <c r="WC122" s="71"/>
      <c r="WD122" s="71"/>
      <c r="WE122" s="71"/>
      <c r="WF122" s="71"/>
      <c r="WG122" s="71"/>
      <c r="WH122" s="71"/>
      <c r="WI122" s="71"/>
      <c r="WJ122" s="71"/>
      <c r="WK122" s="71"/>
      <c r="WL122" s="71"/>
      <c r="WM122" s="71"/>
      <c r="WN122" s="71"/>
      <c r="WO122" s="71"/>
      <c r="WP122" s="71"/>
      <c r="WQ122" s="71"/>
      <c r="WR122" s="71"/>
      <c r="WS122" s="71"/>
      <c r="WT122" s="71"/>
      <c r="WU122" s="71"/>
      <c r="WV122" s="71"/>
      <c r="WW122" s="71"/>
      <c r="WX122" s="71"/>
      <c r="WY122" s="71"/>
      <c r="WZ122" s="71"/>
      <c r="XA122" s="71"/>
      <c r="XB122" s="71"/>
      <c r="XC122" s="71"/>
      <c r="XD122" s="71"/>
      <c r="XE122" s="71"/>
      <c r="XF122" s="71"/>
      <c r="XG122" s="71"/>
      <c r="XH122" s="71"/>
      <c r="XI122" s="71"/>
      <c r="XJ122" s="71"/>
      <c r="XK122" s="71"/>
      <c r="XL122" s="71"/>
      <c r="XM122" s="71"/>
      <c r="XN122" s="71"/>
      <c r="XO122" s="71"/>
      <c r="XP122" s="71"/>
      <c r="XQ122" s="71"/>
      <c r="XR122" s="71"/>
      <c r="XS122" s="71"/>
      <c r="XT122" s="71"/>
      <c r="XU122" s="71"/>
      <c r="XV122" s="71"/>
      <c r="XW122" s="71"/>
      <c r="XX122" s="71"/>
      <c r="XY122" s="71"/>
      <c r="XZ122" s="71"/>
      <c r="YA122" s="71"/>
      <c r="YB122" s="71"/>
      <c r="YC122" s="71"/>
      <c r="YD122" s="71"/>
      <c r="YE122" s="71"/>
      <c r="YF122" s="71"/>
      <c r="YG122" s="71"/>
      <c r="YH122" s="71"/>
      <c r="YI122" s="71"/>
      <c r="YJ122" s="71"/>
      <c r="YK122" s="71"/>
      <c r="YL122" s="71"/>
      <c r="YM122" s="71"/>
      <c r="YN122" s="71"/>
      <c r="YO122" s="71"/>
      <c r="YP122" s="71"/>
      <c r="YQ122" s="71"/>
      <c r="YR122" s="71"/>
      <c r="YS122" s="71"/>
      <c r="YT122" s="71"/>
      <c r="YU122" s="71"/>
      <c r="YV122" s="71"/>
      <c r="YW122" s="71"/>
      <c r="YX122" s="71"/>
      <c r="YY122" s="71"/>
      <c r="YZ122" s="71"/>
      <c r="ZA122" s="71"/>
      <c r="ZB122" s="71"/>
      <c r="ZC122" s="71"/>
      <c r="ZD122" s="71"/>
      <c r="ZE122" s="71"/>
      <c r="ZF122" s="71"/>
      <c r="ZG122" s="71"/>
      <c r="ZH122" s="71"/>
      <c r="ZI122" s="71"/>
      <c r="ZJ122" s="71"/>
      <c r="ZK122" s="71"/>
      <c r="ZL122" s="71"/>
      <c r="ZM122" s="71"/>
      <c r="ZN122" s="71"/>
      <c r="ZO122" s="71"/>
      <c r="ZP122" s="71"/>
      <c r="ZQ122" s="71"/>
      <c r="ZR122" s="71"/>
      <c r="ZS122" s="71"/>
      <c r="ZT122" s="71"/>
      <c r="ZU122" s="71"/>
      <c r="ZV122" s="71"/>
      <c r="ZW122" s="71"/>
      <c r="ZX122" s="71"/>
      <c r="ZY122" s="71"/>
      <c r="ZZ122" s="71"/>
      <c r="AAA122" s="71"/>
      <c r="AAB122" s="71"/>
      <c r="AAC122" s="71"/>
      <c r="AAD122" s="71"/>
      <c r="AAE122" s="71"/>
      <c r="AAF122" s="71"/>
      <c r="AAG122" s="71"/>
      <c r="AAH122" s="71"/>
      <c r="AAI122" s="71"/>
      <c r="AAJ122" s="71"/>
      <c r="AAK122" s="71"/>
      <c r="AAL122" s="71"/>
      <c r="AAM122" s="71"/>
      <c r="AAN122" s="71"/>
      <c r="AAO122" s="71"/>
      <c r="AAP122" s="71"/>
      <c r="AAQ122" s="71"/>
      <c r="AAR122" s="71"/>
      <c r="AAS122" s="71"/>
      <c r="AAT122" s="71"/>
      <c r="AAU122" s="71"/>
      <c r="AAV122" s="71"/>
      <c r="AAW122" s="71"/>
      <c r="AAX122" s="71"/>
      <c r="AAY122" s="71"/>
      <c r="AAZ122" s="71"/>
      <c r="ABA122" s="71"/>
      <c r="ABB122" s="71"/>
      <c r="ABC122" s="71"/>
      <c r="ABD122" s="71"/>
      <c r="ABE122" s="71"/>
      <c r="ABF122" s="71"/>
      <c r="ABG122" s="71"/>
      <c r="ABH122" s="71"/>
      <c r="ABI122" s="71"/>
      <c r="ABJ122" s="71"/>
      <c r="ABK122" s="71"/>
      <c r="ABL122" s="71"/>
      <c r="ABM122" s="71"/>
      <c r="ABN122" s="71"/>
      <c r="ABO122" s="71"/>
      <c r="ABP122" s="71"/>
      <c r="ABQ122" s="71"/>
      <c r="ABR122" s="71"/>
      <c r="ABS122" s="71"/>
      <c r="ABT122" s="71"/>
      <c r="ABU122" s="71"/>
      <c r="ABV122" s="71"/>
      <c r="ABW122" s="71"/>
      <c r="ABX122" s="71"/>
      <c r="ABY122" s="71"/>
      <c r="ABZ122" s="71"/>
      <c r="ACA122" s="71"/>
      <c r="ACB122" s="71"/>
      <c r="ACC122" s="71"/>
      <c r="ACD122" s="71"/>
      <c r="ACE122" s="71"/>
      <c r="ACF122" s="71"/>
      <c r="ACG122" s="71"/>
      <c r="ACH122" s="71"/>
      <c r="ACI122" s="71"/>
      <c r="ACJ122" s="71"/>
      <c r="ACK122" s="71"/>
      <c r="ACL122" s="71"/>
      <c r="ACM122" s="71"/>
      <c r="ACN122" s="71"/>
      <c r="ACO122" s="71"/>
      <c r="ACP122" s="71"/>
      <c r="ACQ122" s="71"/>
      <c r="ACR122" s="71"/>
      <c r="ACS122" s="71"/>
      <c r="ACT122" s="71"/>
      <c r="ACU122" s="71"/>
      <c r="ACV122" s="71"/>
      <c r="ACW122" s="71"/>
      <c r="ACX122" s="71"/>
      <c r="ACY122" s="71"/>
      <c r="ACZ122" s="71"/>
      <c r="ADA122" s="71"/>
      <c r="ADB122" s="71"/>
      <c r="ADC122" s="71"/>
      <c r="ADD122" s="71"/>
      <c r="ADE122" s="71"/>
      <c r="ADF122" s="71"/>
      <c r="ADG122" s="71"/>
      <c r="ADH122" s="71"/>
      <c r="ADI122" s="71"/>
      <c r="ADJ122" s="71"/>
      <c r="ADK122" s="71"/>
      <c r="ADL122" s="71"/>
      <c r="ADM122" s="71"/>
      <c r="ADN122" s="71"/>
      <c r="ADO122" s="71"/>
      <c r="ADP122" s="71"/>
      <c r="ADQ122" s="71"/>
      <c r="ADR122" s="71"/>
      <c r="ADS122" s="71"/>
      <c r="ADT122" s="71"/>
      <c r="ADU122" s="71"/>
      <c r="ADV122" s="71"/>
      <c r="ADW122" s="71"/>
      <c r="ADX122" s="71"/>
      <c r="ADY122" s="71"/>
      <c r="ADZ122" s="71"/>
      <c r="AEA122" s="71"/>
      <c r="AEB122" s="71"/>
      <c r="AEC122" s="71"/>
    </row>
    <row r="123" spans="1:809" s="73" customFormat="1">
      <c r="A123" s="36"/>
      <c r="B123" s="35">
        <v>4</v>
      </c>
      <c r="C123" s="62" t="s">
        <v>401</v>
      </c>
      <c r="D123" s="72" t="s">
        <v>42</v>
      </c>
      <c r="E123" s="63" t="s">
        <v>85</v>
      </c>
      <c r="F123" s="63" t="s">
        <v>37</v>
      </c>
      <c r="G123" s="63">
        <v>33</v>
      </c>
      <c r="H123" s="64">
        <v>250000</v>
      </c>
      <c r="I123" s="63">
        <v>3</v>
      </c>
      <c r="J123" s="65">
        <v>3</v>
      </c>
      <c r="K123" s="90">
        <v>87</v>
      </c>
      <c r="L123" s="65">
        <v>1987</v>
      </c>
      <c r="M123" s="89">
        <v>1987</v>
      </c>
      <c r="N123" s="64"/>
      <c r="O123" s="68"/>
      <c r="P123" s="68"/>
      <c r="Q123" s="69" t="s">
        <v>298</v>
      </c>
      <c r="R123" s="70" t="s">
        <v>402</v>
      </c>
      <c r="S123" s="29"/>
      <c r="T123" s="30" t="str">
        <f t="shared" si="1"/>
        <v>Au</v>
      </c>
      <c r="U123" s="29">
        <v>150</v>
      </c>
      <c r="V123" s="29"/>
      <c r="W123" s="29">
        <v>0.51</v>
      </c>
      <c r="X123" s="29">
        <v>0.41603862960909793</v>
      </c>
      <c r="Y123" s="29">
        <v>1986</v>
      </c>
      <c r="Z123" s="29">
        <v>3.5</v>
      </c>
      <c r="AA123" s="29"/>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c r="BM123" s="71"/>
      <c r="BN123" s="71"/>
      <c r="BO123" s="71"/>
      <c r="BP123" s="71"/>
      <c r="BQ123" s="71"/>
      <c r="BR123" s="71"/>
      <c r="BS123" s="71"/>
      <c r="BT123" s="71"/>
      <c r="BU123" s="71"/>
      <c r="BV123" s="71"/>
      <c r="BW123" s="71"/>
      <c r="BX123" s="7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c r="CW123" s="71"/>
      <c r="CX123" s="71"/>
      <c r="CY123" s="71"/>
      <c r="CZ123" s="71"/>
      <c r="DA123" s="71"/>
      <c r="DB123" s="71"/>
      <c r="DC123" s="71"/>
      <c r="DD123" s="71"/>
      <c r="DE123" s="71"/>
      <c r="DF123" s="71"/>
      <c r="DG123" s="71"/>
      <c r="DH123" s="71"/>
      <c r="DI123" s="71"/>
      <c r="DJ123" s="71"/>
      <c r="DK123" s="71"/>
      <c r="DL123" s="71"/>
      <c r="DM123" s="71"/>
      <c r="DN123" s="71"/>
      <c r="DO123" s="71"/>
      <c r="DP123" s="71"/>
      <c r="DQ123" s="71"/>
      <c r="DR123" s="71"/>
      <c r="DS123" s="71"/>
      <c r="DT123" s="71"/>
      <c r="DU123" s="71"/>
      <c r="DV123" s="71"/>
      <c r="DW123" s="71"/>
      <c r="DX123" s="71"/>
      <c r="DY123" s="71"/>
      <c r="DZ123" s="71"/>
      <c r="EA123" s="71"/>
      <c r="EB123" s="71"/>
      <c r="EC123" s="71"/>
      <c r="ED123" s="71"/>
      <c r="EE123" s="71"/>
      <c r="EF123" s="71"/>
      <c r="EG123" s="71"/>
      <c r="EH123" s="71"/>
      <c r="EI123" s="71"/>
      <c r="EJ123" s="71"/>
      <c r="EK123" s="71"/>
      <c r="EL123" s="71"/>
      <c r="EM123" s="71"/>
      <c r="EN123" s="71"/>
      <c r="EO123" s="71"/>
      <c r="EP123" s="71"/>
      <c r="EQ123" s="71"/>
      <c r="ER123" s="71"/>
      <c r="ES123" s="71"/>
      <c r="ET123" s="71"/>
      <c r="EU123" s="71"/>
      <c r="EV123" s="71"/>
      <c r="EW123" s="71"/>
      <c r="EX123" s="71"/>
      <c r="EY123" s="71"/>
      <c r="EZ123" s="71"/>
      <c r="FA123" s="71"/>
      <c r="FB123" s="71"/>
      <c r="FC123" s="71"/>
      <c r="FD123" s="71"/>
      <c r="FE123" s="71"/>
      <c r="FF123" s="71"/>
      <c r="FG123" s="71"/>
      <c r="FH123" s="71"/>
      <c r="FI123" s="71"/>
      <c r="FJ123" s="71"/>
      <c r="FK123" s="71"/>
      <c r="FL123" s="71"/>
      <c r="FM123" s="71"/>
      <c r="FN123" s="71"/>
      <c r="FO123" s="71"/>
      <c r="FP123" s="71"/>
      <c r="FQ123" s="71"/>
      <c r="FR123" s="71"/>
      <c r="FS123" s="71"/>
      <c r="FT123" s="71"/>
      <c r="FU123" s="71"/>
      <c r="FV123" s="71"/>
      <c r="FW123" s="71"/>
      <c r="FX123" s="71"/>
      <c r="FY123" s="71"/>
      <c r="FZ123" s="71"/>
      <c r="GA123" s="71"/>
      <c r="GB123" s="71"/>
      <c r="GC123" s="71"/>
      <c r="GD123" s="71"/>
      <c r="GE123" s="71"/>
      <c r="GF123" s="71"/>
      <c r="GG123" s="71"/>
      <c r="GH123" s="71"/>
      <c r="GI123" s="71"/>
      <c r="GJ123" s="71"/>
      <c r="GK123" s="71"/>
      <c r="GL123" s="71"/>
      <c r="GM123" s="71"/>
      <c r="GN123" s="71"/>
      <c r="GO123" s="71"/>
      <c r="GP123" s="71"/>
      <c r="GQ123" s="71"/>
      <c r="GR123" s="71"/>
      <c r="GS123" s="71"/>
      <c r="GT123" s="71"/>
      <c r="GU123" s="71"/>
      <c r="GV123" s="71"/>
      <c r="GW123" s="71"/>
      <c r="GX123" s="71"/>
      <c r="GY123" s="71"/>
      <c r="GZ123" s="71"/>
      <c r="HA123" s="71"/>
      <c r="HB123" s="71"/>
      <c r="HC123" s="71"/>
      <c r="HD123" s="71"/>
      <c r="HE123" s="71"/>
      <c r="HF123" s="71"/>
      <c r="HG123" s="71"/>
      <c r="HH123" s="71"/>
      <c r="HI123" s="71"/>
      <c r="HJ123" s="71"/>
      <c r="HK123" s="71"/>
      <c r="HL123" s="71"/>
      <c r="HM123" s="71"/>
      <c r="HN123" s="71"/>
      <c r="HO123" s="71"/>
      <c r="HP123" s="71"/>
      <c r="HQ123" s="71"/>
      <c r="HR123" s="71"/>
      <c r="HS123" s="71"/>
      <c r="HT123" s="71"/>
      <c r="HU123" s="71"/>
      <c r="HV123" s="71"/>
      <c r="HW123" s="71"/>
      <c r="HX123" s="71"/>
      <c r="HY123" s="71"/>
      <c r="HZ123" s="71"/>
      <c r="IA123" s="71"/>
      <c r="IB123" s="71"/>
      <c r="IC123" s="71"/>
      <c r="ID123" s="71"/>
      <c r="IE123" s="71"/>
      <c r="IF123" s="71"/>
      <c r="IG123" s="71"/>
      <c r="IH123" s="71"/>
      <c r="II123" s="71"/>
      <c r="IJ123" s="71"/>
      <c r="IK123" s="71"/>
      <c r="IL123" s="71"/>
      <c r="IM123" s="71"/>
      <c r="IN123" s="71"/>
      <c r="IO123" s="71"/>
      <c r="IP123" s="71"/>
      <c r="IQ123" s="71"/>
      <c r="IR123" s="71"/>
      <c r="IS123" s="71"/>
      <c r="IT123" s="71"/>
      <c r="IU123" s="71"/>
      <c r="IV123" s="71"/>
      <c r="IW123" s="71"/>
      <c r="IX123" s="71"/>
      <c r="IY123" s="71"/>
      <c r="IZ123" s="71"/>
      <c r="JA123" s="71"/>
      <c r="JB123" s="71"/>
      <c r="JC123" s="71"/>
      <c r="JD123" s="71"/>
      <c r="JE123" s="71"/>
      <c r="JF123" s="71"/>
      <c r="JG123" s="71"/>
      <c r="JH123" s="71"/>
      <c r="JI123" s="71"/>
      <c r="JJ123" s="71"/>
      <c r="JK123" s="71"/>
      <c r="JL123" s="71"/>
      <c r="JM123" s="71"/>
      <c r="JN123" s="71"/>
      <c r="JO123" s="71"/>
      <c r="JP123" s="71"/>
      <c r="JQ123" s="71"/>
      <c r="JR123" s="71"/>
      <c r="JS123" s="71"/>
      <c r="JT123" s="71"/>
      <c r="JU123" s="71"/>
      <c r="JV123" s="71"/>
      <c r="JW123" s="71"/>
      <c r="JX123" s="71"/>
      <c r="JY123" s="71"/>
      <c r="JZ123" s="71"/>
      <c r="KA123" s="71"/>
      <c r="KB123" s="71"/>
      <c r="KC123" s="71"/>
      <c r="KD123" s="71"/>
      <c r="KE123" s="71"/>
      <c r="KF123" s="71"/>
      <c r="KG123" s="71"/>
      <c r="KH123" s="71"/>
      <c r="KI123" s="71"/>
      <c r="KJ123" s="71"/>
      <c r="KK123" s="71"/>
      <c r="KL123" s="71"/>
      <c r="KM123" s="71"/>
      <c r="KN123" s="71"/>
      <c r="KO123" s="71"/>
      <c r="KP123" s="71"/>
      <c r="KQ123" s="71"/>
      <c r="KR123" s="71"/>
      <c r="KS123" s="71"/>
      <c r="KT123" s="71"/>
      <c r="KU123" s="71"/>
      <c r="KV123" s="71"/>
      <c r="KW123" s="71"/>
      <c r="KX123" s="71"/>
      <c r="KY123" s="71"/>
      <c r="KZ123" s="71"/>
      <c r="LA123" s="71"/>
      <c r="LB123" s="71"/>
      <c r="LC123" s="71"/>
      <c r="LD123" s="71"/>
      <c r="LE123" s="71"/>
      <c r="LF123" s="71"/>
      <c r="LG123" s="71"/>
      <c r="LH123" s="71"/>
      <c r="LI123" s="71"/>
      <c r="LJ123" s="71"/>
      <c r="LK123" s="71"/>
      <c r="LL123" s="71"/>
      <c r="LM123" s="71"/>
      <c r="LN123" s="71"/>
      <c r="LO123" s="71"/>
      <c r="LP123" s="71"/>
      <c r="LQ123" s="71"/>
      <c r="LR123" s="71"/>
      <c r="LS123" s="71"/>
      <c r="LT123" s="71"/>
      <c r="LU123" s="71"/>
      <c r="LV123" s="71"/>
      <c r="LW123" s="71"/>
      <c r="LX123" s="71"/>
      <c r="LY123" s="71"/>
      <c r="LZ123" s="71"/>
      <c r="MA123" s="71"/>
      <c r="MB123" s="71"/>
      <c r="MC123" s="71"/>
      <c r="MD123" s="71"/>
      <c r="ME123" s="71"/>
      <c r="MF123" s="71"/>
      <c r="MG123" s="71"/>
      <c r="MH123" s="71"/>
      <c r="MI123" s="71"/>
      <c r="MJ123" s="71"/>
      <c r="MK123" s="71"/>
      <c r="ML123" s="71"/>
      <c r="MM123" s="71"/>
      <c r="MN123" s="71"/>
      <c r="MO123" s="71"/>
      <c r="MP123" s="71"/>
      <c r="MQ123" s="71"/>
      <c r="MR123" s="71"/>
      <c r="MS123" s="71"/>
      <c r="MT123" s="71"/>
      <c r="MU123" s="71"/>
      <c r="MV123" s="71"/>
      <c r="MW123" s="71"/>
      <c r="MX123" s="71"/>
      <c r="MY123" s="71"/>
      <c r="MZ123" s="71"/>
      <c r="NA123" s="71"/>
      <c r="NB123" s="71"/>
      <c r="NC123" s="71"/>
      <c r="ND123" s="71"/>
      <c r="NE123" s="71"/>
      <c r="NF123" s="71"/>
      <c r="NG123" s="71"/>
      <c r="NH123" s="71"/>
      <c r="NI123" s="71"/>
      <c r="NJ123" s="71"/>
      <c r="NK123" s="71"/>
      <c r="NL123" s="71"/>
      <c r="NM123" s="71"/>
      <c r="NN123" s="71"/>
      <c r="NO123" s="71"/>
      <c r="NP123" s="71"/>
      <c r="NQ123" s="71"/>
      <c r="NR123" s="71"/>
      <c r="NS123" s="71"/>
      <c r="NT123" s="71"/>
      <c r="NU123" s="71"/>
      <c r="NV123" s="71"/>
      <c r="NW123" s="71"/>
      <c r="NX123" s="71"/>
      <c r="NY123" s="71"/>
      <c r="NZ123" s="71"/>
      <c r="OA123" s="71"/>
      <c r="OB123" s="71"/>
      <c r="OC123" s="71"/>
      <c r="OD123" s="71"/>
      <c r="OE123" s="71"/>
      <c r="OF123" s="71"/>
      <c r="OG123" s="71"/>
      <c r="OH123" s="71"/>
      <c r="OI123" s="71"/>
      <c r="OJ123" s="71"/>
      <c r="OK123" s="71"/>
      <c r="OL123" s="71"/>
      <c r="OM123" s="71"/>
      <c r="ON123" s="71"/>
      <c r="OO123" s="71"/>
      <c r="OP123" s="71"/>
      <c r="OQ123" s="71"/>
      <c r="OR123" s="71"/>
      <c r="OS123" s="71"/>
      <c r="OT123" s="71"/>
      <c r="OU123" s="71"/>
      <c r="OV123" s="71"/>
      <c r="OW123" s="71"/>
      <c r="OX123" s="71"/>
      <c r="OY123" s="71"/>
      <c r="OZ123" s="71"/>
      <c r="PA123" s="71"/>
      <c r="PB123" s="71"/>
      <c r="PC123" s="71"/>
      <c r="PD123" s="71"/>
      <c r="PE123" s="71"/>
      <c r="PF123" s="71"/>
      <c r="PG123" s="71"/>
      <c r="PH123" s="71"/>
      <c r="PI123" s="71"/>
      <c r="PJ123" s="71"/>
      <c r="PK123" s="71"/>
      <c r="PL123" s="71"/>
      <c r="PM123" s="71"/>
      <c r="PN123" s="71"/>
      <c r="PO123" s="71"/>
      <c r="PP123" s="71"/>
      <c r="PQ123" s="71"/>
      <c r="PR123" s="71"/>
      <c r="PS123" s="71"/>
      <c r="PT123" s="71"/>
      <c r="PU123" s="71"/>
      <c r="PV123" s="71"/>
      <c r="PW123" s="71"/>
      <c r="PX123" s="71"/>
      <c r="PY123" s="71"/>
      <c r="PZ123" s="71"/>
      <c r="QA123" s="71"/>
      <c r="QB123" s="71"/>
      <c r="QC123" s="71"/>
      <c r="QD123" s="71"/>
      <c r="QE123" s="71"/>
      <c r="QF123" s="71"/>
      <c r="QG123" s="71"/>
      <c r="QH123" s="71"/>
      <c r="QI123" s="71"/>
      <c r="QJ123" s="71"/>
      <c r="QK123" s="71"/>
      <c r="QL123" s="71"/>
      <c r="QM123" s="71"/>
      <c r="QN123" s="71"/>
      <c r="QO123" s="71"/>
      <c r="QP123" s="71"/>
      <c r="QQ123" s="71"/>
      <c r="QR123" s="71"/>
      <c r="QS123" s="71"/>
      <c r="QT123" s="71"/>
      <c r="QU123" s="71"/>
      <c r="QV123" s="71"/>
      <c r="QW123" s="71"/>
      <c r="QX123" s="71"/>
      <c r="QY123" s="71"/>
      <c r="QZ123" s="71"/>
      <c r="RA123" s="71"/>
      <c r="RB123" s="71"/>
      <c r="RC123" s="71"/>
      <c r="RD123" s="71"/>
      <c r="RE123" s="71"/>
      <c r="RF123" s="71"/>
      <c r="RG123" s="71"/>
      <c r="RH123" s="71"/>
      <c r="RI123" s="71"/>
      <c r="RJ123" s="71"/>
      <c r="RK123" s="71"/>
      <c r="RL123" s="71"/>
      <c r="RM123" s="71"/>
      <c r="RN123" s="71"/>
      <c r="RO123" s="71"/>
      <c r="RP123" s="71"/>
      <c r="RQ123" s="71"/>
      <c r="RR123" s="71"/>
      <c r="RS123" s="71"/>
      <c r="RT123" s="71"/>
      <c r="RU123" s="71"/>
      <c r="RV123" s="71"/>
      <c r="RW123" s="71"/>
      <c r="RX123" s="71"/>
      <c r="RY123" s="71"/>
      <c r="RZ123" s="71"/>
      <c r="SA123" s="71"/>
      <c r="SB123" s="71"/>
      <c r="SC123" s="71"/>
      <c r="SD123" s="71"/>
      <c r="SE123" s="71"/>
      <c r="SF123" s="71"/>
      <c r="SG123" s="71"/>
      <c r="SH123" s="71"/>
      <c r="SI123" s="71"/>
      <c r="SJ123" s="71"/>
      <c r="SK123" s="71"/>
      <c r="SL123" s="71"/>
      <c r="SM123" s="71"/>
      <c r="SN123" s="71"/>
      <c r="SO123" s="71"/>
      <c r="SP123" s="71"/>
      <c r="SQ123" s="71"/>
      <c r="SR123" s="71"/>
      <c r="SS123" s="71"/>
      <c r="ST123" s="71"/>
      <c r="SU123" s="71"/>
      <c r="SV123" s="71"/>
      <c r="SW123" s="71"/>
      <c r="SX123" s="71"/>
      <c r="SY123" s="71"/>
      <c r="SZ123" s="71"/>
      <c r="TA123" s="71"/>
      <c r="TB123" s="71"/>
      <c r="TC123" s="71"/>
      <c r="TD123" s="71"/>
      <c r="TE123" s="71"/>
      <c r="TF123" s="71"/>
      <c r="TG123" s="71"/>
      <c r="TH123" s="71"/>
      <c r="TI123" s="71"/>
      <c r="TJ123" s="71"/>
      <c r="TK123" s="71"/>
      <c r="TL123" s="71"/>
      <c r="TM123" s="71"/>
      <c r="TN123" s="71"/>
      <c r="TO123" s="71"/>
      <c r="TP123" s="71"/>
      <c r="TQ123" s="71"/>
      <c r="TR123" s="71"/>
      <c r="TS123" s="71"/>
      <c r="TT123" s="71"/>
      <c r="TU123" s="71"/>
      <c r="TV123" s="71"/>
      <c r="TW123" s="71"/>
      <c r="TX123" s="71"/>
      <c r="TY123" s="71"/>
      <c r="TZ123" s="71"/>
      <c r="UA123" s="71"/>
      <c r="UB123" s="71"/>
      <c r="UC123" s="71"/>
      <c r="UD123" s="71"/>
      <c r="UE123" s="71"/>
      <c r="UF123" s="71"/>
      <c r="UG123" s="71"/>
      <c r="UH123" s="71"/>
      <c r="UI123" s="71"/>
      <c r="UJ123" s="71"/>
      <c r="UK123" s="71"/>
      <c r="UL123" s="71"/>
      <c r="UM123" s="71"/>
      <c r="UN123" s="71"/>
      <c r="UO123" s="71"/>
      <c r="UP123" s="71"/>
      <c r="UQ123" s="71"/>
      <c r="UR123" s="71"/>
      <c r="US123" s="71"/>
      <c r="UT123" s="71"/>
      <c r="UU123" s="71"/>
      <c r="UV123" s="71"/>
      <c r="UW123" s="71"/>
      <c r="UX123" s="71"/>
      <c r="UY123" s="71"/>
      <c r="UZ123" s="71"/>
      <c r="VA123" s="71"/>
      <c r="VB123" s="71"/>
      <c r="VC123" s="71"/>
      <c r="VD123" s="71"/>
      <c r="VE123" s="71"/>
      <c r="VF123" s="71"/>
      <c r="VG123" s="71"/>
      <c r="VH123" s="71"/>
      <c r="VI123" s="71"/>
      <c r="VJ123" s="71"/>
      <c r="VK123" s="71"/>
      <c r="VL123" s="71"/>
      <c r="VM123" s="71"/>
      <c r="VN123" s="71"/>
      <c r="VO123" s="71"/>
      <c r="VP123" s="71"/>
      <c r="VQ123" s="71"/>
      <c r="VR123" s="71"/>
      <c r="VS123" s="71"/>
      <c r="VT123" s="71"/>
      <c r="VU123" s="71"/>
      <c r="VV123" s="71"/>
      <c r="VW123" s="71"/>
      <c r="VX123" s="71"/>
      <c r="VY123" s="71"/>
      <c r="VZ123" s="71"/>
      <c r="WA123" s="71"/>
      <c r="WB123" s="71"/>
      <c r="WC123" s="71"/>
      <c r="WD123" s="71"/>
      <c r="WE123" s="71"/>
      <c r="WF123" s="71"/>
      <c r="WG123" s="71"/>
      <c r="WH123" s="71"/>
      <c r="WI123" s="71"/>
      <c r="WJ123" s="71"/>
      <c r="WK123" s="71"/>
      <c r="WL123" s="71"/>
      <c r="WM123" s="71"/>
      <c r="WN123" s="71"/>
      <c r="WO123" s="71"/>
      <c r="WP123" s="71"/>
      <c r="WQ123" s="71"/>
      <c r="WR123" s="71"/>
      <c r="WS123" s="71"/>
      <c r="WT123" s="71"/>
      <c r="WU123" s="71"/>
      <c r="WV123" s="71"/>
      <c r="WW123" s="71"/>
      <c r="WX123" s="71"/>
      <c r="WY123" s="71"/>
      <c r="WZ123" s="71"/>
      <c r="XA123" s="71"/>
      <c r="XB123" s="71"/>
      <c r="XC123" s="71"/>
      <c r="XD123" s="71"/>
      <c r="XE123" s="71"/>
      <c r="XF123" s="71"/>
      <c r="XG123" s="71"/>
      <c r="XH123" s="71"/>
      <c r="XI123" s="71"/>
      <c r="XJ123" s="71"/>
      <c r="XK123" s="71"/>
      <c r="XL123" s="71"/>
      <c r="XM123" s="71"/>
      <c r="XN123" s="71"/>
      <c r="XO123" s="71"/>
      <c r="XP123" s="71"/>
      <c r="XQ123" s="71"/>
      <c r="XR123" s="71"/>
      <c r="XS123" s="71"/>
      <c r="XT123" s="71"/>
      <c r="XU123" s="71"/>
      <c r="XV123" s="71"/>
      <c r="XW123" s="71"/>
      <c r="XX123" s="71"/>
      <c r="XY123" s="71"/>
      <c r="XZ123" s="71"/>
      <c r="YA123" s="71"/>
      <c r="YB123" s="71"/>
      <c r="YC123" s="71"/>
      <c r="YD123" s="71"/>
      <c r="YE123" s="71"/>
      <c r="YF123" s="71"/>
      <c r="YG123" s="71"/>
      <c r="YH123" s="71"/>
      <c r="YI123" s="71"/>
      <c r="YJ123" s="71"/>
      <c r="YK123" s="71"/>
      <c r="YL123" s="71"/>
      <c r="YM123" s="71"/>
      <c r="YN123" s="71"/>
      <c r="YO123" s="71"/>
      <c r="YP123" s="71"/>
      <c r="YQ123" s="71"/>
      <c r="YR123" s="71"/>
      <c r="YS123" s="71"/>
      <c r="YT123" s="71"/>
      <c r="YU123" s="71"/>
      <c r="YV123" s="71"/>
      <c r="YW123" s="71"/>
      <c r="YX123" s="71"/>
      <c r="YY123" s="71"/>
      <c r="YZ123" s="71"/>
      <c r="ZA123" s="71"/>
      <c r="ZB123" s="71"/>
      <c r="ZC123" s="71"/>
      <c r="ZD123" s="71"/>
      <c r="ZE123" s="71"/>
      <c r="ZF123" s="71"/>
      <c r="ZG123" s="71"/>
      <c r="ZH123" s="71"/>
      <c r="ZI123" s="71"/>
      <c r="ZJ123" s="71"/>
      <c r="ZK123" s="71"/>
      <c r="ZL123" s="71"/>
      <c r="ZM123" s="71"/>
      <c r="ZN123" s="71"/>
      <c r="ZO123" s="71"/>
      <c r="ZP123" s="71"/>
      <c r="ZQ123" s="71"/>
      <c r="ZR123" s="71"/>
      <c r="ZS123" s="71"/>
      <c r="ZT123" s="71"/>
      <c r="ZU123" s="71"/>
      <c r="ZV123" s="71"/>
      <c r="ZW123" s="71"/>
      <c r="ZX123" s="71"/>
      <c r="ZY123" s="71"/>
      <c r="ZZ123" s="71"/>
      <c r="AAA123" s="71"/>
      <c r="AAB123" s="71"/>
      <c r="AAC123" s="71"/>
      <c r="AAD123" s="71"/>
      <c r="AAE123" s="71"/>
      <c r="AAF123" s="71"/>
      <c r="AAG123" s="71"/>
      <c r="AAH123" s="71"/>
      <c r="AAI123" s="71"/>
      <c r="AAJ123" s="71"/>
      <c r="AAK123" s="71"/>
      <c r="AAL123" s="71"/>
      <c r="AAM123" s="71"/>
      <c r="AAN123" s="71"/>
      <c r="AAO123" s="71"/>
      <c r="AAP123" s="71"/>
      <c r="AAQ123" s="71"/>
      <c r="AAR123" s="71"/>
      <c r="AAS123" s="71"/>
      <c r="AAT123" s="71"/>
      <c r="AAU123" s="71"/>
      <c r="AAV123" s="71"/>
      <c r="AAW123" s="71"/>
      <c r="AAX123" s="71"/>
      <c r="AAY123" s="71"/>
      <c r="AAZ123" s="71"/>
      <c r="ABA123" s="71"/>
      <c r="ABB123" s="71"/>
      <c r="ABC123" s="71"/>
      <c r="ABD123" s="71"/>
      <c r="ABE123" s="71"/>
      <c r="ABF123" s="71"/>
      <c r="ABG123" s="71"/>
      <c r="ABH123" s="71"/>
      <c r="ABI123" s="71"/>
      <c r="ABJ123" s="71"/>
      <c r="ABK123" s="71"/>
      <c r="ABL123" s="71"/>
      <c r="ABM123" s="71"/>
      <c r="ABN123" s="71"/>
      <c r="ABO123" s="71"/>
      <c r="ABP123" s="71"/>
      <c r="ABQ123" s="71"/>
      <c r="ABR123" s="71"/>
      <c r="ABS123" s="71"/>
      <c r="ABT123" s="71"/>
      <c r="ABU123" s="71"/>
      <c r="ABV123" s="71"/>
      <c r="ABW123" s="71"/>
      <c r="ABX123" s="71"/>
      <c r="ABY123" s="71"/>
      <c r="ABZ123" s="71"/>
      <c r="ACA123" s="71"/>
      <c r="ACB123" s="71"/>
      <c r="ACC123" s="71"/>
      <c r="ACD123" s="71"/>
      <c r="ACE123" s="71"/>
      <c r="ACF123" s="71"/>
      <c r="ACG123" s="71"/>
      <c r="ACH123" s="71"/>
      <c r="ACI123" s="71"/>
      <c r="ACJ123" s="71"/>
      <c r="ACK123" s="71"/>
      <c r="ACL123" s="71"/>
      <c r="ACM123" s="71"/>
      <c r="ACN123" s="71"/>
      <c r="ACO123" s="71"/>
      <c r="ACP123" s="71"/>
      <c r="ACQ123" s="71"/>
      <c r="ACR123" s="71"/>
      <c r="ACS123" s="71"/>
      <c r="ACT123" s="71"/>
      <c r="ACU123" s="71"/>
      <c r="ACV123" s="71"/>
      <c r="ACW123" s="71"/>
      <c r="ACX123" s="71"/>
      <c r="ACY123" s="71"/>
      <c r="ACZ123" s="71"/>
      <c r="ADA123" s="71"/>
      <c r="ADB123" s="71"/>
      <c r="ADC123" s="71"/>
      <c r="ADD123" s="71"/>
      <c r="ADE123" s="71"/>
      <c r="ADF123" s="71"/>
      <c r="ADG123" s="71"/>
      <c r="ADH123" s="71"/>
      <c r="ADI123" s="71"/>
      <c r="ADJ123" s="71"/>
      <c r="ADK123" s="71"/>
      <c r="ADL123" s="71"/>
      <c r="ADM123" s="71"/>
      <c r="ADN123" s="71"/>
      <c r="ADO123" s="71"/>
      <c r="ADP123" s="71"/>
      <c r="ADQ123" s="71"/>
      <c r="ADR123" s="71"/>
      <c r="ADS123" s="71"/>
      <c r="ADT123" s="71"/>
      <c r="ADU123" s="71"/>
      <c r="ADV123" s="71"/>
      <c r="ADW123" s="71"/>
      <c r="ADX123" s="71"/>
      <c r="ADY123" s="71"/>
      <c r="ADZ123" s="71"/>
      <c r="AEA123" s="71"/>
      <c r="AEB123" s="71"/>
      <c r="AEC123" s="71"/>
    </row>
    <row r="124" spans="1:809" s="73" customFormat="1">
      <c r="A124" s="49"/>
      <c r="B124" s="35">
        <v>3</v>
      </c>
      <c r="C124" s="62" t="s">
        <v>403</v>
      </c>
      <c r="D124" s="72" t="s">
        <v>67</v>
      </c>
      <c r="E124" s="63" t="s">
        <v>36</v>
      </c>
      <c r="F124" s="63" t="s">
        <v>86</v>
      </c>
      <c r="G124" s="63">
        <v>37</v>
      </c>
      <c r="H124" s="64">
        <v>300000</v>
      </c>
      <c r="I124" s="63" t="s">
        <v>326</v>
      </c>
      <c r="J124" s="65">
        <v>2</v>
      </c>
      <c r="K124" s="90">
        <v>77</v>
      </c>
      <c r="L124" s="65">
        <v>1986</v>
      </c>
      <c r="M124" s="67">
        <v>31735</v>
      </c>
      <c r="N124" s="64"/>
      <c r="O124" s="68"/>
      <c r="P124" s="68"/>
      <c r="Q124" s="69" t="s">
        <v>298</v>
      </c>
      <c r="R124" s="70"/>
      <c r="S124" s="29" t="s">
        <v>156</v>
      </c>
      <c r="T124" s="30" t="str">
        <f t="shared" si="1"/>
        <v>Coal</v>
      </c>
      <c r="U124" s="29"/>
      <c r="V124" s="29"/>
      <c r="W124" s="29"/>
      <c r="X124" s="29"/>
      <c r="Y124" s="29"/>
      <c r="Z124" s="29"/>
      <c r="AA124" s="29"/>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c r="DH124" s="71"/>
      <c r="DI124" s="71"/>
      <c r="DJ124" s="71"/>
      <c r="DK124" s="71"/>
      <c r="DL124" s="71"/>
      <c r="DM124" s="71"/>
      <c r="DN124" s="71"/>
      <c r="DO124" s="71"/>
      <c r="DP124" s="71"/>
      <c r="DQ124" s="71"/>
      <c r="DR124" s="71"/>
      <c r="DS124" s="71"/>
      <c r="DT124" s="71"/>
      <c r="DU124" s="71"/>
      <c r="DV124" s="71"/>
      <c r="DW124" s="71"/>
      <c r="DX124" s="71"/>
      <c r="DY124" s="71"/>
      <c r="DZ124" s="71"/>
      <c r="EA124" s="71"/>
      <c r="EB124" s="71"/>
      <c r="EC124" s="71"/>
      <c r="ED124" s="71"/>
      <c r="EE124" s="71"/>
      <c r="EF124" s="71"/>
      <c r="EG124" s="71"/>
      <c r="EH124" s="71"/>
      <c r="EI124" s="71"/>
      <c r="EJ124" s="71"/>
      <c r="EK124" s="71"/>
      <c r="EL124" s="71"/>
      <c r="EM124" s="71"/>
      <c r="EN124" s="71"/>
      <c r="EO124" s="71"/>
      <c r="EP124" s="71"/>
      <c r="EQ124" s="71"/>
      <c r="ER124" s="71"/>
      <c r="ES124" s="71"/>
      <c r="ET124" s="71"/>
      <c r="EU124" s="71"/>
      <c r="EV124" s="71"/>
      <c r="EW124" s="71"/>
      <c r="EX124" s="71"/>
      <c r="EY124" s="71"/>
      <c r="EZ124" s="71"/>
      <c r="FA124" s="71"/>
      <c r="FB124" s="71"/>
      <c r="FC124" s="71"/>
      <c r="FD124" s="71"/>
      <c r="FE124" s="71"/>
      <c r="FF124" s="71"/>
      <c r="FG124" s="71"/>
      <c r="FH124" s="71"/>
      <c r="FI124" s="71"/>
      <c r="FJ124" s="71"/>
      <c r="FK124" s="71"/>
      <c r="FL124" s="71"/>
      <c r="FM124" s="71"/>
      <c r="FN124" s="71"/>
      <c r="FO124" s="71"/>
      <c r="FP124" s="71"/>
      <c r="FQ124" s="71"/>
      <c r="FR124" s="71"/>
      <c r="FS124" s="71"/>
      <c r="FT124" s="71"/>
      <c r="FU124" s="71"/>
      <c r="FV124" s="71"/>
      <c r="FW124" s="71"/>
      <c r="FX124" s="71"/>
      <c r="FY124" s="71"/>
      <c r="FZ124" s="71"/>
      <c r="GA124" s="71"/>
      <c r="GB124" s="71"/>
      <c r="GC124" s="71"/>
      <c r="GD124" s="71"/>
      <c r="GE124" s="71"/>
      <c r="GF124" s="71"/>
      <c r="GG124" s="71"/>
      <c r="GH124" s="71"/>
      <c r="GI124" s="71"/>
      <c r="GJ124" s="71"/>
      <c r="GK124" s="71"/>
      <c r="GL124" s="71"/>
      <c r="GM124" s="71"/>
      <c r="GN124" s="71"/>
      <c r="GO124" s="71"/>
      <c r="GP124" s="71"/>
      <c r="GQ124" s="71"/>
      <c r="GR124" s="71"/>
      <c r="GS124" s="71"/>
      <c r="GT124" s="71"/>
      <c r="GU124" s="71"/>
      <c r="GV124" s="71"/>
      <c r="GW124" s="71"/>
      <c r="GX124" s="71"/>
      <c r="GY124" s="71"/>
      <c r="GZ124" s="71"/>
      <c r="HA124" s="71"/>
      <c r="HB124" s="71"/>
      <c r="HC124" s="71"/>
      <c r="HD124" s="71"/>
      <c r="HE124" s="71"/>
      <c r="HF124" s="71"/>
      <c r="HG124" s="71"/>
      <c r="HH124" s="71"/>
      <c r="HI124" s="71"/>
      <c r="HJ124" s="71"/>
      <c r="HK124" s="71"/>
      <c r="HL124" s="71"/>
      <c r="HM124" s="71"/>
      <c r="HN124" s="71"/>
      <c r="HO124" s="71"/>
      <c r="HP124" s="71"/>
      <c r="HQ124" s="71"/>
      <c r="HR124" s="71"/>
      <c r="HS124" s="71"/>
      <c r="HT124" s="71"/>
      <c r="HU124" s="71"/>
      <c r="HV124" s="71"/>
      <c r="HW124" s="71"/>
      <c r="HX124" s="71"/>
      <c r="HY124" s="71"/>
      <c r="HZ124" s="71"/>
      <c r="IA124" s="71"/>
      <c r="IB124" s="71"/>
      <c r="IC124" s="71"/>
      <c r="ID124" s="71"/>
      <c r="IE124" s="71"/>
      <c r="IF124" s="71"/>
      <c r="IG124" s="71"/>
      <c r="IH124" s="71"/>
      <c r="II124" s="71"/>
      <c r="IJ124" s="71"/>
      <c r="IK124" s="71"/>
      <c r="IL124" s="71"/>
      <c r="IM124" s="71"/>
      <c r="IN124" s="71"/>
      <c r="IO124" s="71"/>
      <c r="IP124" s="71"/>
      <c r="IQ124" s="71"/>
      <c r="IR124" s="71"/>
      <c r="IS124" s="71"/>
      <c r="IT124" s="71"/>
      <c r="IU124" s="71"/>
      <c r="IV124" s="71"/>
      <c r="IW124" s="71"/>
      <c r="IX124" s="71"/>
      <c r="IY124" s="71"/>
      <c r="IZ124" s="71"/>
      <c r="JA124" s="71"/>
      <c r="JB124" s="71"/>
      <c r="JC124" s="71"/>
      <c r="JD124" s="71"/>
      <c r="JE124" s="71"/>
      <c r="JF124" s="71"/>
      <c r="JG124" s="71"/>
      <c r="JH124" s="71"/>
      <c r="JI124" s="71"/>
      <c r="JJ124" s="71"/>
      <c r="JK124" s="71"/>
      <c r="JL124" s="71"/>
      <c r="JM124" s="71"/>
      <c r="JN124" s="71"/>
      <c r="JO124" s="71"/>
      <c r="JP124" s="71"/>
      <c r="JQ124" s="71"/>
      <c r="JR124" s="71"/>
      <c r="JS124" s="71"/>
      <c r="JT124" s="71"/>
      <c r="JU124" s="71"/>
      <c r="JV124" s="71"/>
      <c r="JW124" s="71"/>
      <c r="JX124" s="71"/>
      <c r="JY124" s="71"/>
      <c r="JZ124" s="71"/>
      <c r="KA124" s="71"/>
      <c r="KB124" s="71"/>
      <c r="KC124" s="71"/>
      <c r="KD124" s="71"/>
      <c r="KE124" s="71"/>
      <c r="KF124" s="71"/>
      <c r="KG124" s="71"/>
      <c r="KH124" s="71"/>
      <c r="KI124" s="71"/>
      <c r="KJ124" s="71"/>
      <c r="KK124" s="71"/>
      <c r="KL124" s="71"/>
      <c r="KM124" s="71"/>
      <c r="KN124" s="71"/>
      <c r="KO124" s="71"/>
      <c r="KP124" s="71"/>
      <c r="KQ124" s="71"/>
      <c r="KR124" s="71"/>
      <c r="KS124" s="71"/>
      <c r="KT124" s="71"/>
      <c r="KU124" s="71"/>
      <c r="KV124" s="71"/>
      <c r="KW124" s="71"/>
      <c r="KX124" s="71"/>
      <c r="KY124" s="71"/>
      <c r="KZ124" s="71"/>
      <c r="LA124" s="71"/>
      <c r="LB124" s="71"/>
      <c r="LC124" s="71"/>
      <c r="LD124" s="71"/>
      <c r="LE124" s="71"/>
      <c r="LF124" s="71"/>
      <c r="LG124" s="71"/>
      <c r="LH124" s="71"/>
      <c r="LI124" s="71"/>
      <c r="LJ124" s="71"/>
      <c r="LK124" s="71"/>
      <c r="LL124" s="71"/>
      <c r="LM124" s="71"/>
      <c r="LN124" s="71"/>
      <c r="LO124" s="71"/>
      <c r="LP124" s="71"/>
      <c r="LQ124" s="71"/>
      <c r="LR124" s="71"/>
      <c r="LS124" s="71"/>
      <c r="LT124" s="71"/>
      <c r="LU124" s="71"/>
      <c r="LV124" s="71"/>
      <c r="LW124" s="71"/>
      <c r="LX124" s="71"/>
      <c r="LY124" s="71"/>
      <c r="LZ124" s="71"/>
      <c r="MA124" s="71"/>
      <c r="MB124" s="71"/>
      <c r="MC124" s="71"/>
      <c r="MD124" s="71"/>
      <c r="ME124" s="71"/>
      <c r="MF124" s="71"/>
      <c r="MG124" s="71"/>
      <c r="MH124" s="71"/>
      <c r="MI124" s="71"/>
      <c r="MJ124" s="71"/>
      <c r="MK124" s="71"/>
      <c r="ML124" s="71"/>
      <c r="MM124" s="71"/>
      <c r="MN124" s="71"/>
      <c r="MO124" s="71"/>
      <c r="MP124" s="71"/>
      <c r="MQ124" s="71"/>
      <c r="MR124" s="71"/>
      <c r="MS124" s="71"/>
      <c r="MT124" s="71"/>
      <c r="MU124" s="71"/>
      <c r="MV124" s="71"/>
      <c r="MW124" s="71"/>
      <c r="MX124" s="71"/>
      <c r="MY124" s="71"/>
      <c r="MZ124" s="71"/>
      <c r="NA124" s="71"/>
      <c r="NB124" s="71"/>
      <c r="NC124" s="71"/>
      <c r="ND124" s="71"/>
      <c r="NE124" s="71"/>
      <c r="NF124" s="71"/>
      <c r="NG124" s="71"/>
      <c r="NH124" s="71"/>
      <c r="NI124" s="71"/>
      <c r="NJ124" s="71"/>
      <c r="NK124" s="71"/>
      <c r="NL124" s="71"/>
      <c r="NM124" s="71"/>
      <c r="NN124" s="71"/>
      <c r="NO124" s="71"/>
      <c r="NP124" s="71"/>
      <c r="NQ124" s="71"/>
      <c r="NR124" s="71"/>
      <c r="NS124" s="71"/>
      <c r="NT124" s="71"/>
      <c r="NU124" s="71"/>
      <c r="NV124" s="71"/>
      <c r="NW124" s="71"/>
      <c r="NX124" s="71"/>
      <c r="NY124" s="71"/>
      <c r="NZ124" s="71"/>
      <c r="OA124" s="71"/>
      <c r="OB124" s="71"/>
      <c r="OC124" s="71"/>
      <c r="OD124" s="71"/>
      <c r="OE124" s="71"/>
      <c r="OF124" s="71"/>
      <c r="OG124" s="71"/>
      <c r="OH124" s="71"/>
      <c r="OI124" s="71"/>
      <c r="OJ124" s="71"/>
      <c r="OK124" s="71"/>
      <c r="OL124" s="71"/>
      <c r="OM124" s="71"/>
      <c r="ON124" s="71"/>
      <c r="OO124" s="71"/>
      <c r="OP124" s="71"/>
      <c r="OQ124" s="71"/>
      <c r="OR124" s="71"/>
      <c r="OS124" s="71"/>
      <c r="OT124" s="71"/>
      <c r="OU124" s="71"/>
      <c r="OV124" s="71"/>
      <c r="OW124" s="71"/>
      <c r="OX124" s="71"/>
      <c r="OY124" s="71"/>
      <c r="OZ124" s="71"/>
      <c r="PA124" s="71"/>
      <c r="PB124" s="71"/>
      <c r="PC124" s="71"/>
      <c r="PD124" s="71"/>
      <c r="PE124" s="71"/>
      <c r="PF124" s="71"/>
      <c r="PG124" s="71"/>
      <c r="PH124" s="71"/>
      <c r="PI124" s="71"/>
      <c r="PJ124" s="71"/>
      <c r="PK124" s="71"/>
      <c r="PL124" s="71"/>
      <c r="PM124" s="71"/>
      <c r="PN124" s="71"/>
      <c r="PO124" s="71"/>
      <c r="PP124" s="71"/>
      <c r="PQ124" s="71"/>
      <c r="PR124" s="71"/>
      <c r="PS124" s="71"/>
      <c r="PT124" s="71"/>
      <c r="PU124" s="71"/>
      <c r="PV124" s="71"/>
      <c r="PW124" s="71"/>
      <c r="PX124" s="71"/>
      <c r="PY124" s="71"/>
      <c r="PZ124" s="71"/>
      <c r="QA124" s="71"/>
      <c r="QB124" s="71"/>
      <c r="QC124" s="71"/>
      <c r="QD124" s="71"/>
      <c r="QE124" s="71"/>
      <c r="QF124" s="71"/>
      <c r="QG124" s="71"/>
      <c r="QH124" s="71"/>
      <c r="QI124" s="71"/>
      <c r="QJ124" s="71"/>
      <c r="QK124" s="71"/>
      <c r="QL124" s="71"/>
      <c r="QM124" s="71"/>
      <c r="QN124" s="71"/>
      <c r="QO124" s="71"/>
      <c r="QP124" s="71"/>
      <c r="QQ124" s="71"/>
      <c r="QR124" s="71"/>
      <c r="QS124" s="71"/>
      <c r="QT124" s="71"/>
      <c r="QU124" s="71"/>
      <c r="QV124" s="71"/>
      <c r="QW124" s="71"/>
      <c r="QX124" s="71"/>
      <c r="QY124" s="71"/>
      <c r="QZ124" s="71"/>
      <c r="RA124" s="71"/>
      <c r="RB124" s="71"/>
      <c r="RC124" s="71"/>
      <c r="RD124" s="71"/>
      <c r="RE124" s="71"/>
      <c r="RF124" s="71"/>
      <c r="RG124" s="71"/>
      <c r="RH124" s="71"/>
      <c r="RI124" s="71"/>
      <c r="RJ124" s="71"/>
      <c r="RK124" s="71"/>
      <c r="RL124" s="71"/>
      <c r="RM124" s="71"/>
      <c r="RN124" s="71"/>
      <c r="RO124" s="71"/>
      <c r="RP124" s="71"/>
      <c r="RQ124" s="71"/>
      <c r="RR124" s="71"/>
      <c r="RS124" s="71"/>
      <c r="RT124" s="71"/>
      <c r="RU124" s="71"/>
      <c r="RV124" s="71"/>
      <c r="RW124" s="71"/>
      <c r="RX124" s="71"/>
      <c r="RY124" s="71"/>
      <c r="RZ124" s="71"/>
      <c r="SA124" s="71"/>
      <c r="SB124" s="71"/>
      <c r="SC124" s="71"/>
      <c r="SD124" s="71"/>
      <c r="SE124" s="71"/>
      <c r="SF124" s="71"/>
      <c r="SG124" s="71"/>
      <c r="SH124" s="71"/>
      <c r="SI124" s="71"/>
      <c r="SJ124" s="71"/>
      <c r="SK124" s="71"/>
      <c r="SL124" s="71"/>
      <c r="SM124" s="71"/>
      <c r="SN124" s="71"/>
      <c r="SO124" s="71"/>
      <c r="SP124" s="71"/>
      <c r="SQ124" s="71"/>
      <c r="SR124" s="71"/>
      <c r="SS124" s="71"/>
      <c r="ST124" s="71"/>
      <c r="SU124" s="71"/>
      <c r="SV124" s="71"/>
      <c r="SW124" s="71"/>
      <c r="SX124" s="71"/>
      <c r="SY124" s="71"/>
      <c r="SZ124" s="71"/>
      <c r="TA124" s="71"/>
      <c r="TB124" s="71"/>
      <c r="TC124" s="71"/>
      <c r="TD124" s="71"/>
      <c r="TE124" s="71"/>
      <c r="TF124" s="71"/>
      <c r="TG124" s="71"/>
      <c r="TH124" s="71"/>
      <c r="TI124" s="71"/>
      <c r="TJ124" s="71"/>
      <c r="TK124" s="71"/>
      <c r="TL124" s="71"/>
      <c r="TM124" s="71"/>
      <c r="TN124" s="71"/>
      <c r="TO124" s="71"/>
      <c r="TP124" s="71"/>
      <c r="TQ124" s="71"/>
      <c r="TR124" s="71"/>
      <c r="TS124" s="71"/>
      <c r="TT124" s="71"/>
      <c r="TU124" s="71"/>
      <c r="TV124" s="71"/>
      <c r="TW124" s="71"/>
      <c r="TX124" s="71"/>
      <c r="TY124" s="71"/>
      <c r="TZ124" s="71"/>
      <c r="UA124" s="71"/>
      <c r="UB124" s="71"/>
      <c r="UC124" s="71"/>
      <c r="UD124" s="71"/>
      <c r="UE124" s="71"/>
      <c r="UF124" s="71"/>
      <c r="UG124" s="71"/>
      <c r="UH124" s="71"/>
      <c r="UI124" s="71"/>
      <c r="UJ124" s="71"/>
      <c r="UK124" s="71"/>
      <c r="UL124" s="71"/>
      <c r="UM124" s="71"/>
      <c r="UN124" s="71"/>
      <c r="UO124" s="71"/>
      <c r="UP124" s="71"/>
      <c r="UQ124" s="71"/>
      <c r="UR124" s="71"/>
      <c r="US124" s="71"/>
      <c r="UT124" s="71"/>
      <c r="UU124" s="71"/>
      <c r="UV124" s="71"/>
      <c r="UW124" s="71"/>
      <c r="UX124" s="71"/>
      <c r="UY124" s="71"/>
      <c r="UZ124" s="71"/>
      <c r="VA124" s="71"/>
      <c r="VB124" s="71"/>
      <c r="VC124" s="71"/>
      <c r="VD124" s="71"/>
      <c r="VE124" s="71"/>
      <c r="VF124" s="71"/>
      <c r="VG124" s="71"/>
      <c r="VH124" s="71"/>
      <c r="VI124" s="71"/>
      <c r="VJ124" s="71"/>
      <c r="VK124" s="71"/>
      <c r="VL124" s="71"/>
      <c r="VM124" s="71"/>
      <c r="VN124" s="71"/>
      <c r="VO124" s="71"/>
      <c r="VP124" s="71"/>
      <c r="VQ124" s="71"/>
      <c r="VR124" s="71"/>
      <c r="VS124" s="71"/>
      <c r="VT124" s="71"/>
      <c r="VU124" s="71"/>
      <c r="VV124" s="71"/>
      <c r="VW124" s="71"/>
      <c r="VX124" s="71"/>
      <c r="VY124" s="71"/>
      <c r="VZ124" s="71"/>
      <c r="WA124" s="71"/>
      <c r="WB124" s="71"/>
      <c r="WC124" s="71"/>
      <c r="WD124" s="71"/>
      <c r="WE124" s="71"/>
      <c r="WF124" s="71"/>
      <c r="WG124" s="71"/>
      <c r="WH124" s="71"/>
      <c r="WI124" s="71"/>
      <c r="WJ124" s="71"/>
      <c r="WK124" s="71"/>
      <c r="WL124" s="71"/>
      <c r="WM124" s="71"/>
      <c r="WN124" s="71"/>
      <c r="WO124" s="71"/>
      <c r="WP124" s="71"/>
      <c r="WQ124" s="71"/>
      <c r="WR124" s="71"/>
      <c r="WS124" s="71"/>
      <c r="WT124" s="71"/>
      <c r="WU124" s="71"/>
      <c r="WV124" s="71"/>
      <c r="WW124" s="71"/>
      <c r="WX124" s="71"/>
      <c r="WY124" s="71"/>
      <c r="WZ124" s="71"/>
      <c r="XA124" s="71"/>
      <c r="XB124" s="71"/>
      <c r="XC124" s="71"/>
      <c r="XD124" s="71"/>
      <c r="XE124" s="71"/>
      <c r="XF124" s="71"/>
      <c r="XG124" s="71"/>
      <c r="XH124" s="71"/>
      <c r="XI124" s="71"/>
      <c r="XJ124" s="71"/>
      <c r="XK124" s="71"/>
      <c r="XL124" s="71"/>
      <c r="XM124" s="71"/>
      <c r="XN124" s="71"/>
      <c r="XO124" s="71"/>
      <c r="XP124" s="71"/>
      <c r="XQ124" s="71"/>
      <c r="XR124" s="71"/>
      <c r="XS124" s="71"/>
      <c r="XT124" s="71"/>
      <c r="XU124" s="71"/>
      <c r="XV124" s="71"/>
      <c r="XW124" s="71"/>
      <c r="XX124" s="71"/>
      <c r="XY124" s="71"/>
      <c r="XZ124" s="71"/>
      <c r="YA124" s="71"/>
      <c r="YB124" s="71"/>
      <c r="YC124" s="71"/>
      <c r="YD124" s="71"/>
      <c r="YE124" s="71"/>
      <c r="YF124" s="71"/>
      <c r="YG124" s="71"/>
      <c r="YH124" s="71"/>
      <c r="YI124" s="71"/>
      <c r="YJ124" s="71"/>
      <c r="YK124" s="71"/>
      <c r="YL124" s="71"/>
      <c r="YM124" s="71"/>
      <c r="YN124" s="71"/>
      <c r="YO124" s="71"/>
      <c r="YP124" s="71"/>
      <c r="YQ124" s="71"/>
      <c r="YR124" s="71"/>
      <c r="YS124" s="71"/>
      <c r="YT124" s="71"/>
      <c r="YU124" s="71"/>
      <c r="YV124" s="71"/>
      <c r="YW124" s="71"/>
      <c r="YX124" s="71"/>
      <c r="YY124" s="71"/>
      <c r="YZ124" s="71"/>
      <c r="ZA124" s="71"/>
      <c r="ZB124" s="71"/>
      <c r="ZC124" s="71"/>
      <c r="ZD124" s="71"/>
      <c r="ZE124" s="71"/>
      <c r="ZF124" s="71"/>
      <c r="ZG124" s="71"/>
      <c r="ZH124" s="71"/>
      <c r="ZI124" s="71"/>
      <c r="ZJ124" s="71"/>
      <c r="ZK124" s="71"/>
      <c r="ZL124" s="71"/>
      <c r="ZM124" s="71"/>
      <c r="ZN124" s="71"/>
      <c r="ZO124" s="71"/>
      <c r="ZP124" s="71"/>
      <c r="ZQ124" s="71"/>
      <c r="ZR124" s="71"/>
      <c r="ZS124" s="71"/>
      <c r="ZT124" s="71"/>
      <c r="ZU124" s="71"/>
      <c r="ZV124" s="71"/>
      <c r="ZW124" s="71"/>
      <c r="ZX124" s="71"/>
      <c r="ZY124" s="71"/>
      <c r="ZZ124" s="71"/>
      <c r="AAA124" s="71"/>
      <c r="AAB124" s="71"/>
      <c r="AAC124" s="71"/>
      <c r="AAD124" s="71"/>
      <c r="AAE124" s="71"/>
      <c r="AAF124" s="71"/>
      <c r="AAG124" s="71"/>
      <c r="AAH124" s="71"/>
      <c r="AAI124" s="71"/>
      <c r="AAJ124" s="71"/>
      <c r="AAK124" s="71"/>
      <c r="AAL124" s="71"/>
      <c r="AAM124" s="71"/>
      <c r="AAN124" s="71"/>
      <c r="AAO124" s="71"/>
      <c r="AAP124" s="71"/>
      <c r="AAQ124" s="71"/>
      <c r="AAR124" s="71"/>
      <c r="AAS124" s="71"/>
      <c r="AAT124" s="71"/>
      <c r="AAU124" s="71"/>
      <c r="AAV124" s="71"/>
      <c r="AAW124" s="71"/>
      <c r="AAX124" s="71"/>
      <c r="AAY124" s="71"/>
      <c r="AAZ124" s="71"/>
      <c r="ABA124" s="71"/>
      <c r="ABB124" s="71"/>
      <c r="ABC124" s="71"/>
      <c r="ABD124" s="71"/>
      <c r="ABE124" s="71"/>
      <c r="ABF124" s="71"/>
      <c r="ABG124" s="71"/>
      <c r="ABH124" s="71"/>
      <c r="ABI124" s="71"/>
      <c r="ABJ124" s="71"/>
      <c r="ABK124" s="71"/>
      <c r="ABL124" s="71"/>
      <c r="ABM124" s="71"/>
      <c r="ABN124" s="71"/>
      <c r="ABO124" s="71"/>
      <c r="ABP124" s="71"/>
      <c r="ABQ124" s="71"/>
      <c r="ABR124" s="71"/>
      <c r="ABS124" s="71"/>
      <c r="ABT124" s="71"/>
      <c r="ABU124" s="71"/>
      <c r="ABV124" s="71"/>
      <c r="ABW124" s="71"/>
      <c r="ABX124" s="71"/>
      <c r="ABY124" s="71"/>
      <c r="ABZ124" s="71"/>
      <c r="ACA124" s="71"/>
      <c r="ACB124" s="71"/>
      <c r="ACC124" s="71"/>
      <c r="ACD124" s="71"/>
      <c r="ACE124" s="71"/>
      <c r="ACF124" s="71"/>
      <c r="ACG124" s="71"/>
      <c r="ACH124" s="71"/>
      <c r="ACI124" s="71"/>
      <c r="ACJ124" s="71"/>
      <c r="ACK124" s="71"/>
      <c r="ACL124" s="71"/>
      <c r="ACM124" s="71"/>
      <c r="ACN124" s="71"/>
      <c r="ACO124" s="71"/>
      <c r="ACP124" s="71"/>
      <c r="ACQ124" s="71"/>
      <c r="ACR124" s="71"/>
      <c r="ACS124" s="71"/>
      <c r="ACT124" s="71"/>
      <c r="ACU124" s="71"/>
      <c r="ACV124" s="71"/>
      <c r="ACW124" s="71"/>
      <c r="ACX124" s="71"/>
      <c r="ACY124" s="71"/>
      <c r="ACZ124" s="71"/>
      <c r="ADA124" s="71"/>
      <c r="ADB124" s="71"/>
      <c r="ADC124" s="71"/>
      <c r="ADD124" s="71"/>
      <c r="ADE124" s="71"/>
      <c r="ADF124" s="71"/>
      <c r="ADG124" s="71"/>
      <c r="ADH124" s="71"/>
      <c r="ADI124" s="71"/>
      <c r="ADJ124" s="71"/>
      <c r="ADK124" s="71"/>
      <c r="ADL124" s="71"/>
      <c r="ADM124" s="71"/>
      <c r="ADN124" s="71"/>
      <c r="ADO124" s="71"/>
      <c r="ADP124" s="71"/>
      <c r="ADQ124" s="71"/>
      <c r="ADR124" s="71"/>
      <c r="ADS124" s="71"/>
      <c r="ADT124" s="71"/>
      <c r="ADU124" s="71"/>
      <c r="ADV124" s="71"/>
      <c r="ADW124" s="71"/>
      <c r="ADX124" s="71"/>
      <c r="ADY124" s="71"/>
      <c r="ADZ124" s="71"/>
      <c r="AEA124" s="71"/>
      <c r="AEB124" s="71"/>
      <c r="AEC124" s="71"/>
    </row>
    <row r="125" spans="1:809" s="73" customFormat="1" ht="28">
      <c r="A125" s="38"/>
      <c r="B125" s="35">
        <v>2</v>
      </c>
      <c r="C125" s="62" t="s">
        <v>404</v>
      </c>
      <c r="D125" s="72" t="s">
        <v>61</v>
      </c>
      <c r="E125" s="63"/>
      <c r="F125" s="63" t="s">
        <v>86</v>
      </c>
      <c r="G125" s="63"/>
      <c r="H125" s="64"/>
      <c r="I125" s="63" t="s">
        <v>38</v>
      </c>
      <c r="J125" s="65">
        <v>1</v>
      </c>
      <c r="K125" s="90">
        <v>193</v>
      </c>
      <c r="L125" s="65">
        <v>1986</v>
      </c>
      <c r="M125" s="67">
        <v>31702</v>
      </c>
      <c r="N125" s="64" t="s">
        <v>405</v>
      </c>
      <c r="O125" s="68"/>
      <c r="P125" s="68"/>
      <c r="Q125" s="69" t="s">
        <v>255</v>
      </c>
      <c r="R125" s="70" t="s">
        <v>406</v>
      </c>
      <c r="S125" s="29"/>
      <c r="T125" s="30" t="str">
        <f t="shared" si="1"/>
        <v>Cu Au</v>
      </c>
      <c r="U125" s="29"/>
      <c r="V125" s="29"/>
      <c r="W125" s="29"/>
      <c r="X125" s="29"/>
      <c r="Y125" s="29"/>
      <c r="Z125" s="29"/>
      <c r="AA125" s="29"/>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c r="BE125" s="113"/>
      <c r="BF125" s="113"/>
      <c r="BG125" s="113"/>
      <c r="BH125" s="113"/>
      <c r="BI125" s="113"/>
      <c r="BJ125" s="113"/>
      <c r="BK125" s="113"/>
      <c r="BL125" s="113"/>
      <c r="BM125" s="113"/>
      <c r="BN125" s="113"/>
      <c r="BO125" s="113"/>
      <c r="BP125" s="113"/>
      <c r="BQ125" s="113"/>
      <c r="BR125" s="113"/>
      <c r="BS125" s="113"/>
      <c r="BT125" s="113"/>
      <c r="BU125" s="113"/>
      <c r="BV125" s="113"/>
      <c r="BW125" s="113"/>
      <c r="BX125" s="113"/>
      <c r="BY125" s="113"/>
      <c r="BZ125" s="113"/>
      <c r="CA125" s="113"/>
      <c r="CB125" s="113"/>
      <c r="CC125" s="113"/>
      <c r="CD125" s="113"/>
      <c r="CE125" s="113"/>
      <c r="CF125" s="113"/>
      <c r="CG125" s="113"/>
      <c r="CH125" s="113"/>
      <c r="CI125" s="113"/>
      <c r="CJ125" s="113"/>
      <c r="CK125" s="113"/>
      <c r="CL125" s="113"/>
      <c r="CM125" s="113"/>
      <c r="CN125" s="113"/>
      <c r="CO125" s="113"/>
      <c r="CP125" s="113"/>
      <c r="CQ125" s="113"/>
      <c r="CR125" s="113"/>
      <c r="CS125" s="113"/>
      <c r="CT125" s="113"/>
      <c r="CU125" s="113"/>
      <c r="CV125" s="113"/>
      <c r="CW125" s="113"/>
      <c r="CX125" s="113"/>
      <c r="CY125" s="113"/>
      <c r="CZ125" s="113"/>
      <c r="DA125" s="113"/>
      <c r="DB125" s="113"/>
      <c r="DC125" s="113"/>
      <c r="DD125" s="113"/>
      <c r="DE125" s="113"/>
      <c r="DF125" s="113"/>
      <c r="DG125" s="113"/>
      <c r="DH125" s="113"/>
      <c r="DI125" s="113"/>
      <c r="DJ125" s="113"/>
      <c r="DK125" s="113"/>
      <c r="DL125" s="113"/>
      <c r="DM125" s="113"/>
      <c r="DN125" s="113"/>
      <c r="DO125" s="113"/>
      <c r="DP125" s="113"/>
      <c r="DQ125" s="113"/>
      <c r="DR125" s="113"/>
      <c r="DS125" s="113"/>
      <c r="DT125" s="113"/>
      <c r="DU125" s="113"/>
      <c r="DV125" s="113"/>
      <c r="DW125" s="113"/>
      <c r="DX125" s="113"/>
      <c r="DY125" s="113"/>
      <c r="DZ125" s="113"/>
      <c r="EA125" s="113"/>
      <c r="EB125" s="113"/>
      <c r="EC125" s="113"/>
      <c r="ED125" s="113"/>
      <c r="EE125" s="113"/>
      <c r="EF125" s="113"/>
      <c r="EG125" s="113"/>
      <c r="EH125" s="113"/>
      <c r="EI125" s="113"/>
      <c r="EJ125" s="113"/>
      <c r="EK125" s="113"/>
      <c r="EL125" s="113"/>
      <c r="EM125" s="113"/>
      <c r="EN125" s="113"/>
      <c r="EO125" s="113"/>
      <c r="EP125" s="113"/>
      <c r="EQ125" s="113"/>
      <c r="ER125" s="113"/>
      <c r="ES125" s="113"/>
      <c r="ET125" s="113"/>
      <c r="EU125" s="113"/>
      <c r="EV125" s="113"/>
      <c r="EW125" s="113"/>
      <c r="EX125" s="113"/>
      <c r="EY125" s="113"/>
      <c r="EZ125" s="113"/>
      <c r="FA125" s="113"/>
      <c r="FB125" s="113"/>
      <c r="FC125" s="113"/>
      <c r="FD125" s="113"/>
      <c r="FE125" s="113"/>
      <c r="FF125" s="113"/>
      <c r="FG125" s="113"/>
      <c r="FH125" s="113"/>
      <c r="FI125" s="113"/>
      <c r="FJ125" s="113"/>
      <c r="FK125" s="113"/>
      <c r="FL125" s="113"/>
      <c r="FM125" s="113"/>
      <c r="FN125" s="113"/>
      <c r="FO125" s="113"/>
      <c r="FP125" s="113"/>
      <c r="FQ125" s="113"/>
      <c r="FR125" s="113"/>
      <c r="FS125" s="113"/>
      <c r="FT125" s="113"/>
      <c r="FU125" s="113"/>
      <c r="FV125" s="113"/>
      <c r="FW125" s="113"/>
      <c r="FX125" s="113"/>
      <c r="FY125" s="113"/>
      <c r="FZ125" s="113"/>
      <c r="GA125" s="113"/>
      <c r="GB125" s="113"/>
      <c r="GC125" s="113"/>
      <c r="GD125" s="113"/>
      <c r="GE125" s="113"/>
      <c r="GF125" s="113"/>
      <c r="GG125" s="113"/>
      <c r="GH125" s="113"/>
      <c r="GI125" s="113"/>
      <c r="GJ125" s="113"/>
      <c r="GK125" s="113"/>
      <c r="GL125" s="113"/>
      <c r="GM125" s="113"/>
      <c r="GN125" s="113"/>
      <c r="GO125" s="113"/>
      <c r="GP125" s="113"/>
      <c r="GQ125" s="113"/>
      <c r="GR125" s="113"/>
      <c r="GS125" s="113"/>
      <c r="GT125" s="113"/>
      <c r="GU125" s="113"/>
      <c r="GV125" s="113"/>
      <c r="GW125" s="113"/>
      <c r="GX125" s="113"/>
      <c r="GY125" s="113"/>
      <c r="GZ125" s="113"/>
      <c r="HA125" s="113"/>
      <c r="HB125" s="113"/>
      <c r="HC125" s="113"/>
      <c r="HD125" s="113"/>
      <c r="HE125" s="113"/>
      <c r="HF125" s="113"/>
      <c r="HG125" s="113"/>
      <c r="HH125" s="113"/>
      <c r="HI125" s="113"/>
      <c r="HJ125" s="113"/>
      <c r="HK125" s="113"/>
      <c r="HL125" s="113"/>
      <c r="HM125" s="113"/>
      <c r="HN125" s="113"/>
      <c r="HO125" s="113"/>
      <c r="HP125" s="113"/>
      <c r="HQ125" s="113"/>
      <c r="HR125" s="113"/>
      <c r="HS125" s="113"/>
      <c r="HT125" s="113"/>
      <c r="HU125" s="113"/>
      <c r="HV125" s="113"/>
      <c r="HW125" s="113"/>
      <c r="HX125" s="113"/>
      <c r="HY125" s="113"/>
      <c r="HZ125" s="113"/>
      <c r="IA125" s="113"/>
      <c r="IB125" s="113"/>
      <c r="IC125" s="113"/>
      <c r="ID125" s="113"/>
      <c r="IE125" s="113"/>
      <c r="IF125" s="113"/>
      <c r="IG125" s="113"/>
      <c r="IH125" s="113"/>
      <c r="II125" s="113"/>
      <c r="IJ125" s="113"/>
      <c r="IK125" s="113"/>
      <c r="IL125" s="113"/>
      <c r="IM125" s="113"/>
      <c r="IN125" s="113"/>
      <c r="IO125" s="113"/>
      <c r="IP125" s="113"/>
      <c r="IQ125" s="113"/>
      <c r="IR125" s="113"/>
      <c r="IS125" s="113"/>
      <c r="IT125" s="113"/>
      <c r="IU125" s="113"/>
      <c r="IV125" s="113"/>
      <c r="IW125" s="113"/>
      <c r="IX125" s="113"/>
      <c r="IY125" s="113"/>
      <c r="IZ125" s="113"/>
      <c r="JA125" s="113"/>
      <c r="JB125" s="113"/>
      <c r="JC125" s="113"/>
      <c r="JD125" s="113"/>
      <c r="JE125" s="113"/>
      <c r="JF125" s="113"/>
      <c r="JG125" s="113"/>
      <c r="JH125" s="113"/>
      <c r="JI125" s="113"/>
      <c r="JJ125" s="113"/>
      <c r="JK125" s="113"/>
      <c r="JL125" s="113"/>
      <c r="JM125" s="113"/>
      <c r="JN125" s="113"/>
      <c r="JO125" s="113"/>
      <c r="JP125" s="113"/>
      <c r="JQ125" s="113"/>
      <c r="JR125" s="113"/>
      <c r="JS125" s="113"/>
      <c r="JT125" s="113"/>
      <c r="JU125" s="113"/>
      <c r="JV125" s="113"/>
      <c r="JW125" s="113"/>
      <c r="JX125" s="113"/>
      <c r="JY125" s="113"/>
      <c r="JZ125" s="113"/>
      <c r="KA125" s="113"/>
      <c r="KB125" s="113"/>
      <c r="KC125" s="113"/>
      <c r="KD125" s="113"/>
      <c r="KE125" s="113"/>
      <c r="KF125" s="113"/>
      <c r="KG125" s="113"/>
      <c r="KH125" s="113"/>
      <c r="KI125" s="113"/>
      <c r="KJ125" s="113"/>
      <c r="KK125" s="113"/>
      <c r="KL125" s="113"/>
      <c r="KM125" s="113"/>
      <c r="KN125" s="113"/>
      <c r="KO125" s="113"/>
      <c r="KP125" s="113"/>
      <c r="KQ125" s="113"/>
      <c r="KR125" s="113"/>
      <c r="KS125" s="113"/>
      <c r="KT125" s="113"/>
      <c r="KU125" s="113"/>
      <c r="KV125" s="113"/>
      <c r="KW125" s="113"/>
      <c r="KX125" s="113"/>
      <c r="KY125" s="113"/>
      <c r="KZ125" s="113"/>
      <c r="LA125" s="113"/>
      <c r="LB125" s="113"/>
      <c r="LC125" s="113"/>
      <c r="LD125" s="113"/>
      <c r="LE125" s="113"/>
      <c r="LF125" s="113"/>
      <c r="LG125" s="113"/>
      <c r="LH125" s="113"/>
      <c r="LI125" s="113"/>
      <c r="LJ125" s="113"/>
      <c r="LK125" s="113"/>
      <c r="LL125" s="113"/>
      <c r="LM125" s="113"/>
      <c r="LN125" s="113"/>
      <c r="LO125" s="113"/>
      <c r="LP125" s="113"/>
      <c r="LQ125" s="113"/>
      <c r="LR125" s="113"/>
      <c r="LS125" s="113"/>
      <c r="LT125" s="113"/>
      <c r="LU125" s="113"/>
      <c r="LV125" s="113"/>
      <c r="LW125" s="113"/>
      <c r="LX125" s="113"/>
      <c r="LY125" s="113"/>
      <c r="LZ125" s="113"/>
      <c r="MA125" s="113"/>
      <c r="MB125" s="113"/>
      <c r="MC125" s="113"/>
      <c r="MD125" s="113"/>
      <c r="ME125" s="113"/>
      <c r="MF125" s="113"/>
      <c r="MG125" s="113"/>
      <c r="MH125" s="113"/>
      <c r="MI125" s="113"/>
      <c r="MJ125" s="113"/>
      <c r="MK125" s="113"/>
      <c r="ML125" s="113"/>
      <c r="MM125" s="113"/>
      <c r="MN125" s="113"/>
      <c r="MO125" s="113"/>
      <c r="MP125" s="113"/>
      <c r="MQ125" s="113"/>
      <c r="MR125" s="113"/>
      <c r="MS125" s="113"/>
      <c r="MT125" s="113"/>
      <c r="MU125" s="113"/>
      <c r="MV125" s="113"/>
      <c r="MW125" s="113"/>
      <c r="MX125" s="113"/>
      <c r="MY125" s="113"/>
      <c r="MZ125" s="113"/>
      <c r="NA125" s="113"/>
      <c r="NB125" s="113"/>
      <c r="NC125" s="113"/>
      <c r="ND125" s="113"/>
      <c r="NE125" s="113"/>
      <c r="NF125" s="113"/>
      <c r="NG125" s="113"/>
      <c r="NH125" s="113"/>
      <c r="NI125" s="113"/>
      <c r="NJ125" s="113"/>
      <c r="NK125" s="113"/>
      <c r="NL125" s="113"/>
      <c r="NM125" s="113"/>
      <c r="NN125" s="113"/>
      <c r="NO125" s="113"/>
      <c r="NP125" s="113"/>
      <c r="NQ125" s="113"/>
      <c r="NR125" s="113"/>
      <c r="NS125" s="113"/>
      <c r="NT125" s="113"/>
      <c r="NU125" s="113"/>
      <c r="NV125" s="113"/>
      <c r="NW125" s="113"/>
      <c r="NX125" s="113"/>
      <c r="NY125" s="113"/>
      <c r="NZ125" s="113"/>
      <c r="OA125" s="113"/>
      <c r="OB125" s="113"/>
      <c r="OC125" s="113"/>
      <c r="OD125" s="113"/>
      <c r="OE125" s="113"/>
      <c r="OF125" s="113"/>
      <c r="OG125" s="113"/>
      <c r="OH125" s="113"/>
      <c r="OI125" s="113"/>
      <c r="OJ125" s="113"/>
      <c r="OK125" s="113"/>
      <c r="OL125" s="113"/>
      <c r="OM125" s="113"/>
      <c r="ON125" s="113"/>
      <c r="OO125" s="113"/>
      <c r="OP125" s="113"/>
      <c r="OQ125" s="113"/>
      <c r="OR125" s="113"/>
      <c r="OS125" s="113"/>
      <c r="OT125" s="113"/>
      <c r="OU125" s="113"/>
      <c r="OV125" s="113"/>
      <c r="OW125" s="113"/>
      <c r="OX125" s="113"/>
      <c r="OY125" s="113"/>
      <c r="OZ125" s="113"/>
      <c r="PA125" s="113"/>
      <c r="PB125" s="113"/>
      <c r="PC125" s="113"/>
      <c r="PD125" s="113"/>
      <c r="PE125" s="113"/>
      <c r="PF125" s="113"/>
      <c r="PG125" s="113"/>
      <c r="PH125" s="113"/>
      <c r="PI125" s="113"/>
      <c r="PJ125" s="113"/>
      <c r="PK125" s="113"/>
      <c r="PL125" s="113"/>
      <c r="PM125" s="113"/>
      <c r="PN125" s="113"/>
      <c r="PO125" s="113"/>
      <c r="PP125" s="113"/>
      <c r="PQ125" s="113"/>
      <c r="PR125" s="113"/>
      <c r="PS125" s="113"/>
      <c r="PT125" s="113"/>
      <c r="PU125" s="113"/>
      <c r="PV125" s="113"/>
      <c r="PW125" s="113"/>
      <c r="PX125" s="113"/>
      <c r="PY125" s="113"/>
      <c r="PZ125" s="113"/>
      <c r="QA125" s="113"/>
      <c r="QB125" s="113"/>
      <c r="QC125" s="113"/>
      <c r="QD125" s="113"/>
      <c r="QE125" s="113"/>
      <c r="QF125" s="113"/>
      <c r="QG125" s="113"/>
      <c r="QH125" s="113"/>
      <c r="QI125" s="113"/>
      <c r="QJ125" s="113"/>
      <c r="QK125" s="113"/>
      <c r="QL125" s="113"/>
      <c r="QM125" s="113"/>
      <c r="QN125" s="113"/>
      <c r="QO125" s="113"/>
      <c r="QP125" s="113"/>
      <c r="QQ125" s="113"/>
      <c r="QR125" s="113"/>
      <c r="QS125" s="113"/>
      <c r="QT125" s="113"/>
      <c r="QU125" s="113"/>
      <c r="QV125" s="113"/>
      <c r="QW125" s="113"/>
      <c r="QX125" s="113"/>
      <c r="QY125" s="113"/>
      <c r="QZ125" s="113"/>
      <c r="RA125" s="113"/>
      <c r="RB125" s="113"/>
      <c r="RC125" s="113"/>
      <c r="RD125" s="113"/>
      <c r="RE125" s="113"/>
      <c r="RF125" s="113"/>
      <c r="RG125" s="113"/>
      <c r="RH125" s="113"/>
      <c r="RI125" s="113"/>
      <c r="RJ125" s="113"/>
      <c r="RK125" s="113"/>
      <c r="RL125" s="113"/>
      <c r="RM125" s="113"/>
      <c r="RN125" s="113"/>
      <c r="RO125" s="113"/>
      <c r="RP125" s="113"/>
      <c r="RQ125" s="113"/>
      <c r="RR125" s="113"/>
      <c r="RS125" s="113"/>
      <c r="RT125" s="113"/>
      <c r="RU125" s="113"/>
      <c r="RV125" s="113"/>
      <c r="RW125" s="113"/>
      <c r="RX125" s="113"/>
      <c r="RY125" s="113"/>
      <c r="RZ125" s="113"/>
      <c r="SA125" s="113"/>
      <c r="SB125" s="113"/>
      <c r="SC125" s="113"/>
      <c r="SD125" s="113"/>
      <c r="SE125" s="113"/>
      <c r="SF125" s="113"/>
      <c r="SG125" s="113"/>
      <c r="SH125" s="113"/>
      <c r="SI125" s="113"/>
      <c r="SJ125" s="113"/>
      <c r="SK125" s="113"/>
      <c r="SL125" s="113"/>
      <c r="SM125" s="113"/>
      <c r="SN125" s="113"/>
      <c r="SO125" s="113"/>
      <c r="SP125" s="113"/>
      <c r="SQ125" s="113"/>
      <c r="SR125" s="113"/>
      <c r="SS125" s="113"/>
      <c r="ST125" s="113"/>
      <c r="SU125" s="113"/>
      <c r="SV125" s="113"/>
      <c r="SW125" s="113"/>
      <c r="SX125" s="113"/>
      <c r="SY125" s="113"/>
      <c r="SZ125" s="113"/>
      <c r="TA125" s="113"/>
      <c r="TB125" s="113"/>
      <c r="TC125" s="113"/>
      <c r="TD125" s="113"/>
      <c r="TE125" s="113"/>
      <c r="TF125" s="113"/>
      <c r="TG125" s="113"/>
      <c r="TH125" s="113"/>
      <c r="TI125" s="113"/>
      <c r="TJ125" s="113"/>
      <c r="TK125" s="113"/>
      <c r="TL125" s="113"/>
      <c r="TM125" s="113"/>
      <c r="TN125" s="113"/>
      <c r="TO125" s="113"/>
      <c r="TP125" s="113"/>
      <c r="TQ125" s="113"/>
      <c r="TR125" s="113"/>
      <c r="TS125" s="113"/>
      <c r="TT125" s="113"/>
      <c r="TU125" s="113"/>
      <c r="TV125" s="113"/>
      <c r="TW125" s="113"/>
      <c r="TX125" s="113"/>
      <c r="TY125" s="113"/>
      <c r="TZ125" s="113"/>
      <c r="UA125" s="113"/>
      <c r="UB125" s="113"/>
      <c r="UC125" s="113"/>
      <c r="UD125" s="113"/>
      <c r="UE125" s="113"/>
      <c r="UF125" s="113"/>
      <c r="UG125" s="113"/>
      <c r="UH125" s="113"/>
      <c r="UI125" s="113"/>
      <c r="UJ125" s="113"/>
      <c r="UK125" s="113"/>
      <c r="UL125" s="113"/>
      <c r="UM125" s="113"/>
      <c r="UN125" s="113"/>
      <c r="UO125" s="113"/>
      <c r="UP125" s="113"/>
      <c r="UQ125" s="113"/>
      <c r="UR125" s="113"/>
      <c r="US125" s="113"/>
      <c r="UT125" s="113"/>
      <c r="UU125" s="113"/>
      <c r="UV125" s="113"/>
      <c r="UW125" s="113"/>
      <c r="UX125" s="113"/>
      <c r="UY125" s="113"/>
      <c r="UZ125" s="113"/>
      <c r="VA125" s="113"/>
      <c r="VB125" s="113"/>
      <c r="VC125" s="113"/>
      <c r="VD125" s="113"/>
      <c r="VE125" s="113"/>
      <c r="VF125" s="113"/>
      <c r="VG125" s="113"/>
      <c r="VH125" s="113"/>
      <c r="VI125" s="113"/>
      <c r="VJ125" s="113"/>
      <c r="VK125" s="113"/>
      <c r="VL125" s="113"/>
      <c r="VM125" s="113"/>
      <c r="VN125" s="113"/>
      <c r="VO125" s="113"/>
      <c r="VP125" s="113"/>
      <c r="VQ125" s="113"/>
      <c r="VR125" s="113"/>
      <c r="VS125" s="113"/>
      <c r="VT125" s="113"/>
      <c r="VU125" s="113"/>
      <c r="VV125" s="113"/>
      <c r="VW125" s="113"/>
      <c r="VX125" s="113"/>
      <c r="VY125" s="113"/>
      <c r="VZ125" s="113"/>
      <c r="WA125" s="113"/>
      <c r="WB125" s="113"/>
      <c r="WC125" s="113"/>
      <c r="WD125" s="113"/>
      <c r="WE125" s="113"/>
      <c r="WF125" s="113"/>
      <c r="WG125" s="113"/>
      <c r="WH125" s="113"/>
      <c r="WI125" s="113"/>
      <c r="WJ125" s="113"/>
      <c r="WK125" s="113"/>
      <c r="WL125" s="113"/>
      <c r="WM125" s="113"/>
      <c r="WN125" s="113"/>
      <c r="WO125" s="113"/>
      <c r="WP125" s="113"/>
      <c r="WQ125" s="113"/>
      <c r="WR125" s="113"/>
      <c r="WS125" s="113"/>
      <c r="WT125" s="113"/>
      <c r="WU125" s="113"/>
      <c r="WV125" s="113"/>
      <c r="WW125" s="113"/>
      <c r="WX125" s="113"/>
      <c r="WY125" s="113"/>
      <c r="WZ125" s="113"/>
      <c r="XA125" s="113"/>
      <c r="XB125" s="113"/>
      <c r="XC125" s="113"/>
      <c r="XD125" s="113"/>
      <c r="XE125" s="113"/>
      <c r="XF125" s="113"/>
      <c r="XG125" s="113"/>
      <c r="XH125" s="113"/>
      <c r="XI125" s="113"/>
      <c r="XJ125" s="113"/>
      <c r="XK125" s="113"/>
      <c r="XL125" s="113"/>
      <c r="XM125" s="113"/>
      <c r="XN125" s="113"/>
      <c r="XO125" s="113"/>
      <c r="XP125" s="113"/>
      <c r="XQ125" s="113"/>
      <c r="XR125" s="113"/>
      <c r="XS125" s="113"/>
      <c r="XT125" s="113"/>
      <c r="XU125" s="113"/>
      <c r="XV125" s="113"/>
      <c r="XW125" s="113"/>
      <c r="XX125" s="113"/>
      <c r="XY125" s="113"/>
      <c r="XZ125" s="113"/>
      <c r="YA125" s="113"/>
      <c r="YB125" s="113"/>
      <c r="YC125" s="113"/>
      <c r="YD125" s="113"/>
      <c r="YE125" s="113"/>
      <c r="YF125" s="113"/>
      <c r="YG125" s="113"/>
      <c r="YH125" s="113"/>
      <c r="YI125" s="113"/>
      <c r="YJ125" s="113"/>
      <c r="YK125" s="113"/>
      <c r="YL125" s="113"/>
      <c r="YM125" s="113"/>
      <c r="YN125" s="113"/>
      <c r="YO125" s="113"/>
      <c r="YP125" s="113"/>
      <c r="YQ125" s="113"/>
      <c r="YR125" s="113"/>
      <c r="YS125" s="113"/>
      <c r="YT125" s="113"/>
      <c r="YU125" s="113"/>
      <c r="YV125" s="113"/>
      <c r="YW125" s="113"/>
      <c r="YX125" s="113"/>
      <c r="YY125" s="113"/>
      <c r="YZ125" s="113"/>
      <c r="ZA125" s="113"/>
      <c r="ZB125" s="113"/>
      <c r="ZC125" s="113"/>
      <c r="ZD125" s="113"/>
      <c r="ZE125" s="113"/>
      <c r="ZF125" s="113"/>
      <c r="ZG125" s="113"/>
      <c r="ZH125" s="113"/>
      <c r="ZI125" s="113"/>
      <c r="ZJ125" s="113"/>
      <c r="ZK125" s="113"/>
      <c r="ZL125" s="113"/>
      <c r="ZM125" s="113"/>
      <c r="ZN125" s="113"/>
      <c r="ZO125" s="113"/>
      <c r="ZP125" s="113"/>
      <c r="ZQ125" s="113"/>
      <c r="ZR125" s="113"/>
      <c r="ZS125" s="113"/>
      <c r="ZT125" s="113"/>
      <c r="ZU125" s="113"/>
      <c r="ZV125" s="113"/>
      <c r="ZW125" s="113"/>
      <c r="ZX125" s="113"/>
      <c r="ZY125" s="113"/>
      <c r="ZZ125" s="113"/>
      <c r="AAA125" s="113"/>
      <c r="AAB125" s="113"/>
      <c r="AAC125" s="113"/>
      <c r="AAD125" s="113"/>
      <c r="AAE125" s="113"/>
      <c r="AAF125" s="113"/>
      <c r="AAG125" s="113"/>
      <c r="AAH125" s="113"/>
      <c r="AAI125" s="113"/>
      <c r="AAJ125" s="113"/>
      <c r="AAK125" s="113"/>
      <c r="AAL125" s="113"/>
      <c r="AAM125" s="113"/>
      <c r="AAN125" s="113"/>
      <c r="AAO125" s="113"/>
      <c r="AAP125" s="113"/>
      <c r="AAQ125" s="113"/>
      <c r="AAR125" s="113"/>
      <c r="AAS125" s="113"/>
      <c r="AAT125" s="113"/>
      <c r="AAU125" s="113"/>
      <c r="AAV125" s="113"/>
      <c r="AAW125" s="113"/>
      <c r="AAX125" s="113"/>
      <c r="AAY125" s="113"/>
      <c r="AAZ125" s="113"/>
      <c r="ABA125" s="113"/>
      <c r="ABB125" s="113"/>
      <c r="ABC125" s="113"/>
      <c r="ABD125" s="113"/>
      <c r="ABE125" s="113"/>
      <c r="ABF125" s="113"/>
      <c r="ABG125" s="113"/>
      <c r="ABH125" s="113"/>
      <c r="ABI125" s="113"/>
      <c r="ABJ125" s="113"/>
      <c r="ABK125" s="113"/>
      <c r="ABL125" s="113"/>
      <c r="ABM125" s="113"/>
      <c r="ABN125" s="113"/>
      <c r="ABO125" s="113"/>
      <c r="ABP125" s="113"/>
      <c r="ABQ125" s="113"/>
      <c r="ABR125" s="113"/>
      <c r="ABS125" s="113"/>
      <c r="ABT125" s="113"/>
      <c r="ABU125" s="113"/>
      <c r="ABV125" s="113"/>
      <c r="ABW125" s="113"/>
      <c r="ABX125" s="113"/>
      <c r="ABY125" s="113"/>
      <c r="ABZ125" s="113"/>
      <c r="ACA125" s="113"/>
      <c r="ACB125" s="113"/>
      <c r="ACC125" s="113"/>
      <c r="ACD125" s="113"/>
      <c r="ACE125" s="113"/>
      <c r="ACF125" s="113"/>
      <c r="ACG125" s="113"/>
      <c r="ACH125" s="113"/>
      <c r="ACI125" s="113"/>
      <c r="ACJ125" s="113"/>
      <c r="ACK125" s="113"/>
      <c r="ACL125" s="113"/>
      <c r="ACM125" s="113"/>
      <c r="ACN125" s="113"/>
      <c r="ACO125" s="113"/>
      <c r="ACP125" s="113"/>
      <c r="ACQ125" s="113"/>
      <c r="ACR125" s="113"/>
      <c r="ACS125" s="113"/>
      <c r="ACT125" s="113"/>
      <c r="ACU125" s="113"/>
      <c r="ACV125" s="113"/>
      <c r="ACW125" s="113"/>
      <c r="ACX125" s="113"/>
      <c r="ACY125" s="113"/>
      <c r="ACZ125" s="113"/>
      <c r="ADA125" s="113"/>
      <c r="ADB125" s="113"/>
      <c r="ADC125" s="113"/>
      <c r="ADD125" s="113"/>
      <c r="ADE125" s="113"/>
      <c r="ADF125" s="113"/>
      <c r="ADG125" s="113"/>
      <c r="ADH125" s="113"/>
      <c r="ADI125" s="113"/>
      <c r="ADJ125" s="113"/>
      <c r="ADK125" s="113"/>
      <c r="ADL125" s="113"/>
      <c r="ADM125" s="113"/>
      <c r="ADN125" s="113"/>
      <c r="ADO125" s="113"/>
      <c r="ADP125" s="113"/>
      <c r="ADQ125" s="113"/>
      <c r="ADR125" s="113"/>
      <c r="ADS125" s="113"/>
      <c r="ADT125" s="113"/>
      <c r="ADU125" s="113"/>
      <c r="ADV125" s="113"/>
      <c r="ADW125" s="113"/>
      <c r="ADX125" s="113"/>
      <c r="ADY125" s="113"/>
      <c r="ADZ125" s="113"/>
      <c r="AEA125" s="113"/>
      <c r="AEB125" s="113"/>
      <c r="AEC125" s="113"/>
    </row>
    <row r="126" spans="1:809" s="73" customFormat="1">
      <c r="A126" s="49"/>
      <c r="B126" s="35">
        <v>3</v>
      </c>
      <c r="C126" s="62" t="s">
        <v>407</v>
      </c>
      <c r="D126" s="72" t="s">
        <v>408</v>
      </c>
      <c r="E126" s="63"/>
      <c r="F126" s="63" t="s">
        <v>198</v>
      </c>
      <c r="G126" s="63">
        <v>20</v>
      </c>
      <c r="H126" s="64"/>
      <c r="I126" s="63" t="s">
        <v>105</v>
      </c>
      <c r="J126" s="65">
        <v>1</v>
      </c>
      <c r="K126" s="90">
        <v>192</v>
      </c>
      <c r="L126" s="65">
        <v>1986</v>
      </c>
      <c r="M126" s="67">
        <v>31687</v>
      </c>
      <c r="N126" s="64"/>
      <c r="O126" s="68"/>
      <c r="P126" s="68"/>
      <c r="Q126" s="69" t="s">
        <v>298</v>
      </c>
      <c r="R126" s="70"/>
      <c r="S126" s="29" t="s">
        <v>156</v>
      </c>
      <c r="T126" s="30" t="str">
        <f t="shared" si="1"/>
        <v xml:space="preserve">Fe </v>
      </c>
      <c r="U126" s="29"/>
      <c r="V126" s="29"/>
      <c r="W126" s="29"/>
      <c r="X126" s="29"/>
      <c r="Y126" s="29"/>
      <c r="Z126" s="29"/>
      <c r="AA126" s="29"/>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c r="IW126" s="71"/>
      <c r="IX126" s="71"/>
      <c r="IY126" s="71"/>
      <c r="IZ126" s="71"/>
      <c r="JA126" s="71"/>
      <c r="JB126" s="71"/>
      <c r="JC126" s="71"/>
      <c r="JD126" s="71"/>
      <c r="JE126" s="71"/>
      <c r="JF126" s="71"/>
      <c r="JG126" s="71"/>
      <c r="JH126" s="71"/>
      <c r="JI126" s="71"/>
      <c r="JJ126" s="71"/>
      <c r="JK126" s="71"/>
      <c r="JL126" s="71"/>
      <c r="JM126" s="71"/>
      <c r="JN126" s="71"/>
      <c r="JO126" s="71"/>
      <c r="JP126" s="71"/>
      <c r="JQ126" s="71"/>
      <c r="JR126" s="71"/>
      <c r="JS126" s="71"/>
      <c r="JT126" s="71"/>
      <c r="JU126" s="71"/>
      <c r="JV126" s="71"/>
      <c r="JW126" s="71"/>
      <c r="JX126" s="71"/>
      <c r="JY126" s="71"/>
      <c r="JZ126" s="71"/>
      <c r="KA126" s="71"/>
      <c r="KB126" s="71"/>
      <c r="KC126" s="71"/>
      <c r="KD126" s="71"/>
      <c r="KE126" s="71"/>
      <c r="KF126" s="71"/>
      <c r="KG126" s="71"/>
      <c r="KH126" s="71"/>
      <c r="KI126" s="71"/>
      <c r="KJ126" s="71"/>
      <c r="KK126" s="71"/>
      <c r="KL126" s="71"/>
      <c r="KM126" s="71"/>
      <c r="KN126" s="71"/>
      <c r="KO126" s="71"/>
      <c r="KP126" s="71"/>
      <c r="KQ126" s="71"/>
      <c r="KR126" s="71"/>
      <c r="KS126" s="71"/>
      <c r="KT126" s="71"/>
      <c r="KU126" s="71"/>
      <c r="KV126" s="71"/>
      <c r="KW126" s="71"/>
      <c r="KX126" s="71"/>
      <c r="KY126" s="71"/>
      <c r="KZ126" s="71"/>
      <c r="LA126" s="71"/>
      <c r="LB126" s="71"/>
      <c r="LC126" s="71"/>
      <c r="LD126" s="71"/>
      <c r="LE126" s="71"/>
      <c r="LF126" s="71"/>
      <c r="LG126" s="71"/>
      <c r="LH126" s="71"/>
      <c r="LI126" s="71"/>
      <c r="LJ126" s="71"/>
      <c r="LK126" s="71"/>
      <c r="LL126" s="71"/>
      <c r="LM126" s="71"/>
      <c r="LN126" s="71"/>
      <c r="LO126" s="71"/>
      <c r="LP126" s="71"/>
      <c r="LQ126" s="71"/>
      <c r="LR126" s="71"/>
      <c r="LS126" s="71"/>
      <c r="LT126" s="71"/>
      <c r="LU126" s="71"/>
      <c r="LV126" s="71"/>
      <c r="LW126" s="71"/>
      <c r="LX126" s="71"/>
      <c r="LY126" s="71"/>
      <c r="LZ126" s="71"/>
      <c r="MA126" s="71"/>
      <c r="MB126" s="71"/>
      <c r="MC126" s="71"/>
      <c r="MD126" s="71"/>
      <c r="ME126" s="71"/>
      <c r="MF126" s="71"/>
      <c r="MG126" s="71"/>
      <c r="MH126" s="71"/>
      <c r="MI126" s="71"/>
      <c r="MJ126" s="71"/>
      <c r="MK126" s="71"/>
      <c r="ML126" s="71"/>
      <c r="MM126" s="71"/>
      <c r="MN126" s="71"/>
      <c r="MO126" s="71"/>
      <c r="MP126" s="71"/>
      <c r="MQ126" s="71"/>
      <c r="MR126" s="71"/>
      <c r="MS126" s="71"/>
      <c r="MT126" s="71"/>
      <c r="MU126" s="71"/>
      <c r="MV126" s="71"/>
      <c r="MW126" s="71"/>
      <c r="MX126" s="71"/>
      <c r="MY126" s="71"/>
      <c r="MZ126" s="71"/>
      <c r="NA126" s="71"/>
      <c r="NB126" s="71"/>
      <c r="NC126" s="71"/>
      <c r="ND126" s="71"/>
      <c r="NE126" s="71"/>
      <c r="NF126" s="71"/>
      <c r="NG126" s="71"/>
      <c r="NH126" s="71"/>
      <c r="NI126" s="71"/>
      <c r="NJ126" s="71"/>
      <c r="NK126" s="71"/>
      <c r="NL126" s="71"/>
      <c r="NM126" s="71"/>
      <c r="NN126" s="71"/>
      <c r="NO126" s="71"/>
      <c r="NP126" s="71"/>
      <c r="NQ126" s="71"/>
      <c r="NR126" s="71"/>
      <c r="NS126" s="71"/>
      <c r="NT126" s="71"/>
      <c r="NU126" s="71"/>
      <c r="NV126" s="71"/>
      <c r="NW126" s="71"/>
      <c r="NX126" s="71"/>
      <c r="NY126" s="71"/>
      <c r="NZ126" s="71"/>
      <c r="OA126" s="71"/>
      <c r="OB126" s="71"/>
      <c r="OC126" s="71"/>
      <c r="OD126" s="71"/>
      <c r="OE126" s="71"/>
      <c r="OF126" s="71"/>
      <c r="OG126" s="71"/>
      <c r="OH126" s="71"/>
      <c r="OI126" s="71"/>
      <c r="OJ126" s="71"/>
      <c r="OK126" s="71"/>
      <c r="OL126" s="71"/>
      <c r="OM126" s="71"/>
      <c r="ON126" s="71"/>
      <c r="OO126" s="71"/>
      <c r="OP126" s="71"/>
      <c r="OQ126" s="71"/>
      <c r="OR126" s="71"/>
      <c r="OS126" s="71"/>
      <c r="OT126" s="71"/>
      <c r="OU126" s="71"/>
      <c r="OV126" s="71"/>
      <c r="OW126" s="71"/>
      <c r="OX126" s="71"/>
      <c r="OY126" s="71"/>
      <c r="OZ126" s="71"/>
      <c r="PA126" s="71"/>
      <c r="PB126" s="71"/>
      <c r="PC126" s="71"/>
      <c r="PD126" s="71"/>
      <c r="PE126" s="71"/>
      <c r="PF126" s="71"/>
      <c r="PG126" s="71"/>
      <c r="PH126" s="71"/>
      <c r="PI126" s="71"/>
      <c r="PJ126" s="71"/>
      <c r="PK126" s="71"/>
      <c r="PL126" s="71"/>
      <c r="PM126" s="71"/>
      <c r="PN126" s="71"/>
      <c r="PO126" s="71"/>
      <c r="PP126" s="71"/>
      <c r="PQ126" s="71"/>
      <c r="PR126" s="71"/>
      <c r="PS126" s="71"/>
      <c r="PT126" s="71"/>
      <c r="PU126" s="71"/>
      <c r="PV126" s="71"/>
      <c r="PW126" s="71"/>
      <c r="PX126" s="71"/>
      <c r="PY126" s="71"/>
      <c r="PZ126" s="71"/>
      <c r="QA126" s="71"/>
      <c r="QB126" s="71"/>
      <c r="QC126" s="71"/>
      <c r="QD126" s="71"/>
      <c r="QE126" s="71"/>
      <c r="QF126" s="71"/>
      <c r="QG126" s="71"/>
      <c r="QH126" s="71"/>
      <c r="QI126" s="71"/>
      <c r="QJ126" s="71"/>
      <c r="QK126" s="71"/>
      <c r="QL126" s="71"/>
      <c r="QM126" s="71"/>
      <c r="QN126" s="71"/>
      <c r="QO126" s="71"/>
      <c r="QP126" s="71"/>
      <c r="QQ126" s="71"/>
      <c r="QR126" s="71"/>
      <c r="QS126" s="71"/>
      <c r="QT126" s="71"/>
      <c r="QU126" s="71"/>
      <c r="QV126" s="71"/>
      <c r="QW126" s="71"/>
      <c r="QX126" s="71"/>
      <c r="QY126" s="71"/>
      <c r="QZ126" s="71"/>
      <c r="RA126" s="71"/>
      <c r="RB126" s="71"/>
      <c r="RC126" s="71"/>
      <c r="RD126" s="71"/>
      <c r="RE126" s="71"/>
      <c r="RF126" s="71"/>
      <c r="RG126" s="71"/>
      <c r="RH126" s="71"/>
      <c r="RI126" s="71"/>
      <c r="RJ126" s="71"/>
      <c r="RK126" s="71"/>
      <c r="RL126" s="71"/>
      <c r="RM126" s="71"/>
      <c r="RN126" s="71"/>
      <c r="RO126" s="71"/>
      <c r="RP126" s="71"/>
      <c r="RQ126" s="71"/>
      <c r="RR126" s="71"/>
      <c r="RS126" s="71"/>
      <c r="RT126" s="71"/>
      <c r="RU126" s="71"/>
      <c r="RV126" s="71"/>
      <c r="RW126" s="71"/>
      <c r="RX126" s="71"/>
      <c r="RY126" s="71"/>
      <c r="RZ126" s="71"/>
      <c r="SA126" s="71"/>
      <c r="SB126" s="71"/>
      <c r="SC126" s="71"/>
      <c r="SD126" s="71"/>
      <c r="SE126" s="71"/>
      <c r="SF126" s="71"/>
      <c r="SG126" s="71"/>
      <c r="SH126" s="71"/>
      <c r="SI126" s="71"/>
      <c r="SJ126" s="71"/>
      <c r="SK126" s="71"/>
      <c r="SL126" s="71"/>
      <c r="SM126" s="71"/>
      <c r="SN126" s="71"/>
      <c r="SO126" s="71"/>
      <c r="SP126" s="71"/>
      <c r="SQ126" s="71"/>
      <c r="SR126" s="71"/>
      <c r="SS126" s="71"/>
      <c r="ST126" s="71"/>
      <c r="SU126" s="71"/>
      <c r="SV126" s="71"/>
      <c r="SW126" s="71"/>
      <c r="SX126" s="71"/>
      <c r="SY126" s="71"/>
      <c r="SZ126" s="71"/>
      <c r="TA126" s="71"/>
      <c r="TB126" s="71"/>
      <c r="TC126" s="71"/>
      <c r="TD126" s="71"/>
      <c r="TE126" s="71"/>
      <c r="TF126" s="71"/>
      <c r="TG126" s="71"/>
      <c r="TH126" s="71"/>
      <c r="TI126" s="71"/>
      <c r="TJ126" s="71"/>
      <c r="TK126" s="71"/>
      <c r="TL126" s="71"/>
      <c r="TM126" s="71"/>
      <c r="TN126" s="71"/>
      <c r="TO126" s="71"/>
      <c r="TP126" s="71"/>
      <c r="TQ126" s="71"/>
      <c r="TR126" s="71"/>
      <c r="TS126" s="71"/>
      <c r="TT126" s="71"/>
      <c r="TU126" s="71"/>
      <c r="TV126" s="71"/>
      <c r="TW126" s="71"/>
      <c r="TX126" s="71"/>
      <c r="TY126" s="71"/>
      <c r="TZ126" s="71"/>
      <c r="UA126" s="71"/>
      <c r="UB126" s="71"/>
      <c r="UC126" s="71"/>
      <c r="UD126" s="71"/>
      <c r="UE126" s="71"/>
      <c r="UF126" s="71"/>
      <c r="UG126" s="71"/>
      <c r="UH126" s="71"/>
      <c r="UI126" s="71"/>
      <c r="UJ126" s="71"/>
      <c r="UK126" s="71"/>
      <c r="UL126" s="71"/>
      <c r="UM126" s="71"/>
      <c r="UN126" s="71"/>
      <c r="UO126" s="71"/>
      <c r="UP126" s="71"/>
      <c r="UQ126" s="71"/>
      <c r="UR126" s="71"/>
      <c r="US126" s="71"/>
      <c r="UT126" s="71"/>
      <c r="UU126" s="71"/>
      <c r="UV126" s="71"/>
      <c r="UW126" s="71"/>
      <c r="UX126" s="71"/>
      <c r="UY126" s="71"/>
      <c r="UZ126" s="71"/>
      <c r="VA126" s="71"/>
      <c r="VB126" s="71"/>
      <c r="VC126" s="71"/>
      <c r="VD126" s="71"/>
      <c r="VE126" s="71"/>
      <c r="VF126" s="71"/>
      <c r="VG126" s="71"/>
      <c r="VH126" s="71"/>
      <c r="VI126" s="71"/>
      <c r="VJ126" s="71"/>
      <c r="VK126" s="71"/>
      <c r="VL126" s="71"/>
      <c r="VM126" s="71"/>
      <c r="VN126" s="71"/>
      <c r="VO126" s="71"/>
      <c r="VP126" s="71"/>
      <c r="VQ126" s="71"/>
      <c r="VR126" s="71"/>
      <c r="VS126" s="71"/>
      <c r="VT126" s="71"/>
      <c r="VU126" s="71"/>
      <c r="VV126" s="71"/>
      <c r="VW126" s="71"/>
      <c r="VX126" s="71"/>
      <c r="VY126" s="71"/>
      <c r="VZ126" s="71"/>
      <c r="WA126" s="71"/>
      <c r="WB126" s="71"/>
      <c r="WC126" s="71"/>
      <c r="WD126" s="71"/>
      <c r="WE126" s="71"/>
      <c r="WF126" s="71"/>
      <c r="WG126" s="71"/>
      <c r="WH126" s="71"/>
      <c r="WI126" s="71"/>
      <c r="WJ126" s="71"/>
      <c r="WK126" s="71"/>
      <c r="WL126" s="71"/>
      <c r="WM126" s="71"/>
      <c r="WN126" s="71"/>
      <c r="WO126" s="71"/>
      <c r="WP126" s="71"/>
      <c r="WQ126" s="71"/>
      <c r="WR126" s="71"/>
      <c r="WS126" s="71"/>
      <c r="WT126" s="71"/>
      <c r="WU126" s="71"/>
      <c r="WV126" s="71"/>
      <c r="WW126" s="71"/>
      <c r="WX126" s="71"/>
      <c r="WY126" s="71"/>
      <c r="WZ126" s="71"/>
      <c r="XA126" s="71"/>
      <c r="XB126" s="71"/>
      <c r="XC126" s="71"/>
      <c r="XD126" s="71"/>
      <c r="XE126" s="71"/>
      <c r="XF126" s="71"/>
      <c r="XG126" s="71"/>
      <c r="XH126" s="71"/>
      <c r="XI126" s="71"/>
      <c r="XJ126" s="71"/>
      <c r="XK126" s="71"/>
      <c r="XL126" s="71"/>
      <c r="XM126" s="71"/>
      <c r="XN126" s="71"/>
      <c r="XO126" s="71"/>
      <c r="XP126" s="71"/>
      <c r="XQ126" s="71"/>
      <c r="XR126" s="71"/>
      <c r="XS126" s="71"/>
      <c r="XT126" s="71"/>
      <c r="XU126" s="71"/>
      <c r="XV126" s="71"/>
      <c r="XW126" s="71"/>
      <c r="XX126" s="71"/>
      <c r="XY126" s="71"/>
      <c r="XZ126" s="71"/>
      <c r="YA126" s="71"/>
      <c r="YB126" s="71"/>
      <c r="YC126" s="71"/>
      <c r="YD126" s="71"/>
      <c r="YE126" s="71"/>
      <c r="YF126" s="71"/>
      <c r="YG126" s="71"/>
      <c r="YH126" s="71"/>
      <c r="YI126" s="71"/>
      <c r="YJ126" s="71"/>
      <c r="YK126" s="71"/>
      <c r="YL126" s="71"/>
      <c r="YM126" s="71"/>
      <c r="YN126" s="71"/>
      <c r="YO126" s="71"/>
      <c r="YP126" s="71"/>
      <c r="YQ126" s="71"/>
      <c r="YR126" s="71"/>
      <c r="YS126" s="71"/>
      <c r="YT126" s="71"/>
      <c r="YU126" s="71"/>
      <c r="YV126" s="71"/>
      <c r="YW126" s="71"/>
      <c r="YX126" s="71"/>
      <c r="YY126" s="71"/>
      <c r="YZ126" s="71"/>
      <c r="ZA126" s="71"/>
      <c r="ZB126" s="71"/>
      <c r="ZC126" s="71"/>
      <c r="ZD126" s="71"/>
      <c r="ZE126" s="71"/>
      <c r="ZF126" s="71"/>
      <c r="ZG126" s="71"/>
      <c r="ZH126" s="71"/>
      <c r="ZI126" s="71"/>
      <c r="ZJ126" s="71"/>
      <c r="ZK126" s="71"/>
      <c r="ZL126" s="71"/>
      <c r="ZM126" s="71"/>
      <c r="ZN126" s="71"/>
      <c r="ZO126" s="71"/>
      <c r="ZP126" s="71"/>
      <c r="ZQ126" s="71"/>
      <c r="ZR126" s="71"/>
      <c r="ZS126" s="71"/>
      <c r="ZT126" s="71"/>
      <c r="ZU126" s="71"/>
      <c r="ZV126" s="71"/>
      <c r="ZW126" s="71"/>
      <c r="ZX126" s="71"/>
      <c r="ZY126" s="71"/>
      <c r="ZZ126" s="71"/>
      <c r="AAA126" s="71"/>
      <c r="AAB126" s="71"/>
      <c r="AAC126" s="71"/>
      <c r="AAD126" s="71"/>
      <c r="AAE126" s="71"/>
      <c r="AAF126" s="71"/>
      <c r="AAG126" s="71"/>
      <c r="AAH126" s="71"/>
      <c r="AAI126" s="71"/>
      <c r="AAJ126" s="71"/>
      <c r="AAK126" s="71"/>
      <c r="AAL126" s="71"/>
      <c r="AAM126" s="71"/>
      <c r="AAN126" s="71"/>
      <c r="AAO126" s="71"/>
      <c r="AAP126" s="71"/>
      <c r="AAQ126" s="71"/>
      <c r="AAR126" s="71"/>
      <c r="AAS126" s="71"/>
      <c r="AAT126" s="71"/>
      <c r="AAU126" s="71"/>
      <c r="AAV126" s="71"/>
      <c r="AAW126" s="71"/>
      <c r="AAX126" s="71"/>
      <c r="AAY126" s="71"/>
      <c r="AAZ126" s="71"/>
      <c r="ABA126" s="71"/>
      <c r="ABB126" s="71"/>
      <c r="ABC126" s="71"/>
      <c r="ABD126" s="71"/>
      <c r="ABE126" s="71"/>
      <c r="ABF126" s="71"/>
      <c r="ABG126" s="71"/>
      <c r="ABH126" s="71"/>
      <c r="ABI126" s="71"/>
      <c r="ABJ126" s="71"/>
      <c r="ABK126" s="71"/>
      <c r="ABL126" s="71"/>
      <c r="ABM126" s="71"/>
      <c r="ABN126" s="71"/>
      <c r="ABO126" s="71"/>
      <c r="ABP126" s="71"/>
      <c r="ABQ126" s="71"/>
      <c r="ABR126" s="71"/>
      <c r="ABS126" s="71"/>
      <c r="ABT126" s="71"/>
      <c r="ABU126" s="71"/>
      <c r="ABV126" s="71"/>
      <c r="ABW126" s="71"/>
      <c r="ABX126" s="71"/>
      <c r="ABY126" s="71"/>
      <c r="ABZ126" s="71"/>
      <c r="ACA126" s="71"/>
      <c r="ACB126" s="71"/>
      <c r="ACC126" s="71"/>
      <c r="ACD126" s="71"/>
      <c r="ACE126" s="71"/>
      <c r="ACF126" s="71"/>
      <c r="ACG126" s="71"/>
      <c r="ACH126" s="71"/>
      <c r="ACI126" s="71"/>
      <c r="ACJ126" s="71"/>
      <c r="ACK126" s="71"/>
      <c r="ACL126" s="71"/>
      <c r="ACM126" s="71"/>
      <c r="ACN126" s="71"/>
      <c r="ACO126" s="71"/>
      <c r="ACP126" s="71"/>
      <c r="ACQ126" s="71"/>
      <c r="ACR126" s="71"/>
      <c r="ACS126" s="71"/>
      <c r="ACT126" s="71"/>
      <c r="ACU126" s="71"/>
      <c r="ACV126" s="71"/>
      <c r="ACW126" s="71"/>
      <c r="ACX126" s="71"/>
      <c r="ACY126" s="71"/>
      <c r="ACZ126" s="71"/>
      <c r="ADA126" s="71"/>
      <c r="ADB126" s="71"/>
      <c r="ADC126" s="71"/>
      <c r="ADD126" s="71"/>
      <c r="ADE126" s="71"/>
      <c r="ADF126" s="71"/>
      <c r="ADG126" s="71"/>
      <c r="ADH126" s="71"/>
      <c r="ADI126" s="71"/>
      <c r="ADJ126" s="71"/>
      <c r="ADK126" s="71"/>
      <c r="ADL126" s="71"/>
      <c r="ADM126" s="71"/>
      <c r="ADN126" s="71"/>
      <c r="ADO126" s="71"/>
      <c r="ADP126" s="71"/>
      <c r="ADQ126" s="71"/>
      <c r="ADR126" s="71"/>
      <c r="ADS126" s="71"/>
      <c r="ADT126" s="71"/>
      <c r="ADU126" s="71"/>
      <c r="ADV126" s="71"/>
      <c r="ADW126" s="71"/>
      <c r="ADX126" s="71"/>
      <c r="ADY126" s="71"/>
      <c r="ADZ126" s="71"/>
      <c r="AEA126" s="71"/>
      <c r="AEB126" s="71"/>
      <c r="AEC126" s="71"/>
    </row>
    <row r="127" spans="1:809" s="73" customFormat="1">
      <c r="A127" s="49"/>
      <c r="B127" s="35">
        <v>3</v>
      </c>
      <c r="C127" s="62" t="s">
        <v>409</v>
      </c>
      <c r="D127" s="72" t="s">
        <v>120</v>
      </c>
      <c r="E127" s="63" t="s">
        <v>184</v>
      </c>
      <c r="F127" s="63" t="s">
        <v>86</v>
      </c>
      <c r="G127" s="63">
        <v>7.5</v>
      </c>
      <c r="H127" s="64">
        <v>200000</v>
      </c>
      <c r="I127" s="63" t="s">
        <v>81</v>
      </c>
      <c r="J127" s="65">
        <v>1</v>
      </c>
      <c r="K127" s="90">
        <v>190</v>
      </c>
      <c r="L127" s="65">
        <v>1986</v>
      </c>
      <c r="M127" s="67">
        <v>31548</v>
      </c>
      <c r="N127" s="64"/>
      <c r="O127" s="68"/>
      <c r="P127" s="68"/>
      <c r="Q127" s="69" t="s">
        <v>298</v>
      </c>
      <c r="R127" s="70"/>
      <c r="S127" s="29"/>
      <c r="T127" s="30" t="str">
        <f t="shared" si="1"/>
        <v>Sn</v>
      </c>
      <c r="U127" s="29"/>
      <c r="V127" s="29"/>
      <c r="W127" s="29"/>
      <c r="X127" s="29"/>
      <c r="Y127" s="29"/>
      <c r="Z127" s="29"/>
      <c r="AA127" s="29"/>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c r="IW127" s="71"/>
      <c r="IX127" s="71"/>
      <c r="IY127" s="71"/>
      <c r="IZ127" s="71"/>
      <c r="JA127" s="71"/>
      <c r="JB127" s="71"/>
      <c r="JC127" s="71"/>
      <c r="JD127" s="71"/>
      <c r="JE127" s="71"/>
      <c r="JF127" s="71"/>
      <c r="JG127" s="71"/>
      <c r="JH127" s="71"/>
      <c r="JI127" s="71"/>
      <c r="JJ127" s="71"/>
      <c r="JK127" s="71"/>
      <c r="JL127" s="71"/>
      <c r="JM127" s="71"/>
      <c r="JN127" s="71"/>
      <c r="JO127" s="71"/>
      <c r="JP127" s="71"/>
      <c r="JQ127" s="71"/>
      <c r="JR127" s="71"/>
      <c r="JS127" s="71"/>
      <c r="JT127" s="71"/>
      <c r="JU127" s="71"/>
      <c r="JV127" s="71"/>
      <c r="JW127" s="71"/>
      <c r="JX127" s="71"/>
      <c r="JY127" s="71"/>
      <c r="JZ127" s="71"/>
      <c r="KA127" s="71"/>
      <c r="KB127" s="71"/>
      <c r="KC127" s="71"/>
      <c r="KD127" s="71"/>
      <c r="KE127" s="71"/>
      <c r="KF127" s="71"/>
      <c r="KG127" s="71"/>
      <c r="KH127" s="71"/>
      <c r="KI127" s="71"/>
      <c r="KJ127" s="71"/>
      <c r="KK127" s="71"/>
      <c r="KL127" s="71"/>
      <c r="KM127" s="71"/>
      <c r="KN127" s="71"/>
      <c r="KO127" s="71"/>
      <c r="KP127" s="71"/>
      <c r="KQ127" s="71"/>
      <c r="KR127" s="71"/>
      <c r="KS127" s="71"/>
      <c r="KT127" s="71"/>
      <c r="KU127" s="71"/>
      <c r="KV127" s="71"/>
      <c r="KW127" s="71"/>
      <c r="KX127" s="71"/>
      <c r="KY127" s="71"/>
      <c r="KZ127" s="71"/>
      <c r="LA127" s="71"/>
      <c r="LB127" s="71"/>
      <c r="LC127" s="71"/>
      <c r="LD127" s="71"/>
      <c r="LE127" s="71"/>
      <c r="LF127" s="71"/>
      <c r="LG127" s="71"/>
      <c r="LH127" s="71"/>
      <c r="LI127" s="71"/>
      <c r="LJ127" s="71"/>
      <c r="LK127" s="71"/>
      <c r="LL127" s="71"/>
      <c r="LM127" s="71"/>
      <c r="LN127" s="71"/>
      <c r="LO127" s="71"/>
      <c r="LP127" s="71"/>
      <c r="LQ127" s="71"/>
      <c r="LR127" s="71"/>
      <c r="LS127" s="71"/>
      <c r="LT127" s="71"/>
      <c r="LU127" s="71"/>
      <c r="LV127" s="71"/>
      <c r="LW127" s="71"/>
      <c r="LX127" s="71"/>
      <c r="LY127" s="71"/>
      <c r="LZ127" s="71"/>
      <c r="MA127" s="71"/>
      <c r="MB127" s="71"/>
      <c r="MC127" s="71"/>
      <c r="MD127" s="71"/>
      <c r="ME127" s="71"/>
      <c r="MF127" s="71"/>
      <c r="MG127" s="71"/>
      <c r="MH127" s="71"/>
      <c r="MI127" s="71"/>
      <c r="MJ127" s="71"/>
      <c r="MK127" s="71"/>
      <c r="ML127" s="71"/>
      <c r="MM127" s="71"/>
      <c r="MN127" s="71"/>
      <c r="MO127" s="71"/>
      <c r="MP127" s="71"/>
      <c r="MQ127" s="71"/>
      <c r="MR127" s="71"/>
      <c r="MS127" s="71"/>
      <c r="MT127" s="71"/>
      <c r="MU127" s="71"/>
      <c r="MV127" s="71"/>
      <c r="MW127" s="71"/>
      <c r="MX127" s="71"/>
      <c r="MY127" s="71"/>
      <c r="MZ127" s="71"/>
      <c r="NA127" s="71"/>
      <c r="NB127" s="71"/>
      <c r="NC127" s="71"/>
      <c r="ND127" s="71"/>
      <c r="NE127" s="71"/>
      <c r="NF127" s="71"/>
      <c r="NG127" s="71"/>
      <c r="NH127" s="71"/>
      <c r="NI127" s="71"/>
      <c r="NJ127" s="71"/>
      <c r="NK127" s="71"/>
      <c r="NL127" s="71"/>
      <c r="NM127" s="71"/>
      <c r="NN127" s="71"/>
      <c r="NO127" s="71"/>
      <c r="NP127" s="71"/>
      <c r="NQ127" s="71"/>
      <c r="NR127" s="71"/>
      <c r="NS127" s="71"/>
      <c r="NT127" s="71"/>
      <c r="NU127" s="71"/>
      <c r="NV127" s="71"/>
      <c r="NW127" s="71"/>
      <c r="NX127" s="71"/>
      <c r="NY127" s="71"/>
      <c r="NZ127" s="71"/>
      <c r="OA127" s="71"/>
      <c r="OB127" s="71"/>
      <c r="OC127" s="71"/>
      <c r="OD127" s="71"/>
      <c r="OE127" s="71"/>
      <c r="OF127" s="71"/>
      <c r="OG127" s="71"/>
      <c r="OH127" s="71"/>
      <c r="OI127" s="71"/>
      <c r="OJ127" s="71"/>
      <c r="OK127" s="71"/>
      <c r="OL127" s="71"/>
      <c r="OM127" s="71"/>
      <c r="ON127" s="71"/>
      <c r="OO127" s="71"/>
      <c r="OP127" s="71"/>
      <c r="OQ127" s="71"/>
      <c r="OR127" s="71"/>
      <c r="OS127" s="71"/>
      <c r="OT127" s="71"/>
      <c r="OU127" s="71"/>
      <c r="OV127" s="71"/>
      <c r="OW127" s="71"/>
      <c r="OX127" s="71"/>
      <c r="OY127" s="71"/>
      <c r="OZ127" s="71"/>
      <c r="PA127" s="71"/>
      <c r="PB127" s="71"/>
      <c r="PC127" s="71"/>
      <c r="PD127" s="71"/>
      <c r="PE127" s="71"/>
      <c r="PF127" s="71"/>
      <c r="PG127" s="71"/>
      <c r="PH127" s="71"/>
      <c r="PI127" s="71"/>
      <c r="PJ127" s="71"/>
      <c r="PK127" s="71"/>
      <c r="PL127" s="71"/>
      <c r="PM127" s="71"/>
      <c r="PN127" s="71"/>
      <c r="PO127" s="71"/>
      <c r="PP127" s="71"/>
      <c r="PQ127" s="71"/>
      <c r="PR127" s="71"/>
      <c r="PS127" s="71"/>
      <c r="PT127" s="71"/>
      <c r="PU127" s="71"/>
      <c r="PV127" s="71"/>
      <c r="PW127" s="71"/>
      <c r="PX127" s="71"/>
      <c r="PY127" s="71"/>
      <c r="PZ127" s="71"/>
      <c r="QA127" s="71"/>
      <c r="QB127" s="71"/>
      <c r="QC127" s="71"/>
      <c r="QD127" s="71"/>
      <c r="QE127" s="71"/>
      <c r="QF127" s="71"/>
      <c r="QG127" s="71"/>
      <c r="QH127" s="71"/>
      <c r="QI127" s="71"/>
      <c r="QJ127" s="71"/>
      <c r="QK127" s="71"/>
      <c r="QL127" s="71"/>
      <c r="QM127" s="71"/>
      <c r="QN127" s="71"/>
      <c r="QO127" s="71"/>
      <c r="QP127" s="71"/>
      <c r="QQ127" s="71"/>
      <c r="QR127" s="71"/>
      <c r="QS127" s="71"/>
      <c r="QT127" s="71"/>
      <c r="QU127" s="71"/>
      <c r="QV127" s="71"/>
      <c r="QW127" s="71"/>
      <c r="QX127" s="71"/>
      <c r="QY127" s="71"/>
      <c r="QZ127" s="71"/>
      <c r="RA127" s="71"/>
      <c r="RB127" s="71"/>
      <c r="RC127" s="71"/>
      <c r="RD127" s="71"/>
      <c r="RE127" s="71"/>
      <c r="RF127" s="71"/>
      <c r="RG127" s="71"/>
      <c r="RH127" s="71"/>
      <c r="RI127" s="71"/>
      <c r="RJ127" s="71"/>
      <c r="RK127" s="71"/>
      <c r="RL127" s="71"/>
      <c r="RM127" s="71"/>
      <c r="RN127" s="71"/>
      <c r="RO127" s="71"/>
      <c r="RP127" s="71"/>
      <c r="RQ127" s="71"/>
      <c r="RR127" s="71"/>
      <c r="RS127" s="71"/>
      <c r="RT127" s="71"/>
      <c r="RU127" s="71"/>
      <c r="RV127" s="71"/>
      <c r="RW127" s="71"/>
      <c r="RX127" s="71"/>
      <c r="RY127" s="71"/>
      <c r="RZ127" s="71"/>
      <c r="SA127" s="71"/>
      <c r="SB127" s="71"/>
      <c r="SC127" s="71"/>
      <c r="SD127" s="71"/>
      <c r="SE127" s="71"/>
      <c r="SF127" s="71"/>
      <c r="SG127" s="71"/>
      <c r="SH127" s="71"/>
      <c r="SI127" s="71"/>
      <c r="SJ127" s="71"/>
      <c r="SK127" s="71"/>
      <c r="SL127" s="71"/>
      <c r="SM127" s="71"/>
      <c r="SN127" s="71"/>
      <c r="SO127" s="71"/>
      <c r="SP127" s="71"/>
      <c r="SQ127" s="71"/>
      <c r="SR127" s="71"/>
      <c r="SS127" s="71"/>
      <c r="ST127" s="71"/>
      <c r="SU127" s="71"/>
      <c r="SV127" s="71"/>
      <c r="SW127" s="71"/>
      <c r="SX127" s="71"/>
      <c r="SY127" s="71"/>
      <c r="SZ127" s="71"/>
      <c r="TA127" s="71"/>
      <c r="TB127" s="71"/>
      <c r="TC127" s="71"/>
      <c r="TD127" s="71"/>
      <c r="TE127" s="71"/>
      <c r="TF127" s="71"/>
      <c r="TG127" s="71"/>
      <c r="TH127" s="71"/>
      <c r="TI127" s="71"/>
      <c r="TJ127" s="71"/>
      <c r="TK127" s="71"/>
      <c r="TL127" s="71"/>
      <c r="TM127" s="71"/>
      <c r="TN127" s="71"/>
      <c r="TO127" s="71"/>
      <c r="TP127" s="71"/>
      <c r="TQ127" s="71"/>
      <c r="TR127" s="71"/>
      <c r="TS127" s="71"/>
      <c r="TT127" s="71"/>
      <c r="TU127" s="71"/>
      <c r="TV127" s="71"/>
      <c r="TW127" s="71"/>
      <c r="TX127" s="71"/>
      <c r="TY127" s="71"/>
      <c r="TZ127" s="71"/>
      <c r="UA127" s="71"/>
      <c r="UB127" s="71"/>
      <c r="UC127" s="71"/>
      <c r="UD127" s="71"/>
      <c r="UE127" s="71"/>
      <c r="UF127" s="71"/>
      <c r="UG127" s="71"/>
      <c r="UH127" s="71"/>
      <c r="UI127" s="71"/>
      <c r="UJ127" s="71"/>
      <c r="UK127" s="71"/>
      <c r="UL127" s="71"/>
      <c r="UM127" s="71"/>
      <c r="UN127" s="71"/>
      <c r="UO127" s="71"/>
      <c r="UP127" s="71"/>
      <c r="UQ127" s="71"/>
      <c r="UR127" s="71"/>
      <c r="US127" s="71"/>
      <c r="UT127" s="71"/>
      <c r="UU127" s="71"/>
      <c r="UV127" s="71"/>
      <c r="UW127" s="71"/>
      <c r="UX127" s="71"/>
      <c r="UY127" s="71"/>
      <c r="UZ127" s="71"/>
      <c r="VA127" s="71"/>
      <c r="VB127" s="71"/>
      <c r="VC127" s="71"/>
      <c r="VD127" s="71"/>
      <c r="VE127" s="71"/>
      <c r="VF127" s="71"/>
      <c r="VG127" s="71"/>
      <c r="VH127" s="71"/>
      <c r="VI127" s="71"/>
      <c r="VJ127" s="71"/>
      <c r="VK127" s="71"/>
      <c r="VL127" s="71"/>
      <c r="VM127" s="71"/>
      <c r="VN127" s="71"/>
      <c r="VO127" s="71"/>
      <c r="VP127" s="71"/>
      <c r="VQ127" s="71"/>
      <c r="VR127" s="71"/>
      <c r="VS127" s="71"/>
      <c r="VT127" s="71"/>
      <c r="VU127" s="71"/>
      <c r="VV127" s="71"/>
      <c r="VW127" s="71"/>
      <c r="VX127" s="71"/>
      <c r="VY127" s="71"/>
      <c r="VZ127" s="71"/>
      <c r="WA127" s="71"/>
      <c r="WB127" s="71"/>
      <c r="WC127" s="71"/>
      <c r="WD127" s="71"/>
      <c r="WE127" s="71"/>
      <c r="WF127" s="71"/>
      <c r="WG127" s="71"/>
      <c r="WH127" s="71"/>
      <c r="WI127" s="71"/>
      <c r="WJ127" s="71"/>
      <c r="WK127" s="71"/>
      <c r="WL127" s="71"/>
      <c r="WM127" s="71"/>
      <c r="WN127" s="71"/>
      <c r="WO127" s="71"/>
      <c r="WP127" s="71"/>
      <c r="WQ127" s="71"/>
      <c r="WR127" s="71"/>
      <c r="WS127" s="71"/>
      <c r="WT127" s="71"/>
      <c r="WU127" s="71"/>
      <c r="WV127" s="71"/>
      <c r="WW127" s="71"/>
      <c r="WX127" s="71"/>
      <c r="WY127" s="71"/>
      <c r="WZ127" s="71"/>
      <c r="XA127" s="71"/>
      <c r="XB127" s="71"/>
      <c r="XC127" s="71"/>
      <c r="XD127" s="71"/>
      <c r="XE127" s="71"/>
      <c r="XF127" s="71"/>
      <c r="XG127" s="71"/>
      <c r="XH127" s="71"/>
      <c r="XI127" s="71"/>
      <c r="XJ127" s="71"/>
      <c r="XK127" s="71"/>
      <c r="XL127" s="71"/>
      <c r="XM127" s="71"/>
      <c r="XN127" s="71"/>
      <c r="XO127" s="71"/>
      <c r="XP127" s="71"/>
      <c r="XQ127" s="71"/>
      <c r="XR127" s="71"/>
      <c r="XS127" s="71"/>
      <c r="XT127" s="71"/>
      <c r="XU127" s="71"/>
      <c r="XV127" s="71"/>
      <c r="XW127" s="71"/>
      <c r="XX127" s="71"/>
      <c r="XY127" s="71"/>
      <c r="XZ127" s="71"/>
      <c r="YA127" s="71"/>
      <c r="YB127" s="71"/>
      <c r="YC127" s="71"/>
      <c r="YD127" s="71"/>
      <c r="YE127" s="71"/>
      <c r="YF127" s="71"/>
      <c r="YG127" s="71"/>
      <c r="YH127" s="71"/>
      <c r="YI127" s="71"/>
      <c r="YJ127" s="71"/>
      <c r="YK127" s="71"/>
      <c r="YL127" s="71"/>
      <c r="YM127" s="71"/>
      <c r="YN127" s="71"/>
      <c r="YO127" s="71"/>
      <c r="YP127" s="71"/>
      <c r="YQ127" s="71"/>
      <c r="YR127" s="71"/>
      <c r="YS127" s="71"/>
      <c r="YT127" s="71"/>
      <c r="YU127" s="71"/>
      <c r="YV127" s="71"/>
      <c r="YW127" s="71"/>
      <c r="YX127" s="71"/>
      <c r="YY127" s="71"/>
      <c r="YZ127" s="71"/>
      <c r="ZA127" s="71"/>
      <c r="ZB127" s="71"/>
      <c r="ZC127" s="71"/>
      <c r="ZD127" s="71"/>
      <c r="ZE127" s="71"/>
      <c r="ZF127" s="71"/>
      <c r="ZG127" s="71"/>
      <c r="ZH127" s="71"/>
      <c r="ZI127" s="71"/>
      <c r="ZJ127" s="71"/>
      <c r="ZK127" s="71"/>
      <c r="ZL127" s="71"/>
      <c r="ZM127" s="71"/>
      <c r="ZN127" s="71"/>
      <c r="ZO127" s="71"/>
      <c r="ZP127" s="71"/>
      <c r="ZQ127" s="71"/>
      <c r="ZR127" s="71"/>
      <c r="ZS127" s="71"/>
      <c r="ZT127" s="71"/>
      <c r="ZU127" s="71"/>
      <c r="ZV127" s="71"/>
      <c r="ZW127" s="71"/>
      <c r="ZX127" s="71"/>
      <c r="ZY127" s="71"/>
      <c r="ZZ127" s="71"/>
      <c r="AAA127" s="71"/>
      <c r="AAB127" s="71"/>
      <c r="AAC127" s="71"/>
      <c r="AAD127" s="71"/>
      <c r="AAE127" s="71"/>
      <c r="AAF127" s="71"/>
      <c r="AAG127" s="71"/>
      <c r="AAH127" s="71"/>
      <c r="AAI127" s="71"/>
      <c r="AAJ127" s="71"/>
      <c r="AAK127" s="71"/>
      <c r="AAL127" s="71"/>
      <c r="AAM127" s="71"/>
      <c r="AAN127" s="71"/>
      <c r="AAO127" s="71"/>
      <c r="AAP127" s="71"/>
      <c r="AAQ127" s="71"/>
      <c r="AAR127" s="71"/>
      <c r="AAS127" s="71"/>
      <c r="AAT127" s="71"/>
      <c r="AAU127" s="71"/>
      <c r="AAV127" s="71"/>
      <c r="AAW127" s="71"/>
      <c r="AAX127" s="71"/>
      <c r="AAY127" s="71"/>
      <c r="AAZ127" s="71"/>
      <c r="ABA127" s="71"/>
      <c r="ABB127" s="71"/>
      <c r="ABC127" s="71"/>
      <c r="ABD127" s="71"/>
      <c r="ABE127" s="71"/>
      <c r="ABF127" s="71"/>
      <c r="ABG127" s="71"/>
      <c r="ABH127" s="71"/>
      <c r="ABI127" s="71"/>
      <c r="ABJ127" s="71"/>
      <c r="ABK127" s="71"/>
      <c r="ABL127" s="71"/>
      <c r="ABM127" s="71"/>
      <c r="ABN127" s="71"/>
      <c r="ABO127" s="71"/>
      <c r="ABP127" s="71"/>
      <c r="ABQ127" s="71"/>
      <c r="ABR127" s="71"/>
      <c r="ABS127" s="71"/>
      <c r="ABT127" s="71"/>
      <c r="ABU127" s="71"/>
      <c r="ABV127" s="71"/>
      <c r="ABW127" s="71"/>
      <c r="ABX127" s="71"/>
      <c r="ABY127" s="71"/>
      <c r="ABZ127" s="71"/>
      <c r="ACA127" s="71"/>
      <c r="ACB127" s="71"/>
      <c r="ACC127" s="71"/>
      <c r="ACD127" s="71"/>
      <c r="ACE127" s="71"/>
      <c r="ACF127" s="71"/>
      <c r="ACG127" s="71"/>
      <c r="ACH127" s="71"/>
      <c r="ACI127" s="71"/>
      <c r="ACJ127" s="71"/>
      <c r="ACK127" s="71"/>
      <c r="ACL127" s="71"/>
      <c r="ACM127" s="71"/>
      <c r="ACN127" s="71"/>
      <c r="ACO127" s="71"/>
      <c r="ACP127" s="71"/>
      <c r="ACQ127" s="71"/>
      <c r="ACR127" s="71"/>
      <c r="ACS127" s="71"/>
      <c r="ACT127" s="71"/>
      <c r="ACU127" s="71"/>
      <c r="ACV127" s="71"/>
      <c r="ACW127" s="71"/>
      <c r="ACX127" s="71"/>
      <c r="ACY127" s="71"/>
      <c r="ACZ127" s="71"/>
      <c r="ADA127" s="71"/>
      <c r="ADB127" s="71"/>
      <c r="ADC127" s="71"/>
      <c r="ADD127" s="71"/>
      <c r="ADE127" s="71"/>
      <c r="ADF127" s="71"/>
      <c r="ADG127" s="71"/>
      <c r="ADH127" s="71"/>
      <c r="ADI127" s="71"/>
      <c r="ADJ127" s="71"/>
      <c r="ADK127" s="71"/>
      <c r="ADL127" s="71"/>
      <c r="ADM127" s="71"/>
      <c r="ADN127" s="71"/>
      <c r="ADO127" s="71"/>
      <c r="ADP127" s="71"/>
      <c r="ADQ127" s="71"/>
      <c r="ADR127" s="71"/>
      <c r="ADS127" s="71"/>
      <c r="ADT127" s="71"/>
      <c r="ADU127" s="71"/>
      <c r="ADV127" s="71"/>
      <c r="ADW127" s="71"/>
      <c r="ADX127" s="71"/>
      <c r="ADY127" s="71"/>
      <c r="ADZ127" s="71"/>
      <c r="AEA127" s="71"/>
      <c r="AEB127" s="71"/>
      <c r="AEC127" s="71"/>
    </row>
    <row r="128" spans="1:809" s="73" customFormat="1">
      <c r="A128" s="49"/>
      <c r="B128" s="35">
        <v>3</v>
      </c>
      <c r="C128" s="62" t="s">
        <v>410</v>
      </c>
      <c r="D128" s="72" t="s">
        <v>120</v>
      </c>
      <c r="E128" s="63" t="s">
        <v>411</v>
      </c>
      <c r="F128" s="63"/>
      <c r="G128" s="63">
        <v>17</v>
      </c>
      <c r="H128" s="64">
        <v>30000</v>
      </c>
      <c r="I128" s="63" t="s">
        <v>81</v>
      </c>
      <c r="J128" s="65">
        <v>1</v>
      </c>
      <c r="K128" s="90">
        <v>191</v>
      </c>
      <c r="L128" s="65">
        <v>1986</v>
      </c>
      <c r="M128" s="67">
        <v>31548</v>
      </c>
      <c r="N128" s="64" t="s">
        <v>412</v>
      </c>
      <c r="O128" s="68"/>
      <c r="P128" s="68"/>
      <c r="Q128" s="69" t="s">
        <v>298</v>
      </c>
      <c r="R128" s="70"/>
      <c r="S128" s="29"/>
      <c r="T128" s="30" t="str">
        <f t="shared" si="1"/>
        <v>Sn</v>
      </c>
      <c r="U128" s="29"/>
      <c r="V128" s="29"/>
      <c r="W128" s="29"/>
      <c r="X128" s="29"/>
      <c r="Y128" s="29"/>
      <c r="Z128" s="29"/>
      <c r="AA128" s="29"/>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c r="IW128" s="71"/>
      <c r="IX128" s="71"/>
      <c r="IY128" s="71"/>
      <c r="IZ128" s="71"/>
      <c r="JA128" s="71"/>
      <c r="JB128" s="71"/>
      <c r="JC128" s="71"/>
      <c r="JD128" s="71"/>
      <c r="JE128" s="71"/>
      <c r="JF128" s="71"/>
      <c r="JG128" s="71"/>
      <c r="JH128" s="71"/>
      <c r="JI128" s="71"/>
      <c r="JJ128" s="71"/>
      <c r="JK128" s="71"/>
      <c r="JL128" s="71"/>
      <c r="JM128" s="71"/>
      <c r="JN128" s="71"/>
      <c r="JO128" s="71"/>
      <c r="JP128" s="71"/>
      <c r="JQ128" s="71"/>
      <c r="JR128" s="71"/>
      <c r="JS128" s="71"/>
      <c r="JT128" s="71"/>
      <c r="JU128" s="71"/>
      <c r="JV128" s="71"/>
      <c r="JW128" s="71"/>
      <c r="JX128" s="71"/>
      <c r="JY128" s="71"/>
      <c r="JZ128" s="71"/>
      <c r="KA128" s="71"/>
      <c r="KB128" s="71"/>
      <c r="KC128" s="71"/>
      <c r="KD128" s="71"/>
      <c r="KE128" s="71"/>
      <c r="KF128" s="71"/>
      <c r="KG128" s="71"/>
      <c r="KH128" s="71"/>
      <c r="KI128" s="71"/>
      <c r="KJ128" s="71"/>
      <c r="KK128" s="71"/>
      <c r="KL128" s="71"/>
      <c r="KM128" s="71"/>
      <c r="KN128" s="71"/>
      <c r="KO128" s="71"/>
      <c r="KP128" s="71"/>
      <c r="KQ128" s="71"/>
      <c r="KR128" s="71"/>
      <c r="KS128" s="71"/>
      <c r="KT128" s="71"/>
      <c r="KU128" s="71"/>
      <c r="KV128" s="71"/>
      <c r="KW128" s="71"/>
      <c r="KX128" s="71"/>
      <c r="KY128" s="71"/>
      <c r="KZ128" s="71"/>
      <c r="LA128" s="71"/>
      <c r="LB128" s="71"/>
      <c r="LC128" s="71"/>
      <c r="LD128" s="71"/>
      <c r="LE128" s="71"/>
      <c r="LF128" s="71"/>
      <c r="LG128" s="71"/>
      <c r="LH128" s="71"/>
      <c r="LI128" s="71"/>
      <c r="LJ128" s="71"/>
      <c r="LK128" s="71"/>
      <c r="LL128" s="71"/>
      <c r="LM128" s="71"/>
      <c r="LN128" s="71"/>
      <c r="LO128" s="71"/>
      <c r="LP128" s="71"/>
      <c r="LQ128" s="71"/>
      <c r="LR128" s="71"/>
      <c r="LS128" s="71"/>
      <c r="LT128" s="71"/>
      <c r="LU128" s="71"/>
      <c r="LV128" s="71"/>
      <c r="LW128" s="71"/>
      <c r="LX128" s="71"/>
      <c r="LY128" s="71"/>
      <c r="LZ128" s="71"/>
      <c r="MA128" s="71"/>
      <c r="MB128" s="71"/>
      <c r="MC128" s="71"/>
      <c r="MD128" s="71"/>
      <c r="ME128" s="71"/>
      <c r="MF128" s="71"/>
      <c r="MG128" s="71"/>
      <c r="MH128" s="71"/>
      <c r="MI128" s="71"/>
      <c r="MJ128" s="71"/>
      <c r="MK128" s="71"/>
      <c r="ML128" s="71"/>
      <c r="MM128" s="71"/>
      <c r="MN128" s="71"/>
      <c r="MO128" s="71"/>
      <c r="MP128" s="71"/>
      <c r="MQ128" s="71"/>
      <c r="MR128" s="71"/>
      <c r="MS128" s="71"/>
      <c r="MT128" s="71"/>
      <c r="MU128" s="71"/>
      <c r="MV128" s="71"/>
      <c r="MW128" s="71"/>
      <c r="MX128" s="71"/>
      <c r="MY128" s="71"/>
      <c r="MZ128" s="71"/>
      <c r="NA128" s="71"/>
      <c r="NB128" s="71"/>
      <c r="NC128" s="71"/>
      <c r="ND128" s="71"/>
      <c r="NE128" s="71"/>
      <c r="NF128" s="71"/>
      <c r="NG128" s="71"/>
      <c r="NH128" s="71"/>
      <c r="NI128" s="71"/>
      <c r="NJ128" s="71"/>
      <c r="NK128" s="71"/>
      <c r="NL128" s="71"/>
      <c r="NM128" s="71"/>
      <c r="NN128" s="71"/>
      <c r="NO128" s="71"/>
      <c r="NP128" s="71"/>
      <c r="NQ128" s="71"/>
      <c r="NR128" s="71"/>
      <c r="NS128" s="71"/>
      <c r="NT128" s="71"/>
      <c r="NU128" s="71"/>
      <c r="NV128" s="71"/>
      <c r="NW128" s="71"/>
      <c r="NX128" s="71"/>
      <c r="NY128" s="71"/>
      <c r="NZ128" s="71"/>
      <c r="OA128" s="71"/>
      <c r="OB128" s="71"/>
      <c r="OC128" s="71"/>
      <c r="OD128" s="71"/>
      <c r="OE128" s="71"/>
      <c r="OF128" s="71"/>
      <c r="OG128" s="71"/>
      <c r="OH128" s="71"/>
      <c r="OI128" s="71"/>
      <c r="OJ128" s="71"/>
      <c r="OK128" s="71"/>
      <c r="OL128" s="71"/>
      <c r="OM128" s="71"/>
      <c r="ON128" s="71"/>
      <c r="OO128" s="71"/>
      <c r="OP128" s="71"/>
      <c r="OQ128" s="71"/>
      <c r="OR128" s="71"/>
      <c r="OS128" s="71"/>
      <c r="OT128" s="71"/>
      <c r="OU128" s="71"/>
      <c r="OV128" s="71"/>
      <c r="OW128" s="71"/>
      <c r="OX128" s="71"/>
      <c r="OY128" s="71"/>
      <c r="OZ128" s="71"/>
      <c r="PA128" s="71"/>
      <c r="PB128" s="71"/>
      <c r="PC128" s="71"/>
      <c r="PD128" s="71"/>
      <c r="PE128" s="71"/>
      <c r="PF128" s="71"/>
      <c r="PG128" s="71"/>
      <c r="PH128" s="71"/>
      <c r="PI128" s="71"/>
      <c r="PJ128" s="71"/>
      <c r="PK128" s="71"/>
      <c r="PL128" s="71"/>
      <c r="PM128" s="71"/>
      <c r="PN128" s="71"/>
      <c r="PO128" s="71"/>
      <c r="PP128" s="71"/>
      <c r="PQ128" s="71"/>
      <c r="PR128" s="71"/>
      <c r="PS128" s="71"/>
      <c r="PT128" s="71"/>
      <c r="PU128" s="71"/>
      <c r="PV128" s="71"/>
      <c r="PW128" s="71"/>
      <c r="PX128" s="71"/>
      <c r="PY128" s="71"/>
      <c r="PZ128" s="71"/>
      <c r="QA128" s="71"/>
      <c r="QB128" s="71"/>
      <c r="QC128" s="71"/>
      <c r="QD128" s="71"/>
      <c r="QE128" s="71"/>
      <c r="QF128" s="71"/>
      <c r="QG128" s="71"/>
      <c r="QH128" s="71"/>
      <c r="QI128" s="71"/>
      <c r="QJ128" s="71"/>
      <c r="QK128" s="71"/>
      <c r="QL128" s="71"/>
      <c r="QM128" s="71"/>
      <c r="QN128" s="71"/>
      <c r="QO128" s="71"/>
      <c r="QP128" s="71"/>
      <c r="QQ128" s="71"/>
      <c r="QR128" s="71"/>
      <c r="QS128" s="71"/>
      <c r="QT128" s="71"/>
      <c r="QU128" s="71"/>
      <c r="QV128" s="71"/>
      <c r="QW128" s="71"/>
      <c r="QX128" s="71"/>
      <c r="QY128" s="71"/>
      <c r="QZ128" s="71"/>
      <c r="RA128" s="71"/>
      <c r="RB128" s="71"/>
      <c r="RC128" s="71"/>
      <c r="RD128" s="71"/>
      <c r="RE128" s="71"/>
      <c r="RF128" s="71"/>
      <c r="RG128" s="71"/>
      <c r="RH128" s="71"/>
      <c r="RI128" s="71"/>
      <c r="RJ128" s="71"/>
      <c r="RK128" s="71"/>
      <c r="RL128" s="71"/>
      <c r="RM128" s="71"/>
      <c r="RN128" s="71"/>
      <c r="RO128" s="71"/>
      <c r="RP128" s="71"/>
      <c r="RQ128" s="71"/>
      <c r="RR128" s="71"/>
      <c r="RS128" s="71"/>
      <c r="RT128" s="71"/>
      <c r="RU128" s="71"/>
      <c r="RV128" s="71"/>
      <c r="RW128" s="71"/>
      <c r="RX128" s="71"/>
      <c r="RY128" s="71"/>
      <c r="RZ128" s="71"/>
      <c r="SA128" s="71"/>
      <c r="SB128" s="71"/>
      <c r="SC128" s="71"/>
      <c r="SD128" s="71"/>
      <c r="SE128" s="71"/>
      <c r="SF128" s="71"/>
      <c r="SG128" s="71"/>
      <c r="SH128" s="71"/>
      <c r="SI128" s="71"/>
      <c r="SJ128" s="71"/>
      <c r="SK128" s="71"/>
      <c r="SL128" s="71"/>
      <c r="SM128" s="71"/>
      <c r="SN128" s="71"/>
      <c r="SO128" s="71"/>
      <c r="SP128" s="71"/>
      <c r="SQ128" s="71"/>
      <c r="SR128" s="71"/>
      <c r="SS128" s="71"/>
      <c r="ST128" s="71"/>
      <c r="SU128" s="71"/>
      <c r="SV128" s="71"/>
      <c r="SW128" s="71"/>
      <c r="SX128" s="71"/>
      <c r="SY128" s="71"/>
      <c r="SZ128" s="71"/>
      <c r="TA128" s="71"/>
      <c r="TB128" s="71"/>
      <c r="TC128" s="71"/>
      <c r="TD128" s="71"/>
      <c r="TE128" s="71"/>
      <c r="TF128" s="71"/>
      <c r="TG128" s="71"/>
      <c r="TH128" s="71"/>
      <c r="TI128" s="71"/>
      <c r="TJ128" s="71"/>
      <c r="TK128" s="71"/>
      <c r="TL128" s="71"/>
      <c r="TM128" s="71"/>
      <c r="TN128" s="71"/>
      <c r="TO128" s="71"/>
      <c r="TP128" s="71"/>
      <c r="TQ128" s="71"/>
      <c r="TR128" s="71"/>
      <c r="TS128" s="71"/>
      <c r="TT128" s="71"/>
      <c r="TU128" s="71"/>
      <c r="TV128" s="71"/>
      <c r="TW128" s="71"/>
      <c r="TX128" s="71"/>
      <c r="TY128" s="71"/>
      <c r="TZ128" s="71"/>
      <c r="UA128" s="71"/>
      <c r="UB128" s="71"/>
      <c r="UC128" s="71"/>
      <c r="UD128" s="71"/>
      <c r="UE128" s="71"/>
      <c r="UF128" s="71"/>
      <c r="UG128" s="71"/>
      <c r="UH128" s="71"/>
      <c r="UI128" s="71"/>
      <c r="UJ128" s="71"/>
      <c r="UK128" s="71"/>
      <c r="UL128" s="71"/>
      <c r="UM128" s="71"/>
      <c r="UN128" s="71"/>
      <c r="UO128" s="71"/>
      <c r="UP128" s="71"/>
      <c r="UQ128" s="71"/>
      <c r="UR128" s="71"/>
      <c r="US128" s="71"/>
      <c r="UT128" s="71"/>
      <c r="UU128" s="71"/>
      <c r="UV128" s="71"/>
      <c r="UW128" s="71"/>
      <c r="UX128" s="71"/>
      <c r="UY128" s="71"/>
      <c r="UZ128" s="71"/>
      <c r="VA128" s="71"/>
      <c r="VB128" s="71"/>
      <c r="VC128" s="71"/>
      <c r="VD128" s="71"/>
      <c r="VE128" s="71"/>
      <c r="VF128" s="71"/>
      <c r="VG128" s="71"/>
      <c r="VH128" s="71"/>
      <c r="VI128" s="71"/>
      <c r="VJ128" s="71"/>
      <c r="VK128" s="71"/>
      <c r="VL128" s="71"/>
      <c r="VM128" s="71"/>
      <c r="VN128" s="71"/>
      <c r="VO128" s="71"/>
      <c r="VP128" s="71"/>
      <c r="VQ128" s="71"/>
      <c r="VR128" s="71"/>
      <c r="VS128" s="71"/>
      <c r="VT128" s="71"/>
      <c r="VU128" s="71"/>
      <c r="VV128" s="71"/>
      <c r="VW128" s="71"/>
      <c r="VX128" s="71"/>
      <c r="VY128" s="71"/>
      <c r="VZ128" s="71"/>
      <c r="WA128" s="71"/>
      <c r="WB128" s="71"/>
      <c r="WC128" s="71"/>
      <c r="WD128" s="71"/>
      <c r="WE128" s="71"/>
      <c r="WF128" s="71"/>
      <c r="WG128" s="71"/>
      <c r="WH128" s="71"/>
      <c r="WI128" s="71"/>
      <c r="WJ128" s="71"/>
      <c r="WK128" s="71"/>
      <c r="WL128" s="71"/>
      <c r="WM128" s="71"/>
      <c r="WN128" s="71"/>
      <c r="WO128" s="71"/>
      <c r="WP128" s="71"/>
      <c r="WQ128" s="71"/>
      <c r="WR128" s="71"/>
      <c r="WS128" s="71"/>
      <c r="WT128" s="71"/>
      <c r="WU128" s="71"/>
      <c r="WV128" s="71"/>
      <c r="WW128" s="71"/>
      <c r="WX128" s="71"/>
      <c r="WY128" s="71"/>
      <c r="WZ128" s="71"/>
      <c r="XA128" s="71"/>
      <c r="XB128" s="71"/>
      <c r="XC128" s="71"/>
      <c r="XD128" s="71"/>
      <c r="XE128" s="71"/>
      <c r="XF128" s="71"/>
      <c r="XG128" s="71"/>
      <c r="XH128" s="71"/>
      <c r="XI128" s="71"/>
      <c r="XJ128" s="71"/>
      <c r="XK128" s="71"/>
      <c r="XL128" s="71"/>
      <c r="XM128" s="71"/>
      <c r="XN128" s="71"/>
      <c r="XO128" s="71"/>
      <c r="XP128" s="71"/>
      <c r="XQ128" s="71"/>
      <c r="XR128" s="71"/>
      <c r="XS128" s="71"/>
      <c r="XT128" s="71"/>
      <c r="XU128" s="71"/>
      <c r="XV128" s="71"/>
      <c r="XW128" s="71"/>
      <c r="XX128" s="71"/>
      <c r="XY128" s="71"/>
      <c r="XZ128" s="71"/>
      <c r="YA128" s="71"/>
      <c r="YB128" s="71"/>
      <c r="YC128" s="71"/>
      <c r="YD128" s="71"/>
      <c r="YE128" s="71"/>
      <c r="YF128" s="71"/>
      <c r="YG128" s="71"/>
      <c r="YH128" s="71"/>
      <c r="YI128" s="71"/>
      <c r="YJ128" s="71"/>
      <c r="YK128" s="71"/>
      <c r="YL128" s="71"/>
      <c r="YM128" s="71"/>
      <c r="YN128" s="71"/>
      <c r="YO128" s="71"/>
      <c r="YP128" s="71"/>
      <c r="YQ128" s="71"/>
      <c r="YR128" s="71"/>
      <c r="YS128" s="71"/>
      <c r="YT128" s="71"/>
      <c r="YU128" s="71"/>
      <c r="YV128" s="71"/>
      <c r="YW128" s="71"/>
      <c r="YX128" s="71"/>
      <c r="YY128" s="71"/>
      <c r="YZ128" s="71"/>
      <c r="ZA128" s="71"/>
      <c r="ZB128" s="71"/>
      <c r="ZC128" s="71"/>
      <c r="ZD128" s="71"/>
      <c r="ZE128" s="71"/>
      <c r="ZF128" s="71"/>
      <c r="ZG128" s="71"/>
      <c r="ZH128" s="71"/>
      <c r="ZI128" s="71"/>
      <c r="ZJ128" s="71"/>
      <c r="ZK128" s="71"/>
      <c r="ZL128" s="71"/>
      <c r="ZM128" s="71"/>
      <c r="ZN128" s="71"/>
      <c r="ZO128" s="71"/>
      <c r="ZP128" s="71"/>
      <c r="ZQ128" s="71"/>
      <c r="ZR128" s="71"/>
      <c r="ZS128" s="71"/>
      <c r="ZT128" s="71"/>
      <c r="ZU128" s="71"/>
      <c r="ZV128" s="71"/>
      <c r="ZW128" s="71"/>
      <c r="ZX128" s="71"/>
      <c r="ZY128" s="71"/>
      <c r="ZZ128" s="71"/>
      <c r="AAA128" s="71"/>
      <c r="AAB128" s="71"/>
      <c r="AAC128" s="71"/>
      <c r="AAD128" s="71"/>
      <c r="AAE128" s="71"/>
      <c r="AAF128" s="71"/>
      <c r="AAG128" s="71"/>
      <c r="AAH128" s="71"/>
      <c r="AAI128" s="71"/>
      <c r="AAJ128" s="71"/>
      <c r="AAK128" s="71"/>
      <c r="AAL128" s="71"/>
      <c r="AAM128" s="71"/>
      <c r="AAN128" s="71"/>
      <c r="AAO128" s="71"/>
      <c r="AAP128" s="71"/>
      <c r="AAQ128" s="71"/>
      <c r="AAR128" s="71"/>
      <c r="AAS128" s="71"/>
      <c r="AAT128" s="71"/>
      <c r="AAU128" s="71"/>
      <c r="AAV128" s="71"/>
      <c r="AAW128" s="71"/>
      <c r="AAX128" s="71"/>
      <c r="AAY128" s="71"/>
      <c r="AAZ128" s="71"/>
      <c r="ABA128" s="71"/>
      <c r="ABB128" s="71"/>
      <c r="ABC128" s="71"/>
      <c r="ABD128" s="71"/>
      <c r="ABE128" s="71"/>
      <c r="ABF128" s="71"/>
      <c r="ABG128" s="71"/>
      <c r="ABH128" s="71"/>
      <c r="ABI128" s="71"/>
      <c r="ABJ128" s="71"/>
      <c r="ABK128" s="71"/>
      <c r="ABL128" s="71"/>
      <c r="ABM128" s="71"/>
      <c r="ABN128" s="71"/>
      <c r="ABO128" s="71"/>
      <c r="ABP128" s="71"/>
      <c r="ABQ128" s="71"/>
      <c r="ABR128" s="71"/>
      <c r="ABS128" s="71"/>
      <c r="ABT128" s="71"/>
      <c r="ABU128" s="71"/>
      <c r="ABV128" s="71"/>
      <c r="ABW128" s="71"/>
      <c r="ABX128" s="71"/>
      <c r="ABY128" s="71"/>
      <c r="ABZ128" s="71"/>
      <c r="ACA128" s="71"/>
      <c r="ACB128" s="71"/>
      <c r="ACC128" s="71"/>
      <c r="ACD128" s="71"/>
      <c r="ACE128" s="71"/>
      <c r="ACF128" s="71"/>
      <c r="ACG128" s="71"/>
      <c r="ACH128" s="71"/>
      <c r="ACI128" s="71"/>
      <c r="ACJ128" s="71"/>
      <c r="ACK128" s="71"/>
      <c r="ACL128" s="71"/>
      <c r="ACM128" s="71"/>
      <c r="ACN128" s="71"/>
      <c r="ACO128" s="71"/>
      <c r="ACP128" s="71"/>
      <c r="ACQ128" s="71"/>
      <c r="ACR128" s="71"/>
      <c r="ACS128" s="71"/>
      <c r="ACT128" s="71"/>
      <c r="ACU128" s="71"/>
      <c r="ACV128" s="71"/>
      <c r="ACW128" s="71"/>
      <c r="ACX128" s="71"/>
      <c r="ACY128" s="71"/>
      <c r="ACZ128" s="71"/>
      <c r="ADA128" s="71"/>
      <c r="ADB128" s="71"/>
      <c r="ADC128" s="71"/>
      <c r="ADD128" s="71"/>
      <c r="ADE128" s="71"/>
      <c r="ADF128" s="71"/>
      <c r="ADG128" s="71"/>
      <c r="ADH128" s="71"/>
      <c r="ADI128" s="71"/>
      <c r="ADJ128" s="71"/>
      <c r="ADK128" s="71"/>
      <c r="ADL128" s="71"/>
      <c r="ADM128" s="71"/>
      <c r="ADN128" s="71"/>
      <c r="ADO128" s="71"/>
      <c r="ADP128" s="71"/>
      <c r="ADQ128" s="71"/>
      <c r="ADR128" s="71"/>
      <c r="ADS128" s="71"/>
      <c r="ADT128" s="71"/>
      <c r="ADU128" s="71"/>
      <c r="ADV128" s="71"/>
      <c r="ADW128" s="71"/>
      <c r="ADX128" s="71"/>
      <c r="ADY128" s="71"/>
      <c r="ADZ128" s="71"/>
      <c r="AEA128" s="71"/>
      <c r="AEB128" s="71"/>
      <c r="AEC128" s="71"/>
    </row>
    <row r="129" spans="1:809" s="73" customFormat="1">
      <c r="A129" s="38"/>
      <c r="B129" s="35">
        <v>2</v>
      </c>
      <c r="C129" s="62" t="s">
        <v>413</v>
      </c>
      <c r="D129" s="72" t="s">
        <v>35</v>
      </c>
      <c r="E129" s="63" t="s">
        <v>414</v>
      </c>
      <c r="F129" s="63" t="s">
        <v>415</v>
      </c>
      <c r="G129" s="63">
        <v>30</v>
      </c>
      <c r="H129" s="64"/>
      <c r="I129" s="63" t="s">
        <v>38</v>
      </c>
      <c r="J129" s="65">
        <v>1</v>
      </c>
      <c r="K129" s="90">
        <v>189</v>
      </c>
      <c r="L129" s="65">
        <v>1986</v>
      </c>
      <c r="M129" s="84">
        <v>31533</v>
      </c>
      <c r="N129" s="64" t="s">
        <v>416</v>
      </c>
      <c r="O129" s="68">
        <v>12</v>
      </c>
      <c r="P129" s="68">
        <v>7</v>
      </c>
      <c r="Q129" s="69" t="s">
        <v>240</v>
      </c>
      <c r="R129" s="70" t="s">
        <v>417</v>
      </c>
      <c r="S129" s="29" t="s">
        <v>156</v>
      </c>
      <c r="T129" s="30" t="str">
        <f t="shared" si="1"/>
        <v>Fe</v>
      </c>
      <c r="U129" s="29"/>
      <c r="V129" s="29"/>
      <c r="W129" s="29"/>
      <c r="X129" s="29"/>
      <c r="Y129" s="29"/>
      <c r="Z129" s="29"/>
      <c r="AA129" s="29"/>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c r="IW129" s="71"/>
      <c r="IX129" s="71"/>
      <c r="IY129" s="71"/>
      <c r="IZ129" s="71"/>
      <c r="JA129" s="71"/>
      <c r="JB129" s="71"/>
      <c r="JC129" s="71"/>
      <c r="JD129" s="71"/>
      <c r="JE129" s="71"/>
      <c r="JF129" s="71"/>
      <c r="JG129" s="71"/>
      <c r="JH129" s="71"/>
      <c r="JI129" s="71"/>
      <c r="JJ129" s="71"/>
      <c r="JK129" s="71"/>
      <c r="JL129" s="71"/>
      <c r="JM129" s="71"/>
      <c r="JN129" s="71"/>
      <c r="JO129" s="71"/>
      <c r="JP129" s="71"/>
      <c r="JQ129" s="71"/>
      <c r="JR129" s="71"/>
      <c r="JS129" s="71"/>
      <c r="JT129" s="71"/>
      <c r="JU129" s="71"/>
      <c r="JV129" s="71"/>
      <c r="JW129" s="71"/>
      <c r="JX129" s="71"/>
      <c r="JY129" s="71"/>
      <c r="JZ129" s="71"/>
      <c r="KA129" s="71"/>
      <c r="KB129" s="71"/>
      <c r="KC129" s="71"/>
      <c r="KD129" s="71"/>
      <c r="KE129" s="71"/>
      <c r="KF129" s="71"/>
      <c r="KG129" s="71"/>
      <c r="KH129" s="71"/>
      <c r="KI129" s="71"/>
      <c r="KJ129" s="71"/>
      <c r="KK129" s="71"/>
      <c r="KL129" s="71"/>
      <c r="KM129" s="71"/>
      <c r="KN129" s="71"/>
      <c r="KO129" s="71"/>
      <c r="KP129" s="71"/>
      <c r="KQ129" s="71"/>
      <c r="KR129" s="71"/>
      <c r="KS129" s="71"/>
      <c r="KT129" s="71"/>
      <c r="KU129" s="71"/>
      <c r="KV129" s="71"/>
      <c r="KW129" s="71"/>
      <c r="KX129" s="71"/>
      <c r="KY129" s="71"/>
      <c r="KZ129" s="71"/>
      <c r="LA129" s="71"/>
      <c r="LB129" s="71"/>
      <c r="LC129" s="71"/>
      <c r="LD129" s="71"/>
      <c r="LE129" s="71"/>
      <c r="LF129" s="71"/>
      <c r="LG129" s="71"/>
      <c r="LH129" s="71"/>
      <c r="LI129" s="71"/>
      <c r="LJ129" s="71"/>
      <c r="LK129" s="71"/>
      <c r="LL129" s="71"/>
      <c r="LM129" s="71"/>
      <c r="LN129" s="71"/>
      <c r="LO129" s="71"/>
      <c r="LP129" s="71"/>
      <c r="LQ129" s="71"/>
      <c r="LR129" s="71"/>
      <c r="LS129" s="71"/>
      <c r="LT129" s="71"/>
      <c r="LU129" s="71"/>
      <c r="LV129" s="71"/>
      <c r="LW129" s="71"/>
      <c r="LX129" s="71"/>
      <c r="LY129" s="71"/>
      <c r="LZ129" s="71"/>
      <c r="MA129" s="71"/>
      <c r="MB129" s="71"/>
      <c r="MC129" s="71"/>
      <c r="MD129" s="71"/>
      <c r="ME129" s="71"/>
      <c r="MF129" s="71"/>
      <c r="MG129" s="71"/>
      <c r="MH129" s="71"/>
      <c r="MI129" s="71"/>
      <c r="MJ129" s="71"/>
      <c r="MK129" s="71"/>
      <c r="ML129" s="71"/>
      <c r="MM129" s="71"/>
      <c r="MN129" s="71"/>
      <c r="MO129" s="71"/>
      <c r="MP129" s="71"/>
      <c r="MQ129" s="71"/>
      <c r="MR129" s="71"/>
      <c r="MS129" s="71"/>
      <c r="MT129" s="71"/>
      <c r="MU129" s="71"/>
      <c r="MV129" s="71"/>
      <c r="MW129" s="71"/>
      <c r="MX129" s="71"/>
      <c r="MY129" s="71"/>
      <c r="MZ129" s="71"/>
      <c r="NA129" s="71"/>
      <c r="NB129" s="71"/>
      <c r="NC129" s="71"/>
      <c r="ND129" s="71"/>
      <c r="NE129" s="71"/>
      <c r="NF129" s="71"/>
      <c r="NG129" s="71"/>
      <c r="NH129" s="71"/>
      <c r="NI129" s="71"/>
      <c r="NJ129" s="71"/>
      <c r="NK129" s="71"/>
      <c r="NL129" s="71"/>
      <c r="NM129" s="71"/>
      <c r="NN129" s="71"/>
      <c r="NO129" s="71"/>
      <c r="NP129" s="71"/>
      <c r="NQ129" s="71"/>
      <c r="NR129" s="71"/>
      <c r="NS129" s="71"/>
      <c r="NT129" s="71"/>
      <c r="NU129" s="71"/>
      <c r="NV129" s="71"/>
      <c r="NW129" s="71"/>
      <c r="NX129" s="71"/>
      <c r="NY129" s="71"/>
      <c r="NZ129" s="71"/>
      <c r="OA129" s="71"/>
      <c r="OB129" s="71"/>
      <c r="OC129" s="71"/>
      <c r="OD129" s="71"/>
      <c r="OE129" s="71"/>
      <c r="OF129" s="71"/>
      <c r="OG129" s="71"/>
      <c r="OH129" s="71"/>
      <c r="OI129" s="71"/>
      <c r="OJ129" s="71"/>
      <c r="OK129" s="71"/>
      <c r="OL129" s="71"/>
      <c r="OM129" s="71"/>
      <c r="ON129" s="71"/>
      <c r="OO129" s="71"/>
      <c r="OP129" s="71"/>
      <c r="OQ129" s="71"/>
      <c r="OR129" s="71"/>
      <c r="OS129" s="71"/>
      <c r="OT129" s="71"/>
      <c r="OU129" s="71"/>
      <c r="OV129" s="71"/>
      <c r="OW129" s="71"/>
      <c r="OX129" s="71"/>
      <c r="OY129" s="71"/>
      <c r="OZ129" s="71"/>
      <c r="PA129" s="71"/>
      <c r="PB129" s="71"/>
      <c r="PC129" s="71"/>
      <c r="PD129" s="71"/>
      <c r="PE129" s="71"/>
      <c r="PF129" s="71"/>
      <c r="PG129" s="71"/>
      <c r="PH129" s="71"/>
      <c r="PI129" s="71"/>
      <c r="PJ129" s="71"/>
      <c r="PK129" s="71"/>
      <c r="PL129" s="71"/>
      <c r="PM129" s="71"/>
      <c r="PN129" s="71"/>
      <c r="PO129" s="71"/>
      <c r="PP129" s="71"/>
      <c r="PQ129" s="71"/>
      <c r="PR129" s="71"/>
      <c r="PS129" s="71"/>
      <c r="PT129" s="71"/>
      <c r="PU129" s="71"/>
      <c r="PV129" s="71"/>
      <c r="PW129" s="71"/>
      <c r="PX129" s="71"/>
      <c r="PY129" s="71"/>
      <c r="PZ129" s="71"/>
      <c r="QA129" s="71"/>
      <c r="QB129" s="71"/>
      <c r="QC129" s="71"/>
      <c r="QD129" s="71"/>
      <c r="QE129" s="71"/>
      <c r="QF129" s="71"/>
      <c r="QG129" s="71"/>
      <c r="QH129" s="71"/>
      <c r="QI129" s="71"/>
      <c r="QJ129" s="71"/>
      <c r="QK129" s="71"/>
      <c r="QL129" s="71"/>
      <c r="QM129" s="71"/>
      <c r="QN129" s="71"/>
      <c r="QO129" s="71"/>
      <c r="QP129" s="71"/>
      <c r="QQ129" s="71"/>
      <c r="QR129" s="71"/>
      <c r="QS129" s="71"/>
      <c r="QT129" s="71"/>
      <c r="QU129" s="71"/>
      <c r="QV129" s="71"/>
      <c r="QW129" s="71"/>
      <c r="QX129" s="71"/>
      <c r="QY129" s="71"/>
      <c r="QZ129" s="71"/>
      <c r="RA129" s="71"/>
      <c r="RB129" s="71"/>
      <c r="RC129" s="71"/>
      <c r="RD129" s="71"/>
      <c r="RE129" s="71"/>
      <c r="RF129" s="71"/>
      <c r="RG129" s="71"/>
      <c r="RH129" s="71"/>
      <c r="RI129" s="71"/>
      <c r="RJ129" s="71"/>
      <c r="RK129" s="71"/>
      <c r="RL129" s="71"/>
      <c r="RM129" s="71"/>
      <c r="RN129" s="71"/>
      <c r="RO129" s="71"/>
      <c r="RP129" s="71"/>
      <c r="RQ129" s="71"/>
      <c r="RR129" s="71"/>
      <c r="RS129" s="71"/>
      <c r="RT129" s="71"/>
      <c r="RU129" s="71"/>
      <c r="RV129" s="71"/>
      <c r="RW129" s="71"/>
      <c r="RX129" s="71"/>
      <c r="RY129" s="71"/>
      <c r="RZ129" s="71"/>
      <c r="SA129" s="71"/>
      <c r="SB129" s="71"/>
      <c r="SC129" s="71"/>
      <c r="SD129" s="71"/>
      <c r="SE129" s="71"/>
      <c r="SF129" s="71"/>
      <c r="SG129" s="71"/>
      <c r="SH129" s="71"/>
      <c r="SI129" s="71"/>
      <c r="SJ129" s="71"/>
      <c r="SK129" s="71"/>
      <c r="SL129" s="71"/>
      <c r="SM129" s="71"/>
      <c r="SN129" s="71"/>
      <c r="SO129" s="71"/>
      <c r="SP129" s="71"/>
      <c r="SQ129" s="71"/>
      <c r="SR129" s="71"/>
      <c r="SS129" s="71"/>
      <c r="ST129" s="71"/>
      <c r="SU129" s="71"/>
      <c r="SV129" s="71"/>
      <c r="SW129" s="71"/>
      <c r="SX129" s="71"/>
      <c r="SY129" s="71"/>
      <c r="SZ129" s="71"/>
      <c r="TA129" s="71"/>
      <c r="TB129" s="71"/>
      <c r="TC129" s="71"/>
      <c r="TD129" s="71"/>
      <c r="TE129" s="71"/>
      <c r="TF129" s="71"/>
      <c r="TG129" s="71"/>
      <c r="TH129" s="71"/>
      <c r="TI129" s="71"/>
      <c r="TJ129" s="71"/>
      <c r="TK129" s="71"/>
      <c r="TL129" s="71"/>
      <c r="TM129" s="71"/>
      <c r="TN129" s="71"/>
      <c r="TO129" s="71"/>
      <c r="TP129" s="71"/>
      <c r="TQ129" s="71"/>
      <c r="TR129" s="71"/>
      <c r="TS129" s="71"/>
      <c r="TT129" s="71"/>
      <c r="TU129" s="71"/>
      <c r="TV129" s="71"/>
      <c r="TW129" s="71"/>
      <c r="TX129" s="71"/>
      <c r="TY129" s="71"/>
      <c r="TZ129" s="71"/>
      <c r="UA129" s="71"/>
      <c r="UB129" s="71"/>
      <c r="UC129" s="71"/>
      <c r="UD129" s="71"/>
      <c r="UE129" s="71"/>
      <c r="UF129" s="71"/>
      <c r="UG129" s="71"/>
      <c r="UH129" s="71"/>
      <c r="UI129" s="71"/>
      <c r="UJ129" s="71"/>
      <c r="UK129" s="71"/>
      <c r="UL129" s="71"/>
      <c r="UM129" s="71"/>
      <c r="UN129" s="71"/>
      <c r="UO129" s="71"/>
      <c r="UP129" s="71"/>
      <c r="UQ129" s="71"/>
      <c r="UR129" s="71"/>
      <c r="US129" s="71"/>
      <c r="UT129" s="71"/>
      <c r="UU129" s="71"/>
      <c r="UV129" s="71"/>
      <c r="UW129" s="71"/>
      <c r="UX129" s="71"/>
      <c r="UY129" s="71"/>
      <c r="UZ129" s="71"/>
      <c r="VA129" s="71"/>
      <c r="VB129" s="71"/>
      <c r="VC129" s="71"/>
      <c r="VD129" s="71"/>
      <c r="VE129" s="71"/>
      <c r="VF129" s="71"/>
      <c r="VG129" s="71"/>
      <c r="VH129" s="71"/>
      <c r="VI129" s="71"/>
      <c r="VJ129" s="71"/>
      <c r="VK129" s="71"/>
      <c r="VL129" s="71"/>
      <c r="VM129" s="71"/>
      <c r="VN129" s="71"/>
      <c r="VO129" s="71"/>
      <c r="VP129" s="71"/>
      <c r="VQ129" s="71"/>
      <c r="VR129" s="71"/>
      <c r="VS129" s="71"/>
      <c r="VT129" s="71"/>
      <c r="VU129" s="71"/>
      <c r="VV129" s="71"/>
      <c r="VW129" s="71"/>
      <c r="VX129" s="71"/>
      <c r="VY129" s="71"/>
      <c r="VZ129" s="71"/>
      <c r="WA129" s="71"/>
      <c r="WB129" s="71"/>
      <c r="WC129" s="71"/>
      <c r="WD129" s="71"/>
      <c r="WE129" s="71"/>
      <c r="WF129" s="71"/>
      <c r="WG129" s="71"/>
      <c r="WH129" s="71"/>
      <c r="WI129" s="71"/>
      <c r="WJ129" s="71"/>
      <c r="WK129" s="71"/>
      <c r="WL129" s="71"/>
      <c r="WM129" s="71"/>
      <c r="WN129" s="71"/>
      <c r="WO129" s="71"/>
      <c r="WP129" s="71"/>
      <c r="WQ129" s="71"/>
      <c r="WR129" s="71"/>
      <c r="WS129" s="71"/>
      <c r="WT129" s="71"/>
      <c r="WU129" s="71"/>
      <c r="WV129" s="71"/>
      <c r="WW129" s="71"/>
      <c r="WX129" s="71"/>
      <c r="WY129" s="71"/>
      <c r="WZ129" s="71"/>
      <c r="XA129" s="71"/>
      <c r="XB129" s="71"/>
      <c r="XC129" s="71"/>
      <c r="XD129" s="71"/>
      <c r="XE129" s="71"/>
      <c r="XF129" s="71"/>
      <c r="XG129" s="71"/>
      <c r="XH129" s="71"/>
      <c r="XI129" s="71"/>
      <c r="XJ129" s="71"/>
      <c r="XK129" s="71"/>
      <c r="XL129" s="71"/>
      <c r="XM129" s="71"/>
      <c r="XN129" s="71"/>
      <c r="XO129" s="71"/>
      <c r="XP129" s="71"/>
      <c r="XQ129" s="71"/>
      <c r="XR129" s="71"/>
      <c r="XS129" s="71"/>
      <c r="XT129" s="71"/>
      <c r="XU129" s="71"/>
      <c r="XV129" s="71"/>
      <c r="XW129" s="71"/>
      <c r="XX129" s="71"/>
      <c r="XY129" s="71"/>
      <c r="XZ129" s="71"/>
      <c r="YA129" s="71"/>
      <c r="YB129" s="71"/>
      <c r="YC129" s="71"/>
      <c r="YD129" s="71"/>
      <c r="YE129" s="71"/>
      <c r="YF129" s="71"/>
      <c r="YG129" s="71"/>
      <c r="YH129" s="71"/>
      <c r="YI129" s="71"/>
      <c r="YJ129" s="71"/>
      <c r="YK129" s="71"/>
      <c r="YL129" s="71"/>
      <c r="YM129" s="71"/>
      <c r="YN129" s="71"/>
      <c r="YO129" s="71"/>
      <c r="YP129" s="71"/>
      <c r="YQ129" s="71"/>
      <c r="YR129" s="71"/>
      <c r="YS129" s="71"/>
      <c r="YT129" s="71"/>
      <c r="YU129" s="71"/>
      <c r="YV129" s="71"/>
      <c r="YW129" s="71"/>
      <c r="YX129" s="71"/>
      <c r="YY129" s="71"/>
      <c r="YZ129" s="71"/>
      <c r="ZA129" s="71"/>
      <c r="ZB129" s="71"/>
      <c r="ZC129" s="71"/>
      <c r="ZD129" s="71"/>
      <c r="ZE129" s="71"/>
      <c r="ZF129" s="71"/>
      <c r="ZG129" s="71"/>
      <c r="ZH129" s="71"/>
      <c r="ZI129" s="71"/>
      <c r="ZJ129" s="71"/>
      <c r="ZK129" s="71"/>
      <c r="ZL129" s="71"/>
      <c r="ZM129" s="71"/>
      <c r="ZN129" s="71"/>
      <c r="ZO129" s="71"/>
      <c r="ZP129" s="71"/>
      <c r="ZQ129" s="71"/>
      <c r="ZR129" s="71"/>
      <c r="ZS129" s="71"/>
      <c r="ZT129" s="71"/>
      <c r="ZU129" s="71"/>
      <c r="ZV129" s="71"/>
      <c r="ZW129" s="71"/>
      <c r="ZX129" s="71"/>
      <c r="ZY129" s="71"/>
      <c r="ZZ129" s="71"/>
      <c r="AAA129" s="71"/>
      <c r="AAB129" s="71"/>
      <c r="AAC129" s="71"/>
      <c r="AAD129" s="71"/>
      <c r="AAE129" s="71"/>
      <c r="AAF129" s="71"/>
      <c r="AAG129" s="71"/>
      <c r="AAH129" s="71"/>
      <c r="AAI129" s="71"/>
      <c r="AAJ129" s="71"/>
      <c r="AAK129" s="71"/>
      <c r="AAL129" s="71"/>
      <c r="AAM129" s="71"/>
      <c r="AAN129" s="71"/>
      <c r="AAO129" s="71"/>
      <c r="AAP129" s="71"/>
      <c r="AAQ129" s="71"/>
      <c r="AAR129" s="71"/>
      <c r="AAS129" s="71"/>
      <c r="AAT129" s="71"/>
      <c r="AAU129" s="71"/>
      <c r="AAV129" s="71"/>
      <c r="AAW129" s="71"/>
      <c r="AAX129" s="71"/>
      <c r="AAY129" s="71"/>
      <c r="AAZ129" s="71"/>
      <c r="ABA129" s="71"/>
      <c r="ABB129" s="71"/>
      <c r="ABC129" s="71"/>
      <c r="ABD129" s="71"/>
      <c r="ABE129" s="71"/>
      <c r="ABF129" s="71"/>
      <c r="ABG129" s="71"/>
      <c r="ABH129" s="71"/>
      <c r="ABI129" s="71"/>
      <c r="ABJ129" s="71"/>
      <c r="ABK129" s="71"/>
      <c r="ABL129" s="71"/>
      <c r="ABM129" s="71"/>
      <c r="ABN129" s="71"/>
      <c r="ABO129" s="71"/>
      <c r="ABP129" s="71"/>
      <c r="ABQ129" s="71"/>
      <c r="ABR129" s="71"/>
      <c r="ABS129" s="71"/>
      <c r="ABT129" s="71"/>
      <c r="ABU129" s="71"/>
      <c r="ABV129" s="71"/>
      <c r="ABW129" s="71"/>
      <c r="ABX129" s="71"/>
      <c r="ABY129" s="71"/>
      <c r="ABZ129" s="71"/>
      <c r="ACA129" s="71"/>
      <c r="ACB129" s="71"/>
      <c r="ACC129" s="71"/>
      <c r="ACD129" s="71"/>
      <c r="ACE129" s="71"/>
      <c r="ACF129" s="71"/>
      <c r="ACG129" s="71"/>
      <c r="ACH129" s="71"/>
      <c r="ACI129" s="71"/>
      <c r="ACJ129" s="71"/>
      <c r="ACK129" s="71"/>
      <c r="ACL129" s="71"/>
      <c r="ACM129" s="71"/>
      <c r="ACN129" s="71"/>
      <c r="ACO129" s="71"/>
      <c r="ACP129" s="71"/>
      <c r="ACQ129" s="71"/>
      <c r="ACR129" s="71"/>
      <c r="ACS129" s="71"/>
      <c r="ACT129" s="71"/>
      <c r="ACU129" s="71"/>
      <c r="ACV129" s="71"/>
      <c r="ACW129" s="71"/>
      <c r="ACX129" s="71"/>
      <c r="ACY129" s="71"/>
      <c r="ACZ129" s="71"/>
      <c r="ADA129" s="71"/>
      <c r="ADB129" s="71"/>
      <c r="ADC129" s="71"/>
      <c r="ADD129" s="71"/>
      <c r="ADE129" s="71"/>
      <c r="ADF129" s="71"/>
      <c r="ADG129" s="71"/>
      <c r="ADH129" s="71"/>
      <c r="ADI129" s="71"/>
      <c r="ADJ129" s="71"/>
      <c r="ADK129" s="71"/>
      <c r="ADL129" s="71"/>
      <c r="ADM129" s="71"/>
      <c r="ADN129" s="71"/>
      <c r="ADO129" s="71"/>
      <c r="ADP129" s="71"/>
      <c r="ADQ129" s="71"/>
      <c r="ADR129" s="71"/>
      <c r="ADS129" s="71"/>
      <c r="ADT129" s="71"/>
      <c r="ADU129" s="71"/>
      <c r="ADV129" s="71"/>
      <c r="ADW129" s="71"/>
      <c r="ADX129" s="71"/>
      <c r="ADY129" s="71"/>
      <c r="ADZ129" s="71"/>
      <c r="AEA129" s="71"/>
      <c r="AEB129" s="71"/>
      <c r="AEC129" s="71"/>
    </row>
    <row r="130" spans="1:809" s="73" customFormat="1">
      <c r="A130" s="49"/>
      <c r="B130" s="35">
        <v>3</v>
      </c>
      <c r="C130" s="62" t="s">
        <v>418</v>
      </c>
      <c r="D130" s="72" t="s">
        <v>99</v>
      </c>
      <c r="E130" s="63" t="s">
        <v>306</v>
      </c>
      <c r="F130" s="63" t="s">
        <v>324</v>
      </c>
      <c r="G130" s="63">
        <v>6</v>
      </c>
      <c r="H130" s="64" t="s">
        <v>375</v>
      </c>
      <c r="I130" s="63" t="s">
        <v>81</v>
      </c>
      <c r="J130" s="65">
        <v>1</v>
      </c>
      <c r="K130" s="90">
        <v>188</v>
      </c>
      <c r="L130" s="65">
        <v>1986</v>
      </c>
      <c r="M130" s="67">
        <v>31491</v>
      </c>
      <c r="N130" s="64"/>
      <c r="O130" s="68"/>
      <c r="P130" s="68"/>
      <c r="Q130" s="69" t="s">
        <v>419</v>
      </c>
      <c r="R130" s="70" t="s">
        <v>420</v>
      </c>
      <c r="S130" s="29"/>
      <c r="T130" s="30" t="str">
        <f t="shared" si="1"/>
        <v>Pb Zn</v>
      </c>
      <c r="U130" s="29"/>
      <c r="V130" s="29"/>
      <c r="W130" s="29"/>
      <c r="X130" s="29"/>
      <c r="Y130" s="29"/>
      <c r="Z130" s="29"/>
      <c r="AA130" s="29"/>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c r="IW130" s="71"/>
      <c r="IX130" s="71"/>
      <c r="IY130" s="71"/>
      <c r="IZ130" s="71"/>
      <c r="JA130" s="71"/>
      <c r="JB130" s="71"/>
      <c r="JC130" s="71"/>
      <c r="JD130" s="71"/>
      <c r="JE130" s="71"/>
      <c r="JF130" s="71"/>
      <c r="JG130" s="71"/>
      <c r="JH130" s="71"/>
      <c r="JI130" s="71"/>
      <c r="JJ130" s="71"/>
      <c r="JK130" s="71"/>
      <c r="JL130" s="71"/>
      <c r="JM130" s="71"/>
      <c r="JN130" s="71"/>
      <c r="JO130" s="71"/>
      <c r="JP130" s="71"/>
      <c r="JQ130" s="71"/>
      <c r="JR130" s="71"/>
      <c r="JS130" s="71"/>
      <c r="JT130" s="71"/>
      <c r="JU130" s="71"/>
      <c r="JV130" s="71"/>
      <c r="JW130" s="71"/>
      <c r="JX130" s="71"/>
      <c r="JY130" s="71"/>
      <c r="JZ130" s="71"/>
      <c r="KA130" s="71"/>
      <c r="KB130" s="71"/>
      <c r="KC130" s="71"/>
      <c r="KD130" s="71"/>
      <c r="KE130" s="71"/>
      <c r="KF130" s="71"/>
      <c r="KG130" s="71"/>
      <c r="KH130" s="71"/>
      <c r="KI130" s="71"/>
      <c r="KJ130" s="71"/>
      <c r="KK130" s="71"/>
      <c r="KL130" s="71"/>
      <c r="KM130" s="71"/>
      <c r="KN130" s="71"/>
      <c r="KO130" s="71"/>
      <c r="KP130" s="71"/>
      <c r="KQ130" s="71"/>
      <c r="KR130" s="71"/>
      <c r="KS130" s="71"/>
      <c r="KT130" s="71"/>
      <c r="KU130" s="71"/>
      <c r="KV130" s="71"/>
      <c r="KW130" s="71"/>
      <c r="KX130" s="71"/>
      <c r="KY130" s="71"/>
      <c r="KZ130" s="71"/>
      <c r="LA130" s="71"/>
      <c r="LB130" s="71"/>
      <c r="LC130" s="71"/>
      <c r="LD130" s="71"/>
      <c r="LE130" s="71"/>
      <c r="LF130" s="71"/>
      <c r="LG130" s="71"/>
      <c r="LH130" s="71"/>
      <c r="LI130" s="71"/>
      <c r="LJ130" s="71"/>
      <c r="LK130" s="71"/>
      <c r="LL130" s="71"/>
      <c r="LM130" s="71"/>
      <c r="LN130" s="71"/>
      <c r="LO130" s="71"/>
      <c r="LP130" s="71"/>
      <c r="LQ130" s="71"/>
      <c r="LR130" s="71"/>
      <c r="LS130" s="71"/>
      <c r="LT130" s="71"/>
      <c r="LU130" s="71"/>
      <c r="LV130" s="71"/>
      <c r="LW130" s="71"/>
      <c r="LX130" s="71"/>
      <c r="LY130" s="71"/>
      <c r="LZ130" s="71"/>
      <c r="MA130" s="71"/>
      <c r="MB130" s="71"/>
      <c r="MC130" s="71"/>
      <c r="MD130" s="71"/>
      <c r="ME130" s="71"/>
      <c r="MF130" s="71"/>
      <c r="MG130" s="71"/>
      <c r="MH130" s="71"/>
      <c r="MI130" s="71"/>
      <c r="MJ130" s="71"/>
      <c r="MK130" s="71"/>
      <c r="ML130" s="71"/>
      <c r="MM130" s="71"/>
      <c r="MN130" s="71"/>
      <c r="MO130" s="71"/>
      <c r="MP130" s="71"/>
      <c r="MQ130" s="71"/>
      <c r="MR130" s="71"/>
      <c r="MS130" s="71"/>
      <c r="MT130" s="71"/>
      <c r="MU130" s="71"/>
      <c r="MV130" s="71"/>
      <c r="MW130" s="71"/>
      <c r="MX130" s="71"/>
      <c r="MY130" s="71"/>
      <c r="MZ130" s="71"/>
      <c r="NA130" s="71"/>
      <c r="NB130" s="71"/>
      <c r="NC130" s="71"/>
      <c r="ND130" s="71"/>
      <c r="NE130" s="71"/>
      <c r="NF130" s="71"/>
      <c r="NG130" s="71"/>
      <c r="NH130" s="71"/>
      <c r="NI130" s="71"/>
      <c r="NJ130" s="71"/>
      <c r="NK130" s="71"/>
      <c r="NL130" s="71"/>
      <c r="NM130" s="71"/>
      <c r="NN130" s="71"/>
      <c r="NO130" s="71"/>
      <c r="NP130" s="71"/>
      <c r="NQ130" s="71"/>
      <c r="NR130" s="71"/>
      <c r="NS130" s="71"/>
      <c r="NT130" s="71"/>
      <c r="NU130" s="71"/>
      <c r="NV130" s="71"/>
      <c r="NW130" s="71"/>
      <c r="NX130" s="71"/>
      <c r="NY130" s="71"/>
      <c r="NZ130" s="71"/>
      <c r="OA130" s="71"/>
      <c r="OB130" s="71"/>
      <c r="OC130" s="71"/>
      <c r="OD130" s="71"/>
      <c r="OE130" s="71"/>
      <c r="OF130" s="71"/>
      <c r="OG130" s="71"/>
      <c r="OH130" s="71"/>
      <c r="OI130" s="71"/>
      <c r="OJ130" s="71"/>
      <c r="OK130" s="71"/>
      <c r="OL130" s="71"/>
      <c r="OM130" s="71"/>
      <c r="ON130" s="71"/>
      <c r="OO130" s="71"/>
      <c r="OP130" s="71"/>
      <c r="OQ130" s="71"/>
      <c r="OR130" s="71"/>
      <c r="OS130" s="71"/>
      <c r="OT130" s="71"/>
      <c r="OU130" s="71"/>
      <c r="OV130" s="71"/>
      <c r="OW130" s="71"/>
      <c r="OX130" s="71"/>
      <c r="OY130" s="71"/>
      <c r="OZ130" s="71"/>
      <c r="PA130" s="71"/>
      <c r="PB130" s="71"/>
      <c r="PC130" s="71"/>
      <c r="PD130" s="71"/>
      <c r="PE130" s="71"/>
      <c r="PF130" s="71"/>
      <c r="PG130" s="71"/>
      <c r="PH130" s="71"/>
      <c r="PI130" s="71"/>
      <c r="PJ130" s="71"/>
      <c r="PK130" s="71"/>
      <c r="PL130" s="71"/>
      <c r="PM130" s="71"/>
      <c r="PN130" s="71"/>
      <c r="PO130" s="71"/>
      <c r="PP130" s="71"/>
      <c r="PQ130" s="71"/>
      <c r="PR130" s="71"/>
      <c r="PS130" s="71"/>
      <c r="PT130" s="71"/>
      <c r="PU130" s="71"/>
      <c r="PV130" s="71"/>
      <c r="PW130" s="71"/>
      <c r="PX130" s="71"/>
      <c r="PY130" s="71"/>
      <c r="PZ130" s="71"/>
      <c r="QA130" s="71"/>
      <c r="QB130" s="71"/>
      <c r="QC130" s="71"/>
      <c r="QD130" s="71"/>
      <c r="QE130" s="71"/>
      <c r="QF130" s="71"/>
      <c r="QG130" s="71"/>
      <c r="QH130" s="71"/>
      <c r="QI130" s="71"/>
      <c r="QJ130" s="71"/>
      <c r="QK130" s="71"/>
      <c r="QL130" s="71"/>
      <c r="QM130" s="71"/>
      <c r="QN130" s="71"/>
      <c r="QO130" s="71"/>
      <c r="QP130" s="71"/>
      <c r="QQ130" s="71"/>
      <c r="QR130" s="71"/>
      <c r="QS130" s="71"/>
      <c r="QT130" s="71"/>
      <c r="QU130" s="71"/>
      <c r="QV130" s="71"/>
      <c r="QW130" s="71"/>
      <c r="QX130" s="71"/>
      <c r="QY130" s="71"/>
      <c r="QZ130" s="71"/>
      <c r="RA130" s="71"/>
      <c r="RB130" s="71"/>
      <c r="RC130" s="71"/>
      <c r="RD130" s="71"/>
      <c r="RE130" s="71"/>
      <c r="RF130" s="71"/>
      <c r="RG130" s="71"/>
      <c r="RH130" s="71"/>
      <c r="RI130" s="71"/>
      <c r="RJ130" s="71"/>
      <c r="RK130" s="71"/>
      <c r="RL130" s="71"/>
      <c r="RM130" s="71"/>
      <c r="RN130" s="71"/>
      <c r="RO130" s="71"/>
      <c r="RP130" s="71"/>
      <c r="RQ130" s="71"/>
      <c r="RR130" s="71"/>
      <c r="RS130" s="71"/>
      <c r="RT130" s="71"/>
      <c r="RU130" s="71"/>
      <c r="RV130" s="71"/>
      <c r="RW130" s="71"/>
      <c r="RX130" s="71"/>
      <c r="RY130" s="71"/>
      <c r="RZ130" s="71"/>
      <c r="SA130" s="71"/>
      <c r="SB130" s="71"/>
      <c r="SC130" s="71"/>
      <c r="SD130" s="71"/>
      <c r="SE130" s="71"/>
      <c r="SF130" s="71"/>
      <c r="SG130" s="71"/>
      <c r="SH130" s="71"/>
      <c r="SI130" s="71"/>
      <c r="SJ130" s="71"/>
      <c r="SK130" s="71"/>
      <c r="SL130" s="71"/>
      <c r="SM130" s="71"/>
      <c r="SN130" s="71"/>
      <c r="SO130" s="71"/>
      <c r="SP130" s="71"/>
      <c r="SQ130" s="71"/>
      <c r="SR130" s="71"/>
      <c r="SS130" s="71"/>
      <c r="ST130" s="71"/>
      <c r="SU130" s="71"/>
      <c r="SV130" s="71"/>
      <c r="SW130" s="71"/>
      <c r="SX130" s="71"/>
      <c r="SY130" s="71"/>
      <c r="SZ130" s="71"/>
      <c r="TA130" s="71"/>
      <c r="TB130" s="71"/>
      <c r="TC130" s="71"/>
      <c r="TD130" s="71"/>
      <c r="TE130" s="71"/>
      <c r="TF130" s="71"/>
      <c r="TG130" s="71"/>
      <c r="TH130" s="71"/>
      <c r="TI130" s="71"/>
      <c r="TJ130" s="71"/>
      <c r="TK130" s="71"/>
      <c r="TL130" s="71"/>
      <c r="TM130" s="71"/>
      <c r="TN130" s="71"/>
      <c r="TO130" s="71"/>
      <c r="TP130" s="71"/>
      <c r="TQ130" s="71"/>
      <c r="TR130" s="71"/>
      <c r="TS130" s="71"/>
      <c r="TT130" s="71"/>
      <c r="TU130" s="71"/>
      <c r="TV130" s="71"/>
      <c r="TW130" s="71"/>
      <c r="TX130" s="71"/>
      <c r="TY130" s="71"/>
      <c r="TZ130" s="71"/>
      <c r="UA130" s="71"/>
      <c r="UB130" s="71"/>
      <c r="UC130" s="71"/>
      <c r="UD130" s="71"/>
      <c r="UE130" s="71"/>
      <c r="UF130" s="71"/>
      <c r="UG130" s="71"/>
      <c r="UH130" s="71"/>
      <c r="UI130" s="71"/>
      <c r="UJ130" s="71"/>
      <c r="UK130" s="71"/>
      <c r="UL130" s="71"/>
      <c r="UM130" s="71"/>
      <c r="UN130" s="71"/>
      <c r="UO130" s="71"/>
      <c r="UP130" s="71"/>
      <c r="UQ130" s="71"/>
      <c r="UR130" s="71"/>
      <c r="US130" s="71"/>
      <c r="UT130" s="71"/>
      <c r="UU130" s="71"/>
      <c r="UV130" s="71"/>
      <c r="UW130" s="71"/>
      <c r="UX130" s="71"/>
      <c r="UY130" s="71"/>
      <c r="UZ130" s="71"/>
      <c r="VA130" s="71"/>
      <c r="VB130" s="71"/>
      <c r="VC130" s="71"/>
      <c r="VD130" s="71"/>
      <c r="VE130" s="71"/>
      <c r="VF130" s="71"/>
      <c r="VG130" s="71"/>
      <c r="VH130" s="71"/>
      <c r="VI130" s="71"/>
      <c r="VJ130" s="71"/>
      <c r="VK130" s="71"/>
      <c r="VL130" s="71"/>
      <c r="VM130" s="71"/>
      <c r="VN130" s="71"/>
      <c r="VO130" s="71"/>
      <c r="VP130" s="71"/>
      <c r="VQ130" s="71"/>
      <c r="VR130" s="71"/>
      <c r="VS130" s="71"/>
      <c r="VT130" s="71"/>
      <c r="VU130" s="71"/>
      <c r="VV130" s="71"/>
      <c r="VW130" s="71"/>
      <c r="VX130" s="71"/>
      <c r="VY130" s="71"/>
      <c r="VZ130" s="71"/>
      <c r="WA130" s="71"/>
      <c r="WB130" s="71"/>
      <c r="WC130" s="71"/>
      <c r="WD130" s="71"/>
      <c r="WE130" s="71"/>
      <c r="WF130" s="71"/>
      <c r="WG130" s="71"/>
      <c r="WH130" s="71"/>
      <c r="WI130" s="71"/>
      <c r="WJ130" s="71"/>
      <c r="WK130" s="71"/>
      <c r="WL130" s="71"/>
      <c r="WM130" s="71"/>
      <c r="WN130" s="71"/>
      <c r="WO130" s="71"/>
      <c r="WP130" s="71"/>
      <c r="WQ130" s="71"/>
      <c r="WR130" s="71"/>
      <c r="WS130" s="71"/>
      <c r="WT130" s="71"/>
      <c r="WU130" s="71"/>
      <c r="WV130" s="71"/>
      <c r="WW130" s="71"/>
      <c r="WX130" s="71"/>
      <c r="WY130" s="71"/>
      <c r="WZ130" s="71"/>
      <c r="XA130" s="71"/>
      <c r="XB130" s="71"/>
      <c r="XC130" s="71"/>
      <c r="XD130" s="71"/>
      <c r="XE130" s="71"/>
      <c r="XF130" s="71"/>
      <c r="XG130" s="71"/>
      <c r="XH130" s="71"/>
      <c r="XI130" s="71"/>
      <c r="XJ130" s="71"/>
      <c r="XK130" s="71"/>
      <c r="XL130" s="71"/>
      <c r="XM130" s="71"/>
      <c r="XN130" s="71"/>
      <c r="XO130" s="71"/>
      <c r="XP130" s="71"/>
      <c r="XQ130" s="71"/>
      <c r="XR130" s="71"/>
      <c r="XS130" s="71"/>
      <c r="XT130" s="71"/>
      <c r="XU130" s="71"/>
      <c r="XV130" s="71"/>
      <c r="XW130" s="71"/>
      <c r="XX130" s="71"/>
      <c r="XY130" s="71"/>
      <c r="XZ130" s="71"/>
      <c r="YA130" s="71"/>
      <c r="YB130" s="71"/>
      <c r="YC130" s="71"/>
      <c r="YD130" s="71"/>
      <c r="YE130" s="71"/>
      <c r="YF130" s="71"/>
      <c r="YG130" s="71"/>
      <c r="YH130" s="71"/>
      <c r="YI130" s="71"/>
      <c r="YJ130" s="71"/>
      <c r="YK130" s="71"/>
      <c r="YL130" s="71"/>
      <c r="YM130" s="71"/>
      <c r="YN130" s="71"/>
      <c r="YO130" s="71"/>
      <c r="YP130" s="71"/>
      <c r="YQ130" s="71"/>
      <c r="YR130" s="71"/>
      <c r="YS130" s="71"/>
      <c r="YT130" s="71"/>
      <c r="YU130" s="71"/>
      <c r="YV130" s="71"/>
      <c r="YW130" s="71"/>
      <c r="YX130" s="71"/>
      <c r="YY130" s="71"/>
      <c r="YZ130" s="71"/>
      <c r="ZA130" s="71"/>
      <c r="ZB130" s="71"/>
      <c r="ZC130" s="71"/>
      <c r="ZD130" s="71"/>
      <c r="ZE130" s="71"/>
      <c r="ZF130" s="71"/>
      <c r="ZG130" s="71"/>
      <c r="ZH130" s="71"/>
      <c r="ZI130" s="71"/>
      <c r="ZJ130" s="71"/>
      <c r="ZK130" s="71"/>
      <c r="ZL130" s="71"/>
      <c r="ZM130" s="71"/>
      <c r="ZN130" s="71"/>
      <c r="ZO130" s="71"/>
      <c r="ZP130" s="71"/>
      <c r="ZQ130" s="71"/>
      <c r="ZR130" s="71"/>
      <c r="ZS130" s="71"/>
      <c r="ZT130" s="71"/>
      <c r="ZU130" s="71"/>
      <c r="ZV130" s="71"/>
      <c r="ZW130" s="71"/>
      <c r="ZX130" s="71"/>
      <c r="ZY130" s="71"/>
      <c r="ZZ130" s="71"/>
      <c r="AAA130" s="71"/>
      <c r="AAB130" s="71"/>
      <c r="AAC130" s="71"/>
      <c r="AAD130" s="71"/>
      <c r="AAE130" s="71"/>
      <c r="AAF130" s="71"/>
      <c r="AAG130" s="71"/>
      <c r="AAH130" s="71"/>
      <c r="AAI130" s="71"/>
      <c r="AAJ130" s="71"/>
      <c r="AAK130" s="71"/>
      <c r="AAL130" s="71"/>
      <c r="AAM130" s="71"/>
      <c r="AAN130" s="71"/>
      <c r="AAO130" s="71"/>
      <c r="AAP130" s="71"/>
      <c r="AAQ130" s="71"/>
      <c r="AAR130" s="71"/>
      <c r="AAS130" s="71"/>
      <c r="AAT130" s="71"/>
      <c r="AAU130" s="71"/>
      <c r="AAV130" s="71"/>
      <c r="AAW130" s="71"/>
      <c r="AAX130" s="71"/>
      <c r="AAY130" s="71"/>
      <c r="AAZ130" s="71"/>
      <c r="ABA130" s="71"/>
      <c r="ABB130" s="71"/>
      <c r="ABC130" s="71"/>
      <c r="ABD130" s="71"/>
      <c r="ABE130" s="71"/>
      <c r="ABF130" s="71"/>
      <c r="ABG130" s="71"/>
      <c r="ABH130" s="71"/>
      <c r="ABI130" s="71"/>
      <c r="ABJ130" s="71"/>
      <c r="ABK130" s="71"/>
      <c r="ABL130" s="71"/>
      <c r="ABM130" s="71"/>
      <c r="ABN130" s="71"/>
      <c r="ABO130" s="71"/>
      <c r="ABP130" s="71"/>
      <c r="ABQ130" s="71"/>
      <c r="ABR130" s="71"/>
      <c r="ABS130" s="71"/>
      <c r="ABT130" s="71"/>
      <c r="ABU130" s="71"/>
      <c r="ABV130" s="71"/>
      <c r="ABW130" s="71"/>
      <c r="ABX130" s="71"/>
      <c r="ABY130" s="71"/>
      <c r="ABZ130" s="71"/>
      <c r="ACA130" s="71"/>
      <c r="ACB130" s="71"/>
      <c r="ACC130" s="71"/>
      <c r="ACD130" s="71"/>
      <c r="ACE130" s="71"/>
      <c r="ACF130" s="71"/>
      <c r="ACG130" s="71"/>
      <c r="ACH130" s="71"/>
      <c r="ACI130" s="71"/>
      <c r="ACJ130" s="71"/>
      <c r="ACK130" s="71"/>
      <c r="ACL130" s="71"/>
      <c r="ACM130" s="71"/>
      <c r="ACN130" s="71"/>
      <c r="ACO130" s="71"/>
      <c r="ACP130" s="71"/>
      <c r="ACQ130" s="71"/>
      <c r="ACR130" s="71"/>
      <c r="ACS130" s="71"/>
      <c r="ACT130" s="71"/>
      <c r="ACU130" s="71"/>
      <c r="ACV130" s="71"/>
      <c r="ACW130" s="71"/>
      <c r="ACX130" s="71"/>
      <c r="ACY130" s="71"/>
      <c r="ACZ130" s="71"/>
      <c r="ADA130" s="71"/>
      <c r="ADB130" s="71"/>
      <c r="ADC130" s="71"/>
      <c r="ADD130" s="71"/>
      <c r="ADE130" s="71"/>
      <c r="ADF130" s="71"/>
      <c r="ADG130" s="71"/>
      <c r="ADH130" s="71"/>
      <c r="ADI130" s="71"/>
      <c r="ADJ130" s="71"/>
      <c r="ADK130" s="71"/>
      <c r="ADL130" s="71"/>
      <c r="ADM130" s="71"/>
      <c r="ADN130" s="71"/>
      <c r="ADO130" s="71"/>
      <c r="ADP130" s="71"/>
      <c r="ADQ130" s="71"/>
      <c r="ADR130" s="71"/>
      <c r="ADS130" s="71"/>
      <c r="ADT130" s="71"/>
      <c r="ADU130" s="71"/>
      <c r="ADV130" s="71"/>
      <c r="ADW130" s="71"/>
      <c r="ADX130" s="71"/>
      <c r="ADY130" s="71"/>
      <c r="ADZ130" s="71"/>
      <c r="AEA130" s="71"/>
      <c r="AEB130" s="71"/>
      <c r="AEC130" s="71"/>
    </row>
    <row r="131" spans="1:809" s="73" customFormat="1">
      <c r="A131" s="38"/>
      <c r="B131" s="35">
        <v>2</v>
      </c>
      <c r="C131" s="62" t="s">
        <v>421</v>
      </c>
      <c r="D131" s="72" t="s">
        <v>35</v>
      </c>
      <c r="E131" s="63"/>
      <c r="F131" s="63"/>
      <c r="G131" s="63"/>
      <c r="H131" s="64"/>
      <c r="I131" s="63" t="s">
        <v>52</v>
      </c>
      <c r="J131" s="65">
        <v>1</v>
      </c>
      <c r="K131" s="90"/>
      <c r="L131" s="65">
        <v>1986</v>
      </c>
      <c r="M131" s="89">
        <v>1986</v>
      </c>
      <c r="N131" s="64"/>
      <c r="O131" s="68"/>
      <c r="P131" s="68">
        <v>19</v>
      </c>
      <c r="Q131" s="69" t="s">
        <v>53</v>
      </c>
      <c r="R131" s="70"/>
      <c r="S131" s="29"/>
      <c r="T131" s="30" t="str">
        <f t="shared" ref="T131:T194" si="2">D131</f>
        <v>Fe</v>
      </c>
      <c r="U131" s="29"/>
      <c r="V131" s="29"/>
      <c r="W131" s="29"/>
      <c r="X131" s="29"/>
      <c r="Y131" s="29"/>
      <c r="Z131" s="29"/>
      <c r="AA131" s="29"/>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c r="IW131" s="71"/>
      <c r="IX131" s="71"/>
      <c r="IY131" s="71"/>
      <c r="IZ131" s="71"/>
      <c r="JA131" s="71"/>
      <c r="JB131" s="71"/>
      <c r="JC131" s="71"/>
      <c r="JD131" s="71"/>
      <c r="JE131" s="71"/>
      <c r="JF131" s="71"/>
      <c r="JG131" s="71"/>
      <c r="JH131" s="71"/>
      <c r="JI131" s="71"/>
      <c r="JJ131" s="71"/>
      <c r="JK131" s="71"/>
      <c r="JL131" s="71"/>
      <c r="JM131" s="71"/>
      <c r="JN131" s="71"/>
      <c r="JO131" s="71"/>
      <c r="JP131" s="71"/>
      <c r="JQ131" s="71"/>
      <c r="JR131" s="71"/>
      <c r="JS131" s="71"/>
      <c r="JT131" s="71"/>
      <c r="JU131" s="71"/>
      <c r="JV131" s="71"/>
      <c r="JW131" s="71"/>
      <c r="JX131" s="71"/>
      <c r="JY131" s="71"/>
      <c r="JZ131" s="71"/>
      <c r="KA131" s="71"/>
      <c r="KB131" s="71"/>
      <c r="KC131" s="71"/>
      <c r="KD131" s="71"/>
      <c r="KE131" s="71"/>
      <c r="KF131" s="71"/>
      <c r="KG131" s="71"/>
      <c r="KH131" s="71"/>
      <c r="KI131" s="71"/>
      <c r="KJ131" s="71"/>
      <c r="KK131" s="71"/>
      <c r="KL131" s="71"/>
      <c r="KM131" s="71"/>
      <c r="KN131" s="71"/>
      <c r="KO131" s="71"/>
      <c r="KP131" s="71"/>
      <c r="KQ131" s="71"/>
      <c r="KR131" s="71"/>
      <c r="KS131" s="71"/>
      <c r="KT131" s="71"/>
      <c r="KU131" s="71"/>
      <c r="KV131" s="71"/>
      <c r="KW131" s="71"/>
      <c r="KX131" s="71"/>
      <c r="KY131" s="71"/>
      <c r="KZ131" s="71"/>
      <c r="LA131" s="71"/>
      <c r="LB131" s="71"/>
      <c r="LC131" s="71"/>
      <c r="LD131" s="71"/>
      <c r="LE131" s="71"/>
      <c r="LF131" s="71"/>
      <c r="LG131" s="71"/>
      <c r="LH131" s="71"/>
      <c r="LI131" s="71"/>
      <c r="LJ131" s="71"/>
      <c r="LK131" s="71"/>
      <c r="LL131" s="71"/>
      <c r="LM131" s="71"/>
      <c r="LN131" s="71"/>
      <c r="LO131" s="71"/>
      <c r="LP131" s="71"/>
      <c r="LQ131" s="71"/>
      <c r="LR131" s="71"/>
      <c r="LS131" s="71"/>
      <c r="LT131" s="71"/>
      <c r="LU131" s="71"/>
      <c r="LV131" s="71"/>
      <c r="LW131" s="71"/>
      <c r="LX131" s="71"/>
      <c r="LY131" s="71"/>
      <c r="LZ131" s="71"/>
      <c r="MA131" s="71"/>
      <c r="MB131" s="71"/>
      <c r="MC131" s="71"/>
      <c r="MD131" s="71"/>
      <c r="ME131" s="71"/>
      <c r="MF131" s="71"/>
      <c r="MG131" s="71"/>
      <c r="MH131" s="71"/>
      <c r="MI131" s="71"/>
      <c r="MJ131" s="71"/>
      <c r="MK131" s="71"/>
      <c r="ML131" s="71"/>
      <c r="MM131" s="71"/>
      <c r="MN131" s="71"/>
      <c r="MO131" s="71"/>
      <c r="MP131" s="71"/>
      <c r="MQ131" s="71"/>
      <c r="MR131" s="71"/>
      <c r="MS131" s="71"/>
      <c r="MT131" s="71"/>
      <c r="MU131" s="71"/>
      <c r="MV131" s="71"/>
      <c r="MW131" s="71"/>
      <c r="MX131" s="71"/>
      <c r="MY131" s="71"/>
      <c r="MZ131" s="71"/>
      <c r="NA131" s="71"/>
      <c r="NB131" s="71"/>
      <c r="NC131" s="71"/>
      <c r="ND131" s="71"/>
      <c r="NE131" s="71"/>
      <c r="NF131" s="71"/>
      <c r="NG131" s="71"/>
      <c r="NH131" s="71"/>
      <c r="NI131" s="71"/>
      <c r="NJ131" s="71"/>
      <c r="NK131" s="71"/>
      <c r="NL131" s="71"/>
      <c r="NM131" s="71"/>
      <c r="NN131" s="71"/>
      <c r="NO131" s="71"/>
      <c r="NP131" s="71"/>
      <c r="NQ131" s="71"/>
      <c r="NR131" s="71"/>
      <c r="NS131" s="71"/>
      <c r="NT131" s="71"/>
      <c r="NU131" s="71"/>
      <c r="NV131" s="71"/>
      <c r="NW131" s="71"/>
      <c r="NX131" s="71"/>
      <c r="NY131" s="71"/>
      <c r="NZ131" s="71"/>
      <c r="OA131" s="71"/>
      <c r="OB131" s="71"/>
      <c r="OC131" s="71"/>
      <c r="OD131" s="71"/>
      <c r="OE131" s="71"/>
      <c r="OF131" s="71"/>
      <c r="OG131" s="71"/>
      <c r="OH131" s="71"/>
      <c r="OI131" s="71"/>
      <c r="OJ131" s="71"/>
      <c r="OK131" s="71"/>
      <c r="OL131" s="71"/>
      <c r="OM131" s="71"/>
      <c r="ON131" s="71"/>
      <c r="OO131" s="71"/>
      <c r="OP131" s="71"/>
      <c r="OQ131" s="71"/>
      <c r="OR131" s="71"/>
      <c r="OS131" s="71"/>
      <c r="OT131" s="71"/>
      <c r="OU131" s="71"/>
      <c r="OV131" s="71"/>
      <c r="OW131" s="71"/>
      <c r="OX131" s="71"/>
      <c r="OY131" s="71"/>
      <c r="OZ131" s="71"/>
      <c r="PA131" s="71"/>
      <c r="PB131" s="71"/>
      <c r="PC131" s="71"/>
      <c r="PD131" s="71"/>
      <c r="PE131" s="71"/>
      <c r="PF131" s="71"/>
      <c r="PG131" s="71"/>
      <c r="PH131" s="71"/>
      <c r="PI131" s="71"/>
      <c r="PJ131" s="71"/>
      <c r="PK131" s="71"/>
      <c r="PL131" s="71"/>
      <c r="PM131" s="71"/>
      <c r="PN131" s="71"/>
      <c r="PO131" s="71"/>
      <c r="PP131" s="71"/>
      <c r="PQ131" s="71"/>
      <c r="PR131" s="71"/>
      <c r="PS131" s="71"/>
      <c r="PT131" s="71"/>
      <c r="PU131" s="71"/>
      <c r="PV131" s="71"/>
      <c r="PW131" s="71"/>
      <c r="PX131" s="71"/>
      <c r="PY131" s="71"/>
      <c r="PZ131" s="71"/>
      <c r="QA131" s="71"/>
      <c r="QB131" s="71"/>
      <c r="QC131" s="71"/>
      <c r="QD131" s="71"/>
      <c r="QE131" s="71"/>
      <c r="QF131" s="71"/>
      <c r="QG131" s="71"/>
      <c r="QH131" s="71"/>
      <c r="QI131" s="71"/>
      <c r="QJ131" s="71"/>
      <c r="QK131" s="71"/>
      <c r="QL131" s="71"/>
      <c r="QM131" s="71"/>
      <c r="QN131" s="71"/>
      <c r="QO131" s="71"/>
      <c r="QP131" s="71"/>
      <c r="QQ131" s="71"/>
      <c r="QR131" s="71"/>
      <c r="QS131" s="71"/>
      <c r="QT131" s="71"/>
      <c r="QU131" s="71"/>
      <c r="QV131" s="71"/>
      <c r="QW131" s="71"/>
      <c r="QX131" s="71"/>
      <c r="QY131" s="71"/>
      <c r="QZ131" s="71"/>
      <c r="RA131" s="71"/>
      <c r="RB131" s="71"/>
      <c r="RC131" s="71"/>
      <c r="RD131" s="71"/>
      <c r="RE131" s="71"/>
      <c r="RF131" s="71"/>
      <c r="RG131" s="71"/>
      <c r="RH131" s="71"/>
      <c r="RI131" s="71"/>
      <c r="RJ131" s="71"/>
      <c r="RK131" s="71"/>
      <c r="RL131" s="71"/>
      <c r="RM131" s="71"/>
      <c r="RN131" s="71"/>
      <c r="RO131" s="71"/>
      <c r="RP131" s="71"/>
      <c r="RQ131" s="71"/>
      <c r="RR131" s="71"/>
      <c r="RS131" s="71"/>
      <c r="RT131" s="71"/>
      <c r="RU131" s="71"/>
      <c r="RV131" s="71"/>
      <c r="RW131" s="71"/>
      <c r="RX131" s="71"/>
      <c r="RY131" s="71"/>
      <c r="RZ131" s="71"/>
      <c r="SA131" s="71"/>
      <c r="SB131" s="71"/>
      <c r="SC131" s="71"/>
      <c r="SD131" s="71"/>
      <c r="SE131" s="71"/>
      <c r="SF131" s="71"/>
      <c r="SG131" s="71"/>
      <c r="SH131" s="71"/>
      <c r="SI131" s="71"/>
      <c r="SJ131" s="71"/>
      <c r="SK131" s="71"/>
      <c r="SL131" s="71"/>
      <c r="SM131" s="71"/>
      <c r="SN131" s="71"/>
      <c r="SO131" s="71"/>
      <c r="SP131" s="71"/>
      <c r="SQ131" s="71"/>
      <c r="SR131" s="71"/>
      <c r="SS131" s="71"/>
      <c r="ST131" s="71"/>
      <c r="SU131" s="71"/>
      <c r="SV131" s="71"/>
      <c r="SW131" s="71"/>
      <c r="SX131" s="71"/>
      <c r="SY131" s="71"/>
      <c r="SZ131" s="71"/>
      <c r="TA131" s="71"/>
      <c r="TB131" s="71"/>
      <c r="TC131" s="71"/>
      <c r="TD131" s="71"/>
      <c r="TE131" s="71"/>
      <c r="TF131" s="71"/>
      <c r="TG131" s="71"/>
      <c r="TH131" s="71"/>
      <c r="TI131" s="71"/>
      <c r="TJ131" s="71"/>
      <c r="TK131" s="71"/>
      <c r="TL131" s="71"/>
      <c r="TM131" s="71"/>
      <c r="TN131" s="71"/>
      <c r="TO131" s="71"/>
      <c r="TP131" s="71"/>
      <c r="TQ131" s="71"/>
      <c r="TR131" s="71"/>
      <c r="TS131" s="71"/>
      <c r="TT131" s="71"/>
      <c r="TU131" s="71"/>
      <c r="TV131" s="71"/>
      <c r="TW131" s="71"/>
      <c r="TX131" s="71"/>
      <c r="TY131" s="71"/>
      <c r="TZ131" s="71"/>
      <c r="UA131" s="71"/>
      <c r="UB131" s="71"/>
      <c r="UC131" s="71"/>
      <c r="UD131" s="71"/>
      <c r="UE131" s="71"/>
      <c r="UF131" s="71"/>
      <c r="UG131" s="71"/>
      <c r="UH131" s="71"/>
      <c r="UI131" s="71"/>
      <c r="UJ131" s="71"/>
      <c r="UK131" s="71"/>
      <c r="UL131" s="71"/>
      <c r="UM131" s="71"/>
      <c r="UN131" s="71"/>
      <c r="UO131" s="71"/>
      <c r="UP131" s="71"/>
      <c r="UQ131" s="71"/>
      <c r="UR131" s="71"/>
      <c r="US131" s="71"/>
      <c r="UT131" s="71"/>
      <c r="UU131" s="71"/>
      <c r="UV131" s="71"/>
      <c r="UW131" s="71"/>
      <c r="UX131" s="71"/>
      <c r="UY131" s="71"/>
      <c r="UZ131" s="71"/>
      <c r="VA131" s="71"/>
      <c r="VB131" s="71"/>
      <c r="VC131" s="71"/>
      <c r="VD131" s="71"/>
      <c r="VE131" s="71"/>
      <c r="VF131" s="71"/>
      <c r="VG131" s="71"/>
      <c r="VH131" s="71"/>
      <c r="VI131" s="71"/>
      <c r="VJ131" s="71"/>
      <c r="VK131" s="71"/>
      <c r="VL131" s="71"/>
      <c r="VM131" s="71"/>
      <c r="VN131" s="71"/>
      <c r="VO131" s="71"/>
      <c r="VP131" s="71"/>
      <c r="VQ131" s="71"/>
      <c r="VR131" s="71"/>
      <c r="VS131" s="71"/>
      <c r="VT131" s="71"/>
      <c r="VU131" s="71"/>
      <c r="VV131" s="71"/>
      <c r="VW131" s="71"/>
      <c r="VX131" s="71"/>
      <c r="VY131" s="71"/>
      <c r="VZ131" s="71"/>
      <c r="WA131" s="71"/>
      <c r="WB131" s="71"/>
      <c r="WC131" s="71"/>
      <c r="WD131" s="71"/>
      <c r="WE131" s="71"/>
      <c r="WF131" s="71"/>
      <c r="WG131" s="71"/>
      <c r="WH131" s="71"/>
      <c r="WI131" s="71"/>
      <c r="WJ131" s="71"/>
      <c r="WK131" s="71"/>
      <c r="WL131" s="71"/>
      <c r="WM131" s="71"/>
      <c r="WN131" s="71"/>
      <c r="WO131" s="71"/>
      <c r="WP131" s="71"/>
      <c r="WQ131" s="71"/>
      <c r="WR131" s="71"/>
      <c r="WS131" s="71"/>
      <c r="WT131" s="71"/>
      <c r="WU131" s="71"/>
      <c r="WV131" s="71"/>
      <c r="WW131" s="71"/>
      <c r="WX131" s="71"/>
      <c r="WY131" s="71"/>
      <c r="WZ131" s="71"/>
      <c r="XA131" s="71"/>
      <c r="XB131" s="71"/>
      <c r="XC131" s="71"/>
      <c r="XD131" s="71"/>
      <c r="XE131" s="71"/>
      <c r="XF131" s="71"/>
      <c r="XG131" s="71"/>
      <c r="XH131" s="71"/>
      <c r="XI131" s="71"/>
      <c r="XJ131" s="71"/>
      <c r="XK131" s="71"/>
      <c r="XL131" s="71"/>
      <c r="XM131" s="71"/>
      <c r="XN131" s="71"/>
      <c r="XO131" s="71"/>
      <c r="XP131" s="71"/>
      <c r="XQ131" s="71"/>
      <c r="XR131" s="71"/>
      <c r="XS131" s="71"/>
      <c r="XT131" s="71"/>
      <c r="XU131" s="71"/>
      <c r="XV131" s="71"/>
      <c r="XW131" s="71"/>
      <c r="XX131" s="71"/>
      <c r="XY131" s="71"/>
      <c r="XZ131" s="71"/>
      <c r="YA131" s="71"/>
      <c r="YB131" s="71"/>
      <c r="YC131" s="71"/>
      <c r="YD131" s="71"/>
      <c r="YE131" s="71"/>
      <c r="YF131" s="71"/>
      <c r="YG131" s="71"/>
      <c r="YH131" s="71"/>
      <c r="YI131" s="71"/>
      <c r="YJ131" s="71"/>
      <c r="YK131" s="71"/>
      <c r="YL131" s="71"/>
      <c r="YM131" s="71"/>
      <c r="YN131" s="71"/>
      <c r="YO131" s="71"/>
      <c r="YP131" s="71"/>
      <c r="YQ131" s="71"/>
      <c r="YR131" s="71"/>
      <c r="YS131" s="71"/>
      <c r="YT131" s="71"/>
      <c r="YU131" s="71"/>
      <c r="YV131" s="71"/>
      <c r="YW131" s="71"/>
      <c r="YX131" s="71"/>
      <c r="YY131" s="71"/>
      <c r="YZ131" s="71"/>
      <c r="ZA131" s="71"/>
      <c r="ZB131" s="71"/>
      <c r="ZC131" s="71"/>
      <c r="ZD131" s="71"/>
      <c r="ZE131" s="71"/>
      <c r="ZF131" s="71"/>
      <c r="ZG131" s="71"/>
      <c r="ZH131" s="71"/>
      <c r="ZI131" s="71"/>
      <c r="ZJ131" s="71"/>
      <c r="ZK131" s="71"/>
      <c r="ZL131" s="71"/>
      <c r="ZM131" s="71"/>
      <c r="ZN131" s="71"/>
      <c r="ZO131" s="71"/>
      <c r="ZP131" s="71"/>
      <c r="ZQ131" s="71"/>
      <c r="ZR131" s="71"/>
      <c r="ZS131" s="71"/>
      <c r="ZT131" s="71"/>
      <c r="ZU131" s="71"/>
      <c r="ZV131" s="71"/>
      <c r="ZW131" s="71"/>
      <c r="ZX131" s="71"/>
      <c r="ZY131" s="71"/>
      <c r="ZZ131" s="71"/>
      <c r="AAA131" s="71"/>
      <c r="AAB131" s="71"/>
      <c r="AAC131" s="71"/>
      <c r="AAD131" s="71"/>
      <c r="AAE131" s="71"/>
      <c r="AAF131" s="71"/>
      <c r="AAG131" s="71"/>
      <c r="AAH131" s="71"/>
      <c r="AAI131" s="71"/>
      <c r="AAJ131" s="71"/>
      <c r="AAK131" s="71"/>
      <c r="AAL131" s="71"/>
      <c r="AAM131" s="71"/>
      <c r="AAN131" s="71"/>
      <c r="AAO131" s="71"/>
      <c r="AAP131" s="71"/>
      <c r="AAQ131" s="71"/>
      <c r="AAR131" s="71"/>
      <c r="AAS131" s="71"/>
      <c r="AAT131" s="71"/>
      <c r="AAU131" s="71"/>
      <c r="AAV131" s="71"/>
      <c r="AAW131" s="71"/>
      <c r="AAX131" s="71"/>
      <c r="AAY131" s="71"/>
      <c r="AAZ131" s="71"/>
      <c r="ABA131" s="71"/>
      <c r="ABB131" s="71"/>
      <c r="ABC131" s="71"/>
      <c r="ABD131" s="71"/>
      <c r="ABE131" s="71"/>
      <c r="ABF131" s="71"/>
      <c r="ABG131" s="71"/>
      <c r="ABH131" s="71"/>
      <c r="ABI131" s="71"/>
      <c r="ABJ131" s="71"/>
      <c r="ABK131" s="71"/>
      <c r="ABL131" s="71"/>
      <c r="ABM131" s="71"/>
      <c r="ABN131" s="71"/>
      <c r="ABO131" s="71"/>
      <c r="ABP131" s="71"/>
      <c r="ABQ131" s="71"/>
      <c r="ABR131" s="71"/>
      <c r="ABS131" s="71"/>
      <c r="ABT131" s="71"/>
      <c r="ABU131" s="71"/>
      <c r="ABV131" s="71"/>
      <c r="ABW131" s="71"/>
      <c r="ABX131" s="71"/>
      <c r="ABY131" s="71"/>
      <c r="ABZ131" s="71"/>
      <c r="ACA131" s="71"/>
      <c r="ACB131" s="71"/>
      <c r="ACC131" s="71"/>
      <c r="ACD131" s="71"/>
      <c r="ACE131" s="71"/>
      <c r="ACF131" s="71"/>
      <c r="ACG131" s="71"/>
      <c r="ACH131" s="71"/>
      <c r="ACI131" s="71"/>
      <c r="ACJ131" s="71"/>
      <c r="ACK131" s="71"/>
      <c r="ACL131" s="71"/>
      <c r="ACM131" s="71"/>
      <c r="ACN131" s="71"/>
      <c r="ACO131" s="71"/>
      <c r="ACP131" s="71"/>
      <c r="ACQ131" s="71"/>
      <c r="ACR131" s="71"/>
      <c r="ACS131" s="71"/>
      <c r="ACT131" s="71"/>
      <c r="ACU131" s="71"/>
      <c r="ACV131" s="71"/>
      <c r="ACW131" s="71"/>
      <c r="ACX131" s="71"/>
      <c r="ACY131" s="71"/>
      <c r="ACZ131" s="71"/>
      <c r="ADA131" s="71"/>
      <c r="ADB131" s="71"/>
      <c r="ADC131" s="71"/>
      <c r="ADD131" s="71"/>
      <c r="ADE131" s="71"/>
      <c r="ADF131" s="71"/>
      <c r="ADG131" s="71"/>
      <c r="ADH131" s="71"/>
      <c r="ADI131" s="71"/>
      <c r="ADJ131" s="71"/>
      <c r="ADK131" s="71"/>
      <c r="ADL131" s="71"/>
      <c r="ADM131" s="71"/>
      <c r="ADN131" s="71"/>
      <c r="ADO131" s="71"/>
      <c r="ADP131" s="71"/>
      <c r="ADQ131" s="71"/>
      <c r="ADR131" s="71"/>
      <c r="ADS131" s="71"/>
      <c r="ADT131" s="71"/>
      <c r="ADU131" s="71"/>
      <c r="ADV131" s="71"/>
      <c r="ADW131" s="71"/>
      <c r="ADX131" s="71"/>
      <c r="ADY131" s="71"/>
      <c r="ADZ131" s="71"/>
      <c r="AEA131" s="71"/>
      <c r="AEB131" s="71"/>
      <c r="AEC131" s="71"/>
    </row>
    <row r="132" spans="1:809" s="73" customFormat="1">
      <c r="A132" s="49"/>
      <c r="B132" s="35">
        <v>3</v>
      </c>
      <c r="C132" s="62" t="s">
        <v>422</v>
      </c>
      <c r="D132" s="72" t="s">
        <v>383</v>
      </c>
      <c r="E132" s="63"/>
      <c r="F132" s="63"/>
      <c r="G132" s="63">
        <v>5</v>
      </c>
      <c r="H132" s="64">
        <v>30000</v>
      </c>
      <c r="I132" s="63" t="s">
        <v>95</v>
      </c>
      <c r="J132" s="65">
        <v>1</v>
      </c>
      <c r="K132" s="90">
        <v>114</v>
      </c>
      <c r="L132" s="65">
        <v>1986</v>
      </c>
      <c r="M132" s="89">
        <v>1986</v>
      </c>
      <c r="N132" s="64"/>
      <c r="O132" s="68"/>
      <c r="P132" s="68"/>
      <c r="Q132" s="69" t="s">
        <v>298</v>
      </c>
      <c r="R132" s="70"/>
      <c r="S132" s="29" t="s">
        <v>156</v>
      </c>
      <c r="T132" s="30" t="str">
        <f t="shared" si="2"/>
        <v>Sand</v>
      </c>
      <c r="U132" s="29"/>
      <c r="V132" s="29"/>
      <c r="W132" s="29"/>
      <c r="X132" s="29"/>
      <c r="Y132" s="29"/>
      <c r="Z132" s="29"/>
      <c r="AA132" s="29"/>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c r="IW132" s="71"/>
      <c r="IX132" s="71"/>
      <c r="IY132" s="71"/>
      <c r="IZ132" s="71"/>
      <c r="JA132" s="71"/>
      <c r="JB132" s="71"/>
      <c r="JC132" s="71"/>
      <c r="JD132" s="71"/>
      <c r="JE132" s="71"/>
      <c r="JF132" s="71"/>
      <c r="JG132" s="71"/>
      <c r="JH132" s="71"/>
      <c r="JI132" s="71"/>
      <c r="JJ132" s="71"/>
      <c r="JK132" s="71"/>
      <c r="JL132" s="71"/>
      <c r="JM132" s="71"/>
      <c r="JN132" s="71"/>
      <c r="JO132" s="71"/>
      <c r="JP132" s="71"/>
      <c r="JQ132" s="71"/>
      <c r="JR132" s="71"/>
      <c r="JS132" s="71"/>
      <c r="JT132" s="71"/>
      <c r="JU132" s="71"/>
      <c r="JV132" s="71"/>
      <c r="JW132" s="71"/>
      <c r="JX132" s="71"/>
      <c r="JY132" s="71"/>
      <c r="JZ132" s="71"/>
      <c r="KA132" s="71"/>
      <c r="KB132" s="71"/>
      <c r="KC132" s="71"/>
      <c r="KD132" s="71"/>
      <c r="KE132" s="71"/>
      <c r="KF132" s="71"/>
      <c r="KG132" s="71"/>
      <c r="KH132" s="71"/>
      <c r="KI132" s="71"/>
      <c r="KJ132" s="71"/>
      <c r="KK132" s="71"/>
      <c r="KL132" s="71"/>
      <c r="KM132" s="71"/>
      <c r="KN132" s="71"/>
      <c r="KO132" s="71"/>
      <c r="KP132" s="71"/>
      <c r="KQ132" s="71"/>
      <c r="KR132" s="71"/>
      <c r="KS132" s="71"/>
      <c r="KT132" s="71"/>
      <c r="KU132" s="71"/>
      <c r="KV132" s="71"/>
      <c r="KW132" s="71"/>
      <c r="KX132" s="71"/>
      <c r="KY132" s="71"/>
      <c r="KZ132" s="71"/>
      <c r="LA132" s="71"/>
      <c r="LB132" s="71"/>
      <c r="LC132" s="71"/>
      <c r="LD132" s="71"/>
      <c r="LE132" s="71"/>
      <c r="LF132" s="71"/>
      <c r="LG132" s="71"/>
      <c r="LH132" s="71"/>
      <c r="LI132" s="71"/>
      <c r="LJ132" s="71"/>
      <c r="LK132" s="71"/>
      <c r="LL132" s="71"/>
      <c r="LM132" s="71"/>
      <c r="LN132" s="71"/>
      <c r="LO132" s="71"/>
      <c r="LP132" s="71"/>
      <c r="LQ132" s="71"/>
      <c r="LR132" s="71"/>
      <c r="LS132" s="71"/>
      <c r="LT132" s="71"/>
      <c r="LU132" s="71"/>
      <c r="LV132" s="71"/>
      <c r="LW132" s="71"/>
      <c r="LX132" s="71"/>
      <c r="LY132" s="71"/>
      <c r="LZ132" s="71"/>
      <c r="MA132" s="71"/>
      <c r="MB132" s="71"/>
      <c r="MC132" s="71"/>
      <c r="MD132" s="71"/>
      <c r="ME132" s="71"/>
      <c r="MF132" s="71"/>
      <c r="MG132" s="71"/>
      <c r="MH132" s="71"/>
      <c r="MI132" s="71"/>
      <c r="MJ132" s="71"/>
      <c r="MK132" s="71"/>
      <c r="ML132" s="71"/>
      <c r="MM132" s="71"/>
      <c r="MN132" s="71"/>
      <c r="MO132" s="71"/>
      <c r="MP132" s="71"/>
      <c r="MQ132" s="71"/>
      <c r="MR132" s="71"/>
      <c r="MS132" s="71"/>
      <c r="MT132" s="71"/>
      <c r="MU132" s="71"/>
      <c r="MV132" s="71"/>
      <c r="MW132" s="71"/>
      <c r="MX132" s="71"/>
      <c r="MY132" s="71"/>
      <c r="MZ132" s="71"/>
      <c r="NA132" s="71"/>
      <c r="NB132" s="71"/>
      <c r="NC132" s="71"/>
      <c r="ND132" s="71"/>
      <c r="NE132" s="71"/>
      <c r="NF132" s="71"/>
      <c r="NG132" s="71"/>
      <c r="NH132" s="71"/>
      <c r="NI132" s="71"/>
      <c r="NJ132" s="71"/>
      <c r="NK132" s="71"/>
      <c r="NL132" s="71"/>
      <c r="NM132" s="71"/>
      <c r="NN132" s="71"/>
      <c r="NO132" s="71"/>
      <c r="NP132" s="71"/>
      <c r="NQ132" s="71"/>
      <c r="NR132" s="71"/>
      <c r="NS132" s="71"/>
      <c r="NT132" s="71"/>
      <c r="NU132" s="71"/>
      <c r="NV132" s="71"/>
      <c r="NW132" s="71"/>
      <c r="NX132" s="71"/>
      <c r="NY132" s="71"/>
      <c r="NZ132" s="71"/>
      <c r="OA132" s="71"/>
      <c r="OB132" s="71"/>
      <c r="OC132" s="71"/>
      <c r="OD132" s="71"/>
      <c r="OE132" s="71"/>
      <c r="OF132" s="71"/>
      <c r="OG132" s="71"/>
      <c r="OH132" s="71"/>
      <c r="OI132" s="71"/>
      <c r="OJ132" s="71"/>
      <c r="OK132" s="71"/>
      <c r="OL132" s="71"/>
      <c r="OM132" s="71"/>
      <c r="ON132" s="71"/>
      <c r="OO132" s="71"/>
      <c r="OP132" s="71"/>
      <c r="OQ132" s="71"/>
      <c r="OR132" s="71"/>
      <c r="OS132" s="71"/>
      <c r="OT132" s="71"/>
      <c r="OU132" s="71"/>
      <c r="OV132" s="71"/>
      <c r="OW132" s="71"/>
      <c r="OX132" s="71"/>
      <c r="OY132" s="71"/>
      <c r="OZ132" s="71"/>
      <c r="PA132" s="71"/>
      <c r="PB132" s="71"/>
      <c r="PC132" s="71"/>
      <c r="PD132" s="71"/>
      <c r="PE132" s="71"/>
      <c r="PF132" s="71"/>
      <c r="PG132" s="71"/>
      <c r="PH132" s="71"/>
      <c r="PI132" s="71"/>
      <c r="PJ132" s="71"/>
      <c r="PK132" s="71"/>
      <c r="PL132" s="71"/>
      <c r="PM132" s="71"/>
      <c r="PN132" s="71"/>
      <c r="PO132" s="71"/>
      <c r="PP132" s="71"/>
      <c r="PQ132" s="71"/>
      <c r="PR132" s="71"/>
      <c r="PS132" s="71"/>
      <c r="PT132" s="71"/>
      <c r="PU132" s="71"/>
      <c r="PV132" s="71"/>
      <c r="PW132" s="71"/>
      <c r="PX132" s="71"/>
      <c r="PY132" s="71"/>
      <c r="PZ132" s="71"/>
      <c r="QA132" s="71"/>
      <c r="QB132" s="71"/>
      <c r="QC132" s="71"/>
      <c r="QD132" s="71"/>
      <c r="QE132" s="71"/>
      <c r="QF132" s="71"/>
      <c r="QG132" s="71"/>
      <c r="QH132" s="71"/>
      <c r="QI132" s="71"/>
      <c r="QJ132" s="71"/>
      <c r="QK132" s="71"/>
      <c r="QL132" s="71"/>
      <c r="QM132" s="71"/>
      <c r="QN132" s="71"/>
      <c r="QO132" s="71"/>
      <c r="QP132" s="71"/>
      <c r="QQ132" s="71"/>
      <c r="QR132" s="71"/>
      <c r="QS132" s="71"/>
      <c r="QT132" s="71"/>
      <c r="QU132" s="71"/>
      <c r="QV132" s="71"/>
      <c r="QW132" s="71"/>
      <c r="QX132" s="71"/>
      <c r="QY132" s="71"/>
      <c r="QZ132" s="71"/>
      <c r="RA132" s="71"/>
      <c r="RB132" s="71"/>
      <c r="RC132" s="71"/>
      <c r="RD132" s="71"/>
      <c r="RE132" s="71"/>
      <c r="RF132" s="71"/>
      <c r="RG132" s="71"/>
      <c r="RH132" s="71"/>
      <c r="RI132" s="71"/>
      <c r="RJ132" s="71"/>
      <c r="RK132" s="71"/>
      <c r="RL132" s="71"/>
      <c r="RM132" s="71"/>
      <c r="RN132" s="71"/>
      <c r="RO132" s="71"/>
      <c r="RP132" s="71"/>
      <c r="RQ132" s="71"/>
      <c r="RR132" s="71"/>
      <c r="RS132" s="71"/>
      <c r="RT132" s="71"/>
      <c r="RU132" s="71"/>
      <c r="RV132" s="71"/>
      <c r="RW132" s="71"/>
      <c r="RX132" s="71"/>
      <c r="RY132" s="71"/>
      <c r="RZ132" s="71"/>
      <c r="SA132" s="71"/>
      <c r="SB132" s="71"/>
      <c r="SC132" s="71"/>
      <c r="SD132" s="71"/>
      <c r="SE132" s="71"/>
      <c r="SF132" s="71"/>
      <c r="SG132" s="71"/>
      <c r="SH132" s="71"/>
      <c r="SI132" s="71"/>
      <c r="SJ132" s="71"/>
      <c r="SK132" s="71"/>
      <c r="SL132" s="71"/>
      <c r="SM132" s="71"/>
      <c r="SN132" s="71"/>
      <c r="SO132" s="71"/>
      <c r="SP132" s="71"/>
      <c r="SQ132" s="71"/>
      <c r="SR132" s="71"/>
      <c r="SS132" s="71"/>
      <c r="ST132" s="71"/>
      <c r="SU132" s="71"/>
      <c r="SV132" s="71"/>
      <c r="SW132" s="71"/>
      <c r="SX132" s="71"/>
      <c r="SY132" s="71"/>
      <c r="SZ132" s="71"/>
      <c r="TA132" s="71"/>
      <c r="TB132" s="71"/>
      <c r="TC132" s="71"/>
      <c r="TD132" s="71"/>
      <c r="TE132" s="71"/>
      <c r="TF132" s="71"/>
      <c r="TG132" s="71"/>
      <c r="TH132" s="71"/>
      <c r="TI132" s="71"/>
      <c r="TJ132" s="71"/>
      <c r="TK132" s="71"/>
      <c r="TL132" s="71"/>
      <c r="TM132" s="71"/>
      <c r="TN132" s="71"/>
      <c r="TO132" s="71"/>
      <c r="TP132" s="71"/>
      <c r="TQ132" s="71"/>
      <c r="TR132" s="71"/>
      <c r="TS132" s="71"/>
      <c r="TT132" s="71"/>
      <c r="TU132" s="71"/>
      <c r="TV132" s="71"/>
      <c r="TW132" s="71"/>
      <c r="TX132" s="71"/>
      <c r="TY132" s="71"/>
      <c r="TZ132" s="71"/>
      <c r="UA132" s="71"/>
      <c r="UB132" s="71"/>
      <c r="UC132" s="71"/>
      <c r="UD132" s="71"/>
      <c r="UE132" s="71"/>
      <c r="UF132" s="71"/>
      <c r="UG132" s="71"/>
      <c r="UH132" s="71"/>
      <c r="UI132" s="71"/>
      <c r="UJ132" s="71"/>
      <c r="UK132" s="71"/>
      <c r="UL132" s="71"/>
      <c r="UM132" s="71"/>
      <c r="UN132" s="71"/>
      <c r="UO132" s="71"/>
      <c r="UP132" s="71"/>
      <c r="UQ132" s="71"/>
      <c r="UR132" s="71"/>
      <c r="US132" s="71"/>
      <c r="UT132" s="71"/>
      <c r="UU132" s="71"/>
      <c r="UV132" s="71"/>
      <c r="UW132" s="71"/>
      <c r="UX132" s="71"/>
      <c r="UY132" s="71"/>
      <c r="UZ132" s="71"/>
      <c r="VA132" s="71"/>
      <c r="VB132" s="71"/>
      <c r="VC132" s="71"/>
      <c r="VD132" s="71"/>
      <c r="VE132" s="71"/>
      <c r="VF132" s="71"/>
      <c r="VG132" s="71"/>
      <c r="VH132" s="71"/>
      <c r="VI132" s="71"/>
      <c r="VJ132" s="71"/>
      <c r="VK132" s="71"/>
      <c r="VL132" s="71"/>
      <c r="VM132" s="71"/>
      <c r="VN132" s="71"/>
      <c r="VO132" s="71"/>
      <c r="VP132" s="71"/>
      <c r="VQ132" s="71"/>
      <c r="VR132" s="71"/>
      <c r="VS132" s="71"/>
      <c r="VT132" s="71"/>
      <c r="VU132" s="71"/>
      <c r="VV132" s="71"/>
      <c r="VW132" s="71"/>
      <c r="VX132" s="71"/>
      <c r="VY132" s="71"/>
      <c r="VZ132" s="71"/>
      <c r="WA132" s="71"/>
      <c r="WB132" s="71"/>
      <c r="WC132" s="71"/>
      <c r="WD132" s="71"/>
      <c r="WE132" s="71"/>
      <c r="WF132" s="71"/>
      <c r="WG132" s="71"/>
      <c r="WH132" s="71"/>
      <c r="WI132" s="71"/>
      <c r="WJ132" s="71"/>
      <c r="WK132" s="71"/>
      <c r="WL132" s="71"/>
      <c r="WM132" s="71"/>
      <c r="WN132" s="71"/>
      <c r="WO132" s="71"/>
      <c r="WP132" s="71"/>
      <c r="WQ132" s="71"/>
      <c r="WR132" s="71"/>
      <c r="WS132" s="71"/>
      <c r="WT132" s="71"/>
      <c r="WU132" s="71"/>
      <c r="WV132" s="71"/>
      <c r="WW132" s="71"/>
      <c r="WX132" s="71"/>
      <c r="WY132" s="71"/>
      <c r="WZ132" s="71"/>
      <c r="XA132" s="71"/>
      <c r="XB132" s="71"/>
      <c r="XC132" s="71"/>
      <c r="XD132" s="71"/>
      <c r="XE132" s="71"/>
      <c r="XF132" s="71"/>
      <c r="XG132" s="71"/>
      <c r="XH132" s="71"/>
      <c r="XI132" s="71"/>
      <c r="XJ132" s="71"/>
      <c r="XK132" s="71"/>
      <c r="XL132" s="71"/>
      <c r="XM132" s="71"/>
      <c r="XN132" s="71"/>
      <c r="XO132" s="71"/>
      <c r="XP132" s="71"/>
      <c r="XQ132" s="71"/>
      <c r="XR132" s="71"/>
      <c r="XS132" s="71"/>
      <c r="XT132" s="71"/>
      <c r="XU132" s="71"/>
      <c r="XV132" s="71"/>
      <c r="XW132" s="71"/>
      <c r="XX132" s="71"/>
      <c r="XY132" s="71"/>
      <c r="XZ132" s="71"/>
      <c r="YA132" s="71"/>
      <c r="YB132" s="71"/>
      <c r="YC132" s="71"/>
      <c r="YD132" s="71"/>
      <c r="YE132" s="71"/>
      <c r="YF132" s="71"/>
      <c r="YG132" s="71"/>
      <c r="YH132" s="71"/>
      <c r="YI132" s="71"/>
      <c r="YJ132" s="71"/>
      <c r="YK132" s="71"/>
      <c r="YL132" s="71"/>
      <c r="YM132" s="71"/>
      <c r="YN132" s="71"/>
      <c r="YO132" s="71"/>
      <c r="YP132" s="71"/>
      <c r="YQ132" s="71"/>
      <c r="YR132" s="71"/>
      <c r="YS132" s="71"/>
      <c r="YT132" s="71"/>
      <c r="YU132" s="71"/>
      <c r="YV132" s="71"/>
      <c r="YW132" s="71"/>
      <c r="YX132" s="71"/>
      <c r="YY132" s="71"/>
      <c r="YZ132" s="71"/>
      <c r="ZA132" s="71"/>
      <c r="ZB132" s="71"/>
      <c r="ZC132" s="71"/>
      <c r="ZD132" s="71"/>
      <c r="ZE132" s="71"/>
      <c r="ZF132" s="71"/>
      <c r="ZG132" s="71"/>
      <c r="ZH132" s="71"/>
      <c r="ZI132" s="71"/>
      <c r="ZJ132" s="71"/>
      <c r="ZK132" s="71"/>
      <c r="ZL132" s="71"/>
      <c r="ZM132" s="71"/>
      <c r="ZN132" s="71"/>
      <c r="ZO132" s="71"/>
      <c r="ZP132" s="71"/>
      <c r="ZQ132" s="71"/>
      <c r="ZR132" s="71"/>
      <c r="ZS132" s="71"/>
      <c r="ZT132" s="71"/>
      <c r="ZU132" s="71"/>
      <c r="ZV132" s="71"/>
      <c r="ZW132" s="71"/>
      <c r="ZX132" s="71"/>
      <c r="ZY132" s="71"/>
      <c r="ZZ132" s="71"/>
      <c r="AAA132" s="71"/>
      <c r="AAB132" s="71"/>
      <c r="AAC132" s="71"/>
      <c r="AAD132" s="71"/>
      <c r="AAE132" s="71"/>
      <c r="AAF132" s="71"/>
      <c r="AAG132" s="71"/>
      <c r="AAH132" s="71"/>
      <c r="AAI132" s="71"/>
      <c r="AAJ132" s="71"/>
      <c r="AAK132" s="71"/>
      <c r="AAL132" s="71"/>
      <c r="AAM132" s="71"/>
      <c r="AAN132" s="71"/>
      <c r="AAO132" s="71"/>
      <c r="AAP132" s="71"/>
      <c r="AAQ132" s="71"/>
      <c r="AAR132" s="71"/>
      <c r="AAS132" s="71"/>
      <c r="AAT132" s="71"/>
      <c r="AAU132" s="71"/>
      <c r="AAV132" s="71"/>
      <c r="AAW132" s="71"/>
      <c r="AAX132" s="71"/>
      <c r="AAY132" s="71"/>
      <c r="AAZ132" s="71"/>
      <c r="ABA132" s="71"/>
      <c r="ABB132" s="71"/>
      <c r="ABC132" s="71"/>
      <c r="ABD132" s="71"/>
      <c r="ABE132" s="71"/>
      <c r="ABF132" s="71"/>
      <c r="ABG132" s="71"/>
      <c r="ABH132" s="71"/>
      <c r="ABI132" s="71"/>
      <c r="ABJ132" s="71"/>
      <c r="ABK132" s="71"/>
      <c r="ABL132" s="71"/>
      <c r="ABM132" s="71"/>
      <c r="ABN132" s="71"/>
      <c r="ABO132" s="71"/>
      <c r="ABP132" s="71"/>
      <c r="ABQ132" s="71"/>
      <c r="ABR132" s="71"/>
      <c r="ABS132" s="71"/>
      <c r="ABT132" s="71"/>
      <c r="ABU132" s="71"/>
      <c r="ABV132" s="71"/>
      <c r="ABW132" s="71"/>
      <c r="ABX132" s="71"/>
      <c r="ABY132" s="71"/>
      <c r="ABZ132" s="71"/>
      <c r="ACA132" s="71"/>
      <c r="ACB132" s="71"/>
      <c r="ACC132" s="71"/>
      <c r="ACD132" s="71"/>
      <c r="ACE132" s="71"/>
      <c r="ACF132" s="71"/>
      <c r="ACG132" s="71"/>
      <c r="ACH132" s="71"/>
      <c r="ACI132" s="71"/>
      <c r="ACJ132" s="71"/>
      <c r="ACK132" s="71"/>
      <c r="ACL132" s="71"/>
      <c r="ACM132" s="71"/>
      <c r="ACN132" s="71"/>
      <c r="ACO132" s="71"/>
      <c r="ACP132" s="71"/>
      <c r="ACQ132" s="71"/>
      <c r="ACR132" s="71"/>
      <c r="ACS132" s="71"/>
      <c r="ACT132" s="71"/>
      <c r="ACU132" s="71"/>
      <c r="ACV132" s="71"/>
      <c r="ACW132" s="71"/>
      <c r="ACX132" s="71"/>
      <c r="ACY132" s="71"/>
      <c r="ACZ132" s="71"/>
      <c r="ADA132" s="71"/>
      <c r="ADB132" s="71"/>
      <c r="ADC132" s="71"/>
      <c r="ADD132" s="71"/>
      <c r="ADE132" s="71"/>
      <c r="ADF132" s="71"/>
      <c r="ADG132" s="71"/>
      <c r="ADH132" s="71"/>
      <c r="ADI132" s="71"/>
      <c r="ADJ132" s="71"/>
      <c r="ADK132" s="71"/>
      <c r="ADL132" s="71"/>
      <c r="ADM132" s="71"/>
      <c r="ADN132" s="71"/>
      <c r="ADO132" s="71"/>
      <c r="ADP132" s="71"/>
      <c r="ADQ132" s="71"/>
      <c r="ADR132" s="71"/>
      <c r="ADS132" s="71"/>
      <c r="ADT132" s="71"/>
      <c r="ADU132" s="71"/>
      <c r="ADV132" s="71"/>
      <c r="ADW132" s="71"/>
      <c r="ADX132" s="71"/>
      <c r="ADY132" s="71"/>
      <c r="ADZ132" s="71"/>
      <c r="AEA132" s="71"/>
      <c r="AEB132" s="71"/>
      <c r="AEC132" s="71"/>
    </row>
    <row r="133" spans="1:809" s="73" customFormat="1">
      <c r="A133" s="49"/>
      <c r="B133" s="35">
        <v>3</v>
      </c>
      <c r="C133" s="62" t="s">
        <v>423</v>
      </c>
      <c r="D133" s="72" t="s">
        <v>383</v>
      </c>
      <c r="E133" s="63" t="s">
        <v>184</v>
      </c>
      <c r="F133" s="63" t="s">
        <v>86</v>
      </c>
      <c r="G133" s="63">
        <v>6</v>
      </c>
      <c r="H133" s="64">
        <v>38000</v>
      </c>
      <c r="I133" s="63" t="s">
        <v>95</v>
      </c>
      <c r="J133" s="65">
        <v>1</v>
      </c>
      <c r="K133" s="90">
        <v>17</v>
      </c>
      <c r="L133" s="65">
        <v>1985</v>
      </c>
      <c r="M133" s="67">
        <v>31641</v>
      </c>
      <c r="N133" s="64">
        <v>11000</v>
      </c>
      <c r="O133" s="68">
        <v>0.8</v>
      </c>
      <c r="P133" s="68"/>
      <c r="Q133" s="69" t="s">
        <v>298</v>
      </c>
      <c r="R133" s="70"/>
      <c r="S133" s="29" t="s">
        <v>156</v>
      </c>
      <c r="T133" s="30" t="str">
        <f t="shared" si="2"/>
        <v>Sand</v>
      </c>
      <c r="U133" s="29"/>
      <c r="V133" s="29"/>
      <c r="W133" s="29"/>
      <c r="X133" s="29"/>
      <c r="Y133" s="29"/>
      <c r="Z133" s="29"/>
      <c r="AA133" s="29"/>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c r="IW133" s="71"/>
      <c r="IX133" s="71"/>
      <c r="IY133" s="71"/>
      <c r="IZ133" s="71"/>
      <c r="JA133" s="71"/>
      <c r="JB133" s="71"/>
      <c r="JC133" s="71"/>
      <c r="JD133" s="71"/>
      <c r="JE133" s="71"/>
      <c r="JF133" s="71"/>
      <c r="JG133" s="71"/>
      <c r="JH133" s="71"/>
      <c r="JI133" s="71"/>
      <c r="JJ133" s="71"/>
      <c r="JK133" s="71"/>
      <c r="JL133" s="71"/>
      <c r="JM133" s="71"/>
      <c r="JN133" s="71"/>
      <c r="JO133" s="71"/>
      <c r="JP133" s="71"/>
      <c r="JQ133" s="71"/>
      <c r="JR133" s="71"/>
      <c r="JS133" s="71"/>
      <c r="JT133" s="71"/>
      <c r="JU133" s="71"/>
      <c r="JV133" s="71"/>
      <c r="JW133" s="71"/>
      <c r="JX133" s="71"/>
      <c r="JY133" s="71"/>
      <c r="JZ133" s="71"/>
      <c r="KA133" s="71"/>
      <c r="KB133" s="71"/>
      <c r="KC133" s="71"/>
      <c r="KD133" s="71"/>
      <c r="KE133" s="71"/>
      <c r="KF133" s="71"/>
      <c r="KG133" s="71"/>
      <c r="KH133" s="71"/>
      <c r="KI133" s="71"/>
      <c r="KJ133" s="71"/>
      <c r="KK133" s="71"/>
      <c r="KL133" s="71"/>
      <c r="KM133" s="71"/>
      <c r="KN133" s="71"/>
      <c r="KO133" s="71"/>
      <c r="KP133" s="71"/>
      <c r="KQ133" s="71"/>
      <c r="KR133" s="71"/>
      <c r="KS133" s="71"/>
      <c r="KT133" s="71"/>
      <c r="KU133" s="71"/>
      <c r="KV133" s="71"/>
      <c r="KW133" s="71"/>
      <c r="KX133" s="71"/>
      <c r="KY133" s="71"/>
      <c r="KZ133" s="71"/>
      <c r="LA133" s="71"/>
      <c r="LB133" s="71"/>
      <c r="LC133" s="71"/>
      <c r="LD133" s="71"/>
      <c r="LE133" s="71"/>
      <c r="LF133" s="71"/>
      <c r="LG133" s="71"/>
      <c r="LH133" s="71"/>
      <c r="LI133" s="71"/>
      <c r="LJ133" s="71"/>
      <c r="LK133" s="71"/>
      <c r="LL133" s="71"/>
      <c r="LM133" s="71"/>
      <c r="LN133" s="71"/>
      <c r="LO133" s="71"/>
      <c r="LP133" s="71"/>
      <c r="LQ133" s="71"/>
      <c r="LR133" s="71"/>
      <c r="LS133" s="71"/>
      <c r="LT133" s="71"/>
      <c r="LU133" s="71"/>
      <c r="LV133" s="71"/>
      <c r="LW133" s="71"/>
      <c r="LX133" s="71"/>
      <c r="LY133" s="71"/>
      <c r="LZ133" s="71"/>
      <c r="MA133" s="71"/>
      <c r="MB133" s="71"/>
      <c r="MC133" s="71"/>
      <c r="MD133" s="71"/>
      <c r="ME133" s="71"/>
      <c r="MF133" s="71"/>
      <c r="MG133" s="71"/>
      <c r="MH133" s="71"/>
      <c r="MI133" s="71"/>
      <c r="MJ133" s="71"/>
      <c r="MK133" s="71"/>
      <c r="ML133" s="71"/>
      <c r="MM133" s="71"/>
      <c r="MN133" s="71"/>
      <c r="MO133" s="71"/>
      <c r="MP133" s="71"/>
      <c r="MQ133" s="71"/>
      <c r="MR133" s="71"/>
      <c r="MS133" s="71"/>
      <c r="MT133" s="71"/>
      <c r="MU133" s="71"/>
      <c r="MV133" s="71"/>
      <c r="MW133" s="71"/>
      <c r="MX133" s="71"/>
      <c r="MY133" s="71"/>
      <c r="MZ133" s="71"/>
      <c r="NA133" s="71"/>
      <c r="NB133" s="71"/>
      <c r="NC133" s="71"/>
      <c r="ND133" s="71"/>
      <c r="NE133" s="71"/>
      <c r="NF133" s="71"/>
      <c r="NG133" s="71"/>
      <c r="NH133" s="71"/>
      <c r="NI133" s="71"/>
      <c r="NJ133" s="71"/>
      <c r="NK133" s="71"/>
      <c r="NL133" s="71"/>
      <c r="NM133" s="71"/>
      <c r="NN133" s="71"/>
      <c r="NO133" s="71"/>
      <c r="NP133" s="71"/>
      <c r="NQ133" s="71"/>
      <c r="NR133" s="71"/>
      <c r="NS133" s="71"/>
      <c r="NT133" s="71"/>
      <c r="NU133" s="71"/>
      <c r="NV133" s="71"/>
      <c r="NW133" s="71"/>
      <c r="NX133" s="71"/>
      <c r="NY133" s="71"/>
      <c r="NZ133" s="71"/>
      <c r="OA133" s="71"/>
      <c r="OB133" s="71"/>
      <c r="OC133" s="71"/>
      <c r="OD133" s="71"/>
      <c r="OE133" s="71"/>
      <c r="OF133" s="71"/>
      <c r="OG133" s="71"/>
      <c r="OH133" s="71"/>
      <c r="OI133" s="71"/>
      <c r="OJ133" s="71"/>
      <c r="OK133" s="71"/>
      <c r="OL133" s="71"/>
      <c r="OM133" s="71"/>
      <c r="ON133" s="71"/>
      <c r="OO133" s="71"/>
      <c r="OP133" s="71"/>
      <c r="OQ133" s="71"/>
      <c r="OR133" s="71"/>
      <c r="OS133" s="71"/>
      <c r="OT133" s="71"/>
      <c r="OU133" s="71"/>
      <c r="OV133" s="71"/>
      <c r="OW133" s="71"/>
      <c r="OX133" s="71"/>
      <c r="OY133" s="71"/>
      <c r="OZ133" s="71"/>
      <c r="PA133" s="71"/>
      <c r="PB133" s="71"/>
      <c r="PC133" s="71"/>
      <c r="PD133" s="71"/>
      <c r="PE133" s="71"/>
      <c r="PF133" s="71"/>
      <c r="PG133" s="71"/>
      <c r="PH133" s="71"/>
      <c r="PI133" s="71"/>
      <c r="PJ133" s="71"/>
      <c r="PK133" s="71"/>
      <c r="PL133" s="71"/>
      <c r="PM133" s="71"/>
      <c r="PN133" s="71"/>
      <c r="PO133" s="71"/>
      <c r="PP133" s="71"/>
      <c r="PQ133" s="71"/>
      <c r="PR133" s="71"/>
      <c r="PS133" s="71"/>
      <c r="PT133" s="71"/>
      <c r="PU133" s="71"/>
      <c r="PV133" s="71"/>
      <c r="PW133" s="71"/>
      <c r="PX133" s="71"/>
      <c r="PY133" s="71"/>
      <c r="PZ133" s="71"/>
      <c r="QA133" s="71"/>
      <c r="QB133" s="71"/>
      <c r="QC133" s="71"/>
      <c r="QD133" s="71"/>
      <c r="QE133" s="71"/>
      <c r="QF133" s="71"/>
      <c r="QG133" s="71"/>
      <c r="QH133" s="71"/>
      <c r="QI133" s="71"/>
      <c r="QJ133" s="71"/>
      <c r="QK133" s="71"/>
      <c r="QL133" s="71"/>
      <c r="QM133" s="71"/>
      <c r="QN133" s="71"/>
      <c r="QO133" s="71"/>
      <c r="QP133" s="71"/>
      <c r="QQ133" s="71"/>
      <c r="QR133" s="71"/>
      <c r="QS133" s="71"/>
      <c r="QT133" s="71"/>
      <c r="QU133" s="71"/>
      <c r="QV133" s="71"/>
      <c r="QW133" s="71"/>
      <c r="QX133" s="71"/>
      <c r="QY133" s="71"/>
      <c r="QZ133" s="71"/>
      <c r="RA133" s="71"/>
      <c r="RB133" s="71"/>
      <c r="RC133" s="71"/>
      <c r="RD133" s="71"/>
      <c r="RE133" s="71"/>
      <c r="RF133" s="71"/>
      <c r="RG133" s="71"/>
      <c r="RH133" s="71"/>
      <c r="RI133" s="71"/>
      <c r="RJ133" s="71"/>
      <c r="RK133" s="71"/>
      <c r="RL133" s="71"/>
      <c r="RM133" s="71"/>
      <c r="RN133" s="71"/>
      <c r="RO133" s="71"/>
      <c r="RP133" s="71"/>
      <c r="RQ133" s="71"/>
      <c r="RR133" s="71"/>
      <c r="RS133" s="71"/>
      <c r="RT133" s="71"/>
      <c r="RU133" s="71"/>
      <c r="RV133" s="71"/>
      <c r="RW133" s="71"/>
      <c r="RX133" s="71"/>
      <c r="RY133" s="71"/>
      <c r="RZ133" s="71"/>
      <c r="SA133" s="71"/>
      <c r="SB133" s="71"/>
      <c r="SC133" s="71"/>
      <c r="SD133" s="71"/>
      <c r="SE133" s="71"/>
      <c r="SF133" s="71"/>
      <c r="SG133" s="71"/>
      <c r="SH133" s="71"/>
      <c r="SI133" s="71"/>
      <c r="SJ133" s="71"/>
      <c r="SK133" s="71"/>
      <c r="SL133" s="71"/>
      <c r="SM133" s="71"/>
      <c r="SN133" s="71"/>
      <c r="SO133" s="71"/>
      <c r="SP133" s="71"/>
      <c r="SQ133" s="71"/>
      <c r="SR133" s="71"/>
      <c r="SS133" s="71"/>
      <c r="ST133" s="71"/>
      <c r="SU133" s="71"/>
      <c r="SV133" s="71"/>
      <c r="SW133" s="71"/>
      <c r="SX133" s="71"/>
      <c r="SY133" s="71"/>
      <c r="SZ133" s="71"/>
      <c r="TA133" s="71"/>
      <c r="TB133" s="71"/>
      <c r="TC133" s="71"/>
      <c r="TD133" s="71"/>
      <c r="TE133" s="71"/>
      <c r="TF133" s="71"/>
      <c r="TG133" s="71"/>
      <c r="TH133" s="71"/>
      <c r="TI133" s="71"/>
      <c r="TJ133" s="71"/>
      <c r="TK133" s="71"/>
      <c r="TL133" s="71"/>
      <c r="TM133" s="71"/>
      <c r="TN133" s="71"/>
      <c r="TO133" s="71"/>
      <c r="TP133" s="71"/>
      <c r="TQ133" s="71"/>
      <c r="TR133" s="71"/>
      <c r="TS133" s="71"/>
      <c r="TT133" s="71"/>
      <c r="TU133" s="71"/>
      <c r="TV133" s="71"/>
      <c r="TW133" s="71"/>
      <c r="TX133" s="71"/>
      <c r="TY133" s="71"/>
      <c r="TZ133" s="71"/>
      <c r="UA133" s="71"/>
      <c r="UB133" s="71"/>
      <c r="UC133" s="71"/>
      <c r="UD133" s="71"/>
      <c r="UE133" s="71"/>
      <c r="UF133" s="71"/>
      <c r="UG133" s="71"/>
      <c r="UH133" s="71"/>
      <c r="UI133" s="71"/>
      <c r="UJ133" s="71"/>
      <c r="UK133" s="71"/>
      <c r="UL133" s="71"/>
      <c r="UM133" s="71"/>
      <c r="UN133" s="71"/>
      <c r="UO133" s="71"/>
      <c r="UP133" s="71"/>
      <c r="UQ133" s="71"/>
      <c r="UR133" s="71"/>
      <c r="US133" s="71"/>
      <c r="UT133" s="71"/>
      <c r="UU133" s="71"/>
      <c r="UV133" s="71"/>
      <c r="UW133" s="71"/>
      <c r="UX133" s="71"/>
      <c r="UY133" s="71"/>
      <c r="UZ133" s="71"/>
      <c r="VA133" s="71"/>
      <c r="VB133" s="71"/>
      <c r="VC133" s="71"/>
      <c r="VD133" s="71"/>
      <c r="VE133" s="71"/>
      <c r="VF133" s="71"/>
      <c r="VG133" s="71"/>
      <c r="VH133" s="71"/>
      <c r="VI133" s="71"/>
      <c r="VJ133" s="71"/>
      <c r="VK133" s="71"/>
      <c r="VL133" s="71"/>
      <c r="VM133" s="71"/>
      <c r="VN133" s="71"/>
      <c r="VO133" s="71"/>
      <c r="VP133" s="71"/>
      <c r="VQ133" s="71"/>
      <c r="VR133" s="71"/>
      <c r="VS133" s="71"/>
      <c r="VT133" s="71"/>
      <c r="VU133" s="71"/>
      <c r="VV133" s="71"/>
      <c r="VW133" s="71"/>
      <c r="VX133" s="71"/>
      <c r="VY133" s="71"/>
      <c r="VZ133" s="71"/>
      <c r="WA133" s="71"/>
      <c r="WB133" s="71"/>
      <c r="WC133" s="71"/>
      <c r="WD133" s="71"/>
      <c r="WE133" s="71"/>
      <c r="WF133" s="71"/>
      <c r="WG133" s="71"/>
      <c r="WH133" s="71"/>
      <c r="WI133" s="71"/>
      <c r="WJ133" s="71"/>
      <c r="WK133" s="71"/>
      <c r="WL133" s="71"/>
      <c r="WM133" s="71"/>
      <c r="WN133" s="71"/>
      <c r="WO133" s="71"/>
      <c r="WP133" s="71"/>
      <c r="WQ133" s="71"/>
      <c r="WR133" s="71"/>
      <c r="WS133" s="71"/>
      <c r="WT133" s="71"/>
      <c r="WU133" s="71"/>
      <c r="WV133" s="71"/>
      <c r="WW133" s="71"/>
      <c r="WX133" s="71"/>
      <c r="WY133" s="71"/>
      <c r="WZ133" s="71"/>
      <c r="XA133" s="71"/>
      <c r="XB133" s="71"/>
      <c r="XC133" s="71"/>
      <c r="XD133" s="71"/>
      <c r="XE133" s="71"/>
      <c r="XF133" s="71"/>
      <c r="XG133" s="71"/>
      <c r="XH133" s="71"/>
      <c r="XI133" s="71"/>
      <c r="XJ133" s="71"/>
      <c r="XK133" s="71"/>
      <c r="XL133" s="71"/>
      <c r="XM133" s="71"/>
      <c r="XN133" s="71"/>
      <c r="XO133" s="71"/>
      <c r="XP133" s="71"/>
      <c r="XQ133" s="71"/>
      <c r="XR133" s="71"/>
      <c r="XS133" s="71"/>
      <c r="XT133" s="71"/>
      <c r="XU133" s="71"/>
      <c r="XV133" s="71"/>
      <c r="XW133" s="71"/>
      <c r="XX133" s="71"/>
      <c r="XY133" s="71"/>
      <c r="XZ133" s="71"/>
      <c r="YA133" s="71"/>
      <c r="YB133" s="71"/>
      <c r="YC133" s="71"/>
      <c r="YD133" s="71"/>
      <c r="YE133" s="71"/>
      <c r="YF133" s="71"/>
      <c r="YG133" s="71"/>
      <c r="YH133" s="71"/>
      <c r="YI133" s="71"/>
      <c r="YJ133" s="71"/>
      <c r="YK133" s="71"/>
      <c r="YL133" s="71"/>
      <c r="YM133" s="71"/>
      <c r="YN133" s="71"/>
      <c r="YO133" s="71"/>
      <c r="YP133" s="71"/>
      <c r="YQ133" s="71"/>
      <c r="YR133" s="71"/>
      <c r="YS133" s="71"/>
      <c r="YT133" s="71"/>
      <c r="YU133" s="71"/>
      <c r="YV133" s="71"/>
      <c r="YW133" s="71"/>
      <c r="YX133" s="71"/>
      <c r="YY133" s="71"/>
      <c r="YZ133" s="71"/>
      <c r="ZA133" s="71"/>
      <c r="ZB133" s="71"/>
      <c r="ZC133" s="71"/>
      <c r="ZD133" s="71"/>
      <c r="ZE133" s="71"/>
      <c r="ZF133" s="71"/>
      <c r="ZG133" s="71"/>
      <c r="ZH133" s="71"/>
      <c r="ZI133" s="71"/>
      <c r="ZJ133" s="71"/>
      <c r="ZK133" s="71"/>
      <c r="ZL133" s="71"/>
      <c r="ZM133" s="71"/>
      <c r="ZN133" s="71"/>
      <c r="ZO133" s="71"/>
      <c r="ZP133" s="71"/>
      <c r="ZQ133" s="71"/>
      <c r="ZR133" s="71"/>
      <c r="ZS133" s="71"/>
      <c r="ZT133" s="71"/>
      <c r="ZU133" s="71"/>
      <c r="ZV133" s="71"/>
      <c r="ZW133" s="71"/>
      <c r="ZX133" s="71"/>
      <c r="ZY133" s="71"/>
      <c r="ZZ133" s="71"/>
      <c r="AAA133" s="71"/>
      <c r="AAB133" s="71"/>
      <c r="AAC133" s="71"/>
      <c r="AAD133" s="71"/>
      <c r="AAE133" s="71"/>
      <c r="AAF133" s="71"/>
      <c r="AAG133" s="71"/>
      <c r="AAH133" s="71"/>
      <c r="AAI133" s="71"/>
      <c r="AAJ133" s="71"/>
      <c r="AAK133" s="71"/>
      <c r="AAL133" s="71"/>
      <c r="AAM133" s="71"/>
      <c r="AAN133" s="71"/>
      <c r="AAO133" s="71"/>
      <c r="AAP133" s="71"/>
      <c r="AAQ133" s="71"/>
      <c r="AAR133" s="71"/>
      <c r="AAS133" s="71"/>
      <c r="AAT133" s="71"/>
      <c r="AAU133" s="71"/>
      <c r="AAV133" s="71"/>
      <c r="AAW133" s="71"/>
      <c r="AAX133" s="71"/>
      <c r="AAY133" s="71"/>
      <c r="AAZ133" s="71"/>
      <c r="ABA133" s="71"/>
      <c r="ABB133" s="71"/>
      <c r="ABC133" s="71"/>
      <c r="ABD133" s="71"/>
      <c r="ABE133" s="71"/>
      <c r="ABF133" s="71"/>
      <c r="ABG133" s="71"/>
      <c r="ABH133" s="71"/>
      <c r="ABI133" s="71"/>
      <c r="ABJ133" s="71"/>
      <c r="ABK133" s="71"/>
      <c r="ABL133" s="71"/>
      <c r="ABM133" s="71"/>
      <c r="ABN133" s="71"/>
      <c r="ABO133" s="71"/>
      <c r="ABP133" s="71"/>
      <c r="ABQ133" s="71"/>
      <c r="ABR133" s="71"/>
      <c r="ABS133" s="71"/>
      <c r="ABT133" s="71"/>
      <c r="ABU133" s="71"/>
      <c r="ABV133" s="71"/>
      <c r="ABW133" s="71"/>
      <c r="ABX133" s="71"/>
      <c r="ABY133" s="71"/>
      <c r="ABZ133" s="71"/>
      <c r="ACA133" s="71"/>
      <c r="ACB133" s="71"/>
      <c r="ACC133" s="71"/>
      <c r="ACD133" s="71"/>
      <c r="ACE133" s="71"/>
      <c r="ACF133" s="71"/>
      <c r="ACG133" s="71"/>
      <c r="ACH133" s="71"/>
      <c r="ACI133" s="71"/>
      <c r="ACJ133" s="71"/>
      <c r="ACK133" s="71"/>
      <c r="ACL133" s="71"/>
      <c r="ACM133" s="71"/>
      <c r="ACN133" s="71"/>
      <c r="ACO133" s="71"/>
      <c r="ACP133" s="71"/>
      <c r="ACQ133" s="71"/>
      <c r="ACR133" s="71"/>
      <c r="ACS133" s="71"/>
      <c r="ACT133" s="71"/>
      <c r="ACU133" s="71"/>
      <c r="ACV133" s="71"/>
      <c r="ACW133" s="71"/>
      <c r="ACX133" s="71"/>
      <c r="ACY133" s="71"/>
      <c r="ACZ133" s="71"/>
      <c r="ADA133" s="71"/>
      <c r="ADB133" s="71"/>
      <c r="ADC133" s="71"/>
      <c r="ADD133" s="71"/>
      <c r="ADE133" s="71"/>
      <c r="ADF133" s="71"/>
      <c r="ADG133" s="71"/>
      <c r="ADH133" s="71"/>
      <c r="ADI133" s="71"/>
      <c r="ADJ133" s="71"/>
      <c r="ADK133" s="71"/>
      <c r="ADL133" s="71"/>
      <c r="ADM133" s="71"/>
      <c r="ADN133" s="71"/>
      <c r="ADO133" s="71"/>
      <c r="ADP133" s="71"/>
      <c r="ADQ133" s="71"/>
      <c r="ADR133" s="71"/>
      <c r="ADS133" s="71"/>
      <c r="ADT133" s="71"/>
      <c r="ADU133" s="71"/>
      <c r="ADV133" s="71"/>
      <c r="ADW133" s="71"/>
      <c r="ADX133" s="71"/>
      <c r="ADY133" s="71"/>
      <c r="ADZ133" s="71"/>
      <c r="AEA133" s="71"/>
      <c r="AEB133" s="71"/>
      <c r="AEC133" s="71"/>
    </row>
    <row r="134" spans="1:809" s="73" customFormat="1" ht="24">
      <c r="A134" s="18"/>
      <c r="B134" s="35">
        <v>1</v>
      </c>
      <c r="C134" s="62" t="s">
        <v>424</v>
      </c>
      <c r="D134" s="72" t="s">
        <v>160</v>
      </c>
      <c r="E134" s="63" t="s">
        <v>36</v>
      </c>
      <c r="F134" s="63" t="s">
        <v>324</v>
      </c>
      <c r="G134" s="63">
        <v>29.5</v>
      </c>
      <c r="H134" s="64">
        <v>300000</v>
      </c>
      <c r="I134" s="63" t="s">
        <v>30</v>
      </c>
      <c r="J134" s="65">
        <v>1</v>
      </c>
      <c r="K134" s="90">
        <v>117</v>
      </c>
      <c r="L134" s="65">
        <v>1985</v>
      </c>
      <c r="M134" s="67">
        <v>31247</v>
      </c>
      <c r="N134" s="64">
        <v>200000</v>
      </c>
      <c r="O134" s="68">
        <v>8</v>
      </c>
      <c r="P134" s="68">
        <v>269</v>
      </c>
      <c r="Q134" s="69" t="s">
        <v>240</v>
      </c>
      <c r="R134" s="70" t="s">
        <v>425</v>
      </c>
      <c r="S134" s="29"/>
      <c r="T134" s="30" t="str">
        <f t="shared" si="2"/>
        <v>F</v>
      </c>
      <c r="U134" s="29"/>
      <c r="V134" s="29"/>
      <c r="W134" s="29"/>
      <c r="X134" s="29"/>
      <c r="Y134" s="29"/>
      <c r="Z134" s="29">
        <v>1.5</v>
      </c>
      <c r="AA134" s="29"/>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c r="BM134" s="71"/>
      <c r="BN134" s="71"/>
      <c r="BO134" s="71"/>
      <c r="BP134" s="71"/>
      <c r="BQ134" s="71"/>
      <c r="BR134" s="71"/>
      <c r="BS134" s="71"/>
      <c r="BT134" s="71"/>
      <c r="BU134" s="71"/>
      <c r="BV134" s="71"/>
      <c r="BW134" s="71"/>
      <c r="BX134" s="71"/>
      <c r="BY134" s="71"/>
      <c r="BZ134" s="71"/>
      <c r="CA134" s="71"/>
      <c r="CB134" s="71"/>
      <c r="CC134" s="71"/>
      <c r="CD134" s="71"/>
      <c r="CE134" s="71"/>
      <c r="CF134" s="71"/>
      <c r="CG134" s="71"/>
      <c r="CH134" s="71"/>
      <c r="CI134" s="71"/>
      <c r="CJ134" s="71"/>
      <c r="CK134" s="71"/>
      <c r="CL134" s="71"/>
      <c r="CM134" s="71"/>
      <c r="CN134" s="71"/>
      <c r="CO134" s="71"/>
      <c r="CP134" s="71"/>
      <c r="CQ134" s="71"/>
      <c r="CR134" s="71"/>
      <c r="CS134" s="71"/>
      <c r="CT134" s="71"/>
      <c r="CU134" s="71"/>
      <c r="CV134" s="71"/>
      <c r="CW134" s="71"/>
      <c r="CX134" s="71"/>
      <c r="CY134" s="71"/>
      <c r="CZ134" s="71"/>
      <c r="DA134" s="71"/>
      <c r="DB134" s="71"/>
      <c r="DC134" s="71"/>
      <c r="DD134" s="71"/>
      <c r="DE134" s="71"/>
      <c r="DF134" s="71"/>
      <c r="DG134" s="71"/>
      <c r="DH134" s="71"/>
      <c r="DI134" s="71"/>
      <c r="DJ134" s="71"/>
      <c r="DK134" s="71"/>
      <c r="DL134" s="71"/>
      <c r="DM134" s="71"/>
      <c r="DN134" s="71"/>
      <c r="DO134" s="71"/>
      <c r="DP134" s="71"/>
      <c r="DQ134" s="71"/>
      <c r="DR134" s="71"/>
      <c r="DS134" s="71"/>
      <c r="DT134" s="71"/>
      <c r="DU134" s="71"/>
      <c r="DV134" s="71"/>
      <c r="DW134" s="71"/>
      <c r="DX134" s="71"/>
      <c r="DY134" s="71"/>
      <c r="DZ134" s="71"/>
      <c r="EA134" s="71"/>
      <c r="EB134" s="71"/>
      <c r="EC134" s="71"/>
      <c r="ED134" s="71"/>
      <c r="EE134" s="71"/>
      <c r="EF134" s="71"/>
      <c r="EG134" s="71"/>
      <c r="EH134" s="71"/>
      <c r="EI134" s="71"/>
      <c r="EJ134" s="71"/>
      <c r="EK134" s="71"/>
      <c r="EL134" s="71"/>
      <c r="EM134" s="71"/>
      <c r="EN134" s="71"/>
      <c r="EO134" s="71"/>
      <c r="EP134" s="71"/>
      <c r="EQ134" s="71"/>
      <c r="ER134" s="71"/>
      <c r="ES134" s="71"/>
      <c r="ET134" s="71"/>
      <c r="EU134" s="71"/>
      <c r="EV134" s="71"/>
      <c r="EW134" s="71"/>
      <c r="EX134" s="71"/>
      <c r="EY134" s="71"/>
      <c r="EZ134" s="71"/>
      <c r="FA134" s="71"/>
      <c r="FB134" s="71"/>
      <c r="FC134" s="71"/>
      <c r="FD134" s="71"/>
      <c r="FE134" s="71"/>
      <c r="FF134" s="71"/>
      <c r="FG134" s="71"/>
      <c r="FH134" s="71"/>
      <c r="FI134" s="71"/>
      <c r="FJ134" s="71"/>
      <c r="FK134" s="71"/>
      <c r="FL134" s="71"/>
      <c r="FM134" s="71"/>
      <c r="FN134" s="71"/>
      <c r="FO134" s="71"/>
      <c r="FP134" s="71"/>
      <c r="FQ134" s="71"/>
      <c r="FR134" s="71"/>
      <c r="FS134" s="71"/>
      <c r="FT134" s="71"/>
      <c r="FU134" s="71"/>
      <c r="FV134" s="71"/>
      <c r="FW134" s="71"/>
      <c r="FX134" s="71"/>
      <c r="FY134" s="71"/>
      <c r="FZ134" s="71"/>
      <c r="GA134" s="71"/>
      <c r="GB134" s="71"/>
      <c r="GC134" s="71"/>
      <c r="GD134" s="71"/>
      <c r="GE134" s="71"/>
      <c r="GF134" s="71"/>
      <c r="GG134" s="71"/>
      <c r="GH134" s="71"/>
      <c r="GI134" s="71"/>
      <c r="GJ134" s="71"/>
      <c r="GK134" s="71"/>
      <c r="GL134" s="71"/>
      <c r="GM134" s="71"/>
      <c r="GN134" s="71"/>
      <c r="GO134" s="71"/>
      <c r="GP134" s="71"/>
      <c r="GQ134" s="71"/>
      <c r="GR134" s="71"/>
      <c r="GS134" s="71"/>
      <c r="GT134" s="71"/>
      <c r="GU134" s="71"/>
      <c r="GV134" s="71"/>
      <c r="GW134" s="71"/>
      <c r="GX134" s="71"/>
      <c r="GY134" s="71"/>
      <c r="GZ134" s="71"/>
      <c r="HA134" s="71"/>
      <c r="HB134" s="71"/>
      <c r="HC134" s="71"/>
      <c r="HD134" s="71"/>
      <c r="HE134" s="71"/>
      <c r="HF134" s="71"/>
      <c r="HG134" s="71"/>
      <c r="HH134" s="71"/>
      <c r="HI134" s="71"/>
      <c r="HJ134" s="71"/>
      <c r="HK134" s="71"/>
      <c r="HL134" s="71"/>
      <c r="HM134" s="71"/>
      <c r="HN134" s="71"/>
      <c r="HO134" s="71"/>
      <c r="HP134" s="71"/>
      <c r="HQ134" s="71"/>
      <c r="HR134" s="71"/>
      <c r="HS134" s="71"/>
      <c r="HT134" s="71"/>
      <c r="HU134" s="71"/>
      <c r="HV134" s="71"/>
      <c r="HW134" s="71"/>
      <c r="HX134" s="71"/>
      <c r="HY134" s="71"/>
      <c r="HZ134" s="71"/>
      <c r="IA134" s="71"/>
      <c r="IB134" s="71"/>
      <c r="IC134" s="71"/>
      <c r="ID134" s="71"/>
      <c r="IE134" s="71"/>
      <c r="IF134" s="71"/>
      <c r="IG134" s="71"/>
      <c r="IH134" s="71"/>
      <c r="II134" s="71"/>
      <c r="IJ134" s="71"/>
      <c r="IK134" s="71"/>
      <c r="IL134" s="71"/>
      <c r="IM134" s="71"/>
      <c r="IN134" s="71"/>
      <c r="IO134" s="71"/>
      <c r="IP134" s="71"/>
      <c r="IQ134" s="71"/>
      <c r="IR134" s="71"/>
      <c r="IS134" s="71"/>
      <c r="IT134" s="71"/>
      <c r="IU134" s="71"/>
      <c r="IV134" s="71"/>
      <c r="IW134" s="71"/>
      <c r="IX134" s="71"/>
      <c r="IY134" s="71"/>
      <c r="IZ134" s="71"/>
      <c r="JA134" s="71"/>
      <c r="JB134" s="71"/>
      <c r="JC134" s="71"/>
      <c r="JD134" s="71"/>
      <c r="JE134" s="71"/>
      <c r="JF134" s="71"/>
      <c r="JG134" s="71"/>
      <c r="JH134" s="71"/>
      <c r="JI134" s="71"/>
      <c r="JJ134" s="71"/>
      <c r="JK134" s="71"/>
      <c r="JL134" s="71"/>
      <c r="JM134" s="71"/>
      <c r="JN134" s="71"/>
      <c r="JO134" s="71"/>
      <c r="JP134" s="71"/>
      <c r="JQ134" s="71"/>
      <c r="JR134" s="71"/>
      <c r="JS134" s="71"/>
      <c r="JT134" s="71"/>
      <c r="JU134" s="71"/>
      <c r="JV134" s="71"/>
      <c r="JW134" s="71"/>
      <c r="JX134" s="71"/>
      <c r="JY134" s="71"/>
      <c r="JZ134" s="71"/>
      <c r="KA134" s="71"/>
      <c r="KB134" s="71"/>
      <c r="KC134" s="71"/>
      <c r="KD134" s="71"/>
      <c r="KE134" s="71"/>
      <c r="KF134" s="71"/>
      <c r="KG134" s="71"/>
      <c r="KH134" s="71"/>
      <c r="KI134" s="71"/>
      <c r="KJ134" s="71"/>
      <c r="KK134" s="71"/>
      <c r="KL134" s="71"/>
      <c r="KM134" s="71"/>
      <c r="KN134" s="71"/>
      <c r="KO134" s="71"/>
      <c r="KP134" s="71"/>
      <c r="KQ134" s="71"/>
      <c r="KR134" s="71"/>
      <c r="KS134" s="71"/>
      <c r="KT134" s="71"/>
      <c r="KU134" s="71"/>
      <c r="KV134" s="71"/>
      <c r="KW134" s="71"/>
      <c r="KX134" s="71"/>
      <c r="KY134" s="71"/>
      <c r="KZ134" s="71"/>
      <c r="LA134" s="71"/>
      <c r="LB134" s="71"/>
      <c r="LC134" s="71"/>
      <c r="LD134" s="71"/>
      <c r="LE134" s="71"/>
      <c r="LF134" s="71"/>
      <c r="LG134" s="71"/>
      <c r="LH134" s="71"/>
      <c r="LI134" s="71"/>
      <c r="LJ134" s="71"/>
      <c r="LK134" s="71"/>
      <c r="LL134" s="71"/>
      <c r="LM134" s="71"/>
      <c r="LN134" s="71"/>
      <c r="LO134" s="71"/>
      <c r="LP134" s="71"/>
      <c r="LQ134" s="71"/>
      <c r="LR134" s="71"/>
      <c r="LS134" s="71"/>
      <c r="LT134" s="71"/>
      <c r="LU134" s="71"/>
      <c r="LV134" s="71"/>
      <c r="LW134" s="71"/>
      <c r="LX134" s="71"/>
      <c r="LY134" s="71"/>
      <c r="LZ134" s="71"/>
      <c r="MA134" s="71"/>
      <c r="MB134" s="71"/>
      <c r="MC134" s="71"/>
      <c r="MD134" s="71"/>
      <c r="ME134" s="71"/>
      <c r="MF134" s="71"/>
      <c r="MG134" s="71"/>
      <c r="MH134" s="71"/>
      <c r="MI134" s="71"/>
      <c r="MJ134" s="71"/>
      <c r="MK134" s="71"/>
      <c r="ML134" s="71"/>
      <c r="MM134" s="71"/>
      <c r="MN134" s="71"/>
      <c r="MO134" s="71"/>
      <c r="MP134" s="71"/>
      <c r="MQ134" s="71"/>
      <c r="MR134" s="71"/>
      <c r="MS134" s="71"/>
      <c r="MT134" s="71"/>
      <c r="MU134" s="71"/>
      <c r="MV134" s="71"/>
      <c r="MW134" s="71"/>
      <c r="MX134" s="71"/>
      <c r="MY134" s="71"/>
      <c r="MZ134" s="71"/>
      <c r="NA134" s="71"/>
      <c r="NB134" s="71"/>
      <c r="NC134" s="71"/>
      <c r="ND134" s="71"/>
      <c r="NE134" s="71"/>
      <c r="NF134" s="71"/>
      <c r="NG134" s="71"/>
      <c r="NH134" s="71"/>
      <c r="NI134" s="71"/>
      <c r="NJ134" s="71"/>
      <c r="NK134" s="71"/>
      <c r="NL134" s="71"/>
      <c r="NM134" s="71"/>
      <c r="NN134" s="71"/>
      <c r="NO134" s="71"/>
      <c r="NP134" s="71"/>
      <c r="NQ134" s="71"/>
      <c r="NR134" s="71"/>
      <c r="NS134" s="71"/>
      <c r="NT134" s="71"/>
      <c r="NU134" s="71"/>
      <c r="NV134" s="71"/>
      <c r="NW134" s="71"/>
      <c r="NX134" s="71"/>
      <c r="NY134" s="71"/>
      <c r="NZ134" s="71"/>
      <c r="OA134" s="71"/>
      <c r="OB134" s="71"/>
      <c r="OC134" s="71"/>
      <c r="OD134" s="71"/>
      <c r="OE134" s="71"/>
      <c r="OF134" s="71"/>
      <c r="OG134" s="71"/>
      <c r="OH134" s="71"/>
      <c r="OI134" s="71"/>
      <c r="OJ134" s="71"/>
      <c r="OK134" s="71"/>
      <c r="OL134" s="71"/>
      <c r="OM134" s="71"/>
      <c r="ON134" s="71"/>
      <c r="OO134" s="71"/>
      <c r="OP134" s="71"/>
      <c r="OQ134" s="71"/>
      <c r="OR134" s="71"/>
      <c r="OS134" s="71"/>
      <c r="OT134" s="71"/>
      <c r="OU134" s="71"/>
      <c r="OV134" s="71"/>
      <c r="OW134" s="71"/>
      <c r="OX134" s="71"/>
      <c r="OY134" s="71"/>
      <c r="OZ134" s="71"/>
      <c r="PA134" s="71"/>
      <c r="PB134" s="71"/>
      <c r="PC134" s="71"/>
      <c r="PD134" s="71"/>
      <c r="PE134" s="71"/>
      <c r="PF134" s="71"/>
      <c r="PG134" s="71"/>
      <c r="PH134" s="71"/>
      <c r="PI134" s="71"/>
      <c r="PJ134" s="71"/>
      <c r="PK134" s="71"/>
      <c r="PL134" s="71"/>
      <c r="PM134" s="71"/>
      <c r="PN134" s="71"/>
      <c r="PO134" s="71"/>
      <c r="PP134" s="71"/>
      <c r="PQ134" s="71"/>
      <c r="PR134" s="71"/>
      <c r="PS134" s="71"/>
      <c r="PT134" s="71"/>
      <c r="PU134" s="71"/>
      <c r="PV134" s="71"/>
      <c r="PW134" s="71"/>
      <c r="PX134" s="71"/>
      <c r="PY134" s="71"/>
      <c r="PZ134" s="71"/>
      <c r="QA134" s="71"/>
      <c r="QB134" s="71"/>
      <c r="QC134" s="71"/>
      <c r="QD134" s="71"/>
      <c r="QE134" s="71"/>
      <c r="QF134" s="71"/>
      <c r="QG134" s="71"/>
      <c r="QH134" s="71"/>
      <c r="QI134" s="71"/>
      <c r="QJ134" s="71"/>
      <c r="QK134" s="71"/>
      <c r="QL134" s="71"/>
      <c r="QM134" s="71"/>
      <c r="QN134" s="71"/>
      <c r="QO134" s="71"/>
      <c r="QP134" s="71"/>
      <c r="QQ134" s="71"/>
      <c r="QR134" s="71"/>
      <c r="QS134" s="71"/>
      <c r="QT134" s="71"/>
      <c r="QU134" s="71"/>
      <c r="QV134" s="71"/>
      <c r="QW134" s="71"/>
      <c r="QX134" s="71"/>
      <c r="QY134" s="71"/>
      <c r="QZ134" s="71"/>
      <c r="RA134" s="71"/>
      <c r="RB134" s="71"/>
      <c r="RC134" s="71"/>
      <c r="RD134" s="71"/>
      <c r="RE134" s="71"/>
      <c r="RF134" s="71"/>
      <c r="RG134" s="71"/>
      <c r="RH134" s="71"/>
      <c r="RI134" s="71"/>
      <c r="RJ134" s="71"/>
      <c r="RK134" s="71"/>
      <c r="RL134" s="71"/>
      <c r="RM134" s="71"/>
      <c r="RN134" s="71"/>
      <c r="RO134" s="71"/>
      <c r="RP134" s="71"/>
      <c r="RQ134" s="71"/>
      <c r="RR134" s="71"/>
      <c r="RS134" s="71"/>
      <c r="RT134" s="71"/>
      <c r="RU134" s="71"/>
      <c r="RV134" s="71"/>
      <c r="RW134" s="71"/>
      <c r="RX134" s="71"/>
      <c r="RY134" s="71"/>
      <c r="RZ134" s="71"/>
      <c r="SA134" s="71"/>
      <c r="SB134" s="71"/>
      <c r="SC134" s="71"/>
      <c r="SD134" s="71"/>
      <c r="SE134" s="71"/>
      <c r="SF134" s="71"/>
      <c r="SG134" s="71"/>
      <c r="SH134" s="71"/>
      <c r="SI134" s="71"/>
      <c r="SJ134" s="71"/>
      <c r="SK134" s="71"/>
      <c r="SL134" s="71"/>
      <c r="SM134" s="71"/>
      <c r="SN134" s="71"/>
      <c r="SO134" s="71"/>
      <c r="SP134" s="71"/>
      <c r="SQ134" s="71"/>
      <c r="SR134" s="71"/>
      <c r="SS134" s="71"/>
      <c r="ST134" s="71"/>
      <c r="SU134" s="71"/>
      <c r="SV134" s="71"/>
      <c r="SW134" s="71"/>
      <c r="SX134" s="71"/>
      <c r="SY134" s="71"/>
      <c r="SZ134" s="71"/>
      <c r="TA134" s="71"/>
      <c r="TB134" s="71"/>
      <c r="TC134" s="71"/>
      <c r="TD134" s="71"/>
      <c r="TE134" s="71"/>
      <c r="TF134" s="71"/>
      <c r="TG134" s="71"/>
      <c r="TH134" s="71"/>
      <c r="TI134" s="71"/>
      <c r="TJ134" s="71"/>
      <c r="TK134" s="71"/>
      <c r="TL134" s="71"/>
      <c r="TM134" s="71"/>
      <c r="TN134" s="71"/>
      <c r="TO134" s="71"/>
      <c r="TP134" s="71"/>
      <c r="TQ134" s="71"/>
      <c r="TR134" s="71"/>
      <c r="TS134" s="71"/>
      <c r="TT134" s="71"/>
      <c r="TU134" s="71"/>
      <c r="TV134" s="71"/>
      <c r="TW134" s="71"/>
      <c r="TX134" s="71"/>
      <c r="TY134" s="71"/>
      <c r="TZ134" s="71"/>
      <c r="UA134" s="71"/>
      <c r="UB134" s="71"/>
      <c r="UC134" s="71"/>
      <c r="UD134" s="71"/>
      <c r="UE134" s="71"/>
      <c r="UF134" s="71"/>
      <c r="UG134" s="71"/>
      <c r="UH134" s="71"/>
      <c r="UI134" s="71"/>
      <c r="UJ134" s="71"/>
      <c r="UK134" s="71"/>
      <c r="UL134" s="71"/>
      <c r="UM134" s="71"/>
      <c r="UN134" s="71"/>
      <c r="UO134" s="71"/>
      <c r="UP134" s="71"/>
      <c r="UQ134" s="71"/>
      <c r="UR134" s="71"/>
      <c r="US134" s="71"/>
      <c r="UT134" s="71"/>
      <c r="UU134" s="71"/>
      <c r="UV134" s="71"/>
      <c r="UW134" s="71"/>
      <c r="UX134" s="71"/>
      <c r="UY134" s="71"/>
      <c r="UZ134" s="71"/>
      <c r="VA134" s="71"/>
      <c r="VB134" s="71"/>
      <c r="VC134" s="71"/>
      <c r="VD134" s="71"/>
      <c r="VE134" s="71"/>
      <c r="VF134" s="71"/>
      <c r="VG134" s="71"/>
      <c r="VH134" s="71"/>
      <c r="VI134" s="71"/>
      <c r="VJ134" s="71"/>
      <c r="VK134" s="71"/>
      <c r="VL134" s="71"/>
      <c r="VM134" s="71"/>
      <c r="VN134" s="71"/>
      <c r="VO134" s="71"/>
      <c r="VP134" s="71"/>
      <c r="VQ134" s="71"/>
      <c r="VR134" s="71"/>
      <c r="VS134" s="71"/>
      <c r="VT134" s="71"/>
      <c r="VU134" s="71"/>
      <c r="VV134" s="71"/>
      <c r="VW134" s="71"/>
      <c r="VX134" s="71"/>
      <c r="VY134" s="71"/>
      <c r="VZ134" s="71"/>
      <c r="WA134" s="71"/>
      <c r="WB134" s="71"/>
      <c r="WC134" s="71"/>
      <c r="WD134" s="71"/>
      <c r="WE134" s="71"/>
      <c r="WF134" s="71"/>
      <c r="WG134" s="71"/>
      <c r="WH134" s="71"/>
      <c r="WI134" s="71"/>
      <c r="WJ134" s="71"/>
      <c r="WK134" s="71"/>
      <c r="WL134" s="71"/>
      <c r="WM134" s="71"/>
      <c r="WN134" s="71"/>
      <c r="WO134" s="71"/>
      <c r="WP134" s="71"/>
      <c r="WQ134" s="71"/>
      <c r="WR134" s="71"/>
      <c r="WS134" s="71"/>
      <c r="WT134" s="71"/>
      <c r="WU134" s="71"/>
      <c r="WV134" s="71"/>
      <c r="WW134" s="71"/>
      <c r="WX134" s="71"/>
      <c r="WY134" s="71"/>
      <c r="WZ134" s="71"/>
      <c r="XA134" s="71"/>
      <c r="XB134" s="71"/>
      <c r="XC134" s="71"/>
      <c r="XD134" s="71"/>
      <c r="XE134" s="71"/>
      <c r="XF134" s="71"/>
      <c r="XG134" s="71"/>
      <c r="XH134" s="71"/>
      <c r="XI134" s="71"/>
      <c r="XJ134" s="71"/>
      <c r="XK134" s="71"/>
      <c r="XL134" s="71"/>
      <c r="XM134" s="71"/>
      <c r="XN134" s="71"/>
      <c r="XO134" s="71"/>
      <c r="XP134" s="71"/>
      <c r="XQ134" s="71"/>
      <c r="XR134" s="71"/>
      <c r="XS134" s="71"/>
      <c r="XT134" s="71"/>
      <c r="XU134" s="71"/>
      <c r="XV134" s="71"/>
      <c r="XW134" s="71"/>
      <c r="XX134" s="71"/>
      <c r="XY134" s="71"/>
      <c r="XZ134" s="71"/>
      <c r="YA134" s="71"/>
      <c r="YB134" s="71"/>
      <c r="YC134" s="71"/>
      <c r="YD134" s="71"/>
      <c r="YE134" s="71"/>
      <c r="YF134" s="71"/>
      <c r="YG134" s="71"/>
      <c r="YH134" s="71"/>
      <c r="YI134" s="71"/>
      <c r="YJ134" s="71"/>
      <c r="YK134" s="71"/>
      <c r="YL134" s="71"/>
      <c r="YM134" s="71"/>
      <c r="YN134" s="71"/>
      <c r="YO134" s="71"/>
      <c r="YP134" s="71"/>
      <c r="YQ134" s="71"/>
      <c r="YR134" s="71"/>
      <c r="YS134" s="71"/>
      <c r="YT134" s="71"/>
      <c r="YU134" s="71"/>
      <c r="YV134" s="71"/>
      <c r="YW134" s="71"/>
      <c r="YX134" s="71"/>
      <c r="YY134" s="71"/>
      <c r="YZ134" s="71"/>
      <c r="ZA134" s="71"/>
      <c r="ZB134" s="71"/>
      <c r="ZC134" s="71"/>
      <c r="ZD134" s="71"/>
      <c r="ZE134" s="71"/>
      <c r="ZF134" s="71"/>
      <c r="ZG134" s="71"/>
      <c r="ZH134" s="71"/>
      <c r="ZI134" s="71"/>
      <c r="ZJ134" s="71"/>
      <c r="ZK134" s="71"/>
      <c r="ZL134" s="71"/>
      <c r="ZM134" s="71"/>
      <c r="ZN134" s="71"/>
      <c r="ZO134" s="71"/>
      <c r="ZP134" s="71"/>
      <c r="ZQ134" s="71"/>
      <c r="ZR134" s="71"/>
      <c r="ZS134" s="71"/>
      <c r="ZT134" s="71"/>
      <c r="ZU134" s="71"/>
      <c r="ZV134" s="71"/>
      <c r="ZW134" s="71"/>
      <c r="ZX134" s="71"/>
      <c r="ZY134" s="71"/>
      <c r="ZZ134" s="71"/>
      <c r="AAA134" s="71"/>
      <c r="AAB134" s="71"/>
      <c r="AAC134" s="71"/>
      <c r="AAD134" s="71"/>
      <c r="AAE134" s="71"/>
      <c r="AAF134" s="71"/>
      <c r="AAG134" s="71"/>
      <c r="AAH134" s="71"/>
      <c r="AAI134" s="71"/>
      <c r="AAJ134" s="71"/>
      <c r="AAK134" s="71"/>
      <c r="AAL134" s="71"/>
      <c r="AAM134" s="71"/>
      <c r="AAN134" s="71"/>
      <c r="AAO134" s="71"/>
      <c r="AAP134" s="71"/>
      <c r="AAQ134" s="71"/>
      <c r="AAR134" s="71"/>
      <c r="AAS134" s="71"/>
      <c r="AAT134" s="71"/>
      <c r="AAU134" s="71"/>
      <c r="AAV134" s="71"/>
      <c r="AAW134" s="71"/>
      <c r="AAX134" s="71"/>
      <c r="AAY134" s="71"/>
      <c r="AAZ134" s="71"/>
      <c r="ABA134" s="71"/>
      <c r="ABB134" s="71"/>
      <c r="ABC134" s="71"/>
      <c r="ABD134" s="71"/>
      <c r="ABE134" s="71"/>
      <c r="ABF134" s="71"/>
      <c r="ABG134" s="71"/>
      <c r="ABH134" s="71"/>
      <c r="ABI134" s="71"/>
      <c r="ABJ134" s="71"/>
      <c r="ABK134" s="71"/>
      <c r="ABL134" s="71"/>
      <c r="ABM134" s="71"/>
      <c r="ABN134" s="71"/>
      <c r="ABO134" s="71"/>
      <c r="ABP134" s="71"/>
      <c r="ABQ134" s="71"/>
      <c r="ABR134" s="71"/>
      <c r="ABS134" s="71"/>
      <c r="ABT134" s="71"/>
      <c r="ABU134" s="71"/>
      <c r="ABV134" s="71"/>
      <c r="ABW134" s="71"/>
      <c r="ABX134" s="71"/>
      <c r="ABY134" s="71"/>
      <c r="ABZ134" s="71"/>
      <c r="ACA134" s="71"/>
      <c r="ACB134" s="71"/>
      <c r="ACC134" s="71"/>
      <c r="ACD134" s="71"/>
      <c r="ACE134" s="71"/>
      <c r="ACF134" s="71"/>
      <c r="ACG134" s="71"/>
      <c r="ACH134" s="71"/>
      <c r="ACI134" s="71"/>
      <c r="ACJ134" s="71"/>
      <c r="ACK134" s="71"/>
      <c r="ACL134" s="71"/>
      <c r="ACM134" s="71"/>
      <c r="ACN134" s="71"/>
      <c r="ACO134" s="71"/>
      <c r="ACP134" s="71"/>
      <c r="ACQ134" s="71"/>
      <c r="ACR134" s="71"/>
      <c r="ACS134" s="71"/>
      <c r="ACT134" s="71"/>
      <c r="ACU134" s="71"/>
      <c r="ACV134" s="71"/>
      <c r="ACW134" s="71"/>
      <c r="ACX134" s="71"/>
      <c r="ACY134" s="71"/>
      <c r="ACZ134" s="71"/>
      <c r="ADA134" s="71"/>
      <c r="ADB134" s="71"/>
      <c r="ADC134" s="71"/>
      <c r="ADD134" s="71"/>
      <c r="ADE134" s="71"/>
      <c r="ADF134" s="71"/>
      <c r="ADG134" s="71"/>
      <c r="ADH134" s="71"/>
      <c r="ADI134" s="71"/>
      <c r="ADJ134" s="71"/>
      <c r="ADK134" s="71"/>
      <c r="ADL134" s="71"/>
      <c r="ADM134" s="71"/>
      <c r="ADN134" s="71"/>
      <c r="ADO134" s="71"/>
      <c r="ADP134" s="71"/>
      <c r="ADQ134" s="71"/>
      <c r="ADR134" s="71"/>
      <c r="ADS134" s="71"/>
      <c r="ADT134" s="71"/>
      <c r="ADU134" s="71"/>
      <c r="ADV134" s="71"/>
      <c r="ADW134" s="71"/>
      <c r="ADX134" s="71"/>
      <c r="ADY134" s="71"/>
      <c r="ADZ134" s="71"/>
      <c r="AEA134" s="71"/>
      <c r="AEB134" s="71"/>
      <c r="AEC134" s="71"/>
    </row>
    <row r="135" spans="1:809" s="73" customFormat="1">
      <c r="A135" s="49"/>
      <c r="B135" s="35">
        <v>3</v>
      </c>
      <c r="C135" s="62" t="s">
        <v>426</v>
      </c>
      <c r="D135" s="72" t="s">
        <v>67</v>
      </c>
      <c r="E135" s="63" t="s">
        <v>85</v>
      </c>
      <c r="F135" s="63" t="s">
        <v>37</v>
      </c>
      <c r="G135" s="63">
        <v>79</v>
      </c>
      <c r="H135" s="64">
        <v>1230000</v>
      </c>
      <c r="I135" s="63" t="s">
        <v>377</v>
      </c>
      <c r="J135" s="65">
        <v>2</v>
      </c>
      <c r="K135" s="90">
        <v>68</v>
      </c>
      <c r="L135" s="65">
        <v>1985</v>
      </c>
      <c r="M135" s="67">
        <v>31245</v>
      </c>
      <c r="N135" s="64"/>
      <c r="O135" s="68"/>
      <c r="P135" s="68"/>
      <c r="Q135" s="69" t="s">
        <v>298</v>
      </c>
      <c r="R135" s="70"/>
      <c r="S135" s="29" t="s">
        <v>156</v>
      </c>
      <c r="T135" s="30" t="str">
        <f t="shared" si="2"/>
        <v>Coal</v>
      </c>
      <c r="U135" s="29"/>
      <c r="V135" s="29"/>
      <c r="W135" s="29"/>
      <c r="X135" s="29"/>
      <c r="Y135" s="29"/>
      <c r="Z135" s="29"/>
      <c r="AA135" s="29"/>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c r="BM135" s="71"/>
      <c r="BN135" s="71"/>
      <c r="BO135" s="71"/>
      <c r="BP135" s="71"/>
      <c r="BQ135" s="71"/>
      <c r="BR135" s="71"/>
      <c r="BS135" s="71"/>
      <c r="BT135" s="71"/>
      <c r="BU135" s="71"/>
      <c r="BV135" s="71"/>
      <c r="BW135" s="71"/>
      <c r="BX135" s="71"/>
      <c r="BY135" s="71"/>
      <c r="BZ135" s="71"/>
      <c r="CA135" s="71"/>
      <c r="CB135" s="71"/>
      <c r="CC135" s="71"/>
      <c r="CD135" s="71"/>
      <c r="CE135" s="71"/>
      <c r="CF135" s="71"/>
      <c r="CG135" s="71"/>
      <c r="CH135" s="71"/>
      <c r="CI135" s="71"/>
      <c r="CJ135" s="71"/>
      <c r="CK135" s="71"/>
      <c r="CL135" s="71"/>
      <c r="CM135" s="71"/>
      <c r="CN135" s="71"/>
      <c r="CO135" s="71"/>
      <c r="CP135" s="71"/>
      <c r="CQ135" s="71"/>
      <c r="CR135" s="71"/>
      <c r="CS135" s="71"/>
      <c r="CT135" s="71"/>
      <c r="CU135" s="71"/>
      <c r="CV135" s="71"/>
      <c r="CW135" s="71"/>
      <c r="CX135" s="71"/>
      <c r="CY135" s="71"/>
      <c r="CZ135" s="71"/>
      <c r="DA135" s="71"/>
      <c r="DB135" s="71"/>
      <c r="DC135" s="71"/>
      <c r="DD135" s="71"/>
      <c r="DE135" s="71"/>
      <c r="DF135" s="71"/>
      <c r="DG135" s="71"/>
      <c r="DH135" s="71"/>
      <c r="DI135" s="71"/>
      <c r="DJ135" s="71"/>
      <c r="DK135" s="71"/>
      <c r="DL135" s="71"/>
      <c r="DM135" s="71"/>
      <c r="DN135" s="71"/>
      <c r="DO135" s="71"/>
      <c r="DP135" s="71"/>
      <c r="DQ135" s="71"/>
      <c r="DR135" s="71"/>
      <c r="DS135" s="71"/>
      <c r="DT135" s="71"/>
      <c r="DU135" s="71"/>
      <c r="DV135" s="71"/>
      <c r="DW135" s="71"/>
      <c r="DX135" s="71"/>
      <c r="DY135" s="71"/>
      <c r="DZ135" s="71"/>
      <c r="EA135" s="71"/>
      <c r="EB135" s="71"/>
      <c r="EC135" s="71"/>
      <c r="ED135" s="71"/>
      <c r="EE135" s="71"/>
      <c r="EF135" s="71"/>
      <c r="EG135" s="71"/>
      <c r="EH135" s="71"/>
      <c r="EI135" s="71"/>
      <c r="EJ135" s="71"/>
      <c r="EK135" s="71"/>
      <c r="EL135" s="71"/>
      <c r="EM135" s="71"/>
      <c r="EN135" s="71"/>
      <c r="EO135" s="71"/>
      <c r="EP135" s="71"/>
      <c r="EQ135" s="71"/>
      <c r="ER135" s="71"/>
      <c r="ES135" s="71"/>
      <c r="ET135" s="71"/>
      <c r="EU135" s="71"/>
      <c r="EV135" s="71"/>
      <c r="EW135" s="71"/>
      <c r="EX135" s="71"/>
      <c r="EY135" s="71"/>
      <c r="EZ135" s="71"/>
      <c r="FA135" s="71"/>
      <c r="FB135" s="71"/>
      <c r="FC135" s="71"/>
      <c r="FD135" s="71"/>
      <c r="FE135" s="71"/>
      <c r="FF135" s="71"/>
      <c r="FG135" s="71"/>
      <c r="FH135" s="71"/>
      <c r="FI135" s="71"/>
      <c r="FJ135" s="71"/>
      <c r="FK135" s="71"/>
      <c r="FL135" s="71"/>
      <c r="FM135" s="71"/>
      <c r="FN135" s="71"/>
      <c r="FO135" s="71"/>
      <c r="FP135" s="71"/>
      <c r="FQ135" s="71"/>
      <c r="FR135" s="71"/>
      <c r="FS135" s="71"/>
      <c r="FT135" s="71"/>
      <c r="FU135" s="71"/>
      <c r="FV135" s="71"/>
      <c r="FW135" s="71"/>
      <c r="FX135" s="71"/>
      <c r="FY135" s="71"/>
      <c r="FZ135" s="71"/>
      <c r="GA135" s="71"/>
      <c r="GB135" s="71"/>
      <c r="GC135" s="71"/>
      <c r="GD135" s="71"/>
      <c r="GE135" s="71"/>
      <c r="GF135" s="71"/>
      <c r="GG135" s="71"/>
      <c r="GH135" s="71"/>
      <c r="GI135" s="71"/>
      <c r="GJ135" s="71"/>
      <c r="GK135" s="71"/>
      <c r="GL135" s="71"/>
      <c r="GM135" s="71"/>
      <c r="GN135" s="71"/>
      <c r="GO135" s="71"/>
      <c r="GP135" s="71"/>
      <c r="GQ135" s="71"/>
      <c r="GR135" s="71"/>
      <c r="GS135" s="71"/>
      <c r="GT135" s="71"/>
      <c r="GU135" s="71"/>
      <c r="GV135" s="71"/>
      <c r="GW135" s="71"/>
      <c r="GX135" s="71"/>
      <c r="GY135" s="71"/>
      <c r="GZ135" s="71"/>
      <c r="HA135" s="71"/>
      <c r="HB135" s="71"/>
      <c r="HC135" s="71"/>
      <c r="HD135" s="71"/>
      <c r="HE135" s="71"/>
      <c r="HF135" s="71"/>
      <c r="HG135" s="71"/>
      <c r="HH135" s="71"/>
      <c r="HI135" s="71"/>
      <c r="HJ135" s="71"/>
      <c r="HK135" s="71"/>
      <c r="HL135" s="71"/>
      <c r="HM135" s="71"/>
      <c r="HN135" s="71"/>
      <c r="HO135" s="71"/>
      <c r="HP135" s="71"/>
      <c r="HQ135" s="71"/>
      <c r="HR135" s="71"/>
      <c r="HS135" s="71"/>
      <c r="HT135" s="71"/>
      <c r="HU135" s="71"/>
      <c r="HV135" s="71"/>
      <c r="HW135" s="71"/>
      <c r="HX135" s="71"/>
      <c r="HY135" s="71"/>
      <c r="HZ135" s="71"/>
      <c r="IA135" s="71"/>
      <c r="IB135" s="71"/>
      <c r="IC135" s="71"/>
      <c r="ID135" s="71"/>
      <c r="IE135" s="71"/>
      <c r="IF135" s="71"/>
      <c r="IG135" s="71"/>
      <c r="IH135" s="71"/>
      <c r="II135" s="71"/>
      <c r="IJ135" s="71"/>
      <c r="IK135" s="71"/>
      <c r="IL135" s="71"/>
      <c r="IM135" s="71"/>
      <c r="IN135" s="71"/>
      <c r="IO135" s="71"/>
      <c r="IP135" s="71"/>
      <c r="IQ135" s="71"/>
      <c r="IR135" s="71"/>
      <c r="IS135" s="71"/>
      <c r="IT135" s="71"/>
      <c r="IU135" s="71"/>
      <c r="IV135" s="71"/>
      <c r="IW135" s="71"/>
      <c r="IX135" s="71"/>
      <c r="IY135" s="71"/>
      <c r="IZ135" s="71"/>
      <c r="JA135" s="71"/>
      <c r="JB135" s="71"/>
      <c r="JC135" s="71"/>
      <c r="JD135" s="71"/>
      <c r="JE135" s="71"/>
      <c r="JF135" s="71"/>
      <c r="JG135" s="71"/>
      <c r="JH135" s="71"/>
      <c r="JI135" s="71"/>
      <c r="JJ135" s="71"/>
      <c r="JK135" s="71"/>
      <c r="JL135" s="71"/>
      <c r="JM135" s="71"/>
      <c r="JN135" s="71"/>
      <c r="JO135" s="71"/>
      <c r="JP135" s="71"/>
      <c r="JQ135" s="71"/>
      <c r="JR135" s="71"/>
      <c r="JS135" s="71"/>
      <c r="JT135" s="71"/>
      <c r="JU135" s="71"/>
      <c r="JV135" s="71"/>
      <c r="JW135" s="71"/>
      <c r="JX135" s="71"/>
      <c r="JY135" s="71"/>
      <c r="JZ135" s="71"/>
      <c r="KA135" s="71"/>
      <c r="KB135" s="71"/>
      <c r="KC135" s="71"/>
      <c r="KD135" s="71"/>
      <c r="KE135" s="71"/>
      <c r="KF135" s="71"/>
      <c r="KG135" s="71"/>
      <c r="KH135" s="71"/>
      <c r="KI135" s="71"/>
      <c r="KJ135" s="71"/>
      <c r="KK135" s="71"/>
      <c r="KL135" s="71"/>
      <c r="KM135" s="71"/>
      <c r="KN135" s="71"/>
      <c r="KO135" s="71"/>
      <c r="KP135" s="71"/>
      <c r="KQ135" s="71"/>
      <c r="KR135" s="71"/>
      <c r="KS135" s="71"/>
      <c r="KT135" s="71"/>
      <c r="KU135" s="71"/>
      <c r="KV135" s="71"/>
      <c r="KW135" s="71"/>
      <c r="KX135" s="71"/>
      <c r="KY135" s="71"/>
      <c r="KZ135" s="71"/>
      <c r="LA135" s="71"/>
      <c r="LB135" s="71"/>
      <c r="LC135" s="71"/>
      <c r="LD135" s="71"/>
      <c r="LE135" s="71"/>
      <c r="LF135" s="71"/>
      <c r="LG135" s="71"/>
      <c r="LH135" s="71"/>
      <c r="LI135" s="71"/>
      <c r="LJ135" s="71"/>
      <c r="LK135" s="71"/>
      <c r="LL135" s="71"/>
      <c r="LM135" s="71"/>
      <c r="LN135" s="71"/>
      <c r="LO135" s="71"/>
      <c r="LP135" s="71"/>
      <c r="LQ135" s="71"/>
      <c r="LR135" s="71"/>
      <c r="LS135" s="71"/>
      <c r="LT135" s="71"/>
      <c r="LU135" s="71"/>
      <c r="LV135" s="71"/>
      <c r="LW135" s="71"/>
      <c r="LX135" s="71"/>
      <c r="LY135" s="71"/>
      <c r="LZ135" s="71"/>
      <c r="MA135" s="71"/>
      <c r="MB135" s="71"/>
      <c r="MC135" s="71"/>
      <c r="MD135" s="71"/>
      <c r="ME135" s="71"/>
      <c r="MF135" s="71"/>
      <c r="MG135" s="71"/>
      <c r="MH135" s="71"/>
      <c r="MI135" s="71"/>
      <c r="MJ135" s="71"/>
      <c r="MK135" s="71"/>
      <c r="ML135" s="71"/>
      <c r="MM135" s="71"/>
      <c r="MN135" s="71"/>
      <c r="MO135" s="71"/>
      <c r="MP135" s="71"/>
      <c r="MQ135" s="71"/>
      <c r="MR135" s="71"/>
      <c r="MS135" s="71"/>
      <c r="MT135" s="71"/>
      <c r="MU135" s="71"/>
      <c r="MV135" s="71"/>
      <c r="MW135" s="71"/>
      <c r="MX135" s="71"/>
      <c r="MY135" s="71"/>
      <c r="MZ135" s="71"/>
      <c r="NA135" s="71"/>
      <c r="NB135" s="71"/>
      <c r="NC135" s="71"/>
      <c r="ND135" s="71"/>
      <c r="NE135" s="71"/>
      <c r="NF135" s="71"/>
      <c r="NG135" s="71"/>
      <c r="NH135" s="71"/>
      <c r="NI135" s="71"/>
      <c r="NJ135" s="71"/>
      <c r="NK135" s="71"/>
      <c r="NL135" s="71"/>
      <c r="NM135" s="71"/>
      <c r="NN135" s="71"/>
      <c r="NO135" s="71"/>
      <c r="NP135" s="71"/>
      <c r="NQ135" s="71"/>
      <c r="NR135" s="71"/>
      <c r="NS135" s="71"/>
      <c r="NT135" s="71"/>
      <c r="NU135" s="71"/>
      <c r="NV135" s="71"/>
      <c r="NW135" s="71"/>
      <c r="NX135" s="71"/>
      <c r="NY135" s="71"/>
      <c r="NZ135" s="71"/>
      <c r="OA135" s="71"/>
      <c r="OB135" s="71"/>
      <c r="OC135" s="71"/>
      <c r="OD135" s="71"/>
      <c r="OE135" s="71"/>
      <c r="OF135" s="71"/>
      <c r="OG135" s="71"/>
      <c r="OH135" s="71"/>
      <c r="OI135" s="71"/>
      <c r="OJ135" s="71"/>
      <c r="OK135" s="71"/>
      <c r="OL135" s="71"/>
      <c r="OM135" s="71"/>
      <c r="ON135" s="71"/>
      <c r="OO135" s="71"/>
      <c r="OP135" s="71"/>
      <c r="OQ135" s="71"/>
      <c r="OR135" s="71"/>
      <c r="OS135" s="71"/>
      <c r="OT135" s="71"/>
      <c r="OU135" s="71"/>
      <c r="OV135" s="71"/>
      <c r="OW135" s="71"/>
      <c r="OX135" s="71"/>
      <c r="OY135" s="71"/>
      <c r="OZ135" s="71"/>
      <c r="PA135" s="71"/>
      <c r="PB135" s="71"/>
      <c r="PC135" s="71"/>
      <c r="PD135" s="71"/>
      <c r="PE135" s="71"/>
      <c r="PF135" s="71"/>
      <c r="PG135" s="71"/>
      <c r="PH135" s="71"/>
      <c r="PI135" s="71"/>
      <c r="PJ135" s="71"/>
      <c r="PK135" s="71"/>
      <c r="PL135" s="71"/>
      <c r="PM135" s="71"/>
      <c r="PN135" s="71"/>
      <c r="PO135" s="71"/>
      <c r="PP135" s="71"/>
      <c r="PQ135" s="71"/>
      <c r="PR135" s="71"/>
      <c r="PS135" s="71"/>
      <c r="PT135" s="71"/>
      <c r="PU135" s="71"/>
      <c r="PV135" s="71"/>
      <c r="PW135" s="71"/>
      <c r="PX135" s="71"/>
      <c r="PY135" s="71"/>
      <c r="PZ135" s="71"/>
      <c r="QA135" s="71"/>
      <c r="QB135" s="71"/>
      <c r="QC135" s="71"/>
      <c r="QD135" s="71"/>
      <c r="QE135" s="71"/>
      <c r="QF135" s="71"/>
      <c r="QG135" s="71"/>
      <c r="QH135" s="71"/>
      <c r="QI135" s="71"/>
      <c r="QJ135" s="71"/>
      <c r="QK135" s="71"/>
      <c r="QL135" s="71"/>
      <c r="QM135" s="71"/>
      <c r="QN135" s="71"/>
      <c r="QO135" s="71"/>
      <c r="QP135" s="71"/>
      <c r="QQ135" s="71"/>
      <c r="QR135" s="71"/>
      <c r="QS135" s="71"/>
      <c r="QT135" s="71"/>
      <c r="QU135" s="71"/>
      <c r="QV135" s="71"/>
      <c r="QW135" s="71"/>
      <c r="QX135" s="71"/>
      <c r="QY135" s="71"/>
      <c r="QZ135" s="71"/>
      <c r="RA135" s="71"/>
      <c r="RB135" s="71"/>
      <c r="RC135" s="71"/>
      <c r="RD135" s="71"/>
      <c r="RE135" s="71"/>
      <c r="RF135" s="71"/>
      <c r="RG135" s="71"/>
      <c r="RH135" s="71"/>
      <c r="RI135" s="71"/>
      <c r="RJ135" s="71"/>
      <c r="RK135" s="71"/>
      <c r="RL135" s="71"/>
      <c r="RM135" s="71"/>
      <c r="RN135" s="71"/>
      <c r="RO135" s="71"/>
      <c r="RP135" s="71"/>
      <c r="RQ135" s="71"/>
      <c r="RR135" s="71"/>
      <c r="RS135" s="71"/>
      <c r="RT135" s="71"/>
      <c r="RU135" s="71"/>
      <c r="RV135" s="71"/>
      <c r="RW135" s="71"/>
      <c r="RX135" s="71"/>
      <c r="RY135" s="71"/>
      <c r="RZ135" s="71"/>
      <c r="SA135" s="71"/>
      <c r="SB135" s="71"/>
      <c r="SC135" s="71"/>
      <c r="SD135" s="71"/>
      <c r="SE135" s="71"/>
      <c r="SF135" s="71"/>
      <c r="SG135" s="71"/>
      <c r="SH135" s="71"/>
      <c r="SI135" s="71"/>
      <c r="SJ135" s="71"/>
      <c r="SK135" s="71"/>
      <c r="SL135" s="71"/>
      <c r="SM135" s="71"/>
      <c r="SN135" s="71"/>
      <c r="SO135" s="71"/>
      <c r="SP135" s="71"/>
      <c r="SQ135" s="71"/>
      <c r="SR135" s="71"/>
      <c r="SS135" s="71"/>
      <c r="ST135" s="71"/>
      <c r="SU135" s="71"/>
      <c r="SV135" s="71"/>
      <c r="SW135" s="71"/>
      <c r="SX135" s="71"/>
      <c r="SY135" s="71"/>
      <c r="SZ135" s="71"/>
      <c r="TA135" s="71"/>
      <c r="TB135" s="71"/>
      <c r="TC135" s="71"/>
      <c r="TD135" s="71"/>
      <c r="TE135" s="71"/>
      <c r="TF135" s="71"/>
      <c r="TG135" s="71"/>
      <c r="TH135" s="71"/>
      <c r="TI135" s="71"/>
      <c r="TJ135" s="71"/>
      <c r="TK135" s="71"/>
      <c r="TL135" s="71"/>
      <c r="TM135" s="71"/>
      <c r="TN135" s="71"/>
      <c r="TO135" s="71"/>
      <c r="TP135" s="71"/>
      <c r="TQ135" s="71"/>
      <c r="TR135" s="71"/>
      <c r="TS135" s="71"/>
      <c r="TT135" s="71"/>
      <c r="TU135" s="71"/>
      <c r="TV135" s="71"/>
      <c r="TW135" s="71"/>
      <c r="TX135" s="71"/>
      <c r="TY135" s="71"/>
      <c r="TZ135" s="71"/>
      <c r="UA135" s="71"/>
      <c r="UB135" s="71"/>
      <c r="UC135" s="71"/>
      <c r="UD135" s="71"/>
      <c r="UE135" s="71"/>
      <c r="UF135" s="71"/>
      <c r="UG135" s="71"/>
      <c r="UH135" s="71"/>
      <c r="UI135" s="71"/>
      <c r="UJ135" s="71"/>
      <c r="UK135" s="71"/>
      <c r="UL135" s="71"/>
      <c r="UM135" s="71"/>
      <c r="UN135" s="71"/>
      <c r="UO135" s="71"/>
      <c r="UP135" s="71"/>
      <c r="UQ135" s="71"/>
      <c r="UR135" s="71"/>
      <c r="US135" s="71"/>
      <c r="UT135" s="71"/>
      <c r="UU135" s="71"/>
      <c r="UV135" s="71"/>
      <c r="UW135" s="71"/>
      <c r="UX135" s="71"/>
      <c r="UY135" s="71"/>
      <c r="UZ135" s="71"/>
      <c r="VA135" s="71"/>
      <c r="VB135" s="71"/>
      <c r="VC135" s="71"/>
      <c r="VD135" s="71"/>
      <c r="VE135" s="71"/>
      <c r="VF135" s="71"/>
      <c r="VG135" s="71"/>
      <c r="VH135" s="71"/>
      <c r="VI135" s="71"/>
      <c r="VJ135" s="71"/>
      <c r="VK135" s="71"/>
      <c r="VL135" s="71"/>
      <c r="VM135" s="71"/>
      <c r="VN135" s="71"/>
      <c r="VO135" s="71"/>
      <c r="VP135" s="71"/>
      <c r="VQ135" s="71"/>
      <c r="VR135" s="71"/>
      <c r="VS135" s="71"/>
      <c r="VT135" s="71"/>
      <c r="VU135" s="71"/>
      <c r="VV135" s="71"/>
      <c r="VW135" s="71"/>
      <c r="VX135" s="71"/>
      <c r="VY135" s="71"/>
      <c r="VZ135" s="71"/>
      <c r="WA135" s="71"/>
      <c r="WB135" s="71"/>
      <c r="WC135" s="71"/>
      <c r="WD135" s="71"/>
      <c r="WE135" s="71"/>
      <c r="WF135" s="71"/>
      <c r="WG135" s="71"/>
      <c r="WH135" s="71"/>
      <c r="WI135" s="71"/>
      <c r="WJ135" s="71"/>
      <c r="WK135" s="71"/>
      <c r="WL135" s="71"/>
      <c r="WM135" s="71"/>
      <c r="WN135" s="71"/>
      <c r="WO135" s="71"/>
      <c r="WP135" s="71"/>
      <c r="WQ135" s="71"/>
      <c r="WR135" s="71"/>
      <c r="WS135" s="71"/>
      <c r="WT135" s="71"/>
      <c r="WU135" s="71"/>
      <c r="WV135" s="71"/>
      <c r="WW135" s="71"/>
      <c r="WX135" s="71"/>
      <c r="WY135" s="71"/>
      <c r="WZ135" s="71"/>
      <c r="XA135" s="71"/>
      <c r="XB135" s="71"/>
      <c r="XC135" s="71"/>
      <c r="XD135" s="71"/>
      <c r="XE135" s="71"/>
      <c r="XF135" s="71"/>
      <c r="XG135" s="71"/>
      <c r="XH135" s="71"/>
      <c r="XI135" s="71"/>
      <c r="XJ135" s="71"/>
      <c r="XK135" s="71"/>
      <c r="XL135" s="71"/>
      <c r="XM135" s="71"/>
      <c r="XN135" s="71"/>
      <c r="XO135" s="71"/>
      <c r="XP135" s="71"/>
      <c r="XQ135" s="71"/>
      <c r="XR135" s="71"/>
      <c r="XS135" s="71"/>
      <c r="XT135" s="71"/>
      <c r="XU135" s="71"/>
      <c r="XV135" s="71"/>
      <c r="XW135" s="71"/>
      <c r="XX135" s="71"/>
      <c r="XY135" s="71"/>
      <c r="XZ135" s="71"/>
      <c r="YA135" s="71"/>
      <c r="YB135" s="71"/>
      <c r="YC135" s="71"/>
      <c r="YD135" s="71"/>
      <c r="YE135" s="71"/>
      <c r="YF135" s="71"/>
      <c r="YG135" s="71"/>
      <c r="YH135" s="71"/>
      <c r="YI135" s="71"/>
      <c r="YJ135" s="71"/>
      <c r="YK135" s="71"/>
      <c r="YL135" s="71"/>
      <c r="YM135" s="71"/>
      <c r="YN135" s="71"/>
      <c r="YO135" s="71"/>
      <c r="YP135" s="71"/>
      <c r="YQ135" s="71"/>
      <c r="YR135" s="71"/>
      <c r="YS135" s="71"/>
      <c r="YT135" s="71"/>
      <c r="YU135" s="71"/>
      <c r="YV135" s="71"/>
      <c r="YW135" s="71"/>
      <c r="YX135" s="71"/>
      <c r="YY135" s="71"/>
      <c r="YZ135" s="71"/>
      <c r="ZA135" s="71"/>
      <c r="ZB135" s="71"/>
      <c r="ZC135" s="71"/>
      <c r="ZD135" s="71"/>
      <c r="ZE135" s="71"/>
      <c r="ZF135" s="71"/>
      <c r="ZG135" s="71"/>
      <c r="ZH135" s="71"/>
      <c r="ZI135" s="71"/>
      <c r="ZJ135" s="71"/>
      <c r="ZK135" s="71"/>
      <c r="ZL135" s="71"/>
      <c r="ZM135" s="71"/>
      <c r="ZN135" s="71"/>
      <c r="ZO135" s="71"/>
      <c r="ZP135" s="71"/>
      <c r="ZQ135" s="71"/>
      <c r="ZR135" s="71"/>
      <c r="ZS135" s="71"/>
      <c r="ZT135" s="71"/>
      <c r="ZU135" s="71"/>
      <c r="ZV135" s="71"/>
      <c r="ZW135" s="71"/>
      <c r="ZX135" s="71"/>
      <c r="ZY135" s="71"/>
      <c r="ZZ135" s="71"/>
      <c r="AAA135" s="71"/>
      <c r="AAB135" s="71"/>
      <c r="AAC135" s="71"/>
      <c r="AAD135" s="71"/>
      <c r="AAE135" s="71"/>
      <c r="AAF135" s="71"/>
      <c r="AAG135" s="71"/>
      <c r="AAH135" s="71"/>
      <c r="AAI135" s="71"/>
      <c r="AAJ135" s="71"/>
      <c r="AAK135" s="71"/>
      <c r="AAL135" s="71"/>
      <c r="AAM135" s="71"/>
      <c r="AAN135" s="71"/>
      <c r="AAO135" s="71"/>
      <c r="AAP135" s="71"/>
      <c r="AAQ135" s="71"/>
      <c r="AAR135" s="71"/>
      <c r="AAS135" s="71"/>
      <c r="AAT135" s="71"/>
      <c r="AAU135" s="71"/>
      <c r="AAV135" s="71"/>
      <c r="AAW135" s="71"/>
      <c r="AAX135" s="71"/>
      <c r="AAY135" s="71"/>
      <c r="AAZ135" s="71"/>
      <c r="ABA135" s="71"/>
      <c r="ABB135" s="71"/>
      <c r="ABC135" s="71"/>
      <c r="ABD135" s="71"/>
      <c r="ABE135" s="71"/>
      <c r="ABF135" s="71"/>
      <c r="ABG135" s="71"/>
      <c r="ABH135" s="71"/>
      <c r="ABI135" s="71"/>
      <c r="ABJ135" s="71"/>
      <c r="ABK135" s="71"/>
      <c r="ABL135" s="71"/>
      <c r="ABM135" s="71"/>
      <c r="ABN135" s="71"/>
      <c r="ABO135" s="71"/>
      <c r="ABP135" s="71"/>
      <c r="ABQ135" s="71"/>
      <c r="ABR135" s="71"/>
      <c r="ABS135" s="71"/>
      <c r="ABT135" s="71"/>
      <c r="ABU135" s="71"/>
      <c r="ABV135" s="71"/>
      <c r="ABW135" s="71"/>
      <c r="ABX135" s="71"/>
      <c r="ABY135" s="71"/>
      <c r="ABZ135" s="71"/>
      <c r="ACA135" s="71"/>
      <c r="ACB135" s="71"/>
      <c r="ACC135" s="71"/>
      <c r="ACD135" s="71"/>
      <c r="ACE135" s="71"/>
      <c r="ACF135" s="71"/>
      <c r="ACG135" s="71"/>
      <c r="ACH135" s="71"/>
      <c r="ACI135" s="71"/>
      <c r="ACJ135" s="71"/>
      <c r="ACK135" s="71"/>
      <c r="ACL135" s="71"/>
      <c r="ACM135" s="71"/>
      <c r="ACN135" s="71"/>
      <c r="ACO135" s="71"/>
      <c r="ACP135" s="71"/>
      <c r="ACQ135" s="71"/>
      <c r="ACR135" s="71"/>
      <c r="ACS135" s="71"/>
      <c r="ACT135" s="71"/>
      <c r="ACU135" s="71"/>
      <c r="ACV135" s="71"/>
      <c r="ACW135" s="71"/>
      <c r="ACX135" s="71"/>
      <c r="ACY135" s="71"/>
      <c r="ACZ135" s="71"/>
      <c r="ADA135" s="71"/>
      <c r="ADB135" s="71"/>
      <c r="ADC135" s="71"/>
      <c r="ADD135" s="71"/>
      <c r="ADE135" s="71"/>
      <c r="ADF135" s="71"/>
      <c r="ADG135" s="71"/>
      <c r="ADH135" s="71"/>
      <c r="ADI135" s="71"/>
      <c r="ADJ135" s="71"/>
      <c r="ADK135" s="71"/>
      <c r="ADL135" s="71"/>
      <c r="ADM135" s="71"/>
      <c r="ADN135" s="71"/>
      <c r="ADO135" s="71"/>
      <c r="ADP135" s="71"/>
      <c r="ADQ135" s="71"/>
      <c r="ADR135" s="71"/>
      <c r="ADS135" s="71"/>
      <c r="ADT135" s="71"/>
      <c r="ADU135" s="71"/>
      <c r="ADV135" s="71"/>
      <c r="ADW135" s="71"/>
      <c r="ADX135" s="71"/>
      <c r="ADY135" s="71"/>
      <c r="ADZ135" s="71"/>
      <c r="AEA135" s="71"/>
      <c r="AEB135" s="71"/>
      <c r="AEC135" s="71"/>
    </row>
    <row r="136" spans="1:809" s="73" customFormat="1">
      <c r="A136" s="38"/>
      <c r="B136" s="35">
        <v>2</v>
      </c>
      <c r="C136" s="62" t="s">
        <v>427</v>
      </c>
      <c r="D136" s="72" t="s">
        <v>56</v>
      </c>
      <c r="E136" s="63" t="s">
        <v>36</v>
      </c>
      <c r="F136" s="63" t="s">
        <v>324</v>
      </c>
      <c r="G136" s="63">
        <v>40</v>
      </c>
      <c r="H136" s="64">
        <v>2000000</v>
      </c>
      <c r="I136" s="63" t="s">
        <v>136</v>
      </c>
      <c r="J136" s="65">
        <v>1</v>
      </c>
      <c r="K136" s="90">
        <v>30</v>
      </c>
      <c r="L136" s="65">
        <v>1985</v>
      </c>
      <c r="M136" s="67">
        <v>31109</v>
      </c>
      <c r="N136" s="64">
        <v>500000</v>
      </c>
      <c r="O136" s="68">
        <v>8</v>
      </c>
      <c r="P136" s="68"/>
      <c r="Q136" s="69" t="s">
        <v>428</v>
      </c>
      <c r="R136" s="70"/>
      <c r="S136" s="29"/>
      <c r="T136" s="30" t="str">
        <f t="shared" si="2"/>
        <v>Cu</v>
      </c>
      <c r="U136" s="29"/>
      <c r="V136" s="29"/>
      <c r="W136" s="29"/>
      <c r="X136" s="29"/>
      <c r="Y136" s="29"/>
      <c r="Z136" s="29"/>
      <c r="AA136" s="29"/>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c r="CI136" s="71"/>
      <c r="CJ136" s="71"/>
      <c r="CK136" s="71"/>
      <c r="CL136" s="71"/>
      <c r="CM136" s="71"/>
      <c r="CN136" s="71"/>
      <c r="CO136" s="71"/>
      <c r="CP136" s="71"/>
      <c r="CQ136" s="71"/>
      <c r="CR136" s="71"/>
      <c r="CS136" s="71"/>
      <c r="CT136" s="71"/>
      <c r="CU136" s="71"/>
      <c r="CV136" s="71"/>
      <c r="CW136" s="71"/>
      <c r="CX136" s="71"/>
      <c r="CY136" s="71"/>
      <c r="CZ136" s="71"/>
      <c r="DA136" s="71"/>
      <c r="DB136" s="71"/>
      <c r="DC136" s="71"/>
      <c r="DD136" s="71"/>
      <c r="DE136" s="71"/>
      <c r="DF136" s="71"/>
      <c r="DG136" s="71"/>
      <c r="DH136" s="71"/>
      <c r="DI136" s="71"/>
      <c r="DJ136" s="71"/>
      <c r="DK136" s="71"/>
      <c r="DL136" s="71"/>
      <c r="DM136" s="71"/>
      <c r="DN136" s="71"/>
      <c r="DO136" s="71"/>
      <c r="DP136" s="71"/>
      <c r="DQ136" s="71"/>
      <c r="DR136" s="71"/>
      <c r="DS136" s="71"/>
      <c r="DT136" s="71"/>
      <c r="DU136" s="71"/>
      <c r="DV136" s="71"/>
      <c r="DW136" s="71"/>
      <c r="DX136" s="71"/>
      <c r="DY136" s="71"/>
      <c r="DZ136" s="71"/>
      <c r="EA136" s="71"/>
      <c r="EB136" s="71"/>
      <c r="EC136" s="71"/>
      <c r="ED136" s="71"/>
      <c r="EE136" s="71"/>
      <c r="EF136" s="71"/>
      <c r="EG136" s="71"/>
      <c r="EH136" s="71"/>
      <c r="EI136" s="71"/>
      <c r="EJ136" s="71"/>
      <c r="EK136" s="71"/>
      <c r="EL136" s="71"/>
      <c r="EM136" s="71"/>
      <c r="EN136" s="71"/>
      <c r="EO136" s="71"/>
      <c r="EP136" s="71"/>
      <c r="EQ136" s="71"/>
      <c r="ER136" s="71"/>
      <c r="ES136" s="71"/>
      <c r="ET136" s="71"/>
      <c r="EU136" s="71"/>
      <c r="EV136" s="71"/>
      <c r="EW136" s="71"/>
      <c r="EX136" s="71"/>
      <c r="EY136" s="71"/>
      <c r="EZ136" s="71"/>
      <c r="FA136" s="71"/>
      <c r="FB136" s="71"/>
      <c r="FC136" s="71"/>
      <c r="FD136" s="71"/>
      <c r="FE136" s="71"/>
      <c r="FF136" s="71"/>
      <c r="FG136" s="71"/>
      <c r="FH136" s="71"/>
      <c r="FI136" s="71"/>
      <c r="FJ136" s="71"/>
      <c r="FK136" s="71"/>
      <c r="FL136" s="71"/>
      <c r="FM136" s="71"/>
      <c r="FN136" s="71"/>
      <c r="FO136" s="71"/>
      <c r="FP136" s="71"/>
      <c r="FQ136" s="71"/>
      <c r="FR136" s="71"/>
      <c r="FS136" s="71"/>
      <c r="FT136" s="71"/>
      <c r="FU136" s="71"/>
      <c r="FV136" s="71"/>
      <c r="FW136" s="71"/>
      <c r="FX136" s="71"/>
      <c r="FY136" s="71"/>
      <c r="FZ136" s="71"/>
      <c r="GA136" s="71"/>
      <c r="GB136" s="71"/>
      <c r="GC136" s="71"/>
      <c r="GD136" s="71"/>
      <c r="GE136" s="71"/>
      <c r="GF136" s="71"/>
      <c r="GG136" s="71"/>
      <c r="GH136" s="71"/>
      <c r="GI136" s="71"/>
      <c r="GJ136" s="71"/>
      <c r="GK136" s="71"/>
      <c r="GL136" s="71"/>
      <c r="GM136" s="71"/>
      <c r="GN136" s="71"/>
      <c r="GO136" s="71"/>
      <c r="GP136" s="71"/>
      <c r="GQ136" s="71"/>
      <c r="GR136" s="71"/>
      <c r="GS136" s="71"/>
      <c r="GT136" s="71"/>
      <c r="GU136" s="71"/>
      <c r="GV136" s="71"/>
      <c r="GW136" s="71"/>
      <c r="GX136" s="71"/>
      <c r="GY136" s="71"/>
      <c r="GZ136" s="71"/>
      <c r="HA136" s="71"/>
      <c r="HB136" s="71"/>
      <c r="HC136" s="71"/>
      <c r="HD136" s="71"/>
      <c r="HE136" s="71"/>
      <c r="HF136" s="71"/>
      <c r="HG136" s="71"/>
      <c r="HH136" s="71"/>
      <c r="HI136" s="71"/>
      <c r="HJ136" s="71"/>
      <c r="HK136" s="71"/>
      <c r="HL136" s="71"/>
      <c r="HM136" s="71"/>
      <c r="HN136" s="71"/>
      <c r="HO136" s="71"/>
      <c r="HP136" s="71"/>
      <c r="HQ136" s="71"/>
      <c r="HR136" s="71"/>
      <c r="HS136" s="71"/>
      <c r="HT136" s="71"/>
      <c r="HU136" s="71"/>
      <c r="HV136" s="71"/>
      <c r="HW136" s="71"/>
      <c r="HX136" s="71"/>
      <c r="HY136" s="71"/>
      <c r="HZ136" s="71"/>
      <c r="IA136" s="71"/>
      <c r="IB136" s="71"/>
      <c r="IC136" s="71"/>
      <c r="ID136" s="71"/>
      <c r="IE136" s="71"/>
      <c r="IF136" s="71"/>
      <c r="IG136" s="71"/>
      <c r="IH136" s="71"/>
      <c r="II136" s="71"/>
      <c r="IJ136" s="71"/>
      <c r="IK136" s="71"/>
      <c r="IL136" s="71"/>
      <c r="IM136" s="71"/>
      <c r="IN136" s="71"/>
      <c r="IO136" s="71"/>
      <c r="IP136" s="71"/>
      <c r="IQ136" s="71"/>
      <c r="IR136" s="71"/>
      <c r="IS136" s="71"/>
      <c r="IT136" s="71"/>
      <c r="IU136" s="71"/>
      <c r="IV136" s="71"/>
      <c r="IW136" s="71"/>
      <c r="IX136" s="71"/>
      <c r="IY136" s="71"/>
      <c r="IZ136" s="71"/>
      <c r="JA136" s="71"/>
      <c r="JB136" s="71"/>
      <c r="JC136" s="71"/>
      <c r="JD136" s="71"/>
      <c r="JE136" s="71"/>
      <c r="JF136" s="71"/>
      <c r="JG136" s="71"/>
      <c r="JH136" s="71"/>
      <c r="JI136" s="71"/>
      <c r="JJ136" s="71"/>
      <c r="JK136" s="71"/>
      <c r="JL136" s="71"/>
      <c r="JM136" s="71"/>
      <c r="JN136" s="71"/>
      <c r="JO136" s="71"/>
      <c r="JP136" s="71"/>
      <c r="JQ136" s="71"/>
      <c r="JR136" s="71"/>
      <c r="JS136" s="71"/>
      <c r="JT136" s="71"/>
      <c r="JU136" s="71"/>
      <c r="JV136" s="71"/>
      <c r="JW136" s="71"/>
      <c r="JX136" s="71"/>
      <c r="JY136" s="71"/>
      <c r="JZ136" s="71"/>
      <c r="KA136" s="71"/>
      <c r="KB136" s="71"/>
      <c r="KC136" s="71"/>
      <c r="KD136" s="71"/>
      <c r="KE136" s="71"/>
      <c r="KF136" s="71"/>
      <c r="KG136" s="71"/>
      <c r="KH136" s="71"/>
      <c r="KI136" s="71"/>
      <c r="KJ136" s="71"/>
      <c r="KK136" s="71"/>
      <c r="KL136" s="71"/>
      <c r="KM136" s="71"/>
      <c r="KN136" s="71"/>
      <c r="KO136" s="71"/>
      <c r="KP136" s="71"/>
      <c r="KQ136" s="71"/>
      <c r="KR136" s="71"/>
      <c r="KS136" s="71"/>
      <c r="KT136" s="71"/>
      <c r="KU136" s="71"/>
      <c r="KV136" s="71"/>
      <c r="KW136" s="71"/>
      <c r="KX136" s="71"/>
      <c r="KY136" s="71"/>
      <c r="KZ136" s="71"/>
      <c r="LA136" s="71"/>
      <c r="LB136" s="71"/>
      <c r="LC136" s="71"/>
      <c r="LD136" s="71"/>
      <c r="LE136" s="71"/>
      <c r="LF136" s="71"/>
      <c r="LG136" s="71"/>
      <c r="LH136" s="71"/>
      <c r="LI136" s="71"/>
      <c r="LJ136" s="71"/>
      <c r="LK136" s="71"/>
      <c r="LL136" s="71"/>
      <c r="LM136" s="71"/>
      <c r="LN136" s="71"/>
      <c r="LO136" s="71"/>
      <c r="LP136" s="71"/>
      <c r="LQ136" s="71"/>
      <c r="LR136" s="71"/>
      <c r="LS136" s="71"/>
      <c r="LT136" s="71"/>
      <c r="LU136" s="71"/>
      <c r="LV136" s="71"/>
      <c r="LW136" s="71"/>
      <c r="LX136" s="71"/>
      <c r="LY136" s="71"/>
      <c r="LZ136" s="71"/>
      <c r="MA136" s="71"/>
      <c r="MB136" s="71"/>
      <c r="MC136" s="71"/>
      <c r="MD136" s="71"/>
      <c r="ME136" s="71"/>
      <c r="MF136" s="71"/>
      <c r="MG136" s="71"/>
      <c r="MH136" s="71"/>
      <c r="MI136" s="71"/>
      <c r="MJ136" s="71"/>
      <c r="MK136" s="71"/>
      <c r="ML136" s="71"/>
      <c r="MM136" s="71"/>
      <c r="MN136" s="71"/>
      <c r="MO136" s="71"/>
      <c r="MP136" s="71"/>
      <c r="MQ136" s="71"/>
      <c r="MR136" s="71"/>
      <c r="MS136" s="71"/>
      <c r="MT136" s="71"/>
      <c r="MU136" s="71"/>
      <c r="MV136" s="71"/>
      <c r="MW136" s="71"/>
      <c r="MX136" s="71"/>
      <c r="MY136" s="71"/>
      <c r="MZ136" s="71"/>
      <c r="NA136" s="71"/>
      <c r="NB136" s="71"/>
      <c r="NC136" s="71"/>
      <c r="ND136" s="71"/>
      <c r="NE136" s="71"/>
      <c r="NF136" s="71"/>
      <c r="NG136" s="71"/>
      <c r="NH136" s="71"/>
      <c r="NI136" s="71"/>
      <c r="NJ136" s="71"/>
      <c r="NK136" s="71"/>
      <c r="NL136" s="71"/>
      <c r="NM136" s="71"/>
      <c r="NN136" s="71"/>
      <c r="NO136" s="71"/>
      <c r="NP136" s="71"/>
      <c r="NQ136" s="71"/>
      <c r="NR136" s="71"/>
      <c r="NS136" s="71"/>
      <c r="NT136" s="71"/>
      <c r="NU136" s="71"/>
      <c r="NV136" s="71"/>
      <c r="NW136" s="71"/>
      <c r="NX136" s="71"/>
      <c r="NY136" s="71"/>
      <c r="NZ136" s="71"/>
      <c r="OA136" s="71"/>
      <c r="OB136" s="71"/>
      <c r="OC136" s="71"/>
      <c r="OD136" s="71"/>
      <c r="OE136" s="71"/>
      <c r="OF136" s="71"/>
      <c r="OG136" s="71"/>
      <c r="OH136" s="71"/>
      <c r="OI136" s="71"/>
      <c r="OJ136" s="71"/>
      <c r="OK136" s="71"/>
      <c r="OL136" s="71"/>
      <c r="OM136" s="71"/>
      <c r="ON136" s="71"/>
      <c r="OO136" s="71"/>
      <c r="OP136" s="71"/>
      <c r="OQ136" s="71"/>
      <c r="OR136" s="71"/>
      <c r="OS136" s="71"/>
      <c r="OT136" s="71"/>
      <c r="OU136" s="71"/>
      <c r="OV136" s="71"/>
      <c r="OW136" s="71"/>
      <c r="OX136" s="71"/>
      <c r="OY136" s="71"/>
      <c r="OZ136" s="71"/>
      <c r="PA136" s="71"/>
      <c r="PB136" s="71"/>
      <c r="PC136" s="71"/>
      <c r="PD136" s="71"/>
      <c r="PE136" s="71"/>
      <c r="PF136" s="71"/>
      <c r="PG136" s="71"/>
      <c r="PH136" s="71"/>
      <c r="PI136" s="71"/>
      <c r="PJ136" s="71"/>
      <c r="PK136" s="71"/>
      <c r="PL136" s="71"/>
      <c r="PM136" s="71"/>
      <c r="PN136" s="71"/>
      <c r="PO136" s="71"/>
      <c r="PP136" s="71"/>
      <c r="PQ136" s="71"/>
      <c r="PR136" s="71"/>
      <c r="PS136" s="71"/>
      <c r="PT136" s="71"/>
      <c r="PU136" s="71"/>
      <c r="PV136" s="71"/>
      <c r="PW136" s="71"/>
      <c r="PX136" s="71"/>
      <c r="PY136" s="71"/>
      <c r="PZ136" s="71"/>
      <c r="QA136" s="71"/>
      <c r="QB136" s="71"/>
      <c r="QC136" s="71"/>
      <c r="QD136" s="71"/>
      <c r="QE136" s="71"/>
      <c r="QF136" s="71"/>
      <c r="QG136" s="71"/>
      <c r="QH136" s="71"/>
      <c r="QI136" s="71"/>
      <c r="QJ136" s="71"/>
      <c r="QK136" s="71"/>
      <c r="QL136" s="71"/>
      <c r="QM136" s="71"/>
      <c r="QN136" s="71"/>
      <c r="QO136" s="71"/>
      <c r="QP136" s="71"/>
      <c r="QQ136" s="71"/>
      <c r="QR136" s="71"/>
      <c r="QS136" s="71"/>
      <c r="QT136" s="71"/>
      <c r="QU136" s="71"/>
      <c r="QV136" s="71"/>
      <c r="QW136" s="71"/>
      <c r="QX136" s="71"/>
      <c r="QY136" s="71"/>
      <c r="QZ136" s="71"/>
      <c r="RA136" s="71"/>
      <c r="RB136" s="71"/>
      <c r="RC136" s="71"/>
      <c r="RD136" s="71"/>
      <c r="RE136" s="71"/>
      <c r="RF136" s="71"/>
      <c r="RG136" s="71"/>
      <c r="RH136" s="71"/>
      <c r="RI136" s="71"/>
      <c r="RJ136" s="71"/>
      <c r="RK136" s="71"/>
      <c r="RL136" s="71"/>
      <c r="RM136" s="71"/>
      <c r="RN136" s="71"/>
      <c r="RO136" s="71"/>
      <c r="RP136" s="71"/>
      <c r="RQ136" s="71"/>
      <c r="RR136" s="71"/>
      <c r="RS136" s="71"/>
      <c r="RT136" s="71"/>
      <c r="RU136" s="71"/>
      <c r="RV136" s="71"/>
      <c r="RW136" s="71"/>
      <c r="RX136" s="71"/>
      <c r="RY136" s="71"/>
      <c r="RZ136" s="71"/>
      <c r="SA136" s="71"/>
      <c r="SB136" s="71"/>
      <c r="SC136" s="71"/>
      <c r="SD136" s="71"/>
      <c r="SE136" s="71"/>
      <c r="SF136" s="71"/>
      <c r="SG136" s="71"/>
      <c r="SH136" s="71"/>
      <c r="SI136" s="71"/>
      <c r="SJ136" s="71"/>
      <c r="SK136" s="71"/>
      <c r="SL136" s="71"/>
      <c r="SM136" s="71"/>
      <c r="SN136" s="71"/>
      <c r="SO136" s="71"/>
      <c r="SP136" s="71"/>
      <c r="SQ136" s="71"/>
      <c r="SR136" s="71"/>
      <c r="SS136" s="71"/>
      <c r="ST136" s="71"/>
      <c r="SU136" s="71"/>
      <c r="SV136" s="71"/>
      <c r="SW136" s="71"/>
      <c r="SX136" s="71"/>
      <c r="SY136" s="71"/>
      <c r="SZ136" s="71"/>
      <c r="TA136" s="71"/>
      <c r="TB136" s="71"/>
      <c r="TC136" s="71"/>
      <c r="TD136" s="71"/>
      <c r="TE136" s="71"/>
      <c r="TF136" s="71"/>
      <c r="TG136" s="71"/>
      <c r="TH136" s="71"/>
      <c r="TI136" s="71"/>
      <c r="TJ136" s="71"/>
      <c r="TK136" s="71"/>
      <c r="TL136" s="71"/>
      <c r="TM136" s="71"/>
      <c r="TN136" s="71"/>
      <c r="TO136" s="71"/>
      <c r="TP136" s="71"/>
      <c r="TQ136" s="71"/>
      <c r="TR136" s="71"/>
      <c r="TS136" s="71"/>
      <c r="TT136" s="71"/>
      <c r="TU136" s="71"/>
      <c r="TV136" s="71"/>
      <c r="TW136" s="71"/>
      <c r="TX136" s="71"/>
      <c r="TY136" s="71"/>
      <c r="TZ136" s="71"/>
      <c r="UA136" s="71"/>
      <c r="UB136" s="71"/>
      <c r="UC136" s="71"/>
      <c r="UD136" s="71"/>
      <c r="UE136" s="71"/>
      <c r="UF136" s="71"/>
      <c r="UG136" s="71"/>
      <c r="UH136" s="71"/>
      <c r="UI136" s="71"/>
      <c r="UJ136" s="71"/>
      <c r="UK136" s="71"/>
      <c r="UL136" s="71"/>
      <c r="UM136" s="71"/>
      <c r="UN136" s="71"/>
      <c r="UO136" s="71"/>
      <c r="UP136" s="71"/>
      <c r="UQ136" s="71"/>
      <c r="UR136" s="71"/>
      <c r="US136" s="71"/>
      <c r="UT136" s="71"/>
      <c r="UU136" s="71"/>
      <c r="UV136" s="71"/>
      <c r="UW136" s="71"/>
      <c r="UX136" s="71"/>
      <c r="UY136" s="71"/>
      <c r="UZ136" s="71"/>
      <c r="VA136" s="71"/>
      <c r="VB136" s="71"/>
      <c r="VC136" s="71"/>
      <c r="VD136" s="71"/>
      <c r="VE136" s="71"/>
      <c r="VF136" s="71"/>
      <c r="VG136" s="71"/>
      <c r="VH136" s="71"/>
      <c r="VI136" s="71"/>
      <c r="VJ136" s="71"/>
      <c r="VK136" s="71"/>
      <c r="VL136" s="71"/>
      <c r="VM136" s="71"/>
      <c r="VN136" s="71"/>
      <c r="VO136" s="71"/>
      <c r="VP136" s="71"/>
      <c r="VQ136" s="71"/>
      <c r="VR136" s="71"/>
      <c r="VS136" s="71"/>
      <c r="VT136" s="71"/>
      <c r="VU136" s="71"/>
      <c r="VV136" s="71"/>
      <c r="VW136" s="71"/>
      <c r="VX136" s="71"/>
      <c r="VY136" s="71"/>
      <c r="VZ136" s="71"/>
      <c r="WA136" s="71"/>
      <c r="WB136" s="71"/>
      <c r="WC136" s="71"/>
      <c r="WD136" s="71"/>
      <c r="WE136" s="71"/>
      <c r="WF136" s="71"/>
      <c r="WG136" s="71"/>
      <c r="WH136" s="71"/>
      <c r="WI136" s="71"/>
      <c r="WJ136" s="71"/>
      <c r="WK136" s="71"/>
      <c r="WL136" s="71"/>
      <c r="WM136" s="71"/>
      <c r="WN136" s="71"/>
      <c r="WO136" s="71"/>
      <c r="WP136" s="71"/>
      <c r="WQ136" s="71"/>
      <c r="WR136" s="71"/>
      <c r="WS136" s="71"/>
      <c r="WT136" s="71"/>
      <c r="WU136" s="71"/>
      <c r="WV136" s="71"/>
      <c r="WW136" s="71"/>
      <c r="WX136" s="71"/>
      <c r="WY136" s="71"/>
      <c r="WZ136" s="71"/>
      <c r="XA136" s="71"/>
      <c r="XB136" s="71"/>
      <c r="XC136" s="71"/>
      <c r="XD136" s="71"/>
      <c r="XE136" s="71"/>
      <c r="XF136" s="71"/>
      <c r="XG136" s="71"/>
      <c r="XH136" s="71"/>
      <c r="XI136" s="71"/>
      <c r="XJ136" s="71"/>
      <c r="XK136" s="71"/>
      <c r="XL136" s="71"/>
      <c r="XM136" s="71"/>
      <c r="XN136" s="71"/>
      <c r="XO136" s="71"/>
      <c r="XP136" s="71"/>
      <c r="XQ136" s="71"/>
      <c r="XR136" s="71"/>
      <c r="XS136" s="71"/>
      <c r="XT136" s="71"/>
      <c r="XU136" s="71"/>
      <c r="XV136" s="71"/>
      <c r="XW136" s="71"/>
      <c r="XX136" s="71"/>
      <c r="XY136" s="71"/>
      <c r="XZ136" s="71"/>
      <c r="YA136" s="71"/>
      <c r="YB136" s="71"/>
      <c r="YC136" s="71"/>
      <c r="YD136" s="71"/>
      <c r="YE136" s="71"/>
      <c r="YF136" s="71"/>
      <c r="YG136" s="71"/>
      <c r="YH136" s="71"/>
      <c r="YI136" s="71"/>
      <c r="YJ136" s="71"/>
      <c r="YK136" s="71"/>
      <c r="YL136" s="71"/>
      <c r="YM136" s="71"/>
      <c r="YN136" s="71"/>
      <c r="YO136" s="71"/>
      <c r="YP136" s="71"/>
      <c r="YQ136" s="71"/>
      <c r="YR136" s="71"/>
      <c r="YS136" s="71"/>
      <c r="YT136" s="71"/>
      <c r="YU136" s="71"/>
      <c r="YV136" s="71"/>
      <c r="YW136" s="71"/>
      <c r="YX136" s="71"/>
      <c r="YY136" s="71"/>
      <c r="YZ136" s="71"/>
      <c r="ZA136" s="71"/>
      <c r="ZB136" s="71"/>
      <c r="ZC136" s="71"/>
      <c r="ZD136" s="71"/>
      <c r="ZE136" s="71"/>
      <c r="ZF136" s="71"/>
      <c r="ZG136" s="71"/>
      <c r="ZH136" s="71"/>
      <c r="ZI136" s="71"/>
      <c r="ZJ136" s="71"/>
      <c r="ZK136" s="71"/>
      <c r="ZL136" s="71"/>
      <c r="ZM136" s="71"/>
      <c r="ZN136" s="71"/>
      <c r="ZO136" s="71"/>
      <c r="ZP136" s="71"/>
      <c r="ZQ136" s="71"/>
      <c r="ZR136" s="71"/>
      <c r="ZS136" s="71"/>
      <c r="ZT136" s="71"/>
      <c r="ZU136" s="71"/>
      <c r="ZV136" s="71"/>
      <c r="ZW136" s="71"/>
      <c r="ZX136" s="71"/>
      <c r="ZY136" s="71"/>
      <c r="ZZ136" s="71"/>
      <c r="AAA136" s="71"/>
      <c r="AAB136" s="71"/>
      <c r="AAC136" s="71"/>
      <c r="AAD136" s="71"/>
      <c r="AAE136" s="71"/>
      <c r="AAF136" s="71"/>
      <c r="AAG136" s="71"/>
      <c r="AAH136" s="71"/>
      <c r="AAI136" s="71"/>
      <c r="AAJ136" s="71"/>
      <c r="AAK136" s="71"/>
      <c r="AAL136" s="71"/>
      <c r="AAM136" s="71"/>
      <c r="AAN136" s="71"/>
      <c r="AAO136" s="71"/>
      <c r="AAP136" s="71"/>
      <c r="AAQ136" s="71"/>
      <c r="AAR136" s="71"/>
      <c r="AAS136" s="71"/>
      <c r="AAT136" s="71"/>
      <c r="AAU136" s="71"/>
      <c r="AAV136" s="71"/>
      <c r="AAW136" s="71"/>
      <c r="AAX136" s="71"/>
      <c r="AAY136" s="71"/>
      <c r="AAZ136" s="71"/>
      <c r="ABA136" s="71"/>
      <c r="ABB136" s="71"/>
      <c r="ABC136" s="71"/>
      <c r="ABD136" s="71"/>
      <c r="ABE136" s="71"/>
      <c r="ABF136" s="71"/>
      <c r="ABG136" s="71"/>
      <c r="ABH136" s="71"/>
      <c r="ABI136" s="71"/>
      <c r="ABJ136" s="71"/>
      <c r="ABK136" s="71"/>
      <c r="ABL136" s="71"/>
      <c r="ABM136" s="71"/>
      <c r="ABN136" s="71"/>
      <c r="ABO136" s="71"/>
      <c r="ABP136" s="71"/>
      <c r="ABQ136" s="71"/>
      <c r="ABR136" s="71"/>
      <c r="ABS136" s="71"/>
      <c r="ABT136" s="71"/>
      <c r="ABU136" s="71"/>
      <c r="ABV136" s="71"/>
      <c r="ABW136" s="71"/>
      <c r="ABX136" s="71"/>
      <c r="ABY136" s="71"/>
      <c r="ABZ136" s="71"/>
      <c r="ACA136" s="71"/>
      <c r="ACB136" s="71"/>
      <c r="ACC136" s="71"/>
      <c r="ACD136" s="71"/>
      <c r="ACE136" s="71"/>
      <c r="ACF136" s="71"/>
      <c r="ACG136" s="71"/>
      <c r="ACH136" s="71"/>
      <c r="ACI136" s="71"/>
      <c r="ACJ136" s="71"/>
      <c r="ACK136" s="71"/>
      <c r="ACL136" s="71"/>
      <c r="ACM136" s="71"/>
      <c r="ACN136" s="71"/>
      <c r="ACO136" s="71"/>
      <c r="ACP136" s="71"/>
      <c r="ACQ136" s="71"/>
      <c r="ACR136" s="71"/>
      <c r="ACS136" s="71"/>
      <c r="ACT136" s="71"/>
      <c r="ACU136" s="71"/>
      <c r="ACV136" s="71"/>
      <c r="ACW136" s="71"/>
      <c r="ACX136" s="71"/>
      <c r="ACY136" s="71"/>
      <c r="ACZ136" s="71"/>
      <c r="ADA136" s="71"/>
      <c r="ADB136" s="71"/>
      <c r="ADC136" s="71"/>
      <c r="ADD136" s="71"/>
      <c r="ADE136" s="71"/>
      <c r="ADF136" s="71"/>
      <c r="ADG136" s="71"/>
      <c r="ADH136" s="71"/>
      <c r="ADI136" s="71"/>
      <c r="ADJ136" s="71"/>
      <c r="ADK136" s="71"/>
      <c r="ADL136" s="71"/>
      <c r="ADM136" s="71"/>
      <c r="ADN136" s="71"/>
      <c r="ADO136" s="71"/>
      <c r="ADP136" s="71"/>
      <c r="ADQ136" s="71"/>
      <c r="ADR136" s="71"/>
      <c r="ADS136" s="71"/>
      <c r="ADT136" s="71"/>
      <c r="ADU136" s="71"/>
      <c r="ADV136" s="71"/>
      <c r="ADW136" s="71"/>
      <c r="ADX136" s="71"/>
      <c r="ADY136" s="71"/>
      <c r="ADZ136" s="71"/>
      <c r="AEA136" s="71"/>
      <c r="AEB136" s="71"/>
      <c r="AEC136" s="71"/>
    </row>
    <row r="137" spans="1:809" s="73" customFormat="1">
      <c r="A137" s="38"/>
      <c r="B137" s="35">
        <v>2</v>
      </c>
      <c r="C137" s="62" t="s">
        <v>429</v>
      </c>
      <c r="D137" s="72" t="s">
        <v>56</v>
      </c>
      <c r="E137" s="63" t="s">
        <v>36</v>
      </c>
      <c r="F137" s="63" t="s">
        <v>198</v>
      </c>
      <c r="G137" s="63">
        <v>24</v>
      </c>
      <c r="H137" s="64">
        <v>700000</v>
      </c>
      <c r="I137" s="63" t="s">
        <v>136</v>
      </c>
      <c r="J137" s="65">
        <v>1</v>
      </c>
      <c r="K137" s="90">
        <v>178</v>
      </c>
      <c r="L137" s="65">
        <v>1985</v>
      </c>
      <c r="M137" s="67">
        <v>31109</v>
      </c>
      <c r="N137" s="64">
        <v>280000</v>
      </c>
      <c r="O137" s="68">
        <v>5</v>
      </c>
      <c r="P137" s="68"/>
      <c r="Q137" s="69" t="s">
        <v>430</v>
      </c>
      <c r="R137" s="70"/>
      <c r="S137" s="29"/>
      <c r="T137" s="30" t="str">
        <f t="shared" si="2"/>
        <v>Cu</v>
      </c>
      <c r="U137" s="29"/>
      <c r="V137" s="29"/>
      <c r="W137" s="29"/>
      <c r="X137" s="29"/>
      <c r="Y137" s="29"/>
      <c r="Z137" s="29"/>
      <c r="AA137" s="29"/>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c r="BM137" s="71"/>
      <c r="BN137" s="71"/>
      <c r="BO137" s="71"/>
      <c r="BP137" s="71"/>
      <c r="BQ137" s="71"/>
      <c r="BR137" s="71"/>
      <c r="BS137" s="71"/>
      <c r="BT137" s="71"/>
      <c r="BU137" s="71"/>
      <c r="BV137" s="71"/>
      <c r="BW137" s="71"/>
      <c r="BX137" s="71"/>
      <c r="BY137" s="71"/>
      <c r="BZ137" s="71"/>
      <c r="CA137" s="71"/>
      <c r="CB137" s="71"/>
      <c r="CC137" s="71"/>
      <c r="CD137" s="71"/>
      <c r="CE137" s="71"/>
      <c r="CF137" s="71"/>
      <c r="CG137" s="71"/>
      <c r="CH137" s="71"/>
      <c r="CI137" s="71"/>
      <c r="CJ137" s="71"/>
      <c r="CK137" s="71"/>
      <c r="CL137" s="71"/>
      <c r="CM137" s="71"/>
      <c r="CN137" s="71"/>
      <c r="CO137" s="71"/>
      <c r="CP137" s="71"/>
      <c r="CQ137" s="71"/>
      <c r="CR137" s="71"/>
      <c r="CS137" s="71"/>
      <c r="CT137" s="71"/>
      <c r="CU137" s="71"/>
      <c r="CV137" s="71"/>
      <c r="CW137" s="71"/>
      <c r="CX137" s="71"/>
      <c r="CY137" s="71"/>
      <c r="CZ137" s="71"/>
      <c r="DA137" s="71"/>
      <c r="DB137" s="71"/>
      <c r="DC137" s="71"/>
      <c r="DD137" s="71"/>
      <c r="DE137" s="71"/>
      <c r="DF137" s="71"/>
      <c r="DG137" s="71"/>
      <c r="DH137" s="71"/>
      <c r="DI137" s="71"/>
      <c r="DJ137" s="71"/>
      <c r="DK137" s="71"/>
      <c r="DL137" s="71"/>
      <c r="DM137" s="71"/>
      <c r="DN137" s="71"/>
      <c r="DO137" s="71"/>
      <c r="DP137" s="71"/>
      <c r="DQ137" s="71"/>
      <c r="DR137" s="71"/>
      <c r="DS137" s="71"/>
      <c r="DT137" s="71"/>
      <c r="DU137" s="71"/>
      <c r="DV137" s="71"/>
      <c r="DW137" s="71"/>
      <c r="DX137" s="71"/>
      <c r="DY137" s="71"/>
      <c r="DZ137" s="71"/>
      <c r="EA137" s="71"/>
      <c r="EB137" s="71"/>
      <c r="EC137" s="71"/>
      <c r="ED137" s="71"/>
      <c r="EE137" s="71"/>
      <c r="EF137" s="71"/>
      <c r="EG137" s="71"/>
      <c r="EH137" s="71"/>
      <c r="EI137" s="71"/>
      <c r="EJ137" s="71"/>
      <c r="EK137" s="71"/>
      <c r="EL137" s="71"/>
      <c r="EM137" s="71"/>
      <c r="EN137" s="71"/>
      <c r="EO137" s="71"/>
      <c r="EP137" s="71"/>
      <c r="EQ137" s="71"/>
      <c r="ER137" s="71"/>
      <c r="ES137" s="71"/>
      <c r="ET137" s="71"/>
      <c r="EU137" s="71"/>
      <c r="EV137" s="71"/>
      <c r="EW137" s="71"/>
      <c r="EX137" s="71"/>
      <c r="EY137" s="71"/>
      <c r="EZ137" s="71"/>
      <c r="FA137" s="71"/>
      <c r="FB137" s="71"/>
      <c r="FC137" s="71"/>
      <c r="FD137" s="71"/>
      <c r="FE137" s="71"/>
      <c r="FF137" s="71"/>
      <c r="FG137" s="71"/>
      <c r="FH137" s="71"/>
      <c r="FI137" s="71"/>
      <c r="FJ137" s="71"/>
      <c r="FK137" s="71"/>
      <c r="FL137" s="71"/>
      <c r="FM137" s="71"/>
      <c r="FN137" s="71"/>
      <c r="FO137" s="71"/>
      <c r="FP137" s="71"/>
      <c r="FQ137" s="71"/>
      <c r="FR137" s="71"/>
      <c r="FS137" s="71"/>
      <c r="FT137" s="71"/>
      <c r="FU137" s="71"/>
      <c r="FV137" s="71"/>
      <c r="FW137" s="71"/>
      <c r="FX137" s="71"/>
      <c r="FY137" s="71"/>
      <c r="FZ137" s="71"/>
      <c r="GA137" s="71"/>
      <c r="GB137" s="71"/>
      <c r="GC137" s="71"/>
      <c r="GD137" s="71"/>
      <c r="GE137" s="71"/>
      <c r="GF137" s="71"/>
      <c r="GG137" s="71"/>
      <c r="GH137" s="71"/>
      <c r="GI137" s="71"/>
      <c r="GJ137" s="71"/>
      <c r="GK137" s="71"/>
      <c r="GL137" s="71"/>
      <c r="GM137" s="71"/>
      <c r="GN137" s="71"/>
      <c r="GO137" s="71"/>
      <c r="GP137" s="71"/>
      <c r="GQ137" s="71"/>
      <c r="GR137" s="71"/>
      <c r="GS137" s="71"/>
      <c r="GT137" s="71"/>
      <c r="GU137" s="71"/>
      <c r="GV137" s="71"/>
      <c r="GW137" s="71"/>
      <c r="GX137" s="71"/>
      <c r="GY137" s="71"/>
      <c r="GZ137" s="71"/>
      <c r="HA137" s="71"/>
      <c r="HB137" s="71"/>
      <c r="HC137" s="71"/>
      <c r="HD137" s="71"/>
      <c r="HE137" s="71"/>
      <c r="HF137" s="71"/>
      <c r="HG137" s="71"/>
      <c r="HH137" s="71"/>
      <c r="HI137" s="71"/>
      <c r="HJ137" s="71"/>
      <c r="HK137" s="71"/>
      <c r="HL137" s="71"/>
      <c r="HM137" s="71"/>
      <c r="HN137" s="71"/>
      <c r="HO137" s="71"/>
      <c r="HP137" s="71"/>
      <c r="HQ137" s="71"/>
      <c r="HR137" s="71"/>
      <c r="HS137" s="71"/>
      <c r="HT137" s="71"/>
      <c r="HU137" s="71"/>
      <c r="HV137" s="71"/>
      <c r="HW137" s="71"/>
      <c r="HX137" s="71"/>
      <c r="HY137" s="71"/>
      <c r="HZ137" s="71"/>
      <c r="IA137" s="71"/>
      <c r="IB137" s="71"/>
      <c r="IC137" s="71"/>
      <c r="ID137" s="71"/>
      <c r="IE137" s="71"/>
      <c r="IF137" s="71"/>
      <c r="IG137" s="71"/>
      <c r="IH137" s="71"/>
      <c r="II137" s="71"/>
      <c r="IJ137" s="71"/>
      <c r="IK137" s="71"/>
      <c r="IL137" s="71"/>
      <c r="IM137" s="71"/>
      <c r="IN137" s="71"/>
      <c r="IO137" s="71"/>
      <c r="IP137" s="71"/>
      <c r="IQ137" s="71"/>
      <c r="IR137" s="71"/>
      <c r="IS137" s="71"/>
      <c r="IT137" s="71"/>
      <c r="IU137" s="71"/>
      <c r="IV137" s="71"/>
      <c r="IW137" s="71"/>
      <c r="IX137" s="71"/>
      <c r="IY137" s="71"/>
      <c r="IZ137" s="71"/>
      <c r="JA137" s="71"/>
      <c r="JB137" s="71"/>
      <c r="JC137" s="71"/>
      <c r="JD137" s="71"/>
      <c r="JE137" s="71"/>
      <c r="JF137" s="71"/>
      <c r="JG137" s="71"/>
      <c r="JH137" s="71"/>
      <c r="JI137" s="71"/>
      <c r="JJ137" s="71"/>
      <c r="JK137" s="71"/>
      <c r="JL137" s="71"/>
      <c r="JM137" s="71"/>
      <c r="JN137" s="71"/>
      <c r="JO137" s="71"/>
      <c r="JP137" s="71"/>
      <c r="JQ137" s="71"/>
      <c r="JR137" s="71"/>
      <c r="JS137" s="71"/>
      <c r="JT137" s="71"/>
      <c r="JU137" s="71"/>
      <c r="JV137" s="71"/>
      <c r="JW137" s="71"/>
      <c r="JX137" s="71"/>
      <c r="JY137" s="71"/>
      <c r="JZ137" s="71"/>
      <c r="KA137" s="71"/>
      <c r="KB137" s="71"/>
      <c r="KC137" s="71"/>
      <c r="KD137" s="71"/>
      <c r="KE137" s="71"/>
      <c r="KF137" s="71"/>
      <c r="KG137" s="71"/>
      <c r="KH137" s="71"/>
      <c r="KI137" s="71"/>
      <c r="KJ137" s="71"/>
      <c r="KK137" s="71"/>
      <c r="KL137" s="71"/>
      <c r="KM137" s="71"/>
      <c r="KN137" s="71"/>
      <c r="KO137" s="71"/>
      <c r="KP137" s="71"/>
      <c r="KQ137" s="71"/>
      <c r="KR137" s="71"/>
      <c r="KS137" s="71"/>
      <c r="KT137" s="71"/>
      <c r="KU137" s="71"/>
      <c r="KV137" s="71"/>
      <c r="KW137" s="71"/>
      <c r="KX137" s="71"/>
      <c r="KY137" s="71"/>
      <c r="KZ137" s="71"/>
      <c r="LA137" s="71"/>
      <c r="LB137" s="71"/>
      <c r="LC137" s="71"/>
      <c r="LD137" s="71"/>
      <c r="LE137" s="71"/>
      <c r="LF137" s="71"/>
      <c r="LG137" s="71"/>
      <c r="LH137" s="71"/>
      <c r="LI137" s="71"/>
      <c r="LJ137" s="71"/>
      <c r="LK137" s="71"/>
      <c r="LL137" s="71"/>
      <c r="LM137" s="71"/>
      <c r="LN137" s="71"/>
      <c r="LO137" s="71"/>
      <c r="LP137" s="71"/>
      <c r="LQ137" s="71"/>
      <c r="LR137" s="71"/>
      <c r="LS137" s="71"/>
      <c r="LT137" s="71"/>
      <c r="LU137" s="71"/>
      <c r="LV137" s="71"/>
      <c r="LW137" s="71"/>
      <c r="LX137" s="71"/>
      <c r="LY137" s="71"/>
      <c r="LZ137" s="71"/>
      <c r="MA137" s="71"/>
      <c r="MB137" s="71"/>
      <c r="MC137" s="71"/>
      <c r="MD137" s="71"/>
      <c r="ME137" s="71"/>
      <c r="MF137" s="71"/>
      <c r="MG137" s="71"/>
      <c r="MH137" s="71"/>
      <c r="MI137" s="71"/>
      <c r="MJ137" s="71"/>
      <c r="MK137" s="71"/>
      <c r="ML137" s="71"/>
      <c r="MM137" s="71"/>
      <c r="MN137" s="71"/>
      <c r="MO137" s="71"/>
      <c r="MP137" s="71"/>
      <c r="MQ137" s="71"/>
      <c r="MR137" s="71"/>
      <c r="MS137" s="71"/>
      <c r="MT137" s="71"/>
      <c r="MU137" s="71"/>
      <c r="MV137" s="71"/>
      <c r="MW137" s="71"/>
      <c r="MX137" s="71"/>
      <c r="MY137" s="71"/>
      <c r="MZ137" s="71"/>
      <c r="NA137" s="71"/>
      <c r="NB137" s="71"/>
      <c r="NC137" s="71"/>
      <c r="ND137" s="71"/>
      <c r="NE137" s="71"/>
      <c r="NF137" s="71"/>
      <c r="NG137" s="71"/>
      <c r="NH137" s="71"/>
      <c r="NI137" s="71"/>
      <c r="NJ137" s="71"/>
      <c r="NK137" s="71"/>
      <c r="NL137" s="71"/>
      <c r="NM137" s="71"/>
      <c r="NN137" s="71"/>
      <c r="NO137" s="71"/>
      <c r="NP137" s="71"/>
      <c r="NQ137" s="71"/>
      <c r="NR137" s="71"/>
      <c r="NS137" s="71"/>
      <c r="NT137" s="71"/>
      <c r="NU137" s="71"/>
      <c r="NV137" s="71"/>
      <c r="NW137" s="71"/>
      <c r="NX137" s="71"/>
      <c r="NY137" s="71"/>
      <c r="NZ137" s="71"/>
      <c r="OA137" s="71"/>
      <c r="OB137" s="71"/>
      <c r="OC137" s="71"/>
      <c r="OD137" s="71"/>
      <c r="OE137" s="71"/>
      <c r="OF137" s="71"/>
      <c r="OG137" s="71"/>
      <c r="OH137" s="71"/>
      <c r="OI137" s="71"/>
      <c r="OJ137" s="71"/>
      <c r="OK137" s="71"/>
      <c r="OL137" s="71"/>
      <c r="OM137" s="71"/>
      <c r="ON137" s="71"/>
      <c r="OO137" s="71"/>
      <c r="OP137" s="71"/>
      <c r="OQ137" s="71"/>
      <c r="OR137" s="71"/>
      <c r="OS137" s="71"/>
      <c r="OT137" s="71"/>
      <c r="OU137" s="71"/>
      <c r="OV137" s="71"/>
      <c r="OW137" s="71"/>
      <c r="OX137" s="71"/>
      <c r="OY137" s="71"/>
      <c r="OZ137" s="71"/>
      <c r="PA137" s="71"/>
      <c r="PB137" s="71"/>
      <c r="PC137" s="71"/>
      <c r="PD137" s="71"/>
      <c r="PE137" s="71"/>
      <c r="PF137" s="71"/>
      <c r="PG137" s="71"/>
      <c r="PH137" s="71"/>
      <c r="PI137" s="71"/>
      <c r="PJ137" s="71"/>
      <c r="PK137" s="71"/>
      <c r="PL137" s="71"/>
      <c r="PM137" s="71"/>
      <c r="PN137" s="71"/>
      <c r="PO137" s="71"/>
      <c r="PP137" s="71"/>
      <c r="PQ137" s="71"/>
      <c r="PR137" s="71"/>
      <c r="PS137" s="71"/>
      <c r="PT137" s="71"/>
      <c r="PU137" s="71"/>
      <c r="PV137" s="71"/>
      <c r="PW137" s="71"/>
      <c r="PX137" s="71"/>
      <c r="PY137" s="71"/>
      <c r="PZ137" s="71"/>
      <c r="QA137" s="71"/>
      <c r="QB137" s="71"/>
      <c r="QC137" s="71"/>
      <c r="QD137" s="71"/>
      <c r="QE137" s="71"/>
      <c r="QF137" s="71"/>
      <c r="QG137" s="71"/>
      <c r="QH137" s="71"/>
      <c r="QI137" s="71"/>
      <c r="QJ137" s="71"/>
      <c r="QK137" s="71"/>
      <c r="QL137" s="71"/>
      <c r="QM137" s="71"/>
      <c r="QN137" s="71"/>
      <c r="QO137" s="71"/>
      <c r="QP137" s="71"/>
      <c r="QQ137" s="71"/>
      <c r="QR137" s="71"/>
      <c r="QS137" s="71"/>
      <c r="QT137" s="71"/>
      <c r="QU137" s="71"/>
      <c r="QV137" s="71"/>
      <c r="QW137" s="71"/>
      <c r="QX137" s="71"/>
      <c r="QY137" s="71"/>
      <c r="QZ137" s="71"/>
      <c r="RA137" s="71"/>
      <c r="RB137" s="71"/>
      <c r="RC137" s="71"/>
      <c r="RD137" s="71"/>
      <c r="RE137" s="71"/>
      <c r="RF137" s="71"/>
      <c r="RG137" s="71"/>
      <c r="RH137" s="71"/>
      <c r="RI137" s="71"/>
      <c r="RJ137" s="71"/>
      <c r="RK137" s="71"/>
      <c r="RL137" s="71"/>
      <c r="RM137" s="71"/>
      <c r="RN137" s="71"/>
      <c r="RO137" s="71"/>
      <c r="RP137" s="71"/>
      <c r="RQ137" s="71"/>
      <c r="RR137" s="71"/>
      <c r="RS137" s="71"/>
      <c r="RT137" s="71"/>
      <c r="RU137" s="71"/>
      <c r="RV137" s="71"/>
      <c r="RW137" s="71"/>
      <c r="RX137" s="71"/>
      <c r="RY137" s="71"/>
      <c r="RZ137" s="71"/>
      <c r="SA137" s="71"/>
      <c r="SB137" s="71"/>
      <c r="SC137" s="71"/>
      <c r="SD137" s="71"/>
      <c r="SE137" s="71"/>
      <c r="SF137" s="71"/>
      <c r="SG137" s="71"/>
      <c r="SH137" s="71"/>
      <c r="SI137" s="71"/>
      <c r="SJ137" s="71"/>
      <c r="SK137" s="71"/>
      <c r="SL137" s="71"/>
      <c r="SM137" s="71"/>
      <c r="SN137" s="71"/>
      <c r="SO137" s="71"/>
      <c r="SP137" s="71"/>
      <c r="SQ137" s="71"/>
      <c r="SR137" s="71"/>
      <c r="SS137" s="71"/>
      <c r="ST137" s="71"/>
      <c r="SU137" s="71"/>
      <c r="SV137" s="71"/>
      <c r="SW137" s="71"/>
      <c r="SX137" s="71"/>
      <c r="SY137" s="71"/>
      <c r="SZ137" s="71"/>
      <c r="TA137" s="71"/>
      <c r="TB137" s="71"/>
      <c r="TC137" s="71"/>
      <c r="TD137" s="71"/>
      <c r="TE137" s="71"/>
      <c r="TF137" s="71"/>
      <c r="TG137" s="71"/>
      <c r="TH137" s="71"/>
      <c r="TI137" s="71"/>
      <c r="TJ137" s="71"/>
      <c r="TK137" s="71"/>
      <c r="TL137" s="71"/>
      <c r="TM137" s="71"/>
      <c r="TN137" s="71"/>
      <c r="TO137" s="71"/>
      <c r="TP137" s="71"/>
      <c r="TQ137" s="71"/>
      <c r="TR137" s="71"/>
      <c r="TS137" s="71"/>
      <c r="TT137" s="71"/>
      <c r="TU137" s="71"/>
      <c r="TV137" s="71"/>
      <c r="TW137" s="71"/>
      <c r="TX137" s="71"/>
      <c r="TY137" s="71"/>
      <c r="TZ137" s="71"/>
      <c r="UA137" s="71"/>
      <c r="UB137" s="71"/>
      <c r="UC137" s="71"/>
      <c r="UD137" s="71"/>
      <c r="UE137" s="71"/>
      <c r="UF137" s="71"/>
      <c r="UG137" s="71"/>
      <c r="UH137" s="71"/>
      <c r="UI137" s="71"/>
      <c r="UJ137" s="71"/>
      <c r="UK137" s="71"/>
      <c r="UL137" s="71"/>
      <c r="UM137" s="71"/>
      <c r="UN137" s="71"/>
      <c r="UO137" s="71"/>
      <c r="UP137" s="71"/>
      <c r="UQ137" s="71"/>
      <c r="UR137" s="71"/>
      <c r="US137" s="71"/>
      <c r="UT137" s="71"/>
      <c r="UU137" s="71"/>
      <c r="UV137" s="71"/>
      <c r="UW137" s="71"/>
      <c r="UX137" s="71"/>
      <c r="UY137" s="71"/>
      <c r="UZ137" s="71"/>
      <c r="VA137" s="71"/>
      <c r="VB137" s="71"/>
      <c r="VC137" s="71"/>
      <c r="VD137" s="71"/>
      <c r="VE137" s="71"/>
      <c r="VF137" s="71"/>
      <c r="VG137" s="71"/>
      <c r="VH137" s="71"/>
      <c r="VI137" s="71"/>
      <c r="VJ137" s="71"/>
      <c r="VK137" s="71"/>
      <c r="VL137" s="71"/>
      <c r="VM137" s="71"/>
      <c r="VN137" s="71"/>
      <c r="VO137" s="71"/>
      <c r="VP137" s="71"/>
      <c r="VQ137" s="71"/>
      <c r="VR137" s="71"/>
      <c r="VS137" s="71"/>
      <c r="VT137" s="71"/>
      <c r="VU137" s="71"/>
      <c r="VV137" s="71"/>
      <c r="VW137" s="71"/>
      <c r="VX137" s="71"/>
      <c r="VY137" s="71"/>
      <c r="VZ137" s="71"/>
      <c r="WA137" s="71"/>
      <c r="WB137" s="71"/>
      <c r="WC137" s="71"/>
      <c r="WD137" s="71"/>
      <c r="WE137" s="71"/>
      <c r="WF137" s="71"/>
      <c r="WG137" s="71"/>
      <c r="WH137" s="71"/>
      <c r="WI137" s="71"/>
      <c r="WJ137" s="71"/>
      <c r="WK137" s="71"/>
      <c r="WL137" s="71"/>
      <c r="WM137" s="71"/>
      <c r="WN137" s="71"/>
      <c r="WO137" s="71"/>
      <c r="WP137" s="71"/>
      <c r="WQ137" s="71"/>
      <c r="WR137" s="71"/>
      <c r="WS137" s="71"/>
      <c r="WT137" s="71"/>
      <c r="WU137" s="71"/>
      <c r="WV137" s="71"/>
      <c r="WW137" s="71"/>
      <c r="WX137" s="71"/>
      <c r="WY137" s="71"/>
      <c r="WZ137" s="71"/>
      <c r="XA137" s="71"/>
      <c r="XB137" s="71"/>
      <c r="XC137" s="71"/>
      <c r="XD137" s="71"/>
      <c r="XE137" s="71"/>
      <c r="XF137" s="71"/>
      <c r="XG137" s="71"/>
      <c r="XH137" s="71"/>
      <c r="XI137" s="71"/>
      <c r="XJ137" s="71"/>
      <c r="XK137" s="71"/>
      <c r="XL137" s="71"/>
      <c r="XM137" s="71"/>
      <c r="XN137" s="71"/>
      <c r="XO137" s="71"/>
      <c r="XP137" s="71"/>
      <c r="XQ137" s="71"/>
      <c r="XR137" s="71"/>
      <c r="XS137" s="71"/>
      <c r="XT137" s="71"/>
      <c r="XU137" s="71"/>
      <c r="XV137" s="71"/>
      <c r="XW137" s="71"/>
      <c r="XX137" s="71"/>
      <c r="XY137" s="71"/>
      <c r="XZ137" s="71"/>
      <c r="YA137" s="71"/>
      <c r="YB137" s="71"/>
      <c r="YC137" s="71"/>
      <c r="YD137" s="71"/>
      <c r="YE137" s="71"/>
      <c r="YF137" s="71"/>
      <c r="YG137" s="71"/>
      <c r="YH137" s="71"/>
      <c r="YI137" s="71"/>
      <c r="YJ137" s="71"/>
      <c r="YK137" s="71"/>
      <c r="YL137" s="71"/>
      <c r="YM137" s="71"/>
      <c r="YN137" s="71"/>
      <c r="YO137" s="71"/>
      <c r="YP137" s="71"/>
      <c r="YQ137" s="71"/>
      <c r="YR137" s="71"/>
      <c r="YS137" s="71"/>
      <c r="YT137" s="71"/>
      <c r="YU137" s="71"/>
      <c r="YV137" s="71"/>
      <c r="YW137" s="71"/>
      <c r="YX137" s="71"/>
      <c r="YY137" s="71"/>
      <c r="YZ137" s="71"/>
      <c r="ZA137" s="71"/>
      <c r="ZB137" s="71"/>
      <c r="ZC137" s="71"/>
      <c r="ZD137" s="71"/>
      <c r="ZE137" s="71"/>
      <c r="ZF137" s="71"/>
      <c r="ZG137" s="71"/>
      <c r="ZH137" s="71"/>
      <c r="ZI137" s="71"/>
      <c r="ZJ137" s="71"/>
      <c r="ZK137" s="71"/>
      <c r="ZL137" s="71"/>
      <c r="ZM137" s="71"/>
      <c r="ZN137" s="71"/>
      <c r="ZO137" s="71"/>
      <c r="ZP137" s="71"/>
      <c r="ZQ137" s="71"/>
      <c r="ZR137" s="71"/>
      <c r="ZS137" s="71"/>
      <c r="ZT137" s="71"/>
      <c r="ZU137" s="71"/>
      <c r="ZV137" s="71"/>
      <c r="ZW137" s="71"/>
      <c r="ZX137" s="71"/>
      <c r="ZY137" s="71"/>
      <c r="ZZ137" s="71"/>
      <c r="AAA137" s="71"/>
      <c r="AAB137" s="71"/>
      <c r="AAC137" s="71"/>
      <c r="AAD137" s="71"/>
      <c r="AAE137" s="71"/>
      <c r="AAF137" s="71"/>
      <c r="AAG137" s="71"/>
      <c r="AAH137" s="71"/>
      <c r="AAI137" s="71"/>
      <c r="AAJ137" s="71"/>
      <c r="AAK137" s="71"/>
      <c r="AAL137" s="71"/>
      <c r="AAM137" s="71"/>
      <c r="AAN137" s="71"/>
      <c r="AAO137" s="71"/>
      <c r="AAP137" s="71"/>
      <c r="AAQ137" s="71"/>
      <c r="AAR137" s="71"/>
      <c r="AAS137" s="71"/>
      <c r="AAT137" s="71"/>
      <c r="AAU137" s="71"/>
      <c r="AAV137" s="71"/>
      <c r="AAW137" s="71"/>
      <c r="AAX137" s="71"/>
      <c r="AAY137" s="71"/>
      <c r="AAZ137" s="71"/>
      <c r="ABA137" s="71"/>
      <c r="ABB137" s="71"/>
      <c r="ABC137" s="71"/>
      <c r="ABD137" s="71"/>
      <c r="ABE137" s="71"/>
      <c r="ABF137" s="71"/>
      <c r="ABG137" s="71"/>
      <c r="ABH137" s="71"/>
      <c r="ABI137" s="71"/>
      <c r="ABJ137" s="71"/>
      <c r="ABK137" s="71"/>
      <c r="ABL137" s="71"/>
      <c r="ABM137" s="71"/>
      <c r="ABN137" s="71"/>
      <c r="ABO137" s="71"/>
      <c r="ABP137" s="71"/>
      <c r="ABQ137" s="71"/>
      <c r="ABR137" s="71"/>
      <c r="ABS137" s="71"/>
      <c r="ABT137" s="71"/>
      <c r="ABU137" s="71"/>
      <c r="ABV137" s="71"/>
      <c r="ABW137" s="71"/>
      <c r="ABX137" s="71"/>
      <c r="ABY137" s="71"/>
      <c r="ABZ137" s="71"/>
      <c r="ACA137" s="71"/>
      <c r="ACB137" s="71"/>
      <c r="ACC137" s="71"/>
      <c r="ACD137" s="71"/>
      <c r="ACE137" s="71"/>
      <c r="ACF137" s="71"/>
      <c r="ACG137" s="71"/>
      <c r="ACH137" s="71"/>
      <c r="ACI137" s="71"/>
      <c r="ACJ137" s="71"/>
      <c r="ACK137" s="71"/>
      <c r="ACL137" s="71"/>
      <c r="ACM137" s="71"/>
      <c r="ACN137" s="71"/>
      <c r="ACO137" s="71"/>
      <c r="ACP137" s="71"/>
      <c r="ACQ137" s="71"/>
      <c r="ACR137" s="71"/>
      <c r="ACS137" s="71"/>
      <c r="ACT137" s="71"/>
      <c r="ACU137" s="71"/>
      <c r="ACV137" s="71"/>
      <c r="ACW137" s="71"/>
      <c r="ACX137" s="71"/>
      <c r="ACY137" s="71"/>
      <c r="ACZ137" s="71"/>
      <c r="ADA137" s="71"/>
      <c r="ADB137" s="71"/>
      <c r="ADC137" s="71"/>
      <c r="ADD137" s="71"/>
      <c r="ADE137" s="71"/>
      <c r="ADF137" s="71"/>
      <c r="ADG137" s="71"/>
      <c r="ADH137" s="71"/>
      <c r="ADI137" s="71"/>
      <c r="ADJ137" s="71"/>
      <c r="ADK137" s="71"/>
      <c r="ADL137" s="71"/>
      <c r="ADM137" s="71"/>
      <c r="ADN137" s="71"/>
      <c r="ADO137" s="71"/>
      <c r="ADP137" s="71"/>
      <c r="ADQ137" s="71"/>
      <c r="ADR137" s="71"/>
      <c r="ADS137" s="71"/>
      <c r="ADT137" s="71"/>
      <c r="ADU137" s="71"/>
      <c r="ADV137" s="71"/>
      <c r="ADW137" s="71"/>
      <c r="ADX137" s="71"/>
      <c r="ADY137" s="71"/>
      <c r="ADZ137" s="71"/>
      <c r="AEA137" s="71"/>
      <c r="AEB137" s="71"/>
      <c r="AEC137" s="71"/>
    </row>
    <row r="138" spans="1:809" s="73" customFormat="1">
      <c r="A138" s="18"/>
      <c r="B138" s="35">
        <v>1</v>
      </c>
      <c r="C138" s="62" t="s">
        <v>431</v>
      </c>
      <c r="D138" s="72" t="s">
        <v>180</v>
      </c>
      <c r="E138" s="63"/>
      <c r="F138" s="63"/>
      <c r="G138" s="63"/>
      <c r="H138" s="64"/>
      <c r="I138" s="63" t="s">
        <v>52</v>
      </c>
      <c r="J138" s="65">
        <v>1</v>
      </c>
      <c r="K138" s="90"/>
      <c r="L138" s="65">
        <v>1985</v>
      </c>
      <c r="M138" s="89">
        <v>1985</v>
      </c>
      <c r="N138" s="64">
        <v>731000</v>
      </c>
      <c r="O138" s="68">
        <v>4.2</v>
      </c>
      <c r="P138" s="68">
        <v>49</v>
      </c>
      <c r="Q138" s="69" t="s">
        <v>330</v>
      </c>
      <c r="R138" s="70"/>
      <c r="S138" s="29"/>
      <c r="T138" s="30" t="str">
        <f t="shared" si="2"/>
        <v>P</v>
      </c>
      <c r="U138" s="29"/>
      <c r="V138" s="29"/>
      <c r="W138" s="29"/>
      <c r="X138" s="29"/>
      <c r="Y138" s="29"/>
      <c r="Z138" s="29"/>
      <c r="AA138" s="29"/>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c r="BM138" s="71"/>
      <c r="BN138" s="71"/>
      <c r="BO138" s="71"/>
      <c r="BP138" s="71"/>
      <c r="BQ138" s="71"/>
      <c r="BR138" s="71"/>
      <c r="BS138" s="71"/>
      <c r="BT138" s="71"/>
      <c r="BU138" s="71"/>
      <c r="BV138" s="71"/>
      <c r="BW138" s="71"/>
      <c r="BX138" s="71"/>
      <c r="BY138" s="71"/>
      <c r="BZ138" s="71"/>
      <c r="CA138" s="71"/>
      <c r="CB138" s="71"/>
      <c r="CC138" s="71"/>
      <c r="CD138" s="71"/>
      <c r="CE138" s="71"/>
      <c r="CF138" s="71"/>
      <c r="CG138" s="71"/>
      <c r="CH138" s="71"/>
      <c r="CI138" s="71"/>
      <c r="CJ138" s="71"/>
      <c r="CK138" s="71"/>
      <c r="CL138" s="71"/>
      <c r="CM138" s="71"/>
      <c r="CN138" s="71"/>
      <c r="CO138" s="71"/>
      <c r="CP138" s="71"/>
      <c r="CQ138" s="71"/>
      <c r="CR138" s="71"/>
      <c r="CS138" s="71"/>
      <c r="CT138" s="71"/>
      <c r="CU138" s="71"/>
      <c r="CV138" s="71"/>
      <c r="CW138" s="71"/>
      <c r="CX138" s="71"/>
      <c r="CY138" s="71"/>
      <c r="CZ138" s="71"/>
      <c r="DA138" s="71"/>
      <c r="DB138" s="71"/>
      <c r="DC138" s="71"/>
      <c r="DD138" s="71"/>
      <c r="DE138" s="71"/>
      <c r="DF138" s="71"/>
      <c r="DG138" s="71"/>
      <c r="DH138" s="71"/>
      <c r="DI138" s="71"/>
      <c r="DJ138" s="71"/>
      <c r="DK138" s="71"/>
      <c r="DL138" s="71"/>
      <c r="DM138" s="71"/>
      <c r="DN138" s="71"/>
      <c r="DO138" s="71"/>
      <c r="DP138" s="71"/>
      <c r="DQ138" s="71"/>
      <c r="DR138" s="71"/>
      <c r="DS138" s="71"/>
      <c r="DT138" s="71"/>
      <c r="DU138" s="71"/>
      <c r="DV138" s="71"/>
      <c r="DW138" s="71"/>
      <c r="DX138" s="71"/>
      <c r="DY138" s="71"/>
      <c r="DZ138" s="71"/>
      <c r="EA138" s="71"/>
      <c r="EB138" s="71"/>
      <c r="EC138" s="71"/>
      <c r="ED138" s="71"/>
      <c r="EE138" s="71"/>
      <c r="EF138" s="71"/>
      <c r="EG138" s="71"/>
      <c r="EH138" s="71"/>
      <c r="EI138" s="71"/>
      <c r="EJ138" s="71"/>
      <c r="EK138" s="71"/>
      <c r="EL138" s="71"/>
      <c r="EM138" s="71"/>
      <c r="EN138" s="71"/>
      <c r="EO138" s="71"/>
      <c r="EP138" s="71"/>
      <c r="EQ138" s="71"/>
      <c r="ER138" s="71"/>
      <c r="ES138" s="71"/>
      <c r="ET138" s="71"/>
      <c r="EU138" s="71"/>
      <c r="EV138" s="71"/>
      <c r="EW138" s="71"/>
      <c r="EX138" s="71"/>
      <c r="EY138" s="71"/>
      <c r="EZ138" s="71"/>
      <c r="FA138" s="71"/>
      <c r="FB138" s="71"/>
      <c r="FC138" s="71"/>
      <c r="FD138" s="71"/>
      <c r="FE138" s="71"/>
      <c r="FF138" s="71"/>
      <c r="FG138" s="71"/>
      <c r="FH138" s="71"/>
      <c r="FI138" s="71"/>
      <c r="FJ138" s="71"/>
      <c r="FK138" s="71"/>
      <c r="FL138" s="71"/>
      <c r="FM138" s="71"/>
      <c r="FN138" s="71"/>
      <c r="FO138" s="71"/>
      <c r="FP138" s="71"/>
      <c r="FQ138" s="71"/>
      <c r="FR138" s="71"/>
      <c r="FS138" s="71"/>
      <c r="FT138" s="71"/>
      <c r="FU138" s="71"/>
      <c r="FV138" s="71"/>
      <c r="FW138" s="71"/>
      <c r="FX138" s="71"/>
      <c r="FY138" s="71"/>
      <c r="FZ138" s="71"/>
      <c r="GA138" s="71"/>
      <c r="GB138" s="71"/>
      <c r="GC138" s="71"/>
      <c r="GD138" s="71"/>
      <c r="GE138" s="71"/>
      <c r="GF138" s="71"/>
      <c r="GG138" s="71"/>
      <c r="GH138" s="71"/>
      <c r="GI138" s="71"/>
      <c r="GJ138" s="71"/>
      <c r="GK138" s="71"/>
      <c r="GL138" s="71"/>
      <c r="GM138" s="71"/>
      <c r="GN138" s="71"/>
      <c r="GO138" s="71"/>
      <c r="GP138" s="71"/>
      <c r="GQ138" s="71"/>
      <c r="GR138" s="71"/>
      <c r="GS138" s="71"/>
      <c r="GT138" s="71"/>
      <c r="GU138" s="71"/>
      <c r="GV138" s="71"/>
      <c r="GW138" s="71"/>
      <c r="GX138" s="71"/>
      <c r="GY138" s="71"/>
      <c r="GZ138" s="71"/>
      <c r="HA138" s="71"/>
      <c r="HB138" s="71"/>
      <c r="HC138" s="71"/>
      <c r="HD138" s="71"/>
      <c r="HE138" s="71"/>
      <c r="HF138" s="71"/>
      <c r="HG138" s="71"/>
      <c r="HH138" s="71"/>
      <c r="HI138" s="71"/>
      <c r="HJ138" s="71"/>
      <c r="HK138" s="71"/>
      <c r="HL138" s="71"/>
      <c r="HM138" s="71"/>
      <c r="HN138" s="71"/>
      <c r="HO138" s="71"/>
      <c r="HP138" s="71"/>
      <c r="HQ138" s="71"/>
      <c r="HR138" s="71"/>
      <c r="HS138" s="71"/>
      <c r="HT138" s="71"/>
      <c r="HU138" s="71"/>
      <c r="HV138" s="71"/>
      <c r="HW138" s="71"/>
      <c r="HX138" s="71"/>
      <c r="HY138" s="71"/>
      <c r="HZ138" s="71"/>
      <c r="IA138" s="71"/>
      <c r="IB138" s="71"/>
      <c r="IC138" s="71"/>
      <c r="ID138" s="71"/>
      <c r="IE138" s="71"/>
      <c r="IF138" s="71"/>
      <c r="IG138" s="71"/>
      <c r="IH138" s="71"/>
      <c r="II138" s="71"/>
      <c r="IJ138" s="71"/>
      <c r="IK138" s="71"/>
      <c r="IL138" s="71"/>
      <c r="IM138" s="71"/>
      <c r="IN138" s="71"/>
      <c r="IO138" s="71"/>
      <c r="IP138" s="71"/>
      <c r="IQ138" s="71"/>
      <c r="IR138" s="71"/>
      <c r="IS138" s="71"/>
      <c r="IT138" s="71"/>
      <c r="IU138" s="71"/>
      <c r="IV138" s="71"/>
      <c r="IW138" s="71"/>
      <c r="IX138" s="71"/>
      <c r="IY138" s="71"/>
      <c r="IZ138" s="71"/>
      <c r="JA138" s="71"/>
      <c r="JB138" s="71"/>
      <c r="JC138" s="71"/>
      <c r="JD138" s="71"/>
      <c r="JE138" s="71"/>
      <c r="JF138" s="71"/>
      <c r="JG138" s="71"/>
      <c r="JH138" s="71"/>
      <c r="JI138" s="71"/>
      <c r="JJ138" s="71"/>
      <c r="JK138" s="71"/>
      <c r="JL138" s="71"/>
      <c r="JM138" s="71"/>
      <c r="JN138" s="71"/>
      <c r="JO138" s="71"/>
      <c r="JP138" s="71"/>
      <c r="JQ138" s="71"/>
      <c r="JR138" s="71"/>
      <c r="JS138" s="71"/>
      <c r="JT138" s="71"/>
      <c r="JU138" s="71"/>
      <c r="JV138" s="71"/>
      <c r="JW138" s="71"/>
      <c r="JX138" s="71"/>
      <c r="JY138" s="71"/>
      <c r="JZ138" s="71"/>
      <c r="KA138" s="71"/>
      <c r="KB138" s="71"/>
      <c r="KC138" s="71"/>
      <c r="KD138" s="71"/>
      <c r="KE138" s="71"/>
      <c r="KF138" s="71"/>
      <c r="KG138" s="71"/>
      <c r="KH138" s="71"/>
      <c r="KI138" s="71"/>
      <c r="KJ138" s="71"/>
      <c r="KK138" s="71"/>
      <c r="KL138" s="71"/>
      <c r="KM138" s="71"/>
      <c r="KN138" s="71"/>
      <c r="KO138" s="71"/>
      <c r="KP138" s="71"/>
      <c r="KQ138" s="71"/>
      <c r="KR138" s="71"/>
      <c r="KS138" s="71"/>
      <c r="KT138" s="71"/>
      <c r="KU138" s="71"/>
      <c r="KV138" s="71"/>
      <c r="KW138" s="71"/>
      <c r="KX138" s="71"/>
      <c r="KY138" s="71"/>
      <c r="KZ138" s="71"/>
      <c r="LA138" s="71"/>
      <c r="LB138" s="71"/>
      <c r="LC138" s="71"/>
      <c r="LD138" s="71"/>
      <c r="LE138" s="71"/>
      <c r="LF138" s="71"/>
      <c r="LG138" s="71"/>
      <c r="LH138" s="71"/>
      <c r="LI138" s="71"/>
      <c r="LJ138" s="71"/>
      <c r="LK138" s="71"/>
      <c r="LL138" s="71"/>
      <c r="LM138" s="71"/>
      <c r="LN138" s="71"/>
      <c r="LO138" s="71"/>
      <c r="LP138" s="71"/>
      <c r="LQ138" s="71"/>
      <c r="LR138" s="71"/>
      <c r="LS138" s="71"/>
      <c r="LT138" s="71"/>
      <c r="LU138" s="71"/>
      <c r="LV138" s="71"/>
      <c r="LW138" s="71"/>
      <c r="LX138" s="71"/>
      <c r="LY138" s="71"/>
      <c r="LZ138" s="71"/>
      <c r="MA138" s="71"/>
      <c r="MB138" s="71"/>
      <c r="MC138" s="71"/>
      <c r="MD138" s="71"/>
      <c r="ME138" s="71"/>
      <c r="MF138" s="71"/>
      <c r="MG138" s="71"/>
      <c r="MH138" s="71"/>
      <c r="MI138" s="71"/>
      <c r="MJ138" s="71"/>
      <c r="MK138" s="71"/>
      <c r="ML138" s="71"/>
      <c r="MM138" s="71"/>
      <c r="MN138" s="71"/>
      <c r="MO138" s="71"/>
      <c r="MP138" s="71"/>
      <c r="MQ138" s="71"/>
      <c r="MR138" s="71"/>
      <c r="MS138" s="71"/>
      <c r="MT138" s="71"/>
      <c r="MU138" s="71"/>
      <c r="MV138" s="71"/>
      <c r="MW138" s="71"/>
      <c r="MX138" s="71"/>
      <c r="MY138" s="71"/>
      <c r="MZ138" s="71"/>
      <c r="NA138" s="71"/>
      <c r="NB138" s="71"/>
      <c r="NC138" s="71"/>
      <c r="ND138" s="71"/>
      <c r="NE138" s="71"/>
      <c r="NF138" s="71"/>
      <c r="NG138" s="71"/>
      <c r="NH138" s="71"/>
      <c r="NI138" s="71"/>
      <c r="NJ138" s="71"/>
      <c r="NK138" s="71"/>
      <c r="NL138" s="71"/>
      <c r="NM138" s="71"/>
      <c r="NN138" s="71"/>
      <c r="NO138" s="71"/>
      <c r="NP138" s="71"/>
      <c r="NQ138" s="71"/>
      <c r="NR138" s="71"/>
      <c r="NS138" s="71"/>
      <c r="NT138" s="71"/>
      <c r="NU138" s="71"/>
      <c r="NV138" s="71"/>
      <c r="NW138" s="71"/>
      <c r="NX138" s="71"/>
      <c r="NY138" s="71"/>
      <c r="NZ138" s="71"/>
      <c r="OA138" s="71"/>
      <c r="OB138" s="71"/>
      <c r="OC138" s="71"/>
      <c r="OD138" s="71"/>
      <c r="OE138" s="71"/>
      <c r="OF138" s="71"/>
      <c r="OG138" s="71"/>
      <c r="OH138" s="71"/>
      <c r="OI138" s="71"/>
      <c r="OJ138" s="71"/>
      <c r="OK138" s="71"/>
      <c r="OL138" s="71"/>
      <c r="OM138" s="71"/>
      <c r="ON138" s="71"/>
      <c r="OO138" s="71"/>
      <c r="OP138" s="71"/>
      <c r="OQ138" s="71"/>
      <c r="OR138" s="71"/>
      <c r="OS138" s="71"/>
      <c r="OT138" s="71"/>
      <c r="OU138" s="71"/>
      <c r="OV138" s="71"/>
      <c r="OW138" s="71"/>
      <c r="OX138" s="71"/>
      <c r="OY138" s="71"/>
      <c r="OZ138" s="71"/>
      <c r="PA138" s="71"/>
      <c r="PB138" s="71"/>
      <c r="PC138" s="71"/>
      <c r="PD138" s="71"/>
      <c r="PE138" s="71"/>
      <c r="PF138" s="71"/>
      <c r="PG138" s="71"/>
      <c r="PH138" s="71"/>
      <c r="PI138" s="71"/>
      <c r="PJ138" s="71"/>
      <c r="PK138" s="71"/>
      <c r="PL138" s="71"/>
      <c r="PM138" s="71"/>
      <c r="PN138" s="71"/>
      <c r="PO138" s="71"/>
      <c r="PP138" s="71"/>
      <c r="PQ138" s="71"/>
      <c r="PR138" s="71"/>
      <c r="PS138" s="71"/>
      <c r="PT138" s="71"/>
      <c r="PU138" s="71"/>
      <c r="PV138" s="71"/>
      <c r="PW138" s="71"/>
      <c r="PX138" s="71"/>
      <c r="PY138" s="71"/>
      <c r="PZ138" s="71"/>
      <c r="QA138" s="71"/>
      <c r="QB138" s="71"/>
      <c r="QC138" s="71"/>
      <c r="QD138" s="71"/>
      <c r="QE138" s="71"/>
      <c r="QF138" s="71"/>
      <c r="QG138" s="71"/>
      <c r="QH138" s="71"/>
      <c r="QI138" s="71"/>
      <c r="QJ138" s="71"/>
      <c r="QK138" s="71"/>
      <c r="QL138" s="71"/>
      <c r="QM138" s="71"/>
      <c r="QN138" s="71"/>
      <c r="QO138" s="71"/>
      <c r="QP138" s="71"/>
      <c r="QQ138" s="71"/>
      <c r="QR138" s="71"/>
      <c r="QS138" s="71"/>
      <c r="QT138" s="71"/>
      <c r="QU138" s="71"/>
      <c r="QV138" s="71"/>
      <c r="QW138" s="71"/>
      <c r="QX138" s="71"/>
      <c r="QY138" s="71"/>
      <c r="QZ138" s="71"/>
      <c r="RA138" s="71"/>
      <c r="RB138" s="71"/>
      <c r="RC138" s="71"/>
      <c r="RD138" s="71"/>
      <c r="RE138" s="71"/>
      <c r="RF138" s="71"/>
      <c r="RG138" s="71"/>
      <c r="RH138" s="71"/>
      <c r="RI138" s="71"/>
      <c r="RJ138" s="71"/>
      <c r="RK138" s="71"/>
      <c r="RL138" s="71"/>
      <c r="RM138" s="71"/>
      <c r="RN138" s="71"/>
      <c r="RO138" s="71"/>
      <c r="RP138" s="71"/>
      <c r="RQ138" s="71"/>
      <c r="RR138" s="71"/>
      <c r="RS138" s="71"/>
      <c r="RT138" s="71"/>
      <c r="RU138" s="71"/>
      <c r="RV138" s="71"/>
      <c r="RW138" s="71"/>
      <c r="RX138" s="71"/>
      <c r="RY138" s="71"/>
      <c r="RZ138" s="71"/>
      <c r="SA138" s="71"/>
      <c r="SB138" s="71"/>
      <c r="SC138" s="71"/>
      <c r="SD138" s="71"/>
      <c r="SE138" s="71"/>
      <c r="SF138" s="71"/>
      <c r="SG138" s="71"/>
      <c r="SH138" s="71"/>
      <c r="SI138" s="71"/>
      <c r="SJ138" s="71"/>
      <c r="SK138" s="71"/>
      <c r="SL138" s="71"/>
      <c r="SM138" s="71"/>
      <c r="SN138" s="71"/>
      <c r="SO138" s="71"/>
      <c r="SP138" s="71"/>
      <c r="SQ138" s="71"/>
      <c r="SR138" s="71"/>
      <c r="SS138" s="71"/>
      <c r="ST138" s="71"/>
      <c r="SU138" s="71"/>
      <c r="SV138" s="71"/>
      <c r="SW138" s="71"/>
      <c r="SX138" s="71"/>
      <c r="SY138" s="71"/>
      <c r="SZ138" s="71"/>
      <c r="TA138" s="71"/>
      <c r="TB138" s="71"/>
      <c r="TC138" s="71"/>
      <c r="TD138" s="71"/>
      <c r="TE138" s="71"/>
      <c r="TF138" s="71"/>
      <c r="TG138" s="71"/>
      <c r="TH138" s="71"/>
      <c r="TI138" s="71"/>
      <c r="TJ138" s="71"/>
      <c r="TK138" s="71"/>
      <c r="TL138" s="71"/>
      <c r="TM138" s="71"/>
      <c r="TN138" s="71"/>
      <c r="TO138" s="71"/>
      <c r="TP138" s="71"/>
      <c r="TQ138" s="71"/>
      <c r="TR138" s="71"/>
      <c r="TS138" s="71"/>
      <c r="TT138" s="71"/>
      <c r="TU138" s="71"/>
      <c r="TV138" s="71"/>
      <c r="TW138" s="71"/>
      <c r="TX138" s="71"/>
      <c r="TY138" s="71"/>
      <c r="TZ138" s="71"/>
      <c r="UA138" s="71"/>
      <c r="UB138" s="71"/>
      <c r="UC138" s="71"/>
      <c r="UD138" s="71"/>
      <c r="UE138" s="71"/>
      <c r="UF138" s="71"/>
      <c r="UG138" s="71"/>
      <c r="UH138" s="71"/>
      <c r="UI138" s="71"/>
      <c r="UJ138" s="71"/>
      <c r="UK138" s="71"/>
      <c r="UL138" s="71"/>
      <c r="UM138" s="71"/>
      <c r="UN138" s="71"/>
      <c r="UO138" s="71"/>
      <c r="UP138" s="71"/>
      <c r="UQ138" s="71"/>
      <c r="UR138" s="71"/>
      <c r="US138" s="71"/>
      <c r="UT138" s="71"/>
      <c r="UU138" s="71"/>
      <c r="UV138" s="71"/>
      <c r="UW138" s="71"/>
      <c r="UX138" s="71"/>
      <c r="UY138" s="71"/>
      <c r="UZ138" s="71"/>
      <c r="VA138" s="71"/>
      <c r="VB138" s="71"/>
      <c r="VC138" s="71"/>
      <c r="VD138" s="71"/>
      <c r="VE138" s="71"/>
      <c r="VF138" s="71"/>
      <c r="VG138" s="71"/>
      <c r="VH138" s="71"/>
      <c r="VI138" s="71"/>
      <c r="VJ138" s="71"/>
      <c r="VK138" s="71"/>
      <c r="VL138" s="71"/>
      <c r="VM138" s="71"/>
      <c r="VN138" s="71"/>
      <c r="VO138" s="71"/>
      <c r="VP138" s="71"/>
      <c r="VQ138" s="71"/>
      <c r="VR138" s="71"/>
      <c r="VS138" s="71"/>
      <c r="VT138" s="71"/>
      <c r="VU138" s="71"/>
      <c r="VV138" s="71"/>
      <c r="VW138" s="71"/>
      <c r="VX138" s="71"/>
      <c r="VY138" s="71"/>
      <c r="VZ138" s="71"/>
      <c r="WA138" s="71"/>
      <c r="WB138" s="71"/>
      <c r="WC138" s="71"/>
      <c r="WD138" s="71"/>
      <c r="WE138" s="71"/>
      <c r="WF138" s="71"/>
      <c r="WG138" s="71"/>
      <c r="WH138" s="71"/>
      <c r="WI138" s="71"/>
      <c r="WJ138" s="71"/>
      <c r="WK138" s="71"/>
      <c r="WL138" s="71"/>
      <c r="WM138" s="71"/>
      <c r="WN138" s="71"/>
      <c r="WO138" s="71"/>
      <c r="WP138" s="71"/>
      <c r="WQ138" s="71"/>
      <c r="WR138" s="71"/>
      <c r="WS138" s="71"/>
      <c r="WT138" s="71"/>
      <c r="WU138" s="71"/>
      <c r="WV138" s="71"/>
      <c r="WW138" s="71"/>
      <c r="WX138" s="71"/>
      <c r="WY138" s="71"/>
      <c r="WZ138" s="71"/>
      <c r="XA138" s="71"/>
      <c r="XB138" s="71"/>
      <c r="XC138" s="71"/>
      <c r="XD138" s="71"/>
      <c r="XE138" s="71"/>
      <c r="XF138" s="71"/>
      <c r="XG138" s="71"/>
      <c r="XH138" s="71"/>
      <c r="XI138" s="71"/>
      <c r="XJ138" s="71"/>
      <c r="XK138" s="71"/>
      <c r="XL138" s="71"/>
      <c r="XM138" s="71"/>
      <c r="XN138" s="71"/>
      <c r="XO138" s="71"/>
      <c r="XP138" s="71"/>
      <c r="XQ138" s="71"/>
      <c r="XR138" s="71"/>
      <c r="XS138" s="71"/>
      <c r="XT138" s="71"/>
      <c r="XU138" s="71"/>
      <c r="XV138" s="71"/>
      <c r="XW138" s="71"/>
      <c r="XX138" s="71"/>
      <c r="XY138" s="71"/>
      <c r="XZ138" s="71"/>
      <c r="YA138" s="71"/>
      <c r="YB138" s="71"/>
      <c r="YC138" s="71"/>
      <c r="YD138" s="71"/>
      <c r="YE138" s="71"/>
      <c r="YF138" s="71"/>
      <c r="YG138" s="71"/>
      <c r="YH138" s="71"/>
      <c r="YI138" s="71"/>
      <c r="YJ138" s="71"/>
      <c r="YK138" s="71"/>
      <c r="YL138" s="71"/>
      <c r="YM138" s="71"/>
      <c r="YN138" s="71"/>
      <c r="YO138" s="71"/>
      <c r="YP138" s="71"/>
      <c r="YQ138" s="71"/>
      <c r="YR138" s="71"/>
      <c r="YS138" s="71"/>
      <c r="YT138" s="71"/>
      <c r="YU138" s="71"/>
      <c r="YV138" s="71"/>
      <c r="YW138" s="71"/>
      <c r="YX138" s="71"/>
      <c r="YY138" s="71"/>
      <c r="YZ138" s="71"/>
      <c r="ZA138" s="71"/>
      <c r="ZB138" s="71"/>
      <c r="ZC138" s="71"/>
      <c r="ZD138" s="71"/>
      <c r="ZE138" s="71"/>
      <c r="ZF138" s="71"/>
      <c r="ZG138" s="71"/>
      <c r="ZH138" s="71"/>
      <c r="ZI138" s="71"/>
      <c r="ZJ138" s="71"/>
      <c r="ZK138" s="71"/>
      <c r="ZL138" s="71"/>
      <c r="ZM138" s="71"/>
      <c r="ZN138" s="71"/>
      <c r="ZO138" s="71"/>
      <c r="ZP138" s="71"/>
      <c r="ZQ138" s="71"/>
      <c r="ZR138" s="71"/>
      <c r="ZS138" s="71"/>
      <c r="ZT138" s="71"/>
      <c r="ZU138" s="71"/>
      <c r="ZV138" s="71"/>
      <c r="ZW138" s="71"/>
      <c r="ZX138" s="71"/>
      <c r="ZY138" s="71"/>
      <c r="ZZ138" s="71"/>
      <c r="AAA138" s="71"/>
      <c r="AAB138" s="71"/>
      <c r="AAC138" s="71"/>
      <c r="AAD138" s="71"/>
      <c r="AAE138" s="71"/>
      <c r="AAF138" s="71"/>
      <c r="AAG138" s="71"/>
      <c r="AAH138" s="71"/>
      <c r="AAI138" s="71"/>
      <c r="AAJ138" s="71"/>
      <c r="AAK138" s="71"/>
      <c r="AAL138" s="71"/>
      <c r="AAM138" s="71"/>
      <c r="AAN138" s="71"/>
      <c r="AAO138" s="71"/>
      <c r="AAP138" s="71"/>
      <c r="AAQ138" s="71"/>
      <c r="AAR138" s="71"/>
      <c r="AAS138" s="71"/>
      <c r="AAT138" s="71"/>
      <c r="AAU138" s="71"/>
      <c r="AAV138" s="71"/>
      <c r="AAW138" s="71"/>
      <c r="AAX138" s="71"/>
      <c r="AAY138" s="71"/>
      <c r="AAZ138" s="71"/>
      <c r="ABA138" s="71"/>
      <c r="ABB138" s="71"/>
      <c r="ABC138" s="71"/>
      <c r="ABD138" s="71"/>
      <c r="ABE138" s="71"/>
      <c r="ABF138" s="71"/>
      <c r="ABG138" s="71"/>
      <c r="ABH138" s="71"/>
      <c r="ABI138" s="71"/>
      <c r="ABJ138" s="71"/>
      <c r="ABK138" s="71"/>
      <c r="ABL138" s="71"/>
      <c r="ABM138" s="71"/>
      <c r="ABN138" s="71"/>
      <c r="ABO138" s="71"/>
      <c r="ABP138" s="71"/>
      <c r="ABQ138" s="71"/>
      <c r="ABR138" s="71"/>
      <c r="ABS138" s="71"/>
      <c r="ABT138" s="71"/>
      <c r="ABU138" s="71"/>
      <c r="ABV138" s="71"/>
      <c r="ABW138" s="71"/>
      <c r="ABX138" s="71"/>
      <c r="ABY138" s="71"/>
      <c r="ABZ138" s="71"/>
      <c r="ACA138" s="71"/>
      <c r="ACB138" s="71"/>
      <c r="ACC138" s="71"/>
      <c r="ACD138" s="71"/>
      <c r="ACE138" s="71"/>
      <c r="ACF138" s="71"/>
      <c r="ACG138" s="71"/>
      <c r="ACH138" s="71"/>
      <c r="ACI138" s="71"/>
      <c r="ACJ138" s="71"/>
      <c r="ACK138" s="71"/>
      <c r="ACL138" s="71"/>
      <c r="ACM138" s="71"/>
      <c r="ACN138" s="71"/>
      <c r="ACO138" s="71"/>
      <c r="ACP138" s="71"/>
      <c r="ACQ138" s="71"/>
      <c r="ACR138" s="71"/>
      <c r="ACS138" s="71"/>
      <c r="ACT138" s="71"/>
      <c r="ACU138" s="71"/>
      <c r="ACV138" s="71"/>
      <c r="ACW138" s="71"/>
      <c r="ACX138" s="71"/>
      <c r="ACY138" s="71"/>
      <c r="ACZ138" s="71"/>
      <c r="ADA138" s="71"/>
      <c r="ADB138" s="71"/>
      <c r="ADC138" s="71"/>
      <c r="ADD138" s="71"/>
      <c r="ADE138" s="71"/>
      <c r="ADF138" s="71"/>
      <c r="ADG138" s="71"/>
      <c r="ADH138" s="71"/>
      <c r="ADI138" s="71"/>
      <c r="ADJ138" s="71"/>
      <c r="ADK138" s="71"/>
      <c r="ADL138" s="71"/>
      <c r="ADM138" s="71"/>
      <c r="ADN138" s="71"/>
      <c r="ADO138" s="71"/>
      <c r="ADP138" s="71"/>
      <c r="ADQ138" s="71"/>
      <c r="ADR138" s="71"/>
      <c r="ADS138" s="71"/>
      <c r="ADT138" s="71"/>
      <c r="ADU138" s="71"/>
      <c r="ADV138" s="71"/>
      <c r="ADW138" s="71"/>
      <c r="ADX138" s="71"/>
      <c r="ADY138" s="71"/>
      <c r="ADZ138" s="71"/>
      <c r="AEA138" s="71"/>
      <c r="AEB138" s="71"/>
      <c r="AEC138" s="71"/>
    </row>
    <row r="139" spans="1:809" s="73" customFormat="1">
      <c r="A139" s="49"/>
      <c r="B139" s="35">
        <v>3</v>
      </c>
      <c r="C139" s="62" t="s">
        <v>432</v>
      </c>
      <c r="D139" s="72" t="s">
        <v>56</v>
      </c>
      <c r="E139" s="63" t="s">
        <v>85</v>
      </c>
      <c r="F139" s="63" t="s">
        <v>324</v>
      </c>
      <c r="G139" s="63">
        <v>50</v>
      </c>
      <c r="H139" s="64"/>
      <c r="I139" s="63" t="s">
        <v>371</v>
      </c>
      <c r="J139" s="65">
        <v>2</v>
      </c>
      <c r="K139" s="90">
        <v>44</v>
      </c>
      <c r="L139" s="65">
        <v>1985</v>
      </c>
      <c r="M139" s="89">
        <v>1985</v>
      </c>
      <c r="N139" s="64"/>
      <c r="O139" s="68"/>
      <c r="P139" s="68"/>
      <c r="Q139" s="69" t="s">
        <v>298</v>
      </c>
      <c r="R139" s="70"/>
      <c r="S139" s="29" t="s">
        <v>209</v>
      </c>
      <c r="T139" s="30" t="str">
        <f t="shared" si="2"/>
        <v>Cu</v>
      </c>
      <c r="U139" s="29">
        <v>580</v>
      </c>
      <c r="V139" s="29">
        <v>1.1000000000000001</v>
      </c>
      <c r="W139" s="29"/>
      <c r="X139" s="29">
        <v>1.1000000000000001</v>
      </c>
      <c r="Y139" s="29" t="s">
        <v>210</v>
      </c>
      <c r="Z139" s="29">
        <v>65</v>
      </c>
      <c r="AA139" s="29" t="s">
        <v>59</v>
      </c>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c r="BM139" s="71"/>
      <c r="BN139" s="71"/>
      <c r="BO139" s="71"/>
      <c r="BP139" s="71"/>
      <c r="BQ139" s="71"/>
      <c r="BR139" s="71"/>
      <c r="BS139" s="71"/>
      <c r="BT139" s="71"/>
      <c r="BU139" s="71"/>
      <c r="BV139" s="71"/>
      <c r="BW139" s="71"/>
      <c r="BX139" s="71"/>
      <c r="BY139" s="71"/>
      <c r="BZ139" s="71"/>
      <c r="CA139" s="71"/>
      <c r="CB139" s="71"/>
      <c r="CC139" s="71"/>
      <c r="CD139" s="71"/>
      <c r="CE139" s="71"/>
      <c r="CF139" s="71"/>
      <c r="CG139" s="71"/>
      <c r="CH139" s="71"/>
      <c r="CI139" s="71"/>
      <c r="CJ139" s="71"/>
      <c r="CK139" s="71"/>
      <c r="CL139" s="71"/>
      <c r="CM139" s="71"/>
      <c r="CN139" s="71"/>
      <c r="CO139" s="71"/>
      <c r="CP139" s="71"/>
      <c r="CQ139" s="71"/>
      <c r="CR139" s="71"/>
      <c r="CS139" s="71"/>
      <c r="CT139" s="71"/>
      <c r="CU139" s="71"/>
      <c r="CV139" s="71"/>
      <c r="CW139" s="71"/>
      <c r="CX139" s="71"/>
      <c r="CY139" s="71"/>
      <c r="CZ139" s="71"/>
      <c r="DA139" s="71"/>
      <c r="DB139" s="71"/>
      <c r="DC139" s="71"/>
      <c r="DD139" s="71"/>
      <c r="DE139" s="71"/>
      <c r="DF139" s="71"/>
      <c r="DG139" s="71"/>
      <c r="DH139" s="71"/>
      <c r="DI139" s="71"/>
      <c r="DJ139" s="71"/>
      <c r="DK139" s="71"/>
      <c r="DL139" s="71"/>
      <c r="DM139" s="71"/>
      <c r="DN139" s="71"/>
      <c r="DO139" s="71"/>
      <c r="DP139" s="71"/>
      <c r="DQ139" s="71"/>
      <c r="DR139" s="71"/>
      <c r="DS139" s="71"/>
      <c r="DT139" s="71"/>
      <c r="DU139" s="71"/>
      <c r="DV139" s="71"/>
      <c r="DW139" s="71"/>
      <c r="DX139" s="71"/>
      <c r="DY139" s="71"/>
      <c r="DZ139" s="71"/>
      <c r="EA139" s="71"/>
      <c r="EB139" s="71"/>
      <c r="EC139" s="71"/>
      <c r="ED139" s="71"/>
      <c r="EE139" s="71"/>
      <c r="EF139" s="71"/>
      <c r="EG139" s="71"/>
      <c r="EH139" s="71"/>
      <c r="EI139" s="71"/>
      <c r="EJ139" s="71"/>
      <c r="EK139" s="71"/>
      <c r="EL139" s="71"/>
      <c r="EM139" s="71"/>
      <c r="EN139" s="71"/>
      <c r="EO139" s="71"/>
      <c r="EP139" s="71"/>
      <c r="EQ139" s="71"/>
      <c r="ER139" s="71"/>
      <c r="ES139" s="71"/>
      <c r="ET139" s="71"/>
      <c r="EU139" s="71"/>
      <c r="EV139" s="71"/>
      <c r="EW139" s="71"/>
      <c r="EX139" s="71"/>
      <c r="EY139" s="71"/>
      <c r="EZ139" s="71"/>
      <c r="FA139" s="71"/>
      <c r="FB139" s="71"/>
      <c r="FC139" s="71"/>
      <c r="FD139" s="71"/>
      <c r="FE139" s="71"/>
      <c r="FF139" s="71"/>
      <c r="FG139" s="71"/>
      <c r="FH139" s="71"/>
      <c r="FI139" s="71"/>
      <c r="FJ139" s="71"/>
      <c r="FK139" s="71"/>
      <c r="FL139" s="71"/>
      <c r="FM139" s="71"/>
      <c r="FN139" s="71"/>
      <c r="FO139" s="71"/>
      <c r="FP139" s="71"/>
      <c r="FQ139" s="71"/>
      <c r="FR139" s="71"/>
      <c r="FS139" s="71"/>
      <c r="FT139" s="71"/>
      <c r="FU139" s="71"/>
      <c r="FV139" s="71"/>
      <c r="FW139" s="71"/>
      <c r="FX139" s="71"/>
      <c r="FY139" s="71"/>
      <c r="FZ139" s="71"/>
      <c r="GA139" s="71"/>
      <c r="GB139" s="71"/>
      <c r="GC139" s="71"/>
      <c r="GD139" s="71"/>
      <c r="GE139" s="71"/>
      <c r="GF139" s="71"/>
      <c r="GG139" s="71"/>
      <c r="GH139" s="71"/>
      <c r="GI139" s="71"/>
      <c r="GJ139" s="71"/>
      <c r="GK139" s="71"/>
      <c r="GL139" s="71"/>
      <c r="GM139" s="71"/>
      <c r="GN139" s="71"/>
      <c r="GO139" s="71"/>
      <c r="GP139" s="71"/>
      <c r="GQ139" s="71"/>
      <c r="GR139" s="71"/>
      <c r="GS139" s="71"/>
      <c r="GT139" s="71"/>
      <c r="GU139" s="71"/>
      <c r="GV139" s="71"/>
      <c r="GW139" s="71"/>
      <c r="GX139" s="71"/>
      <c r="GY139" s="71"/>
      <c r="GZ139" s="71"/>
      <c r="HA139" s="71"/>
      <c r="HB139" s="71"/>
      <c r="HC139" s="71"/>
      <c r="HD139" s="71"/>
      <c r="HE139" s="71"/>
      <c r="HF139" s="71"/>
      <c r="HG139" s="71"/>
      <c r="HH139" s="71"/>
      <c r="HI139" s="71"/>
      <c r="HJ139" s="71"/>
      <c r="HK139" s="71"/>
      <c r="HL139" s="71"/>
      <c r="HM139" s="71"/>
      <c r="HN139" s="71"/>
      <c r="HO139" s="71"/>
      <c r="HP139" s="71"/>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c r="IV139" s="71"/>
      <c r="IW139" s="71"/>
      <c r="IX139" s="71"/>
      <c r="IY139" s="71"/>
      <c r="IZ139" s="71"/>
      <c r="JA139" s="71"/>
      <c r="JB139" s="71"/>
      <c r="JC139" s="71"/>
      <c r="JD139" s="71"/>
      <c r="JE139" s="71"/>
      <c r="JF139" s="71"/>
      <c r="JG139" s="71"/>
      <c r="JH139" s="71"/>
      <c r="JI139" s="71"/>
      <c r="JJ139" s="71"/>
      <c r="JK139" s="71"/>
      <c r="JL139" s="71"/>
      <c r="JM139" s="71"/>
      <c r="JN139" s="71"/>
      <c r="JO139" s="71"/>
      <c r="JP139" s="71"/>
      <c r="JQ139" s="71"/>
      <c r="JR139" s="71"/>
      <c r="JS139" s="71"/>
      <c r="JT139" s="71"/>
      <c r="JU139" s="71"/>
      <c r="JV139" s="71"/>
      <c r="JW139" s="71"/>
      <c r="JX139" s="71"/>
      <c r="JY139" s="71"/>
      <c r="JZ139" s="71"/>
      <c r="KA139" s="71"/>
      <c r="KB139" s="71"/>
      <c r="KC139" s="71"/>
      <c r="KD139" s="71"/>
      <c r="KE139" s="71"/>
      <c r="KF139" s="71"/>
      <c r="KG139" s="71"/>
      <c r="KH139" s="71"/>
      <c r="KI139" s="71"/>
      <c r="KJ139" s="71"/>
      <c r="KK139" s="71"/>
      <c r="KL139" s="71"/>
      <c r="KM139" s="71"/>
      <c r="KN139" s="71"/>
      <c r="KO139" s="71"/>
      <c r="KP139" s="71"/>
      <c r="KQ139" s="71"/>
      <c r="KR139" s="71"/>
      <c r="KS139" s="71"/>
      <c r="KT139" s="71"/>
      <c r="KU139" s="71"/>
      <c r="KV139" s="71"/>
      <c r="KW139" s="71"/>
      <c r="KX139" s="71"/>
      <c r="KY139" s="71"/>
      <c r="KZ139" s="71"/>
      <c r="LA139" s="71"/>
      <c r="LB139" s="71"/>
      <c r="LC139" s="71"/>
      <c r="LD139" s="71"/>
      <c r="LE139" s="71"/>
      <c r="LF139" s="71"/>
      <c r="LG139" s="71"/>
      <c r="LH139" s="71"/>
      <c r="LI139" s="71"/>
      <c r="LJ139" s="71"/>
      <c r="LK139" s="71"/>
      <c r="LL139" s="71"/>
      <c r="LM139" s="71"/>
      <c r="LN139" s="71"/>
      <c r="LO139" s="71"/>
      <c r="LP139" s="71"/>
      <c r="LQ139" s="71"/>
      <c r="LR139" s="71"/>
      <c r="LS139" s="71"/>
      <c r="LT139" s="71"/>
      <c r="LU139" s="71"/>
      <c r="LV139" s="71"/>
      <c r="LW139" s="71"/>
      <c r="LX139" s="71"/>
      <c r="LY139" s="71"/>
      <c r="LZ139" s="71"/>
      <c r="MA139" s="71"/>
      <c r="MB139" s="71"/>
      <c r="MC139" s="71"/>
      <c r="MD139" s="71"/>
      <c r="ME139" s="71"/>
      <c r="MF139" s="71"/>
      <c r="MG139" s="71"/>
      <c r="MH139" s="71"/>
      <c r="MI139" s="71"/>
      <c r="MJ139" s="71"/>
      <c r="MK139" s="71"/>
      <c r="ML139" s="71"/>
      <c r="MM139" s="71"/>
      <c r="MN139" s="71"/>
      <c r="MO139" s="71"/>
      <c r="MP139" s="71"/>
      <c r="MQ139" s="71"/>
      <c r="MR139" s="71"/>
      <c r="MS139" s="71"/>
      <c r="MT139" s="71"/>
      <c r="MU139" s="71"/>
      <c r="MV139" s="71"/>
      <c r="MW139" s="71"/>
      <c r="MX139" s="71"/>
      <c r="MY139" s="71"/>
      <c r="MZ139" s="71"/>
      <c r="NA139" s="71"/>
      <c r="NB139" s="71"/>
      <c r="NC139" s="71"/>
      <c r="ND139" s="71"/>
      <c r="NE139" s="71"/>
      <c r="NF139" s="71"/>
      <c r="NG139" s="71"/>
      <c r="NH139" s="71"/>
      <c r="NI139" s="71"/>
      <c r="NJ139" s="71"/>
      <c r="NK139" s="71"/>
      <c r="NL139" s="71"/>
      <c r="NM139" s="71"/>
      <c r="NN139" s="71"/>
      <c r="NO139" s="71"/>
      <c r="NP139" s="71"/>
      <c r="NQ139" s="71"/>
      <c r="NR139" s="71"/>
      <c r="NS139" s="71"/>
      <c r="NT139" s="71"/>
      <c r="NU139" s="71"/>
      <c r="NV139" s="71"/>
      <c r="NW139" s="71"/>
      <c r="NX139" s="71"/>
      <c r="NY139" s="71"/>
      <c r="NZ139" s="71"/>
      <c r="OA139" s="71"/>
      <c r="OB139" s="71"/>
      <c r="OC139" s="71"/>
      <c r="OD139" s="71"/>
      <c r="OE139" s="71"/>
      <c r="OF139" s="71"/>
      <c r="OG139" s="71"/>
      <c r="OH139" s="71"/>
      <c r="OI139" s="71"/>
      <c r="OJ139" s="71"/>
      <c r="OK139" s="71"/>
      <c r="OL139" s="71"/>
      <c r="OM139" s="71"/>
      <c r="ON139" s="71"/>
      <c r="OO139" s="71"/>
      <c r="OP139" s="71"/>
      <c r="OQ139" s="71"/>
      <c r="OR139" s="71"/>
      <c r="OS139" s="71"/>
      <c r="OT139" s="71"/>
      <c r="OU139" s="71"/>
      <c r="OV139" s="71"/>
      <c r="OW139" s="71"/>
      <c r="OX139" s="71"/>
      <c r="OY139" s="71"/>
      <c r="OZ139" s="71"/>
      <c r="PA139" s="71"/>
      <c r="PB139" s="71"/>
      <c r="PC139" s="71"/>
      <c r="PD139" s="71"/>
      <c r="PE139" s="71"/>
      <c r="PF139" s="71"/>
      <c r="PG139" s="71"/>
      <c r="PH139" s="71"/>
      <c r="PI139" s="71"/>
      <c r="PJ139" s="71"/>
      <c r="PK139" s="71"/>
      <c r="PL139" s="71"/>
      <c r="PM139" s="71"/>
      <c r="PN139" s="71"/>
      <c r="PO139" s="71"/>
      <c r="PP139" s="71"/>
      <c r="PQ139" s="71"/>
      <c r="PR139" s="71"/>
      <c r="PS139" s="71"/>
      <c r="PT139" s="71"/>
      <c r="PU139" s="71"/>
      <c r="PV139" s="71"/>
      <c r="PW139" s="71"/>
      <c r="PX139" s="71"/>
      <c r="PY139" s="71"/>
      <c r="PZ139" s="71"/>
      <c r="QA139" s="71"/>
      <c r="QB139" s="71"/>
      <c r="QC139" s="71"/>
      <c r="QD139" s="71"/>
      <c r="QE139" s="71"/>
      <c r="QF139" s="71"/>
      <c r="QG139" s="71"/>
      <c r="QH139" s="71"/>
      <c r="QI139" s="71"/>
      <c r="QJ139" s="71"/>
      <c r="QK139" s="71"/>
      <c r="QL139" s="71"/>
      <c r="QM139" s="71"/>
      <c r="QN139" s="71"/>
      <c r="QO139" s="71"/>
      <c r="QP139" s="71"/>
      <c r="QQ139" s="71"/>
      <c r="QR139" s="71"/>
      <c r="QS139" s="71"/>
      <c r="QT139" s="71"/>
      <c r="QU139" s="71"/>
      <c r="QV139" s="71"/>
      <c r="QW139" s="71"/>
      <c r="QX139" s="71"/>
      <c r="QY139" s="71"/>
      <c r="QZ139" s="71"/>
      <c r="RA139" s="71"/>
      <c r="RB139" s="71"/>
      <c r="RC139" s="71"/>
      <c r="RD139" s="71"/>
      <c r="RE139" s="71"/>
      <c r="RF139" s="71"/>
      <c r="RG139" s="71"/>
      <c r="RH139" s="71"/>
      <c r="RI139" s="71"/>
      <c r="RJ139" s="71"/>
      <c r="RK139" s="71"/>
      <c r="RL139" s="71"/>
      <c r="RM139" s="71"/>
      <c r="RN139" s="71"/>
      <c r="RO139" s="71"/>
      <c r="RP139" s="71"/>
      <c r="RQ139" s="71"/>
      <c r="RR139" s="71"/>
      <c r="RS139" s="71"/>
      <c r="RT139" s="71"/>
      <c r="RU139" s="71"/>
      <c r="RV139" s="71"/>
      <c r="RW139" s="71"/>
      <c r="RX139" s="71"/>
      <c r="RY139" s="71"/>
      <c r="RZ139" s="71"/>
      <c r="SA139" s="71"/>
      <c r="SB139" s="71"/>
      <c r="SC139" s="71"/>
      <c r="SD139" s="71"/>
      <c r="SE139" s="71"/>
      <c r="SF139" s="71"/>
      <c r="SG139" s="71"/>
      <c r="SH139" s="71"/>
      <c r="SI139" s="71"/>
      <c r="SJ139" s="71"/>
      <c r="SK139" s="71"/>
      <c r="SL139" s="71"/>
      <c r="SM139" s="71"/>
      <c r="SN139" s="71"/>
      <c r="SO139" s="71"/>
      <c r="SP139" s="71"/>
      <c r="SQ139" s="71"/>
      <c r="SR139" s="71"/>
      <c r="SS139" s="71"/>
      <c r="ST139" s="71"/>
      <c r="SU139" s="71"/>
      <c r="SV139" s="71"/>
      <c r="SW139" s="71"/>
      <c r="SX139" s="71"/>
      <c r="SY139" s="71"/>
      <c r="SZ139" s="71"/>
      <c r="TA139" s="71"/>
      <c r="TB139" s="71"/>
      <c r="TC139" s="71"/>
      <c r="TD139" s="71"/>
      <c r="TE139" s="71"/>
      <c r="TF139" s="71"/>
      <c r="TG139" s="71"/>
      <c r="TH139" s="71"/>
      <c r="TI139" s="71"/>
      <c r="TJ139" s="71"/>
      <c r="TK139" s="71"/>
      <c r="TL139" s="71"/>
      <c r="TM139" s="71"/>
      <c r="TN139" s="71"/>
      <c r="TO139" s="71"/>
      <c r="TP139" s="71"/>
      <c r="TQ139" s="71"/>
      <c r="TR139" s="71"/>
      <c r="TS139" s="71"/>
      <c r="TT139" s="71"/>
      <c r="TU139" s="71"/>
      <c r="TV139" s="71"/>
      <c r="TW139" s="71"/>
      <c r="TX139" s="71"/>
      <c r="TY139" s="71"/>
      <c r="TZ139" s="71"/>
      <c r="UA139" s="71"/>
      <c r="UB139" s="71"/>
      <c r="UC139" s="71"/>
      <c r="UD139" s="71"/>
      <c r="UE139" s="71"/>
      <c r="UF139" s="71"/>
      <c r="UG139" s="71"/>
      <c r="UH139" s="71"/>
      <c r="UI139" s="71"/>
      <c r="UJ139" s="71"/>
      <c r="UK139" s="71"/>
      <c r="UL139" s="71"/>
      <c r="UM139" s="71"/>
      <c r="UN139" s="71"/>
      <c r="UO139" s="71"/>
      <c r="UP139" s="71"/>
      <c r="UQ139" s="71"/>
      <c r="UR139" s="71"/>
      <c r="US139" s="71"/>
      <c r="UT139" s="71"/>
      <c r="UU139" s="71"/>
      <c r="UV139" s="71"/>
      <c r="UW139" s="71"/>
      <c r="UX139" s="71"/>
      <c r="UY139" s="71"/>
      <c r="UZ139" s="71"/>
      <c r="VA139" s="71"/>
      <c r="VB139" s="71"/>
      <c r="VC139" s="71"/>
      <c r="VD139" s="71"/>
      <c r="VE139" s="71"/>
      <c r="VF139" s="71"/>
      <c r="VG139" s="71"/>
      <c r="VH139" s="71"/>
      <c r="VI139" s="71"/>
      <c r="VJ139" s="71"/>
      <c r="VK139" s="71"/>
      <c r="VL139" s="71"/>
      <c r="VM139" s="71"/>
      <c r="VN139" s="71"/>
      <c r="VO139" s="71"/>
      <c r="VP139" s="71"/>
      <c r="VQ139" s="71"/>
      <c r="VR139" s="71"/>
      <c r="VS139" s="71"/>
      <c r="VT139" s="71"/>
      <c r="VU139" s="71"/>
      <c r="VV139" s="71"/>
      <c r="VW139" s="71"/>
      <c r="VX139" s="71"/>
      <c r="VY139" s="71"/>
      <c r="VZ139" s="71"/>
      <c r="WA139" s="71"/>
      <c r="WB139" s="71"/>
      <c r="WC139" s="71"/>
      <c r="WD139" s="71"/>
      <c r="WE139" s="71"/>
      <c r="WF139" s="71"/>
      <c r="WG139" s="71"/>
      <c r="WH139" s="71"/>
      <c r="WI139" s="71"/>
      <c r="WJ139" s="71"/>
      <c r="WK139" s="71"/>
      <c r="WL139" s="71"/>
      <c r="WM139" s="71"/>
      <c r="WN139" s="71"/>
      <c r="WO139" s="71"/>
      <c r="WP139" s="71"/>
      <c r="WQ139" s="71"/>
      <c r="WR139" s="71"/>
      <c r="WS139" s="71"/>
      <c r="WT139" s="71"/>
      <c r="WU139" s="71"/>
      <c r="WV139" s="71"/>
      <c r="WW139" s="71"/>
      <c r="WX139" s="71"/>
      <c r="WY139" s="71"/>
      <c r="WZ139" s="71"/>
      <c r="XA139" s="71"/>
      <c r="XB139" s="71"/>
      <c r="XC139" s="71"/>
      <c r="XD139" s="71"/>
      <c r="XE139" s="71"/>
      <c r="XF139" s="71"/>
      <c r="XG139" s="71"/>
      <c r="XH139" s="71"/>
      <c r="XI139" s="71"/>
      <c r="XJ139" s="71"/>
      <c r="XK139" s="71"/>
      <c r="XL139" s="71"/>
      <c r="XM139" s="71"/>
      <c r="XN139" s="71"/>
      <c r="XO139" s="71"/>
      <c r="XP139" s="71"/>
      <c r="XQ139" s="71"/>
      <c r="XR139" s="71"/>
      <c r="XS139" s="71"/>
      <c r="XT139" s="71"/>
      <c r="XU139" s="71"/>
      <c r="XV139" s="71"/>
      <c r="XW139" s="71"/>
      <c r="XX139" s="71"/>
      <c r="XY139" s="71"/>
      <c r="XZ139" s="71"/>
      <c r="YA139" s="71"/>
      <c r="YB139" s="71"/>
      <c r="YC139" s="71"/>
      <c r="YD139" s="71"/>
      <c r="YE139" s="71"/>
      <c r="YF139" s="71"/>
      <c r="YG139" s="71"/>
      <c r="YH139" s="71"/>
      <c r="YI139" s="71"/>
      <c r="YJ139" s="71"/>
      <c r="YK139" s="71"/>
      <c r="YL139" s="71"/>
      <c r="YM139" s="71"/>
      <c r="YN139" s="71"/>
      <c r="YO139" s="71"/>
      <c r="YP139" s="71"/>
      <c r="YQ139" s="71"/>
      <c r="YR139" s="71"/>
      <c r="YS139" s="71"/>
      <c r="YT139" s="71"/>
      <c r="YU139" s="71"/>
      <c r="YV139" s="71"/>
      <c r="YW139" s="71"/>
      <c r="YX139" s="71"/>
      <c r="YY139" s="71"/>
      <c r="YZ139" s="71"/>
      <c r="ZA139" s="71"/>
      <c r="ZB139" s="71"/>
      <c r="ZC139" s="71"/>
      <c r="ZD139" s="71"/>
      <c r="ZE139" s="71"/>
      <c r="ZF139" s="71"/>
      <c r="ZG139" s="71"/>
      <c r="ZH139" s="71"/>
      <c r="ZI139" s="71"/>
      <c r="ZJ139" s="71"/>
      <c r="ZK139" s="71"/>
      <c r="ZL139" s="71"/>
      <c r="ZM139" s="71"/>
      <c r="ZN139" s="71"/>
      <c r="ZO139" s="71"/>
      <c r="ZP139" s="71"/>
      <c r="ZQ139" s="71"/>
      <c r="ZR139" s="71"/>
      <c r="ZS139" s="71"/>
      <c r="ZT139" s="71"/>
      <c r="ZU139" s="71"/>
      <c r="ZV139" s="71"/>
      <c r="ZW139" s="71"/>
      <c r="ZX139" s="71"/>
      <c r="ZY139" s="71"/>
      <c r="ZZ139" s="71"/>
      <c r="AAA139" s="71"/>
      <c r="AAB139" s="71"/>
      <c r="AAC139" s="71"/>
      <c r="AAD139" s="71"/>
      <c r="AAE139" s="71"/>
      <c r="AAF139" s="71"/>
      <c r="AAG139" s="71"/>
      <c r="AAH139" s="71"/>
      <c r="AAI139" s="71"/>
      <c r="AAJ139" s="71"/>
      <c r="AAK139" s="71"/>
      <c r="AAL139" s="71"/>
      <c r="AAM139" s="71"/>
      <c r="AAN139" s="71"/>
      <c r="AAO139" s="71"/>
      <c r="AAP139" s="71"/>
      <c r="AAQ139" s="71"/>
      <c r="AAR139" s="71"/>
      <c r="AAS139" s="71"/>
      <c r="AAT139" s="71"/>
      <c r="AAU139" s="71"/>
      <c r="AAV139" s="71"/>
      <c r="AAW139" s="71"/>
      <c r="AAX139" s="71"/>
      <c r="AAY139" s="71"/>
      <c r="AAZ139" s="71"/>
      <c r="ABA139" s="71"/>
      <c r="ABB139" s="71"/>
      <c r="ABC139" s="71"/>
      <c r="ABD139" s="71"/>
      <c r="ABE139" s="71"/>
      <c r="ABF139" s="71"/>
      <c r="ABG139" s="71"/>
      <c r="ABH139" s="71"/>
      <c r="ABI139" s="71"/>
      <c r="ABJ139" s="71"/>
      <c r="ABK139" s="71"/>
      <c r="ABL139" s="71"/>
      <c r="ABM139" s="71"/>
      <c r="ABN139" s="71"/>
      <c r="ABO139" s="71"/>
      <c r="ABP139" s="71"/>
      <c r="ABQ139" s="71"/>
      <c r="ABR139" s="71"/>
      <c r="ABS139" s="71"/>
      <c r="ABT139" s="71"/>
      <c r="ABU139" s="71"/>
      <c r="ABV139" s="71"/>
      <c r="ABW139" s="71"/>
      <c r="ABX139" s="71"/>
      <c r="ABY139" s="71"/>
      <c r="ABZ139" s="71"/>
      <c r="ACA139" s="71"/>
      <c r="ACB139" s="71"/>
      <c r="ACC139" s="71"/>
      <c r="ACD139" s="71"/>
      <c r="ACE139" s="71"/>
      <c r="ACF139" s="71"/>
      <c r="ACG139" s="71"/>
      <c r="ACH139" s="71"/>
      <c r="ACI139" s="71"/>
      <c r="ACJ139" s="71"/>
      <c r="ACK139" s="71"/>
      <c r="ACL139" s="71"/>
      <c r="ACM139" s="71"/>
      <c r="ACN139" s="71"/>
      <c r="ACO139" s="71"/>
      <c r="ACP139" s="71"/>
      <c r="ACQ139" s="71"/>
      <c r="ACR139" s="71"/>
      <c r="ACS139" s="71"/>
      <c r="ACT139" s="71"/>
      <c r="ACU139" s="71"/>
      <c r="ACV139" s="71"/>
      <c r="ACW139" s="71"/>
      <c r="ACX139" s="71"/>
      <c r="ACY139" s="71"/>
      <c r="ACZ139" s="71"/>
      <c r="ADA139" s="71"/>
      <c r="ADB139" s="71"/>
      <c r="ADC139" s="71"/>
      <c r="ADD139" s="71"/>
      <c r="ADE139" s="71"/>
      <c r="ADF139" s="71"/>
      <c r="ADG139" s="71"/>
      <c r="ADH139" s="71"/>
      <c r="ADI139" s="71"/>
      <c r="ADJ139" s="71"/>
      <c r="ADK139" s="71"/>
      <c r="ADL139" s="71"/>
      <c r="ADM139" s="71"/>
      <c r="ADN139" s="71"/>
      <c r="ADO139" s="71"/>
      <c r="ADP139" s="71"/>
      <c r="ADQ139" s="71"/>
      <c r="ADR139" s="71"/>
      <c r="ADS139" s="71"/>
      <c r="ADT139" s="71"/>
      <c r="ADU139" s="71"/>
      <c r="ADV139" s="71"/>
      <c r="ADW139" s="71"/>
      <c r="ADX139" s="71"/>
      <c r="ADY139" s="71"/>
      <c r="ADZ139" s="71"/>
      <c r="AEA139" s="71"/>
      <c r="AEB139" s="71"/>
      <c r="AEC139" s="71"/>
    </row>
    <row r="140" spans="1:809" s="73" customFormat="1">
      <c r="A140" s="49"/>
      <c r="B140" s="35">
        <v>3</v>
      </c>
      <c r="C140" s="62" t="s">
        <v>433</v>
      </c>
      <c r="D140" s="72" t="s">
        <v>56</v>
      </c>
      <c r="E140" s="63"/>
      <c r="F140" s="63"/>
      <c r="G140" s="63"/>
      <c r="H140" s="64"/>
      <c r="I140" s="63" t="s">
        <v>81</v>
      </c>
      <c r="J140" s="65">
        <v>1</v>
      </c>
      <c r="K140" s="90">
        <v>76</v>
      </c>
      <c r="L140" s="65">
        <v>1985</v>
      </c>
      <c r="M140" s="89">
        <v>1985</v>
      </c>
      <c r="N140" s="64"/>
      <c r="O140" s="68"/>
      <c r="P140" s="68"/>
      <c r="Q140" s="69" t="s">
        <v>298</v>
      </c>
      <c r="R140" s="70"/>
      <c r="S140" s="29" t="s">
        <v>58</v>
      </c>
      <c r="T140" s="30" t="str">
        <f t="shared" si="2"/>
        <v>Cu</v>
      </c>
      <c r="U140" s="29">
        <v>12000</v>
      </c>
      <c r="V140" s="29">
        <v>1</v>
      </c>
      <c r="W140" s="29"/>
      <c r="X140" s="29"/>
      <c r="Y140" s="29">
        <v>1905</v>
      </c>
      <c r="Z140" s="29">
        <v>680</v>
      </c>
      <c r="AA140" s="29" t="s">
        <v>59</v>
      </c>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c r="DS140" s="71"/>
      <c r="DT140" s="71"/>
      <c r="DU140" s="71"/>
      <c r="DV140" s="71"/>
      <c r="DW140" s="71"/>
      <c r="DX140" s="71"/>
      <c r="DY140" s="71"/>
      <c r="DZ140" s="71"/>
      <c r="EA140" s="71"/>
      <c r="EB140" s="71"/>
      <c r="EC140" s="71"/>
      <c r="ED140" s="71"/>
      <c r="EE140" s="71"/>
      <c r="EF140" s="71"/>
      <c r="EG140" s="71"/>
      <c r="EH140" s="71"/>
      <c r="EI140" s="71"/>
      <c r="EJ140" s="71"/>
      <c r="EK140" s="71"/>
      <c r="EL140" s="71"/>
      <c r="EM140" s="71"/>
      <c r="EN140" s="71"/>
      <c r="EO140" s="71"/>
      <c r="EP140" s="71"/>
      <c r="EQ140" s="71"/>
      <c r="ER140" s="71"/>
      <c r="ES140" s="71"/>
      <c r="ET140" s="71"/>
      <c r="EU140" s="71"/>
      <c r="EV140" s="71"/>
      <c r="EW140" s="71"/>
      <c r="EX140" s="71"/>
      <c r="EY140" s="71"/>
      <c r="EZ140" s="71"/>
      <c r="FA140" s="71"/>
      <c r="FB140" s="71"/>
      <c r="FC140" s="71"/>
      <c r="FD140" s="71"/>
      <c r="FE140" s="71"/>
      <c r="FF140" s="71"/>
      <c r="FG140" s="71"/>
      <c r="FH140" s="71"/>
      <c r="FI140" s="71"/>
      <c r="FJ140" s="71"/>
      <c r="FK140" s="71"/>
      <c r="FL140" s="71"/>
      <c r="FM140" s="71"/>
      <c r="FN140" s="71"/>
      <c r="FO140" s="71"/>
      <c r="FP140" s="71"/>
      <c r="FQ140" s="71"/>
      <c r="FR140" s="71"/>
      <c r="FS140" s="71"/>
      <c r="FT140" s="71"/>
      <c r="FU140" s="71"/>
      <c r="FV140" s="71"/>
      <c r="FW140" s="71"/>
      <c r="FX140" s="71"/>
      <c r="FY140" s="71"/>
      <c r="FZ140" s="71"/>
      <c r="GA140" s="71"/>
      <c r="GB140" s="71"/>
      <c r="GC140" s="71"/>
      <c r="GD140" s="71"/>
      <c r="GE140" s="71"/>
      <c r="GF140" s="71"/>
      <c r="GG140" s="71"/>
      <c r="GH140" s="71"/>
      <c r="GI140" s="71"/>
      <c r="GJ140" s="71"/>
      <c r="GK140" s="71"/>
      <c r="GL140" s="71"/>
      <c r="GM140" s="71"/>
      <c r="GN140" s="71"/>
      <c r="GO140" s="71"/>
      <c r="GP140" s="71"/>
      <c r="GQ140" s="71"/>
      <c r="GR140" s="71"/>
      <c r="GS140" s="71"/>
      <c r="GT140" s="71"/>
      <c r="GU140" s="71"/>
      <c r="GV140" s="71"/>
      <c r="GW140" s="71"/>
      <c r="GX140" s="71"/>
      <c r="GY140" s="71"/>
      <c r="GZ140" s="71"/>
      <c r="HA140" s="71"/>
      <c r="HB140" s="71"/>
      <c r="HC140" s="71"/>
      <c r="HD140" s="71"/>
      <c r="HE140" s="71"/>
      <c r="HF140" s="71"/>
      <c r="HG140" s="71"/>
      <c r="HH140" s="71"/>
      <c r="HI140" s="71"/>
      <c r="HJ140" s="71"/>
      <c r="HK140" s="71"/>
      <c r="HL140" s="71"/>
      <c r="HM140" s="71"/>
      <c r="HN140" s="71"/>
      <c r="HO140" s="71"/>
      <c r="HP140" s="7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c r="IV140" s="71"/>
      <c r="IW140" s="71"/>
      <c r="IX140" s="71"/>
      <c r="IY140" s="71"/>
      <c r="IZ140" s="71"/>
      <c r="JA140" s="71"/>
      <c r="JB140" s="71"/>
      <c r="JC140" s="71"/>
      <c r="JD140" s="71"/>
      <c r="JE140" s="71"/>
      <c r="JF140" s="71"/>
      <c r="JG140" s="71"/>
      <c r="JH140" s="71"/>
      <c r="JI140" s="71"/>
      <c r="JJ140" s="71"/>
      <c r="JK140" s="71"/>
      <c r="JL140" s="71"/>
      <c r="JM140" s="71"/>
      <c r="JN140" s="71"/>
      <c r="JO140" s="71"/>
      <c r="JP140" s="71"/>
      <c r="JQ140" s="71"/>
      <c r="JR140" s="71"/>
      <c r="JS140" s="71"/>
      <c r="JT140" s="71"/>
      <c r="JU140" s="71"/>
      <c r="JV140" s="71"/>
      <c r="JW140" s="71"/>
      <c r="JX140" s="71"/>
      <c r="JY140" s="71"/>
      <c r="JZ140" s="71"/>
      <c r="KA140" s="71"/>
      <c r="KB140" s="71"/>
      <c r="KC140" s="71"/>
      <c r="KD140" s="71"/>
      <c r="KE140" s="71"/>
      <c r="KF140" s="71"/>
      <c r="KG140" s="71"/>
      <c r="KH140" s="71"/>
      <c r="KI140" s="71"/>
      <c r="KJ140" s="71"/>
      <c r="KK140" s="71"/>
      <c r="KL140" s="71"/>
      <c r="KM140" s="71"/>
      <c r="KN140" s="71"/>
      <c r="KO140" s="71"/>
      <c r="KP140" s="71"/>
      <c r="KQ140" s="71"/>
      <c r="KR140" s="71"/>
      <c r="KS140" s="71"/>
      <c r="KT140" s="71"/>
      <c r="KU140" s="71"/>
      <c r="KV140" s="71"/>
      <c r="KW140" s="71"/>
      <c r="KX140" s="71"/>
      <c r="KY140" s="71"/>
      <c r="KZ140" s="71"/>
      <c r="LA140" s="71"/>
      <c r="LB140" s="71"/>
      <c r="LC140" s="71"/>
      <c r="LD140" s="71"/>
      <c r="LE140" s="71"/>
      <c r="LF140" s="71"/>
      <c r="LG140" s="71"/>
      <c r="LH140" s="71"/>
      <c r="LI140" s="71"/>
      <c r="LJ140" s="71"/>
      <c r="LK140" s="71"/>
      <c r="LL140" s="71"/>
      <c r="LM140" s="71"/>
      <c r="LN140" s="71"/>
      <c r="LO140" s="71"/>
      <c r="LP140" s="71"/>
      <c r="LQ140" s="71"/>
      <c r="LR140" s="71"/>
      <c r="LS140" s="71"/>
      <c r="LT140" s="71"/>
      <c r="LU140" s="71"/>
      <c r="LV140" s="71"/>
      <c r="LW140" s="71"/>
      <c r="LX140" s="71"/>
      <c r="LY140" s="71"/>
      <c r="LZ140" s="71"/>
      <c r="MA140" s="71"/>
      <c r="MB140" s="71"/>
      <c r="MC140" s="71"/>
      <c r="MD140" s="71"/>
      <c r="ME140" s="71"/>
      <c r="MF140" s="71"/>
      <c r="MG140" s="71"/>
      <c r="MH140" s="71"/>
      <c r="MI140" s="71"/>
      <c r="MJ140" s="71"/>
      <c r="MK140" s="71"/>
      <c r="ML140" s="71"/>
      <c r="MM140" s="71"/>
      <c r="MN140" s="71"/>
      <c r="MO140" s="71"/>
      <c r="MP140" s="71"/>
      <c r="MQ140" s="71"/>
      <c r="MR140" s="71"/>
      <c r="MS140" s="71"/>
      <c r="MT140" s="71"/>
      <c r="MU140" s="71"/>
      <c r="MV140" s="71"/>
      <c r="MW140" s="71"/>
      <c r="MX140" s="71"/>
      <c r="MY140" s="71"/>
      <c r="MZ140" s="71"/>
      <c r="NA140" s="71"/>
      <c r="NB140" s="71"/>
      <c r="NC140" s="71"/>
      <c r="ND140" s="71"/>
      <c r="NE140" s="71"/>
      <c r="NF140" s="71"/>
      <c r="NG140" s="71"/>
      <c r="NH140" s="71"/>
      <c r="NI140" s="71"/>
      <c r="NJ140" s="71"/>
      <c r="NK140" s="71"/>
      <c r="NL140" s="71"/>
      <c r="NM140" s="71"/>
      <c r="NN140" s="71"/>
      <c r="NO140" s="71"/>
      <c r="NP140" s="71"/>
      <c r="NQ140" s="71"/>
      <c r="NR140" s="71"/>
      <c r="NS140" s="71"/>
      <c r="NT140" s="71"/>
      <c r="NU140" s="71"/>
      <c r="NV140" s="71"/>
      <c r="NW140" s="71"/>
      <c r="NX140" s="71"/>
      <c r="NY140" s="71"/>
      <c r="NZ140" s="71"/>
      <c r="OA140" s="71"/>
      <c r="OB140" s="71"/>
      <c r="OC140" s="71"/>
      <c r="OD140" s="71"/>
      <c r="OE140" s="71"/>
      <c r="OF140" s="71"/>
      <c r="OG140" s="71"/>
      <c r="OH140" s="71"/>
      <c r="OI140" s="71"/>
      <c r="OJ140" s="71"/>
      <c r="OK140" s="71"/>
      <c r="OL140" s="71"/>
      <c r="OM140" s="71"/>
      <c r="ON140" s="71"/>
      <c r="OO140" s="71"/>
      <c r="OP140" s="71"/>
      <c r="OQ140" s="71"/>
      <c r="OR140" s="71"/>
      <c r="OS140" s="71"/>
      <c r="OT140" s="71"/>
      <c r="OU140" s="71"/>
      <c r="OV140" s="71"/>
      <c r="OW140" s="71"/>
      <c r="OX140" s="71"/>
      <c r="OY140" s="71"/>
      <c r="OZ140" s="71"/>
      <c r="PA140" s="71"/>
      <c r="PB140" s="71"/>
      <c r="PC140" s="71"/>
      <c r="PD140" s="71"/>
      <c r="PE140" s="71"/>
      <c r="PF140" s="71"/>
      <c r="PG140" s="71"/>
      <c r="PH140" s="71"/>
      <c r="PI140" s="71"/>
      <c r="PJ140" s="71"/>
      <c r="PK140" s="71"/>
      <c r="PL140" s="71"/>
      <c r="PM140" s="71"/>
      <c r="PN140" s="71"/>
      <c r="PO140" s="71"/>
      <c r="PP140" s="71"/>
      <c r="PQ140" s="71"/>
      <c r="PR140" s="71"/>
      <c r="PS140" s="71"/>
      <c r="PT140" s="71"/>
      <c r="PU140" s="71"/>
      <c r="PV140" s="71"/>
      <c r="PW140" s="71"/>
      <c r="PX140" s="71"/>
      <c r="PY140" s="71"/>
      <c r="PZ140" s="71"/>
      <c r="QA140" s="71"/>
      <c r="QB140" s="71"/>
      <c r="QC140" s="71"/>
      <c r="QD140" s="71"/>
      <c r="QE140" s="71"/>
      <c r="QF140" s="71"/>
      <c r="QG140" s="71"/>
      <c r="QH140" s="71"/>
      <c r="QI140" s="71"/>
      <c r="QJ140" s="71"/>
      <c r="QK140" s="71"/>
      <c r="QL140" s="71"/>
      <c r="QM140" s="71"/>
      <c r="QN140" s="71"/>
      <c r="QO140" s="71"/>
      <c r="QP140" s="71"/>
      <c r="QQ140" s="71"/>
      <c r="QR140" s="71"/>
      <c r="QS140" s="71"/>
      <c r="QT140" s="71"/>
      <c r="QU140" s="71"/>
      <c r="QV140" s="71"/>
      <c r="QW140" s="71"/>
      <c r="QX140" s="71"/>
      <c r="QY140" s="71"/>
      <c r="QZ140" s="71"/>
      <c r="RA140" s="71"/>
      <c r="RB140" s="71"/>
      <c r="RC140" s="71"/>
      <c r="RD140" s="71"/>
      <c r="RE140" s="71"/>
      <c r="RF140" s="71"/>
      <c r="RG140" s="71"/>
      <c r="RH140" s="71"/>
      <c r="RI140" s="71"/>
      <c r="RJ140" s="71"/>
      <c r="RK140" s="71"/>
      <c r="RL140" s="71"/>
      <c r="RM140" s="71"/>
      <c r="RN140" s="71"/>
      <c r="RO140" s="71"/>
      <c r="RP140" s="71"/>
      <c r="RQ140" s="71"/>
      <c r="RR140" s="71"/>
      <c r="RS140" s="71"/>
      <c r="RT140" s="71"/>
      <c r="RU140" s="71"/>
      <c r="RV140" s="71"/>
      <c r="RW140" s="71"/>
      <c r="RX140" s="71"/>
      <c r="RY140" s="71"/>
      <c r="RZ140" s="71"/>
      <c r="SA140" s="71"/>
      <c r="SB140" s="71"/>
      <c r="SC140" s="71"/>
      <c r="SD140" s="71"/>
      <c r="SE140" s="71"/>
      <c r="SF140" s="71"/>
      <c r="SG140" s="71"/>
      <c r="SH140" s="71"/>
      <c r="SI140" s="71"/>
      <c r="SJ140" s="71"/>
      <c r="SK140" s="71"/>
      <c r="SL140" s="71"/>
      <c r="SM140" s="71"/>
      <c r="SN140" s="71"/>
      <c r="SO140" s="71"/>
      <c r="SP140" s="71"/>
      <c r="SQ140" s="71"/>
      <c r="SR140" s="71"/>
      <c r="SS140" s="71"/>
      <c r="ST140" s="71"/>
      <c r="SU140" s="71"/>
      <c r="SV140" s="71"/>
      <c r="SW140" s="71"/>
      <c r="SX140" s="71"/>
      <c r="SY140" s="71"/>
      <c r="SZ140" s="71"/>
      <c r="TA140" s="71"/>
      <c r="TB140" s="71"/>
      <c r="TC140" s="71"/>
      <c r="TD140" s="71"/>
      <c r="TE140" s="71"/>
      <c r="TF140" s="71"/>
      <c r="TG140" s="71"/>
      <c r="TH140" s="71"/>
      <c r="TI140" s="71"/>
      <c r="TJ140" s="71"/>
      <c r="TK140" s="71"/>
      <c r="TL140" s="71"/>
      <c r="TM140" s="71"/>
      <c r="TN140" s="71"/>
      <c r="TO140" s="71"/>
      <c r="TP140" s="71"/>
      <c r="TQ140" s="71"/>
      <c r="TR140" s="71"/>
      <c r="TS140" s="71"/>
      <c r="TT140" s="71"/>
      <c r="TU140" s="71"/>
      <c r="TV140" s="71"/>
      <c r="TW140" s="71"/>
      <c r="TX140" s="71"/>
      <c r="TY140" s="71"/>
      <c r="TZ140" s="71"/>
      <c r="UA140" s="71"/>
      <c r="UB140" s="71"/>
      <c r="UC140" s="71"/>
      <c r="UD140" s="71"/>
      <c r="UE140" s="71"/>
      <c r="UF140" s="71"/>
      <c r="UG140" s="71"/>
      <c r="UH140" s="71"/>
      <c r="UI140" s="71"/>
      <c r="UJ140" s="71"/>
      <c r="UK140" s="71"/>
      <c r="UL140" s="71"/>
      <c r="UM140" s="71"/>
      <c r="UN140" s="71"/>
      <c r="UO140" s="71"/>
      <c r="UP140" s="71"/>
      <c r="UQ140" s="71"/>
      <c r="UR140" s="71"/>
      <c r="US140" s="71"/>
      <c r="UT140" s="71"/>
      <c r="UU140" s="71"/>
      <c r="UV140" s="71"/>
      <c r="UW140" s="71"/>
      <c r="UX140" s="71"/>
      <c r="UY140" s="71"/>
      <c r="UZ140" s="71"/>
      <c r="VA140" s="71"/>
      <c r="VB140" s="71"/>
      <c r="VC140" s="71"/>
      <c r="VD140" s="71"/>
      <c r="VE140" s="71"/>
      <c r="VF140" s="71"/>
      <c r="VG140" s="71"/>
      <c r="VH140" s="71"/>
      <c r="VI140" s="71"/>
      <c r="VJ140" s="71"/>
      <c r="VK140" s="71"/>
      <c r="VL140" s="71"/>
      <c r="VM140" s="71"/>
      <c r="VN140" s="71"/>
      <c r="VO140" s="71"/>
      <c r="VP140" s="71"/>
      <c r="VQ140" s="71"/>
      <c r="VR140" s="71"/>
      <c r="VS140" s="71"/>
      <c r="VT140" s="71"/>
      <c r="VU140" s="71"/>
      <c r="VV140" s="71"/>
      <c r="VW140" s="71"/>
      <c r="VX140" s="71"/>
      <c r="VY140" s="71"/>
      <c r="VZ140" s="71"/>
      <c r="WA140" s="71"/>
      <c r="WB140" s="71"/>
      <c r="WC140" s="71"/>
      <c r="WD140" s="71"/>
      <c r="WE140" s="71"/>
      <c r="WF140" s="71"/>
      <c r="WG140" s="71"/>
      <c r="WH140" s="71"/>
      <c r="WI140" s="71"/>
      <c r="WJ140" s="71"/>
      <c r="WK140" s="71"/>
      <c r="WL140" s="71"/>
      <c r="WM140" s="71"/>
      <c r="WN140" s="71"/>
      <c r="WO140" s="71"/>
      <c r="WP140" s="71"/>
      <c r="WQ140" s="71"/>
      <c r="WR140" s="71"/>
      <c r="WS140" s="71"/>
      <c r="WT140" s="71"/>
      <c r="WU140" s="71"/>
      <c r="WV140" s="71"/>
      <c r="WW140" s="71"/>
      <c r="WX140" s="71"/>
      <c r="WY140" s="71"/>
      <c r="WZ140" s="71"/>
      <c r="XA140" s="71"/>
      <c r="XB140" s="71"/>
      <c r="XC140" s="71"/>
      <c r="XD140" s="71"/>
      <c r="XE140" s="71"/>
      <c r="XF140" s="71"/>
      <c r="XG140" s="71"/>
      <c r="XH140" s="71"/>
      <c r="XI140" s="71"/>
      <c r="XJ140" s="71"/>
      <c r="XK140" s="71"/>
      <c r="XL140" s="71"/>
      <c r="XM140" s="71"/>
      <c r="XN140" s="71"/>
      <c r="XO140" s="71"/>
      <c r="XP140" s="71"/>
      <c r="XQ140" s="71"/>
      <c r="XR140" s="71"/>
      <c r="XS140" s="71"/>
      <c r="XT140" s="71"/>
      <c r="XU140" s="71"/>
      <c r="XV140" s="71"/>
      <c r="XW140" s="71"/>
      <c r="XX140" s="71"/>
      <c r="XY140" s="71"/>
      <c r="XZ140" s="71"/>
      <c r="YA140" s="71"/>
      <c r="YB140" s="71"/>
      <c r="YC140" s="71"/>
      <c r="YD140" s="71"/>
      <c r="YE140" s="71"/>
      <c r="YF140" s="71"/>
      <c r="YG140" s="71"/>
      <c r="YH140" s="71"/>
      <c r="YI140" s="71"/>
      <c r="YJ140" s="71"/>
      <c r="YK140" s="71"/>
      <c r="YL140" s="71"/>
      <c r="YM140" s="71"/>
      <c r="YN140" s="71"/>
      <c r="YO140" s="71"/>
      <c r="YP140" s="71"/>
      <c r="YQ140" s="71"/>
      <c r="YR140" s="71"/>
      <c r="YS140" s="71"/>
      <c r="YT140" s="71"/>
      <c r="YU140" s="71"/>
      <c r="YV140" s="71"/>
      <c r="YW140" s="71"/>
      <c r="YX140" s="71"/>
      <c r="YY140" s="71"/>
      <c r="YZ140" s="71"/>
      <c r="ZA140" s="71"/>
      <c r="ZB140" s="71"/>
      <c r="ZC140" s="71"/>
      <c r="ZD140" s="71"/>
      <c r="ZE140" s="71"/>
      <c r="ZF140" s="71"/>
      <c r="ZG140" s="71"/>
      <c r="ZH140" s="71"/>
      <c r="ZI140" s="71"/>
      <c r="ZJ140" s="71"/>
      <c r="ZK140" s="71"/>
      <c r="ZL140" s="71"/>
      <c r="ZM140" s="71"/>
      <c r="ZN140" s="71"/>
      <c r="ZO140" s="71"/>
      <c r="ZP140" s="71"/>
      <c r="ZQ140" s="71"/>
      <c r="ZR140" s="71"/>
      <c r="ZS140" s="71"/>
      <c r="ZT140" s="71"/>
      <c r="ZU140" s="71"/>
      <c r="ZV140" s="71"/>
      <c r="ZW140" s="71"/>
      <c r="ZX140" s="71"/>
      <c r="ZY140" s="71"/>
      <c r="ZZ140" s="71"/>
      <c r="AAA140" s="71"/>
      <c r="AAB140" s="71"/>
      <c r="AAC140" s="71"/>
      <c r="AAD140" s="71"/>
      <c r="AAE140" s="71"/>
      <c r="AAF140" s="71"/>
      <c r="AAG140" s="71"/>
      <c r="AAH140" s="71"/>
      <c r="AAI140" s="71"/>
      <c r="AAJ140" s="71"/>
      <c r="AAK140" s="71"/>
      <c r="AAL140" s="71"/>
      <c r="AAM140" s="71"/>
      <c r="AAN140" s="71"/>
      <c r="AAO140" s="71"/>
      <c r="AAP140" s="71"/>
      <c r="AAQ140" s="71"/>
      <c r="AAR140" s="71"/>
      <c r="AAS140" s="71"/>
      <c r="AAT140" s="71"/>
      <c r="AAU140" s="71"/>
      <c r="AAV140" s="71"/>
      <c r="AAW140" s="71"/>
      <c r="AAX140" s="71"/>
      <c r="AAY140" s="71"/>
      <c r="AAZ140" s="71"/>
      <c r="ABA140" s="71"/>
      <c r="ABB140" s="71"/>
      <c r="ABC140" s="71"/>
      <c r="ABD140" s="71"/>
      <c r="ABE140" s="71"/>
      <c r="ABF140" s="71"/>
      <c r="ABG140" s="71"/>
      <c r="ABH140" s="71"/>
      <c r="ABI140" s="71"/>
      <c r="ABJ140" s="71"/>
      <c r="ABK140" s="71"/>
      <c r="ABL140" s="71"/>
      <c r="ABM140" s="71"/>
      <c r="ABN140" s="71"/>
      <c r="ABO140" s="71"/>
      <c r="ABP140" s="71"/>
      <c r="ABQ140" s="71"/>
      <c r="ABR140" s="71"/>
      <c r="ABS140" s="71"/>
      <c r="ABT140" s="71"/>
      <c r="ABU140" s="71"/>
      <c r="ABV140" s="71"/>
      <c r="ABW140" s="71"/>
      <c r="ABX140" s="71"/>
      <c r="ABY140" s="71"/>
      <c r="ABZ140" s="71"/>
      <c r="ACA140" s="71"/>
      <c r="ACB140" s="71"/>
      <c r="ACC140" s="71"/>
      <c r="ACD140" s="71"/>
      <c r="ACE140" s="71"/>
      <c r="ACF140" s="71"/>
      <c r="ACG140" s="71"/>
      <c r="ACH140" s="71"/>
      <c r="ACI140" s="71"/>
      <c r="ACJ140" s="71"/>
      <c r="ACK140" s="71"/>
      <c r="ACL140" s="71"/>
      <c r="ACM140" s="71"/>
      <c r="ACN140" s="71"/>
      <c r="ACO140" s="71"/>
      <c r="ACP140" s="71"/>
      <c r="ACQ140" s="71"/>
      <c r="ACR140" s="71"/>
      <c r="ACS140" s="71"/>
      <c r="ACT140" s="71"/>
      <c r="ACU140" s="71"/>
      <c r="ACV140" s="71"/>
      <c r="ACW140" s="71"/>
      <c r="ACX140" s="71"/>
      <c r="ACY140" s="71"/>
      <c r="ACZ140" s="71"/>
      <c r="ADA140" s="71"/>
      <c r="ADB140" s="71"/>
      <c r="ADC140" s="71"/>
      <c r="ADD140" s="71"/>
      <c r="ADE140" s="71"/>
      <c r="ADF140" s="71"/>
      <c r="ADG140" s="71"/>
      <c r="ADH140" s="71"/>
      <c r="ADI140" s="71"/>
      <c r="ADJ140" s="71"/>
      <c r="ADK140" s="71"/>
      <c r="ADL140" s="71"/>
      <c r="ADM140" s="71"/>
      <c r="ADN140" s="71"/>
      <c r="ADO140" s="71"/>
      <c r="ADP140" s="71"/>
      <c r="ADQ140" s="71"/>
      <c r="ADR140" s="71"/>
      <c r="ADS140" s="71"/>
      <c r="ADT140" s="71"/>
      <c r="ADU140" s="71"/>
      <c r="ADV140" s="71"/>
      <c r="ADW140" s="71"/>
      <c r="ADX140" s="71"/>
      <c r="ADY140" s="71"/>
      <c r="ADZ140" s="71"/>
      <c r="AEA140" s="71"/>
      <c r="AEB140" s="71"/>
      <c r="AEC140" s="71"/>
    </row>
    <row r="141" spans="1:809" s="73" customFormat="1">
      <c r="A141" s="49"/>
      <c r="B141" s="35">
        <v>3</v>
      </c>
      <c r="C141" s="62" t="s">
        <v>434</v>
      </c>
      <c r="D141" s="72" t="s">
        <v>42</v>
      </c>
      <c r="E141" s="63" t="s">
        <v>184</v>
      </c>
      <c r="F141" s="63" t="s">
        <v>86</v>
      </c>
      <c r="G141" s="63">
        <v>5</v>
      </c>
      <c r="H141" s="64">
        <v>120000</v>
      </c>
      <c r="I141" s="63" t="s">
        <v>92</v>
      </c>
      <c r="J141" s="65">
        <v>1</v>
      </c>
      <c r="K141" s="90">
        <v>91</v>
      </c>
      <c r="L141" s="65">
        <v>1985</v>
      </c>
      <c r="M141" s="89">
        <v>1985</v>
      </c>
      <c r="N141" s="64">
        <v>25000</v>
      </c>
      <c r="O141" s="68">
        <v>1.5</v>
      </c>
      <c r="P141" s="68"/>
      <c r="Q141" s="69" t="s">
        <v>384</v>
      </c>
      <c r="R141" s="70"/>
      <c r="S141" s="29"/>
      <c r="T141" s="30" t="str">
        <f t="shared" si="2"/>
        <v>Au</v>
      </c>
      <c r="U141" s="29"/>
      <c r="V141" s="29"/>
      <c r="W141" s="29"/>
      <c r="X141" s="29"/>
      <c r="Y141" s="29"/>
      <c r="Z141" s="29"/>
      <c r="AA141" s="29"/>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c r="EC141" s="71"/>
      <c r="ED141" s="71"/>
      <c r="EE141" s="71"/>
      <c r="EF141" s="71"/>
      <c r="EG141" s="71"/>
      <c r="EH141" s="71"/>
      <c r="EI141" s="71"/>
      <c r="EJ141" s="71"/>
      <c r="EK141" s="71"/>
      <c r="EL141" s="71"/>
      <c r="EM141" s="71"/>
      <c r="EN141" s="71"/>
      <c r="EO141" s="71"/>
      <c r="EP141" s="71"/>
      <c r="EQ141" s="71"/>
      <c r="ER141" s="71"/>
      <c r="ES141" s="71"/>
      <c r="ET141" s="71"/>
      <c r="EU141" s="71"/>
      <c r="EV141" s="71"/>
      <c r="EW141" s="71"/>
      <c r="EX141" s="71"/>
      <c r="EY141" s="71"/>
      <c r="EZ141" s="71"/>
      <c r="FA141" s="71"/>
      <c r="FB141" s="71"/>
      <c r="FC141" s="71"/>
      <c r="FD141" s="71"/>
      <c r="FE141" s="71"/>
      <c r="FF141" s="71"/>
      <c r="FG141" s="71"/>
      <c r="FH141" s="71"/>
      <c r="FI141" s="71"/>
      <c r="FJ141" s="71"/>
      <c r="FK141" s="71"/>
      <c r="FL141" s="71"/>
      <c r="FM141" s="71"/>
      <c r="FN141" s="71"/>
      <c r="FO141" s="71"/>
      <c r="FP141" s="71"/>
      <c r="FQ141" s="71"/>
      <c r="FR141" s="71"/>
      <c r="FS141" s="71"/>
      <c r="FT141" s="71"/>
      <c r="FU141" s="71"/>
      <c r="FV141" s="71"/>
      <c r="FW141" s="71"/>
      <c r="FX141" s="71"/>
      <c r="FY141" s="71"/>
      <c r="FZ141" s="71"/>
      <c r="GA141" s="71"/>
      <c r="GB141" s="71"/>
      <c r="GC141" s="71"/>
      <c r="GD141" s="71"/>
      <c r="GE141" s="71"/>
      <c r="GF141" s="71"/>
      <c r="GG141" s="71"/>
      <c r="GH141" s="71"/>
      <c r="GI141" s="71"/>
      <c r="GJ141" s="71"/>
      <c r="GK141" s="71"/>
      <c r="GL141" s="71"/>
      <c r="GM141" s="71"/>
      <c r="GN141" s="71"/>
      <c r="GO141" s="71"/>
      <c r="GP141" s="71"/>
      <c r="GQ141" s="71"/>
      <c r="GR141" s="71"/>
      <c r="GS141" s="71"/>
      <c r="GT141" s="71"/>
      <c r="GU141" s="71"/>
      <c r="GV141" s="71"/>
      <c r="GW141" s="71"/>
      <c r="GX141" s="71"/>
      <c r="GY141" s="71"/>
      <c r="GZ141" s="71"/>
      <c r="HA141" s="71"/>
      <c r="HB141" s="71"/>
      <c r="HC141" s="71"/>
      <c r="HD141" s="71"/>
      <c r="HE141" s="71"/>
      <c r="HF141" s="71"/>
      <c r="HG141" s="71"/>
      <c r="HH141" s="71"/>
      <c r="HI141" s="71"/>
      <c r="HJ141" s="71"/>
      <c r="HK141" s="71"/>
      <c r="HL141" s="71"/>
      <c r="HM141" s="71"/>
      <c r="HN141" s="71"/>
      <c r="HO141" s="71"/>
      <c r="HP141" s="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c r="IV141" s="71"/>
      <c r="IW141" s="71"/>
      <c r="IX141" s="71"/>
      <c r="IY141" s="71"/>
      <c r="IZ141" s="71"/>
      <c r="JA141" s="71"/>
      <c r="JB141" s="71"/>
      <c r="JC141" s="71"/>
      <c r="JD141" s="71"/>
      <c r="JE141" s="71"/>
      <c r="JF141" s="71"/>
      <c r="JG141" s="71"/>
      <c r="JH141" s="71"/>
      <c r="JI141" s="71"/>
      <c r="JJ141" s="71"/>
      <c r="JK141" s="71"/>
      <c r="JL141" s="71"/>
      <c r="JM141" s="71"/>
      <c r="JN141" s="71"/>
      <c r="JO141" s="71"/>
      <c r="JP141" s="71"/>
      <c r="JQ141" s="71"/>
      <c r="JR141" s="71"/>
      <c r="JS141" s="71"/>
      <c r="JT141" s="71"/>
      <c r="JU141" s="71"/>
      <c r="JV141" s="71"/>
      <c r="JW141" s="71"/>
      <c r="JX141" s="71"/>
      <c r="JY141" s="71"/>
      <c r="JZ141" s="71"/>
      <c r="KA141" s="71"/>
      <c r="KB141" s="71"/>
      <c r="KC141" s="71"/>
      <c r="KD141" s="71"/>
      <c r="KE141" s="71"/>
      <c r="KF141" s="71"/>
      <c r="KG141" s="71"/>
      <c r="KH141" s="71"/>
      <c r="KI141" s="71"/>
      <c r="KJ141" s="71"/>
      <c r="KK141" s="71"/>
      <c r="KL141" s="71"/>
      <c r="KM141" s="71"/>
      <c r="KN141" s="71"/>
      <c r="KO141" s="71"/>
      <c r="KP141" s="71"/>
      <c r="KQ141" s="71"/>
      <c r="KR141" s="71"/>
      <c r="KS141" s="71"/>
      <c r="KT141" s="71"/>
      <c r="KU141" s="71"/>
      <c r="KV141" s="71"/>
      <c r="KW141" s="71"/>
      <c r="KX141" s="71"/>
      <c r="KY141" s="71"/>
      <c r="KZ141" s="71"/>
      <c r="LA141" s="71"/>
      <c r="LB141" s="71"/>
      <c r="LC141" s="71"/>
      <c r="LD141" s="71"/>
      <c r="LE141" s="71"/>
      <c r="LF141" s="71"/>
      <c r="LG141" s="71"/>
      <c r="LH141" s="71"/>
      <c r="LI141" s="71"/>
      <c r="LJ141" s="71"/>
      <c r="LK141" s="71"/>
      <c r="LL141" s="71"/>
      <c r="LM141" s="71"/>
      <c r="LN141" s="71"/>
      <c r="LO141" s="71"/>
      <c r="LP141" s="71"/>
      <c r="LQ141" s="71"/>
      <c r="LR141" s="71"/>
      <c r="LS141" s="71"/>
      <c r="LT141" s="71"/>
      <c r="LU141" s="71"/>
      <c r="LV141" s="71"/>
      <c r="LW141" s="71"/>
      <c r="LX141" s="71"/>
      <c r="LY141" s="71"/>
      <c r="LZ141" s="71"/>
      <c r="MA141" s="71"/>
      <c r="MB141" s="71"/>
      <c r="MC141" s="71"/>
      <c r="MD141" s="71"/>
      <c r="ME141" s="71"/>
      <c r="MF141" s="71"/>
      <c r="MG141" s="71"/>
      <c r="MH141" s="71"/>
      <c r="MI141" s="71"/>
      <c r="MJ141" s="71"/>
      <c r="MK141" s="71"/>
      <c r="ML141" s="71"/>
      <c r="MM141" s="71"/>
      <c r="MN141" s="71"/>
      <c r="MO141" s="71"/>
      <c r="MP141" s="71"/>
      <c r="MQ141" s="71"/>
      <c r="MR141" s="71"/>
      <c r="MS141" s="71"/>
      <c r="MT141" s="71"/>
      <c r="MU141" s="71"/>
      <c r="MV141" s="71"/>
      <c r="MW141" s="71"/>
      <c r="MX141" s="71"/>
      <c r="MY141" s="71"/>
      <c r="MZ141" s="71"/>
      <c r="NA141" s="71"/>
      <c r="NB141" s="71"/>
      <c r="NC141" s="71"/>
      <c r="ND141" s="71"/>
      <c r="NE141" s="71"/>
      <c r="NF141" s="71"/>
      <c r="NG141" s="71"/>
      <c r="NH141" s="71"/>
      <c r="NI141" s="71"/>
      <c r="NJ141" s="71"/>
      <c r="NK141" s="71"/>
      <c r="NL141" s="71"/>
      <c r="NM141" s="71"/>
      <c r="NN141" s="71"/>
      <c r="NO141" s="71"/>
      <c r="NP141" s="71"/>
      <c r="NQ141" s="71"/>
      <c r="NR141" s="71"/>
      <c r="NS141" s="71"/>
      <c r="NT141" s="71"/>
      <c r="NU141" s="71"/>
      <c r="NV141" s="71"/>
      <c r="NW141" s="71"/>
      <c r="NX141" s="71"/>
      <c r="NY141" s="71"/>
      <c r="NZ141" s="71"/>
      <c r="OA141" s="71"/>
      <c r="OB141" s="71"/>
      <c r="OC141" s="71"/>
      <c r="OD141" s="71"/>
      <c r="OE141" s="71"/>
      <c r="OF141" s="71"/>
      <c r="OG141" s="71"/>
      <c r="OH141" s="71"/>
      <c r="OI141" s="71"/>
      <c r="OJ141" s="71"/>
      <c r="OK141" s="71"/>
      <c r="OL141" s="71"/>
      <c r="OM141" s="71"/>
      <c r="ON141" s="71"/>
      <c r="OO141" s="71"/>
      <c r="OP141" s="71"/>
      <c r="OQ141" s="71"/>
      <c r="OR141" s="71"/>
      <c r="OS141" s="71"/>
      <c r="OT141" s="71"/>
      <c r="OU141" s="71"/>
      <c r="OV141" s="71"/>
      <c r="OW141" s="71"/>
      <c r="OX141" s="71"/>
      <c r="OY141" s="71"/>
      <c r="OZ141" s="71"/>
      <c r="PA141" s="71"/>
      <c r="PB141" s="71"/>
      <c r="PC141" s="71"/>
      <c r="PD141" s="71"/>
      <c r="PE141" s="71"/>
      <c r="PF141" s="71"/>
      <c r="PG141" s="71"/>
      <c r="PH141" s="71"/>
      <c r="PI141" s="71"/>
      <c r="PJ141" s="71"/>
      <c r="PK141" s="71"/>
      <c r="PL141" s="71"/>
      <c r="PM141" s="71"/>
      <c r="PN141" s="71"/>
      <c r="PO141" s="71"/>
      <c r="PP141" s="71"/>
      <c r="PQ141" s="71"/>
      <c r="PR141" s="71"/>
      <c r="PS141" s="71"/>
      <c r="PT141" s="71"/>
      <c r="PU141" s="71"/>
      <c r="PV141" s="71"/>
      <c r="PW141" s="71"/>
      <c r="PX141" s="71"/>
      <c r="PY141" s="71"/>
      <c r="PZ141" s="71"/>
      <c r="QA141" s="71"/>
      <c r="QB141" s="71"/>
      <c r="QC141" s="71"/>
      <c r="QD141" s="71"/>
      <c r="QE141" s="71"/>
      <c r="QF141" s="71"/>
      <c r="QG141" s="71"/>
      <c r="QH141" s="71"/>
      <c r="QI141" s="71"/>
      <c r="QJ141" s="71"/>
      <c r="QK141" s="71"/>
      <c r="QL141" s="71"/>
      <c r="QM141" s="71"/>
      <c r="QN141" s="71"/>
      <c r="QO141" s="71"/>
      <c r="QP141" s="71"/>
      <c r="QQ141" s="71"/>
      <c r="QR141" s="71"/>
      <c r="QS141" s="71"/>
      <c r="QT141" s="71"/>
      <c r="QU141" s="71"/>
      <c r="QV141" s="71"/>
      <c r="QW141" s="71"/>
      <c r="QX141" s="71"/>
      <c r="QY141" s="71"/>
      <c r="QZ141" s="71"/>
      <c r="RA141" s="71"/>
      <c r="RB141" s="71"/>
      <c r="RC141" s="71"/>
      <c r="RD141" s="71"/>
      <c r="RE141" s="71"/>
      <c r="RF141" s="71"/>
      <c r="RG141" s="71"/>
      <c r="RH141" s="71"/>
      <c r="RI141" s="71"/>
      <c r="RJ141" s="71"/>
      <c r="RK141" s="71"/>
      <c r="RL141" s="71"/>
      <c r="RM141" s="71"/>
      <c r="RN141" s="71"/>
      <c r="RO141" s="71"/>
      <c r="RP141" s="71"/>
      <c r="RQ141" s="71"/>
      <c r="RR141" s="71"/>
      <c r="RS141" s="71"/>
      <c r="RT141" s="71"/>
      <c r="RU141" s="71"/>
      <c r="RV141" s="71"/>
      <c r="RW141" s="71"/>
      <c r="RX141" s="71"/>
      <c r="RY141" s="71"/>
      <c r="RZ141" s="71"/>
      <c r="SA141" s="71"/>
      <c r="SB141" s="71"/>
      <c r="SC141" s="71"/>
      <c r="SD141" s="71"/>
      <c r="SE141" s="71"/>
      <c r="SF141" s="71"/>
      <c r="SG141" s="71"/>
      <c r="SH141" s="71"/>
      <c r="SI141" s="71"/>
      <c r="SJ141" s="71"/>
      <c r="SK141" s="71"/>
      <c r="SL141" s="71"/>
      <c r="SM141" s="71"/>
      <c r="SN141" s="71"/>
      <c r="SO141" s="71"/>
      <c r="SP141" s="71"/>
      <c r="SQ141" s="71"/>
      <c r="SR141" s="71"/>
      <c r="SS141" s="71"/>
      <c r="ST141" s="71"/>
      <c r="SU141" s="71"/>
      <c r="SV141" s="71"/>
      <c r="SW141" s="71"/>
      <c r="SX141" s="71"/>
      <c r="SY141" s="71"/>
      <c r="SZ141" s="71"/>
      <c r="TA141" s="71"/>
      <c r="TB141" s="71"/>
      <c r="TC141" s="71"/>
      <c r="TD141" s="71"/>
      <c r="TE141" s="71"/>
      <c r="TF141" s="71"/>
      <c r="TG141" s="71"/>
      <c r="TH141" s="71"/>
      <c r="TI141" s="71"/>
      <c r="TJ141" s="71"/>
      <c r="TK141" s="71"/>
      <c r="TL141" s="71"/>
      <c r="TM141" s="71"/>
      <c r="TN141" s="71"/>
      <c r="TO141" s="71"/>
      <c r="TP141" s="71"/>
      <c r="TQ141" s="71"/>
      <c r="TR141" s="71"/>
      <c r="TS141" s="71"/>
      <c r="TT141" s="71"/>
      <c r="TU141" s="71"/>
      <c r="TV141" s="71"/>
      <c r="TW141" s="71"/>
      <c r="TX141" s="71"/>
      <c r="TY141" s="71"/>
      <c r="TZ141" s="71"/>
      <c r="UA141" s="71"/>
      <c r="UB141" s="71"/>
      <c r="UC141" s="71"/>
      <c r="UD141" s="71"/>
      <c r="UE141" s="71"/>
      <c r="UF141" s="71"/>
      <c r="UG141" s="71"/>
      <c r="UH141" s="71"/>
      <c r="UI141" s="71"/>
      <c r="UJ141" s="71"/>
      <c r="UK141" s="71"/>
      <c r="UL141" s="71"/>
      <c r="UM141" s="71"/>
      <c r="UN141" s="71"/>
      <c r="UO141" s="71"/>
      <c r="UP141" s="71"/>
      <c r="UQ141" s="71"/>
      <c r="UR141" s="71"/>
      <c r="US141" s="71"/>
      <c r="UT141" s="71"/>
      <c r="UU141" s="71"/>
      <c r="UV141" s="71"/>
      <c r="UW141" s="71"/>
      <c r="UX141" s="71"/>
      <c r="UY141" s="71"/>
      <c r="UZ141" s="71"/>
      <c r="VA141" s="71"/>
      <c r="VB141" s="71"/>
      <c r="VC141" s="71"/>
      <c r="VD141" s="71"/>
      <c r="VE141" s="71"/>
      <c r="VF141" s="71"/>
      <c r="VG141" s="71"/>
      <c r="VH141" s="71"/>
      <c r="VI141" s="71"/>
      <c r="VJ141" s="71"/>
      <c r="VK141" s="71"/>
      <c r="VL141" s="71"/>
      <c r="VM141" s="71"/>
      <c r="VN141" s="71"/>
      <c r="VO141" s="71"/>
      <c r="VP141" s="71"/>
      <c r="VQ141" s="71"/>
      <c r="VR141" s="71"/>
      <c r="VS141" s="71"/>
      <c r="VT141" s="71"/>
      <c r="VU141" s="71"/>
      <c r="VV141" s="71"/>
      <c r="VW141" s="71"/>
      <c r="VX141" s="71"/>
      <c r="VY141" s="71"/>
      <c r="VZ141" s="71"/>
      <c r="WA141" s="71"/>
      <c r="WB141" s="71"/>
      <c r="WC141" s="71"/>
      <c r="WD141" s="71"/>
      <c r="WE141" s="71"/>
      <c r="WF141" s="71"/>
      <c r="WG141" s="71"/>
      <c r="WH141" s="71"/>
      <c r="WI141" s="71"/>
      <c r="WJ141" s="71"/>
      <c r="WK141" s="71"/>
      <c r="WL141" s="71"/>
      <c r="WM141" s="71"/>
      <c r="WN141" s="71"/>
      <c r="WO141" s="71"/>
      <c r="WP141" s="71"/>
      <c r="WQ141" s="71"/>
      <c r="WR141" s="71"/>
      <c r="WS141" s="71"/>
      <c r="WT141" s="71"/>
      <c r="WU141" s="71"/>
      <c r="WV141" s="71"/>
      <c r="WW141" s="71"/>
      <c r="WX141" s="71"/>
      <c r="WY141" s="71"/>
      <c r="WZ141" s="71"/>
      <c r="XA141" s="71"/>
      <c r="XB141" s="71"/>
      <c r="XC141" s="71"/>
      <c r="XD141" s="71"/>
      <c r="XE141" s="71"/>
      <c r="XF141" s="71"/>
      <c r="XG141" s="71"/>
      <c r="XH141" s="71"/>
      <c r="XI141" s="71"/>
      <c r="XJ141" s="71"/>
      <c r="XK141" s="71"/>
      <c r="XL141" s="71"/>
      <c r="XM141" s="71"/>
      <c r="XN141" s="71"/>
      <c r="XO141" s="71"/>
      <c r="XP141" s="71"/>
      <c r="XQ141" s="71"/>
      <c r="XR141" s="71"/>
      <c r="XS141" s="71"/>
      <c r="XT141" s="71"/>
      <c r="XU141" s="71"/>
      <c r="XV141" s="71"/>
      <c r="XW141" s="71"/>
      <c r="XX141" s="71"/>
      <c r="XY141" s="71"/>
      <c r="XZ141" s="71"/>
      <c r="YA141" s="71"/>
      <c r="YB141" s="71"/>
      <c r="YC141" s="71"/>
      <c r="YD141" s="71"/>
      <c r="YE141" s="71"/>
      <c r="YF141" s="71"/>
      <c r="YG141" s="71"/>
      <c r="YH141" s="71"/>
      <c r="YI141" s="71"/>
      <c r="YJ141" s="71"/>
      <c r="YK141" s="71"/>
      <c r="YL141" s="71"/>
      <c r="YM141" s="71"/>
      <c r="YN141" s="71"/>
      <c r="YO141" s="71"/>
      <c r="YP141" s="71"/>
      <c r="YQ141" s="71"/>
      <c r="YR141" s="71"/>
      <c r="YS141" s="71"/>
      <c r="YT141" s="71"/>
      <c r="YU141" s="71"/>
      <c r="YV141" s="71"/>
      <c r="YW141" s="71"/>
      <c r="YX141" s="71"/>
      <c r="YY141" s="71"/>
      <c r="YZ141" s="71"/>
      <c r="ZA141" s="71"/>
      <c r="ZB141" s="71"/>
      <c r="ZC141" s="71"/>
      <c r="ZD141" s="71"/>
      <c r="ZE141" s="71"/>
      <c r="ZF141" s="71"/>
      <c r="ZG141" s="71"/>
      <c r="ZH141" s="71"/>
      <c r="ZI141" s="71"/>
      <c r="ZJ141" s="71"/>
      <c r="ZK141" s="71"/>
      <c r="ZL141" s="71"/>
      <c r="ZM141" s="71"/>
      <c r="ZN141" s="71"/>
      <c r="ZO141" s="71"/>
      <c r="ZP141" s="71"/>
      <c r="ZQ141" s="71"/>
      <c r="ZR141" s="71"/>
      <c r="ZS141" s="71"/>
      <c r="ZT141" s="71"/>
      <c r="ZU141" s="71"/>
      <c r="ZV141" s="71"/>
      <c r="ZW141" s="71"/>
      <c r="ZX141" s="71"/>
      <c r="ZY141" s="71"/>
      <c r="ZZ141" s="71"/>
      <c r="AAA141" s="71"/>
      <c r="AAB141" s="71"/>
      <c r="AAC141" s="71"/>
      <c r="AAD141" s="71"/>
      <c r="AAE141" s="71"/>
      <c r="AAF141" s="71"/>
      <c r="AAG141" s="71"/>
      <c r="AAH141" s="71"/>
      <c r="AAI141" s="71"/>
      <c r="AAJ141" s="71"/>
      <c r="AAK141" s="71"/>
      <c r="AAL141" s="71"/>
      <c r="AAM141" s="71"/>
      <c r="AAN141" s="71"/>
      <c r="AAO141" s="71"/>
      <c r="AAP141" s="71"/>
      <c r="AAQ141" s="71"/>
      <c r="AAR141" s="71"/>
      <c r="AAS141" s="71"/>
      <c r="AAT141" s="71"/>
      <c r="AAU141" s="71"/>
      <c r="AAV141" s="71"/>
      <c r="AAW141" s="71"/>
      <c r="AAX141" s="71"/>
      <c r="AAY141" s="71"/>
      <c r="AAZ141" s="71"/>
      <c r="ABA141" s="71"/>
      <c r="ABB141" s="71"/>
      <c r="ABC141" s="71"/>
      <c r="ABD141" s="71"/>
      <c r="ABE141" s="71"/>
      <c r="ABF141" s="71"/>
      <c r="ABG141" s="71"/>
      <c r="ABH141" s="71"/>
      <c r="ABI141" s="71"/>
      <c r="ABJ141" s="71"/>
      <c r="ABK141" s="71"/>
      <c r="ABL141" s="71"/>
      <c r="ABM141" s="71"/>
      <c r="ABN141" s="71"/>
      <c r="ABO141" s="71"/>
      <c r="ABP141" s="71"/>
      <c r="ABQ141" s="71"/>
      <c r="ABR141" s="71"/>
      <c r="ABS141" s="71"/>
      <c r="ABT141" s="71"/>
      <c r="ABU141" s="71"/>
      <c r="ABV141" s="71"/>
      <c r="ABW141" s="71"/>
      <c r="ABX141" s="71"/>
      <c r="ABY141" s="71"/>
      <c r="ABZ141" s="71"/>
      <c r="ACA141" s="71"/>
      <c r="ACB141" s="71"/>
      <c r="ACC141" s="71"/>
      <c r="ACD141" s="71"/>
      <c r="ACE141" s="71"/>
      <c r="ACF141" s="71"/>
      <c r="ACG141" s="71"/>
      <c r="ACH141" s="71"/>
      <c r="ACI141" s="71"/>
      <c r="ACJ141" s="71"/>
      <c r="ACK141" s="71"/>
      <c r="ACL141" s="71"/>
      <c r="ACM141" s="71"/>
      <c r="ACN141" s="71"/>
      <c r="ACO141" s="71"/>
      <c r="ACP141" s="71"/>
      <c r="ACQ141" s="71"/>
      <c r="ACR141" s="71"/>
      <c r="ACS141" s="71"/>
      <c r="ACT141" s="71"/>
      <c r="ACU141" s="71"/>
      <c r="ACV141" s="71"/>
      <c r="ACW141" s="71"/>
      <c r="ACX141" s="71"/>
      <c r="ACY141" s="71"/>
      <c r="ACZ141" s="71"/>
      <c r="ADA141" s="71"/>
      <c r="ADB141" s="71"/>
      <c r="ADC141" s="71"/>
      <c r="ADD141" s="71"/>
      <c r="ADE141" s="71"/>
      <c r="ADF141" s="71"/>
      <c r="ADG141" s="71"/>
      <c r="ADH141" s="71"/>
      <c r="ADI141" s="71"/>
      <c r="ADJ141" s="71"/>
      <c r="ADK141" s="71"/>
      <c r="ADL141" s="71"/>
      <c r="ADM141" s="71"/>
      <c r="ADN141" s="71"/>
      <c r="ADO141" s="71"/>
      <c r="ADP141" s="71"/>
      <c r="ADQ141" s="71"/>
      <c r="ADR141" s="71"/>
      <c r="ADS141" s="71"/>
      <c r="ADT141" s="71"/>
      <c r="ADU141" s="71"/>
      <c r="ADV141" s="71"/>
      <c r="ADW141" s="71"/>
      <c r="ADX141" s="71"/>
      <c r="ADY141" s="71"/>
      <c r="ADZ141" s="71"/>
      <c r="AEA141" s="71"/>
      <c r="AEB141" s="71"/>
      <c r="AEC141" s="71"/>
    </row>
    <row r="142" spans="1:809" s="73" customFormat="1">
      <c r="A142" s="35"/>
      <c r="B142" s="35">
        <v>5</v>
      </c>
      <c r="C142" s="62" t="s">
        <v>435</v>
      </c>
      <c r="D142" s="72" t="s">
        <v>67</v>
      </c>
      <c r="E142" s="63"/>
      <c r="F142" s="63"/>
      <c r="G142" s="63"/>
      <c r="H142" s="64"/>
      <c r="I142" s="63">
        <v>3</v>
      </c>
      <c r="J142" s="65">
        <v>3</v>
      </c>
      <c r="K142" s="90"/>
      <c r="L142" s="65">
        <v>1985</v>
      </c>
      <c r="M142" s="89">
        <v>1985</v>
      </c>
      <c r="N142" s="64">
        <v>2500000</v>
      </c>
      <c r="O142" s="68">
        <v>2.5</v>
      </c>
      <c r="P142" s="68"/>
      <c r="Q142" s="69" t="s">
        <v>436</v>
      </c>
      <c r="R142" s="70" t="s">
        <v>437</v>
      </c>
      <c r="S142" s="100" t="s">
        <v>156</v>
      </c>
      <c r="T142" s="30" t="str">
        <f t="shared" si="2"/>
        <v>Coal</v>
      </c>
      <c r="U142" s="29"/>
      <c r="V142" s="29"/>
      <c r="W142" s="29"/>
      <c r="X142" s="29"/>
      <c r="Y142" s="29"/>
      <c r="Z142" s="29"/>
      <c r="AA142" s="29"/>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c r="IW142" s="71"/>
      <c r="IX142" s="71"/>
      <c r="IY142" s="71"/>
      <c r="IZ142" s="71"/>
      <c r="JA142" s="71"/>
      <c r="JB142" s="71"/>
      <c r="JC142" s="71"/>
      <c r="JD142" s="71"/>
      <c r="JE142" s="71"/>
      <c r="JF142" s="71"/>
      <c r="JG142" s="71"/>
      <c r="JH142" s="71"/>
      <c r="JI142" s="71"/>
      <c r="JJ142" s="71"/>
      <c r="JK142" s="71"/>
      <c r="JL142" s="71"/>
      <c r="JM142" s="71"/>
      <c r="JN142" s="71"/>
      <c r="JO142" s="71"/>
      <c r="JP142" s="71"/>
      <c r="JQ142" s="71"/>
      <c r="JR142" s="71"/>
      <c r="JS142" s="71"/>
      <c r="JT142" s="71"/>
      <c r="JU142" s="71"/>
      <c r="JV142" s="71"/>
      <c r="JW142" s="71"/>
      <c r="JX142" s="71"/>
      <c r="JY142" s="71"/>
      <c r="JZ142" s="71"/>
      <c r="KA142" s="71"/>
      <c r="KB142" s="71"/>
      <c r="KC142" s="71"/>
      <c r="KD142" s="71"/>
      <c r="KE142" s="71"/>
      <c r="KF142" s="71"/>
      <c r="KG142" s="71"/>
      <c r="KH142" s="71"/>
      <c r="KI142" s="71"/>
      <c r="KJ142" s="71"/>
      <c r="KK142" s="71"/>
      <c r="KL142" s="71"/>
      <c r="KM142" s="71"/>
      <c r="KN142" s="71"/>
      <c r="KO142" s="71"/>
      <c r="KP142" s="71"/>
      <c r="KQ142" s="71"/>
      <c r="KR142" s="71"/>
      <c r="KS142" s="71"/>
      <c r="KT142" s="71"/>
      <c r="KU142" s="71"/>
      <c r="KV142" s="71"/>
      <c r="KW142" s="71"/>
      <c r="KX142" s="71"/>
      <c r="KY142" s="71"/>
      <c r="KZ142" s="71"/>
      <c r="LA142" s="71"/>
      <c r="LB142" s="71"/>
      <c r="LC142" s="71"/>
      <c r="LD142" s="71"/>
      <c r="LE142" s="71"/>
      <c r="LF142" s="71"/>
      <c r="LG142" s="71"/>
      <c r="LH142" s="71"/>
      <c r="LI142" s="71"/>
      <c r="LJ142" s="71"/>
      <c r="LK142" s="71"/>
      <c r="LL142" s="71"/>
      <c r="LM142" s="71"/>
      <c r="LN142" s="71"/>
      <c r="LO142" s="71"/>
      <c r="LP142" s="71"/>
      <c r="LQ142" s="71"/>
      <c r="LR142" s="71"/>
      <c r="LS142" s="71"/>
      <c r="LT142" s="71"/>
      <c r="LU142" s="71"/>
      <c r="LV142" s="71"/>
      <c r="LW142" s="71"/>
      <c r="LX142" s="71"/>
      <c r="LY142" s="71"/>
      <c r="LZ142" s="71"/>
      <c r="MA142" s="71"/>
      <c r="MB142" s="71"/>
      <c r="MC142" s="71"/>
      <c r="MD142" s="71"/>
      <c r="ME142" s="71"/>
      <c r="MF142" s="71"/>
      <c r="MG142" s="71"/>
      <c r="MH142" s="71"/>
      <c r="MI142" s="71"/>
      <c r="MJ142" s="71"/>
      <c r="MK142" s="71"/>
      <c r="ML142" s="71"/>
      <c r="MM142" s="71"/>
      <c r="MN142" s="71"/>
      <c r="MO142" s="71"/>
      <c r="MP142" s="71"/>
      <c r="MQ142" s="71"/>
      <c r="MR142" s="71"/>
      <c r="MS142" s="71"/>
      <c r="MT142" s="71"/>
      <c r="MU142" s="71"/>
      <c r="MV142" s="71"/>
      <c r="MW142" s="71"/>
      <c r="MX142" s="71"/>
      <c r="MY142" s="71"/>
      <c r="MZ142" s="71"/>
      <c r="NA142" s="71"/>
      <c r="NB142" s="71"/>
      <c r="NC142" s="71"/>
      <c r="ND142" s="71"/>
      <c r="NE142" s="71"/>
      <c r="NF142" s="71"/>
      <c r="NG142" s="71"/>
      <c r="NH142" s="71"/>
      <c r="NI142" s="71"/>
      <c r="NJ142" s="71"/>
      <c r="NK142" s="71"/>
      <c r="NL142" s="71"/>
      <c r="NM142" s="71"/>
      <c r="NN142" s="71"/>
      <c r="NO142" s="71"/>
      <c r="NP142" s="71"/>
      <c r="NQ142" s="71"/>
      <c r="NR142" s="71"/>
      <c r="NS142" s="71"/>
      <c r="NT142" s="71"/>
      <c r="NU142" s="71"/>
      <c r="NV142" s="71"/>
      <c r="NW142" s="71"/>
      <c r="NX142" s="71"/>
      <c r="NY142" s="71"/>
      <c r="NZ142" s="71"/>
      <c r="OA142" s="71"/>
      <c r="OB142" s="71"/>
      <c r="OC142" s="71"/>
      <c r="OD142" s="71"/>
      <c r="OE142" s="71"/>
      <c r="OF142" s="71"/>
      <c r="OG142" s="71"/>
      <c r="OH142" s="71"/>
      <c r="OI142" s="71"/>
      <c r="OJ142" s="71"/>
      <c r="OK142" s="71"/>
      <c r="OL142" s="71"/>
      <c r="OM142" s="71"/>
      <c r="ON142" s="71"/>
      <c r="OO142" s="71"/>
      <c r="OP142" s="71"/>
      <c r="OQ142" s="71"/>
      <c r="OR142" s="71"/>
      <c r="OS142" s="71"/>
      <c r="OT142" s="71"/>
      <c r="OU142" s="71"/>
      <c r="OV142" s="71"/>
      <c r="OW142" s="71"/>
      <c r="OX142" s="71"/>
      <c r="OY142" s="71"/>
      <c r="OZ142" s="71"/>
      <c r="PA142" s="71"/>
      <c r="PB142" s="71"/>
      <c r="PC142" s="71"/>
      <c r="PD142" s="71"/>
      <c r="PE142" s="71"/>
      <c r="PF142" s="71"/>
      <c r="PG142" s="71"/>
      <c r="PH142" s="71"/>
      <c r="PI142" s="71"/>
      <c r="PJ142" s="71"/>
      <c r="PK142" s="71"/>
      <c r="PL142" s="71"/>
      <c r="PM142" s="71"/>
      <c r="PN142" s="71"/>
      <c r="PO142" s="71"/>
      <c r="PP142" s="71"/>
      <c r="PQ142" s="71"/>
      <c r="PR142" s="71"/>
      <c r="PS142" s="71"/>
      <c r="PT142" s="71"/>
      <c r="PU142" s="71"/>
      <c r="PV142" s="71"/>
      <c r="PW142" s="71"/>
      <c r="PX142" s="71"/>
      <c r="PY142" s="71"/>
      <c r="PZ142" s="71"/>
      <c r="QA142" s="71"/>
      <c r="QB142" s="71"/>
      <c r="QC142" s="71"/>
      <c r="QD142" s="71"/>
      <c r="QE142" s="71"/>
      <c r="QF142" s="71"/>
      <c r="QG142" s="71"/>
      <c r="QH142" s="71"/>
      <c r="QI142" s="71"/>
      <c r="QJ142" s="71"/>
      <c r="QK142" s="71"/>
      <c r="QL142" s="71"/>
      <c r="QM142" s="71"/>
      <c r="QN142" s="71"/>
      <c r="QO142" s="71"/>
      <c r="QP142" s="71"/>
      <c r="QQ142" s="71"/>
      <c r="QR142" s="71"/>
      <c r="QS142" s="71"/>
      <c r="QT142" s="71"/>
      <c r="QU142" s="71"/>
      <c r="QV142" s="71"/>
      <c r="QW142" s="71"/>
      <c r="QX142" s="71"/>
      <c r="QY142" s="71"/>
      <c r="QZ142" s="71"/>
      <c r="RA142" s="71"/>
      <c r="RB142" s="71"/>
      <c r="RC142" s="71"/>
      <c r="RD142" s="71"/>
      <c r="RE142" s="71"/>
      <c r="RF142" s="71"/>
      <c r="RG142" s="71"/>
      <c r="RH142" s="71"/>
      <c r="RI142" s="71"/>
      <c r="RJ142" s="71"/>
      <c r="RK142" s="71"/>
      <c r="RL142" s="71"/>
      <c r="RM142" s="71"/>
      <c r="RN142" s="71"/>
      <c r="RO142" s="71"/>
      <c r="RP142" s="71"/>
      <c r="RQ142" s="71"/>
      <c r="RR142" s="71"/>
      <c r="RS142" s="71"/>
      <c r="RT142" s="71"/>
      <c r="RU142" s="71"/>
      <c r="RV142" s="71"/>
      <c r="RW142" s="71"/>
      <c r="RX142" s="71"/>
      <c r="RY142" s="71"/>
      <c r="RZ142" s="71"/>
      <c r="SA142" s="71"/>
      <c r="SB142" s="71"/>
      <c r="SC142" s="71"/>
      <c r="SD142" s="71"/>
      <c r="SE142" s="71"/>
      <c r="SF142" s="71"/>
      <c r="SG142" s="71"/>
      <c r="SH142" s="71"/>
      <c r="SI142" s="71"/>
      <c r="SJ142" s="71"/>
      <c r="SK142" s="71"/>
      <c r="SL142" s="71"/>
      <c r="SM142" s="71"/>
      <c r="SN142" s="71"/>
      <c r="SO142" s="71"/>
      <c r="SP142" s="71"/>
      <c r="SQ142" s="71"/>
      <c r="SR142" s="71"/>
      <c r="SS142" s="71"/>
      <c r="ST142" s="71"/>
      <c r="SU142" s="71"/>
      <c r="SV142" s="71"/>
      <c r="SW142" s="71"/>
      <c r="SX142" s="71"/>
      <c r="SY142" s="71"/>
      <c r="SZ142" s="71"/>
      <c r="TA142" s="71"/>
      <c r="TB142" s="71"/>
      <c r="TC142" s="71"/>
      <c r="TD142" s="71"/>
      <c r="TE142" s="71"/>
      <c r="TF142" s="71"/>
      <c r="TG142" s="71"/>
      <c r="TH142" s="71"/>
      <c r="TI142" s="71"/>
      <c r="TJ142" s="71"/>
      <c r="TK142" s="71"/>
      <c r="TL142" s="71"/>
      <c r="TM142" s="71"/>
      <c r="TN142" s="71"/>
      <c r="TO142" s="71"/>
      <c r="TP142" s="71"/>
      <c r="TQ142" s="71"/>
      <c r="TR142" s="71"/>
      <c r="TS142" s="71"/>
      <c r="TT142" s="71"/>
      <c r="TU142" s="71"/>
      <c r="TV142" s="71"/>
      <c r="TW142" s="71"/>
      <c r="TX142" s="71"/>
      <c r="TY142" s="71"/>
      <c r="TZ142" s="71"/>
      <c r="UA142" s="71"/>
      <c r="UB142" s="71"/>
      <c r="UC142" s="71"/>
      <c r="UD142" s="71"/>
      <c r="UE142" s="71"/>
      <c r="UF142" s="71"/>
      <c r="UG142" s="71"/>
      <c r="UH142" s="71"/>
      <c r="UI142" s="71"/>
      <c r="UJ142" s="71"/>
      <c r="UK142" s="71"/>
      <c r="UL142" s="71"/>
      <c r="UM142" s="71"/>
      <c r="UN142" s="71"/>
      <c r="UO142" s="71"/>
      <c r="UP142" s="71"/>
      <c r="UQ142" s="71"/>
      <c r="UR142" s="71"/>
      <c r="US142" s="71"/>
      <c r="UT142" s="71"/>
      <c r="UU142" s="71"/>
      <c r="UV142" s="71"/>
      <c r="UW142" s="71"/>
      <c r="UX142" s="71"/>
      <c r="UY142" s="71"/>
      <c r="UZ142" s="71"/>
      <c r="VA142" s="71"/>
      <c r="VB142" s="71"/>
      <c r="VC142" s="71"/>
      <c r="VD142" s="71"/>
      <c r="VE142" s="71"/>
      <c r="VF142" s="71"/>
      <c r="VG142" s="71"/>
      <c r="VH142" s="71"/>
      <c r="VI142" s="71"/>
      <c r="VJ142" s="71"/>
      <c r="VK142" s="71"/>
      <c r="VL142" s="71"/>
      <c r="VM142" s="71"/>
      <c r="VN142" s="71"/>
      <c r="VO142" s="71"/>
      <c r="VP142" s="71"/>
      <c r="VQ142" s="71"/>
      <c r="VR142" s="71"/>
      <c r="VS142" s="71"/>
      <c r="VT142" s="71"/>
      <c r="VU142" s="71"/>
      <c r="VV142" s="71"/>
      <c r="VW142" s="71"/>
      <c r="VX142" s="71"/>
      <c r="VY142" s="71"/>
      <c r="VZ142" s="71"/>
      <c r="WA142" s="71"/>
      <c r="WB142" s="71"/>
      <c r="WC142" s="71"/>
      <c r="WD142" s="71"/>
      <c r="WE142" s="71"/>
      <c r="WF142" s="71"/>
      <c r="WG142" s="71"/>
      <c r="WH142" s="71"/>
      <c r="WI142" s="71"/>
      <c r="WJ142" s="71"/>
      <c r="WK142" s="71"/>
      <c r="WL142" s="71"/>
      <c r="WM142" s="71"/>
      <c r="WN142" s="71"/>
      <c r="WO142" s="71"/>
      <c r="WP142" s="71"/>
      <c r="WQ142" s="71"/>
      <c r="WR142" s="71"/>
      <c r="WS142" s="71"/>
      <c r="WT142" s="71"/>
      <c r="WU142" s="71"/>
      <c r="WV142" s="71"/>
      <c r="WW142" s="71"/>
      <c r="WX142" s="71"/>
      <c r="WY142" s="71"/>
      <c r="WZ142" s="71"/>
      <c r="XA142" s="71"/>
      <c r="XB142" s="71"/>
      <c r="XC142" s="71"/>
      <c r="XD142" s="71"/>
      <c r="XE142" s="71"/>
      <c r="XF142" s="71"/>
      <c r="XG142" s="71"/>
      <c r="XH142" s="71"/>
      <c r="XI142" s="71"/>
      <c r="XJ142" s="71"/>
      <c r="XK142" s="71"/>
      <c r="XL142" s="71"/>
      <c r="XM142" s="71"/>
      <c r="XN142" s="71"/>
      <c r="XO142" s="71"/>
      <c r="XP142" s="71"/>
      <c r="XQ142" s="71"/>
      <c r="XR142" s="71"/>
      <c r="XS142" s="71"/>
      <c r="XT142" s="71"/>
      <c r="XU142" s="71"/>
      <c r="XV142" s="71"/>
      <c r="XW142" s="71"/>
      <c r="XX142" s="71"/>
      <c r="XY142" s="71"/>
      <c r="XZ142" s="71"/>
      <c r="YA142" s="71"/>
      <c r="YB142" s="71"/>
      <c r="YC142" s="71"/>
      <c r="YD142" s="71"/>
      <c r="YE142" s="71"/>
      <c r="YF142" s="71"/>
      <c r="YG142" s="71"/>
      <c r="YH142" s="71"/>
      <c r="YI142" s="71"/>
      <c r="YJ142" s="71"/>
      <c r="YK142" s="71"/>
      <c r="YL142" s="71"/>
      <c r="YM142" s="71"/>
      <c r="YN142" s="71"/>
      <c r="YO142" s="71"/>
      <c r="YP142" s="71"/>
      <c r="YQ142" s="71"/>
      <c r="YR142" s="71"/>
      <c r="YS142" s="71"/>
      <c r="YT142" s="71"/>
      <c r="YU142" s="71"/>
      <c r="YV142" s="71"/>
      <c r="YW142" s="71"/>
      <c r="YX142" s="71"/>
      <c r="YY142" s="71"/>
      <c r="YZ142" s="71"/>
      <c r="ZA142" s="71"/>
      <c r="ZB142" s="71"/>
      <c r="ZC142" s="71"/>
      <c r="ZD142" s="71"/>
      <c r="ZE142" s="71"/>
      <c r="ZF142" s="71"/>
      <c r="ZG142" s="71"/>
      <c r="ZH142" s="71"/>
      <c r="ZI142" s="71"/>
      <c r="ZJ142" s="71"/>
      <c r="ZK142" s="71"/>
      <c r="ZL142" s="71"/>
      <c r="ZM142" s="71"/>
      <c r="ZN142" s="71"/>
      <c r="ZO142" s="71"/>
      <c r="ZP142" s="71"/>
      <c r="ZQ142" s="71"/>
      <c r="ZR142" s="71"/>
      <c r="ZS142" s="71"/>
      <c r="ZT142" s="71"/>
      <c r="ZU142" s="71"/>
      <c r="ZV142" s="71"/>
      <c r="ZW142" s="71"/>
      <c r="ZX142" s="71"/>
      <c r="ZY142" s="71"/>
      <c r="ZZ142" s="71"/>
      <c r="AAA142" s="71"/>
      <c r="AAB142" s="71"/>
      <c r="AAC142" s="71"/>
      <c r="AAD142" s="71"/>
      <c r="AAE142" s="71"/>
      <c r="AAF142" s="71"/>
      <c r="AAG142" s="71"/>
      <c r="AAH142" s="71"/>
      <c r="AAI142" s="71"/>
      <c r="AAJ142" s="71"/>
      <c r="AAK142" s="71"/>
      <c r="AAL142" s="71"/>
      <c r="AAM142" s="71"/>
      <c r="AAN142" s="71"/>
      <c r="AAO142" s="71"/>
      <c r="AAP142" s="71"/>
      <c r="AAQ142" s="71"/>
      <c r="AAR142" s="71"/>
      <c r="AAS142" s="71"/>
      <c r="AAT142" s="71"/>
      <c r="AAU142" s="71"/>
      <c r="AAV142" s="71"/>
      <c r="AAW142" s="71"/>
      <c r="AAX142" s="71"/>
      <c r="AAY142" s="71"/>
      <c r="AAZ142" s="71"/>
      <c r="ABA142" s="71"/>
      <c r="ABB142" s="71"/>
      <c r="ABC142" s="71"/>
      <c r="ABD142" s="71"/>
      <c r="ABE142" s="71"/>
      <c r="ABF142" s="71"/>
      <c r="ABG142" s="71"/>
      <c r="ABH142" s="71"/>
      <c r="ABI142" s="71"/>
      <c r="ABJ142" s="71"/>
      <c r="ABK142" s="71"/>
      <c r="ABL142" s="71"/>
      <c r="ABM142" s="71"/>
      <c r="ABN142" s="71"/>
      <c r="ABO142" s="71"/>
      <c r="ABP142" s="71"/>
      <c r="ABQ142" s="71"/>
      <c r="ABR142" s="71"/>
      <c r="ABS142" s="71"/>
      <c r="ABT142" s="71"/>
      <c r="ABU142" s="71"/>
      <c r="ABV142" s="71"/>
      <c r="ABW142" s="71"/>
      <c r="ABX142" s="71"/>
      <c r="ABY142" s="71"/>
      <c r="ABZ142" s="71"/>
      <c r="ACA142" s="71"/>
      <c r="ACB142" s="71"/>
      <c r="ACC142" s="71"/>
      <c r="ACD142" s="71"/>
      <c r="ACE142" s="71"/>
      <c r="ACF142" s="71"/>
      <c r="ACG142" s="71"/>
      <c r="ACH142" s="71"/>
      <c r="ACI142" s="71"/>
      <c r="ACJ142" s="71"/>
      <c r="ACK142" s="71"/>
      <c r="ACL142" s="71"/>
      <c r="ACM142" s="71"/>
      <c r="ACN142" s="71"/>
      <c r="ACO142" s="71"/>
      <c r="ACP142" s="71"/>
      <c r="ACQ142" s="71"/>
      <c r="ACR142" s="71"/>
      <c r="ACS142" s="71"/>
      <c r="ACT142" s="71"/>
      <c r="ACU142" s="71"/>
      <c r="ACV142" s="71"/>
      <c r="ACW142" s="71"/>
      <c r="ACX142" s="71"/>
      <c r="ACY142" s="71"/>
      <c r="ACZ142" s="71"/>
      <c r="ADA142" s="71"/>
      <c r="ADB142" s="71"/>
      <c r="ADC142" s="71"/>
      <c r="ADD142" s="71"/>
      <c r="ADE142" s="71"/>
      <c r="ADF142" s="71"/>
      <c r="ADG142" s="71"/>
      <c r="ADH142" s="71"/>
      <c r="ADI142" s="71"/>
      <c r="ADJ142" s="71"/>
      <c r="ADK142" s="71"/>
      <c r="ADL142" s="71"/>
      <c r="ADM142" s="71"/>
      <c r="ADN142" s="71"/>
      <c r="ADO142" s="71"/>
      <c r="ADP142" s="71"/>
      <c r="ADQ142" s="71"/>
      <c r="ADR142" s="71"/>
      <c r="ADS142" s="71"/>
      <c r="ADT142" s="71"/>
      <c r="ADU142" s="71"/>
      <c r="ADV142" s="71"/>
      <c r="ADW142" s="71"/>
      <c r="ADX142" s="71"/>
      <c r="ADY142" s="71"/>
      <c r="ADZ142" s="71"/>
      <c r="AEA142" s="71"/>
      <c r="AEB142" s="71"/>
      <c r="AEC142" s="71"/>
    </row>
    <row r="143" spans="1:809" s="73" customFormat="1">
      <c r="A143" s="49"/>
      <c r="B143" s="35">
        <v>3</v>
      </c>
      <c r="C143" s="62" t="s">
        <v>438</v>
      </c>
      <c r="D143" s="72" t="s">
        <v>180</v>
      </c>
      <c r="E143" s="63" t="s">
        <v>184</v>
      </c>
      <c r="F143" s="63" t="s">
        <v>198</v>
      </c>
      <c r="G143" s="63">
        <v>8</v>
      </c>
      <c r="H143" s="64">
        <v>12300000</v>
      </c>
      <c r="I143" s="63" t="s">
        <v>326</v>
      </c>
      <c r="J143" s="65">
        <v>2</v>
      </c>
      <c r="K143" s="90">
        <v>122</v>
      </c>
      <c r="L143" s="65">
        <v>1984</v>
      </c>
      <c r="M143" s="84">
        <v>30773</v>
      </c>
      <c r="N143" s="64"/>
      <c r="O143" s="68"/>
      <c r="P143" s="68"/>
      <c r="Q143" s="69" t="s">
        <v>298</v>
      </c>
      <c r="R143" s="70"/>
      <c r="S143" s="100" t="s">
        <v>156</v>
      </c>
      <c r="T143" s="30" t="str">
        <f t="shared" si="2"/>
        <v>P</v>
      </c>
      <c r="U143" s="29"/>
      <c r="V143" s="29"/>
      <c r="W143" s="29"/>
      <c r="X143" s="29"/>
      <c r="Y143" s="29"/>
      <c r="Z143" s="29"/>
      <c r="AA143" s="29"/>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c r="DS143" s="71"/>
      <c r="DT143" s="71"/>
      <c r="DU143" s="71"/>
      <c r="DV143" s="71"/>
      <c r="DW143" s="71"/>
      <c r="DX143" s="71"/>
      <c r="DY143" s="71"/>
      <c r="DZ143" s="71"/>
      <c r="EA143" s="71"/>
      <c r="EB143" s="71"/>
      <c r="EC143" s="71"/>
      <c r="ED143" s="71"/>
      <c r="EE143" s="71"/>
      <c r="EF143" s="71"/>
      <c r="EG143" s="71"/>
      <c r="EH143" s="71"/>
      <c r="EI143" s="71"/>
      <c r="EJ143" s="71"/>
      <c r="EK143" s="71"/>
      <c r="EL143" s="71"/>
      <c r="EM143" s="71"/>
      <c r="EN143" s="71"/>
      <c r="EO143" s="71"/>
      <c r="EP143" s="71"/>
      <c r="EQ143" s="71"/>
      <c r="ER143" s="71"/>
      <c r="ES143" s="71"/>
      <c r="ET143" s="71"/>
      <c r="EU143" s="71"/>
      <c r="EV143" s="71"/>
      <c r="EW143" s="71"/>
      <c r="EX143" s="71"/>
      <c r="EY143" s="71"/>
      <c r="EZ143" s="71"/>
      <c r="FA143" s="71"/>
      <c r="FB143" s="71"/>
      <c r="FC143" s="71"/>
      <c r="FD143" s="71"/>
      <c r="FE143" s="71"/>
      <c r="FF143" s="71"/>
      <c r="FG143" s="71"/>
      <c r="FH143" s="71"/>
      <c r="FI143" s="71"/>
      <c r="FJ143" s="71"/>
      <c r="FK143" s="71"/>
      <c r="FL143" s="71"/>
      <c r="FM143" s="71"/>
      <c r="FN143" s="71"/>
      <c r="FO143" s="71"/>
      <c r="FP143" s="71"/>
      <c r="FQ143" s="71"/>
      <c r="FR143" s="71"/>
      <c r="FS143" s="71"/>
      <c r="FT143" s="71"/>
      <c r="FU143" s="71"/>
      <c r="FV143" s="71"/>
      <c r="FW143" s="71"/>
      <c r="FX143" s="71"/>
      <c r="FY143" s="71"/>
      <c r="FZ143" s="71"/>
      <c r="GA143" s="71"/>
      <c r="GB143" s="71"/>
      <c r="GC143" s="71"/>
      <c r="GD143" s="71"/>
      <c r="GE143" s="71"/>
      <c r="GF143" s="71"/>
      <c r="GG143" s="71"/>
      <c r="GH143" s="71"/>
      <c r="GI143" s="71"/>
      <c r="GJ143" s="71"/>
      <c r="GK143" s="71"/>
      <c r="GL143" s="71"/>
      <c r="GM143" s="71"/>
      <c r="GN143" s="71"/>
      <c r="GO143" s="71"/>
      <c r="GP143" s="71"/>
      <c r="GQ143" s="71"/>
      <c r="GR143" s="71"/>
      <c r="GS143" s="71"/>
      <c r="GT143" s="71"/>
      <c r="GU143" s="71"/>
      <c r="GV143" s="71"/>
      <c r="GW143" s="71"/>
      <c r="GX143" s="71"/>
      <c r="GY143" s="71"/>
      <c r="GZ143" s="71"/>
      <c r="HA143" s="71"/>
      <c r="HB143" s="71"/>
      <c r="HC143" s="71"/>
      <c r="HD143" s="71"/>
      <c r="HE143" s="71"/>
      <c r="HF143" s="71"/>
      <c r="HG143" s="71"/>
      <c r="HH143" s="71"/>
      <c r="HI143" s="71"/>
      <c r="HJ143" s="71"/>
      <c r="HK143" s="71"/>
      <c r="HL143" s="71"/>
      <c r="HM143" s="71"/>
      <c r="HN143" s="71"/>
      <c r="HO143" s="71"/>
      <c r="HP143" s="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c r="IV143" s="71"/>
      <c r="IW143" s="71"/>
      <c r="IX143" s="71"/>
      <c r="IY143" s="71"/>
      <c r="IZ143" s="71"/>
      <c r="JA143" s="71"/>
      <c r="JB143" s="71"/>
      <c r="JC143" s="71"/>
      <c r="JD143" s="71"/>
      <c r="JE143" s="71"/>
      <c r="JF143" s="71"/>
      <c r="JG143" s="71"/>
      <c r="JH143" s="71"/>
      <c r="JI143" s="71"/>
      <c r="JJ143" s="71"/>
      <c r="JK143" s="71"/>
      <c r="JL143" s="71"/>
      <c r="JM143" s="71"/>
      <c r="JN143" s="71"/>
      <c r="JO143" s="71"/>
      <c r="JP143" s="71"/>
      <c r="JQ143" s="71"/>
      <c r="JR143" s="71"/>
      <c r="JS143" s="71"/>
      <c r="JT143" s="71"/>
      <c r="JU143" s="71"/>
      <c r="JV143" s="71"/>
      <c r="JW143" s="71"/>
      <c r="JX143" s="71"/>
      <c r="JY143" s="71"/>
      <c r="JZ143" s="71"/>
      <c r="KA143" s="71"/>
      <c r="KB143" s="71"/>
      <c r="KC143" s="71"/>
      <c r="KD143" s="71"/>
      <c r="KE143" s="71"/>
      <c r="KF143" s="71"/>
      <c r="KG143" s="71"/>
      <c r="KH143" s="71"/>
      <c r="KI143" s="71"/>
      <c r="KJ143" s="71"/>
      <c r="KK143" s="71"/>
      <c r="KL143" s="71"/>
      <c r="KM143" s="71"/>
      <c r="KN143" s="71"/>
      <c r="KO143" s="71"/>
      <c r="KP143" s="71"/>
      <c r="KQ143" s="71"/>
      <c r="KR143" s="71"/>
      <c r="KS143" s="71"/>
      <c r="KT143" s="71"/>
      <c r="KU143" s="71"/>
      <c r="KV143" s="71"/>
      <c r="KW143" s="71"/>
      <c r="KX143" s="71"/>
      <c r="KY143" s="71"/>
      <c r="KZ143" s="71"/>
      <c r="LA143" s="71"/>
      <c r="LB143" s="71"/>
      <c r="LC143" s="71"/>
      <c r="LD143" s="71"/>
      <c r="LE143" s="71"/>
      <c r="LF143" s="71"/>
      <c r="LG143" s="71"/>
      <c r="LH143" s="71"/>
      <c r="LI143" s="71"/>
      <c r="LJ143" s="71"/>
      <c r="LK143" s="71"/>
      <c r="LL143" s="71"/>
      <c r="LM143" s="71"/>
      <c r="LN143" s="71"/>
      <c r="LO143" s="71"/>
      <c r="LP143" s="71"/>
      <c r="LQ143" s="71"/>
      <c r="LR143" s="71"/>
      <c r="LS143" s="71"/>
      <c r="LT143" s="71"/>
      <c r="LU143" s="71"/>
      <c r="LV143" s="71"/>
      <c r="LW143" s="71"/>
      <c r="LX143" s="71"/>
      <c r="LY143" s="71"/>
      <c r="LZ143" s="71"/>
      <c r="MA143" s="71"/>
      <c r="MB143" s="71"/>
      <c r="MC143" s="71"/>
      <c r="MD143" s="71"/>
      <c r="ME143" s="71"/>
      <c r="MF143" s="71"/>
      <c r="MG143" s="71"/>
      <c r="MH143" s="71"/>
      <c r="MI143" s="71"/>
      <c r="MJ143" s="71"/>
      <c r="MK143" s="71"/>
      <c r="ML143" s="71"/>
      <c r="MM143" s="71"/>
      <c r="MN143" s="71"/>
      <c r="MO143" s="71"/>
      <c r="MP143" s="71"/>
      <c r="MQ143" s="71"/>
      <c r="MR143" s="71"/>
      <c r="MS143" s="71"/>
      <c r="MT143" s="71"/>
      <c r="MU143" s="71"/>
      <c r="MV143" s="71"/>
      <c r="MW143" s="71"/>
      <c r="MX143" s="71"/>
      <c r="MY143" s="71"/>
      <c r="MZ143" s="71"/>
      <c r="NA143" s="71"/>
      <c r="NB143" s="71"/>
      <c r="NC143" s="71"/>
      <c r="ND143" s="71"/>
      <c r="NE143" s="71"/>
      <c r="NF143" s="71"/>
      <c r="NG143" s="71"/>
      <c r="NH143" s="71"/>
      <c r="NI143" s="71"/>
      <c r="NJ143" s="71"/>
      <c r="NK143" s="71"/>
      <c r="NL143" s="71"/>
      <c r="NM143" s="71"/>
      <c r="NN143" s="71"/>
      <c r="NO143" s="71"/>
      <c r="NP143" s="71"/>
      <c r="NQ143" s="71"/>
      <c r="NR143" s="71"/>
      <c r="NS143" s="71"/>
      <c r="NT143" s="71"/>
      <c r="NU143" s="71"/>
      <c r="NV143" s="71"/>
      <c r="NW143" s="71"/>
      <c r="NX143" s="71"/>
      <c r="NY143" s="71"/>
      <c r="NZ143" s="71"/>
      <c r="OA143" s="71"/>
      <c r="OB143" s="71"/>
      <c r="OC143" s="71"/>
      <c r="OD143" s="71"/>
      <c r="OE143" s="71"/>
      <c r="OF143" s="71"/>
      <c r="OG143" s="71"/>
      <c r="OH143" s="71"/>
      <c r="OI143" s="71"/>
      <c r="OJ143" s="71"/>
      <c r="OK143" s="71"/>
      <c r="OL143" s="71"/>
      <c r="OM143" s="71"/>
      <c r="ON143" s="71"/>
      <c r="OO143" s="71"/>
      <c r="OP143" s="71"/>
      <c r="OQ143" s="71"/>
      <c r="OR143" s="71"/>
      <c r="OS143" s="71"/>
      <c r="OT143" s="71"/>
      <c r="OU143" s="71"/>
      <c r="OV143" s="71"/>
      <c r="OW143" s="71"/>
      <c r="OX143" s="71"/>
      <c r="OY143" s="71"/>
      <c r="OZ143" s="71"/>
      <c r="PA143" s="71"/>
      <c r="PB143" s="71"/>
      <c r="PC143" s="71"/>
      <c r="PD143" s="71"/>
      <c r="PE143" s="71"/>
      <c r="PF143" s="71"/>
      <c r="PG143" s="71"/>
      <c r="PH143" s="71"/>
      <c r="PI143" s="71"/>
      <c r="PJ143" s="71"/>
      <c r="PK143" s="71"/>
      <c r="PL143" s="71"/>
      <c r="PM143" s="71"/>
      <c r="PN143" s="71"/>
      <c r="PO143" s="71"/>
      <c r="PP143" s="71"/>
      <c r="PQ143" s="71"/>
      <c r="PR143" s="71"/>
      <c r="PS143" s="71"/>
      <c r="PT143" s="71"/>
      <c r="PU143" s="71"/>
      <c r="PV143" s="71"/>
      <c r="PW143" s="71"/>
      <c r="PX143" s="71"/>
      <c r="PY143" s="71"/>
      <c r="PZ143" s="71"/>
      <c r="QA143" s="71"/>
      <c r="QB143" s="71"/>
      <c r="QC143" s="71"/>
      <c r="QD143" s="71"/>
      <c r="QE143" s="71"/>
      <c r="QF143" s="71"/>
      <c r="QG143" s="71"/>
      <c r="QH143" s="71"/>
      <c r="QI143" s="71"/>
      <c r="QJ143" s="71"/>
      <c r="QK143" s="71"/>
      <c r="QL143" s="71"/>
      <c r="QM143" s="71"/>
      <c r="QN143" s="71"/>
      <c r="QO143" s="71"/>
      <c r="QP143" s="71"/>
      <c r="QQ143" s="71"/>
      <c r="QR143" s="71"/>
      <c r="QS143" s="71"/>
      <c r="QT143" s="71"/>
      <c r="QU143" s="71"/>
      <c r="QV143" s="71"/>
      <c r="QW143" s="71"/>
      <c r="QX143" s="71"/>
      <c r="QY143" s="71"/>
      <c r="QZ143" s="71"/>
      <c r="RA143" s="71"/>
      <c r="RB143" s="71"/>
      <c r="RC143" s="71"/>
      <c r="RD143" s="71"/>
      <c r="RE143" s="71"/>
      <c r="RF143" s="71"/>
      <c r="RG143" s="71"/>
      <c r="RH143" s="71"/>
      <c r="RI143" s="71"/>
      <c r="RJ143" s="71"/>
      <c r="RK143" s="71"/>
      <c r="RL143" s="71"/>
      <c r="RM143" s="71"/>
      <c r="RN143" s="71"/>
      <c r="RO143" s="71"/>
      <c r="RP143" s="71"/>
      <c r="RQ143" s="71"/>
      <c r="RR143" s="71"/>
      <c r="RS143" s="71"/>
      <c r="RT143" s="71"/>
      <c r="RU143" s="71"/>
      <c r="RV143" s="71"/>
      <c r="RW143" s="71"/>
      <c r="RX143" s="71"/>
      <c r="RY143" s="71"/>
      <c r="RZ143" s="71"/>
      <c r="SA143" s="71"/>
      <c r="SB143" s="71"/>
      <c r="SC143" s="71"/>
      <c r="SD143" s="71"/>
      <c r="SE143" s="71"/>
      <c r="SF143" s="71"/>
      <c r="SG143" s="71"/>
      <c r="SH143" s="71"/>
      <c r="SI143" s="71"/>
      <c r="SJ143" s="71"/>
      <c r="SK143" s="71"/>
      <c r="SL143" s="71"/>
      <c r="SM143" s="71"/>
      <c r="SN143" s="71"/>
      <c r="SO143" s="71"/>
      <c r="SP143" s="71"/>
      <c r="SQ143" s="71"/>
      <c r="SR143" s="71"/>
      <c r="SS143" s="71"/>
      <c r="ST143" s="71"/>
      <c r="SU143" s="71"/>
      <c r="SV143" s="71"/>
      <c r="SW143" s="71"/>
      <c r="SX143" s="71"/>
      <c r="SY143" s="71"/>
      <c r="SZ143" s="71"/>
      <c r="TA143" s="71"/>
      <c r="TB143" s="71"/>
      <c r="TC143" s="71"/>
      <c r="TD143" s="71"/>
      <c r="TE143" s="71"/>
      <c r="TF143" s="71"/>
      <c r="TG143" s="71"/>
      <c r="TH143" s="71"/>
      <c r="TI143" s="71"/>
      <c r="TJ143" s="71"/>
      <c r="TK143" s="71"/>
      <c r="TL143" s="71"/>
      <c r="TM143" s="71"/>
      <c r="TN143" s="71"/>
      <c r="TO143" s="71"/>
      <c r="TP143" s="71"/>
      <c r="TQ143" s="71"/>
      <c r="TR143" s="71"/>
      <c r="TS143" s="71"/>
      <c r="TT143" s="71"/>
      <c r="TU143" s="71"/>
      <c r="TV143" s="71"/>
      <c r="TW143" s="71"/>
      <c r="TX143" s="71"/>
      <c r="TY143" s="71"/>
      <c r="TZ143" s="71"/>
      <c r="UA143" s="71"/>
      <c r="UB143" s="71"/>
      <c r="UC143" s="71"/>
      <c r="UD143" s="71"/>
      <c r="UE143" s="71"/>
      <c r="UF143" s="71"/>
      <c r="UG143" s="71"/>
      <c r="UH143" s="71"/>
      <c r="UI143" s="71"/>
      <c r="UJ143" s="71"/>
      <c r="UK143" s="71"/>
      <c r="UL143" s="71"/>
      <c r="UM143" s="71"/>
      <c r="UN143" s="71"/>
      <c r="UO143" s="71"/>
      <c r="UP143" s="71"/>
      <c r="UQ143" s="71"/>
      <c r="UR143" s="71"/>
      <c r="US143" s="71"/>
      <c r="UT143" s="71"/>
      <c r="UU143" s="71"/>
      <c r="UV143" s="71"/>
      <c r="UW143" s="71"/>
      <c r="UX143" s="71"/>
      <c r="UY143" s="71"/>
      <c r="UZ143" s="71"/>
      <c r="VA143" s="71"/>
      <c r="VB143" s="71"/>
      <c r="VC143" s="71"/>
      <c r="VD143" s="71"/>
      <c r="VE143" s="71"/>
      <c r="VF143" s="71"/>
      <c r="VG143" s="71"/>
      <c r="VH143" s="71"/>
      <c r="VI143" s="71"/>
      <c r="VJ143" s="71"/>
      <c r="VK143" s="71"/>
      <c r="VL143" s="71"/>
      <c r="VM143" s="71"/>
      <c r="VN143" s="71"/>
      <c r="VO143" s="71"/>
      <c r="VP143" s="71"/>
      <c r="VQ143" s="71"/>
      <c r="VR143" s="71"/>
      <c r="VS143" s="71"/>
      <c r="VT143" s="71"/>
      <c r="VU143" s="71"/>
      <c r="VV143" s="71"/>
      <c r="VW143" s="71"/>
      <c r="VX143" s="71"/>
      <c r="VY143" s="71"/>
      <c r="VZ143" s="71"/>
      <c r="WA143" s="71"/>
      <c r="WB143" s="71"/>
      <c r="WC143" s="71"/>
      <c r="WD143" s="71"/>
      <c r="WE143" s="71"/>
      <c r="WF143" s="71"/>
      <c r="WG143" s="71"/>
      <c r="WH143" s="71"/>
      <c r="WI143" s="71"/>
      <c r="WJ143" s="71"/>
      <c r="WK143" s="71"/>
      <c r="WL143" s="71"/>
      <c r="WM143" s="71"/>
      <c r="WN143" s="71"/>
      <c r="WO143" s="71"/>
      <c r="WP143" s="71"/>
      <c r="WQ143" s="71"/>
      <c r="WR143" s="71"/>
      <c r="WS143" s="71"/>
      <c r="WT143" s="71"/>
      <c r="WU143" s="71"/>
      <c r="WV143" s="71"/>
      <c r="WW143" s="71"/>
      <c r="WX143" s="71"/>
      <c r="WY143" s="71"/>
      <c r="WZ143" s="71"/>
      <c r="XA143" s="71"/>
      <c r="XB143" s="71"/>
      <c r="XC143" s="71"/>
      <c r="XD143" s="71"/>
      <c r="XE143" s="71"/>
      <c r="XF143" s="71"/>
      <c r="XG143" s="71"/>
      <c r="XH143" s="71"/>
      <c r="XI143" s="71"/>
      <c r="XJ143" s="71"/>
      <c r="XK143" s="71"/>
      <c r="XL143" s="71"/>
      <c r="XM143" s="71"/>
      <c r="XN143" s="71"/>
      <c r="XO143" s="71"/>
      <c r="XP143" s="71"/>
      <c r="XQ143" s="71"/>
      <c r="XR143" s="71"/>
      <c r="XS143" s="71"/>
      <c r="XT143" s="71"/>
      <c r="XU143" s="71"/>
      <c r="XV143" s="71"/>
      <c r="XW143" s="71"/>
      <c r="XX143" s="71"/>
      <c r="XY143" s="71"/>
      <c r="XZ143" s="71"/>
      <c r="YA143" s="71"/>
      <c r="YB143" s="71"/>
      <c r="YC143" s="71"/>
      <c r="YD143" s="71"/>
      <c r="YE143" s="71"/>
      <c r="YF143" s="71"/>
      <c r="YG143" s="71"/>
      <c r="YH143" s="71"/>
      <c r="YI143" s="71"/>
      <c r="YJ143" s="71"/>
      <c r="YK143" s="71"/>
      <c r="YL143" s="71"/>
      <c r="YM143" s="71"/>
      <c r="YN143" s="71"/>
      <c r="YO143" s="71"/>
      <c r="YP143" s="71"/>
      <c r="YQ143" s="71"/>
      <c r="YR143" s="71"/>
      <c r="YS143" s="71"/>
      <c r="YT143" s="71"/>
      <c r="YU143" s="71"/>
      <c r="YV143" s="71"/>
      <c r="YW143" s="71"/>
      <c r="YX143" s="71"/>
      <c r="YY143" s="71"/>
      <c r="YZ143" s="71"/>
      <c r="ZA143" s="71"/>
      <c r="ZB143" s="71"/>
      <c r="ZC143" s="71"/>
      <c r="ZD143" s="71"/>
      <c r="ZE143" s="71"/>
      <c r="ZF143" s="71"/>
      <c r="ZG143" s="71"/>
      <c r="ZH143" s="71"/>
      <c r="ZI143" s="71"/>
      <c r="ZJ143" s="71"/>
      <c r="ZK143" s="71"/>
      <c r="ZL143" s="71"/>
      <c r="ZM143" s="71"/>
      <c r="ZN143" s="71"/>
      <c r="ZO143" s="71"/>
      <c r="ZP143" s="71"/>
      <c r="ZQ143" s="71"/>
      <c r="ZR143" s="71"/>
      <c r="ZS143" s="71"/>
      <c r="ZT143" s="71"/>
      <c r="ZU143" s="71"/>
      <c r="ZV143" s="71"/>
      <c r="ZW143" s="71"/>
      <c r="ZX143" s="71"/>
      <c r="ZY143" s="71"/>
      <c r="ZZ143" s="71"/>
      <c r="AAA143" s="71"/>
      <c r="AAB143" s="71"/>
      <c r="AAC143" s="71"/>
      <c r="AAD143" s="71"/>
      <c r="AAE143" s="71"/>
      <c r="AAF143" s="71"/>
      <c r="AAG143" s="71"/>
      <c r="AAH143" s="71"/>
      <c r="AAI143" s="71"/>
      <c r="AAJ143" s="71"/>
      <c r="AAK143" s="71"/>
      <c r="AAL143" s="71"/>
      <c r="AAM143" s="71"/>
      <c r="AAN143" s="71"/>
      <c r="AAO143" s="71"/>
      <c r="AAP143" s="71"/>
      <c r="AAQ143" s="71"/>
      <c r="AAR143" s="71"/>
      <c r="AAS143" s="71"/>
      <c r="AAT143" s="71"/>
      <c r="AAU143" s="71"/>
      <c r="AAV143" s="71"/>
      <c r="AAW143" s="71"/>
      <c r="AAX143" s="71"/>
      <c r="AAY143" s="71"/>
      <c r="AAZ143" s="71"/>
      <c r="ABA143" s="71"/>
      <c r="ABB143" s="71"/>
      <c r="ABC143" s="71"/>
      <c r="ABD143" s="71"/>
      <c r="ABE143" s="71"/>
      <c r="ABF143" s="71"/>
      <c r="ABG143" s="71"/>
      <c r="ABH143" s="71"/>
      <c r="ABI143" s="71"/>
      <c r="ABJ143" s="71"/>
      <c r="ABK143" s="71"/>
      <c r="ABL143" s="71"/>
      <c r="ABM143" s="71"/>
      <c r="ABN143" s="71"/>
      <c r="ABO143" s="71"/>
      <c r="ABP143" s="71"/>
      <c r="ABQ143" s="71"/>
      <c r="ABR143" s="71"/>
      <c r="ABS143" s="71"/>
      <c r="ABT143" s="71"/>
      <c r="ABU143" s="71"/>
      <c r="ABV143" s="71"/>
      <c r="ABW143" s="71"/>
      <c r="ABX143" s="71"/>
      <c r="ABY143" s="71"/>
      <c r="ABZ143" s="71"/>
      <c r="ACA143" s="71"/>
      <c r="ACB143" s="71"/>
      <c r="ACC143" s="71"/>
      <c r="ACD143" s="71"/>
      <c r="ACE143" s="71"/>
      <c r="ACF143" s="71"/>
      <c r="ACG143" s="71"/>
      <c r="ACH143" s="71"/>
      <c r="ACI143" s="71"/>
      <c r="ACJ143" s="71"/>
      <c r="ACK143" s="71"/>
      <c r="ACL143" s="71"/>
      <c r="ACM143" s="71"/>
      <c r="ACN143" s="71"/>
      <c r="ACO143" s="71"/>
      <c r="ACP143" s="71"/>
      <c r="ACQ143" s="71"/>
      <c r="ACR143" s="71"/>
      <c r="ACS143" s="71"/>
      <c r="ACT143" s="71"/>
      <c r="ACU143" s="71"/>
      <c r="ACV143" s="71"/>
      <c r="ACW143" s="71"/>
      <c r="ACX143" s="71"/>
      <c r="ACY143" s="71"/>
      <c r="ACZ143" s="71"/>
      <c r="ADA143" s="71"/>
      <c r="ADB143" s="71"/>
      <c r="ADC143" s="71"/>
      <c r="ADD143" s="71"/>
      <c r="ADE143" s="71"/>
      <c r="ADF143" s="71"/>
      <c r="ADG143" s="71"/>
      <c r="ADH143" s="71"/>
      <c r="ADI143" s="71"/>
      <c r="ADJ143" s="71"/>
      <c r="ADK143" s="71"/>
      <c r="ADL143" s="71"/>
      <c r="ADM143" s="71"/>
      <c r="ADN143" s="71"/>
      <c r="ADO143" s="71"/>
      <c r="ADP143" s="71"/>
      <c r="ADQ143" s="71"/>
      <c r="ADR143" s="71"/>
      <c r="ADS143" s="71"/>
      <c r="ADT143" s="71"/>
      <c r="ADU143" s="71"/>
      <c r="ADV143" s="71"/>
      <c r="ADW143" s="71"/>
      <c r="ADX143" s="71"/>
      <c r="ADY143" s="71"/>
      <c r="ADZ143" s="71"/>
      <c r="AEA143" s="71"/>
      <c r="AEB143" s="71"/>
      <c r="AEC143" s="71"/>
    </row>
    <row r="144" spans="1:809" s="73" customFormat="1">
      <c r="A144" s="49"/>
      <c r="B144" s="35">
        <v>3</v>
      </c>
      <c r="C144" s="62" t="s">
        <v>439</v>
      </c>
      <c r="D144" s="72" t="s">
        <v>35</v>
      </c>
      <c r="E144" s="63" t="s">
        <v>36</v>
      </c>
      <c r="F144" s="63" t="s">
        <v>440</v>
      </c>
      <c r="G144" s="63">
        <v>32</v>
      </c>
      <c r="H144" s="64">
        <v>80000000</v>
      </c>
      <c r="I144" s="63" t="s">
        <v>326</v>
      </c>
      <c r="J144" s="65">
        <v>2</v>
      </c>
      <c r="K144" s="90">
        <v>210</v>
      </c>
      <c r="L144" s="65">
        <v>1984</v>
      </c>
      <c r="M144" s="67">
        <v>30696</v>
      </c>
      <c r="N144" s="64" t="s">
        <v>351</v>
      </c>
      <c r="O144" s="68"/>
      <c r="P144" s="68"/>
      <c r="Q144" s="69" t="s">
        <v>298</v>
      </c>
      <c r="R144" s="70"/>
      <c r="S144" s="29"/>
      <c r="T144" s="30" t="str">
        <f t="shared" si="2"/>
        <v>Fe</v>
      </c>
      <c r="U144" s="29"/>
      <c r="V144" s="29"/>
      <c r="W144" s="29"/>
      <c r="X144" s="29"/>
      <c r="Y144" s="29"/>
      <c r="Z144" s="29"/>
      <c r="AA144" s="29"/>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c r="EC144" s="71"/>
      <c r="ED144" s="71"/>
      <c r="EE144" s="71"/>
      <c r="EF144" s="71"/>
      <c r="EG144" s="71"/>
      <c r="EH144" s="71"/>
      <c r="EI144" s="71"/>
      <c r="EJ144" s="71"/>
      <c r="EK144" s="71"/>
      <c r="EL144" s="71"/>
      <c r="EM144" s="71"/>
      <c r="EN144" s="71"/>
      <c r="EO144" s="71"/>
      <c r="EP144" s="71"/>
      <c r="EQ144" s="71"/>
      <c r="ER144" s="71"/>
      <c r="ES144" s="71"/>
      <c r="ET144" s="71"/>
      <c r="EU144" s="71"/>
      <c r="EV144" s="71"/>
      <c r="EW144" s="71"/>
      <c r="EX144" s="71"/>
      <c r="EY144" s="71"/>
      <c r="EZ144" s="71"/>
      <c r="FA144" s="71"/>
      <c r="FB144" s="71"/>
      <c r="FC144" s="71"/>
      <c r="FD144" s="71"/>
      <c r="FE144" s="71"/>
      <c r="FF144" s="71"/>
      <c r="FG144" s="71"/>
      <c r="FH144" s="71"/>
      <c r="FI144" s="71"/>
      <c r="FJ144" s="71"/>
      <c r="FK144" s="71"/>
      <c r="FL144" s="71"/>
      <c r="FM144" s="71"/>
      <c r="FN144" s="71"/>
      <c r="FO144" s="71"/>
      <c r="FP144" s="71"/>
      <c r="FQ144" s="71"/>
      <c r="FR144" s="71"/>
      <c r="FS144" s="71"/>
      <c r="FT144" s="71"/>
      <c r="FU144" s="71"/>
      <c r="FV144" s="71"/>
      <c r="FW144" s="71"/>
      <c r="FX144" s="71"/>
      <c r="FY144" s="71"/>
      <c r="FZ144" s="71"/>
      <c r="GA144" s="71"/>
      <c r="GB144" s="71"/>
      <c r="GC144" s="71"/>
      <c r="GD144" s="71"/>
      <c r="GE144" s="71"/>
      <c r="GF144" s="71"/>
      <c r="GG144" s="71"/>
      <c r="GH144" s="71"/>
      <c r="GI144" s="71"/>
      <c r="GJ144" s="71"/>
      <c r="GK144" s="71"/>
      <c r="GL144" s="71"/>
      <c r="GM144" s="71"/>
      <c r="GN144" s="71"/>
      <c r="GO144" s="71"/>
      <c r="GP144" s="71"/>
      <c r="GQ144" s="71"/>
      <c r="GR144" s="71"/>
      <c r="GS144" s="71"/>
      <c r="GT144" s="71"/>
      <c r="GU144" s="71"/>
      <c r="GV144" s="71"/>
      <c r="GW144" s="71"/>
      <c r="GX144" s="71"/>
      <c r="GY144" s="71"/>
      <c r="GZ144" s="71"/>
      <c r="HA144" s="71"/>
      <c r="HB144" s="71"/>
      <c r="HC144" s="71"/>
      <c r="HD144" s="71"/>
      <c r="HE144" s="71"/>
      <c r="HF144" s="71"/>
      <c r="HG144" s="71"/>
      <c r="HH144" s="71"/>
      <c r="HI144" s="71"/>
      <c r="HJ144" s="71"/>
      <c r="HK144" s="71"/>
      <c r="HL144" s="71"/>
      <c r="HM144" s="71"/>
      <c r="HN144" s="71"/>
      <c r="HO144" s="71"/>
      <c r="HP144" s="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c r="IV144" s="71"/>
      <c r="IW144" s="71"/>
      <c r="IX144" s="71"/>
      <c r="IY144" s="71"/>
      <c r="IZ144" s="71"/>
      <c r="JA144" s="71"/>
      <c r="JB144" s="71"/>
      <c r="JC144" s="71"/>
      <c r="JD144" s="71"/>
      <c r="JE144" s="71"/>
      <c r="JF144" s="71"/>
      <c r="JG144" s="71"/>
      <c r="JH144" s="71"/>
      <c r="JI144" s="71"/>
      <c r="JJ144" s="71"/>
      <c r="JK144" s="71"/>
      <c r="JL144" s="71"/>
      <c r="JM144" s="71"/>
      <c r="JN144" s="71"/>
      <c r="JO144" s="71"/>
      <c r="JP144" s="71"/>
      <c r="JQ144" s="71"/>
      <c r="JR144" s="71"/>
      <c r="JS144" s="71"/>
      <c r="JT144" s="71"/>
      <c r="JU144" s="71"/>
      <c r="JV144" s="71"/>
      <c r="JW144" s="71"/>
      <c r="JX144" s="71"/>
      <c r="JY144" s="71"/>
      <c r="JZ144" s="71"/>
      <c r="KA144" s="71"/>
      <c r="KB144" s="71"/>
      <c r="KC144" s="71"/>
      <c r="KD144" s="71"/>
      <c r="KE144" s="71"/>
      <c r="KF144" s="71"/>
      <c r="KG144" s="71"/>
      <c r="KH144" s="71"/>
      <c r="KI144" s="71"/>
      <c r="KJ144" s="71"/>
      <c r="KK144" s="71"/>
      <c r="KL144" s="71"/>
      <c r="KM144" s="71"/>
      <c r="KN144" s="71"/>
      <c r="KO144" s="71"/>
      <c r="KP144" s="71"/>
      <c r="KQ144" s="71"/>
      <c r="KR144" s="71"/>
      <c r="KS144" s="71"/>
      <c r="KT144" s="71"/>
      <c r="KU144" s="71"/>
      <c r="KV144" s="71"/>
      <c r="KW144" s="71"/>
      <c r="KX144" s="71"/>
      <c r="KY144" s="71"/>
      <c r="KZ144" s="71"/>
      <c r="LA144" s="71"/>
      <c r="LB144" s="71"/>
      <c r="LC144" s="71"/>
      <c r="LD144" s="71"/>
      <c r="LE144" s="71"/>
      <c r="LF144" s="71"/>
      <c r="LG144" s="71"/>
      <c r="LH144" s="71"/>
      <c r="LI144" s="71"/>
      <c r="LJ144" s="71"/>
      <c r="LK144" s="71"/>
      <c r="LL144" s="71"/>
      <c r="LM144" s="71"/>
      <c r="LN144" s="71"/>
      <c r="LO144" s="71"/>
      <c r="LP144" s="71"/>
      <c r="LQ144" s="71"/>
      <c r="LR144" s="71"/>
      <c r="LS144" s="71"/>
      <c r="LT144" s="71"/>
      <c r="LU144" s="71"/>
      <c r="LV144" s="71"/>
      <c r="LW144" s="71"/>
      <c r="LX144" s="71"/>
      <c r="LY144" s="71"/>
      <c r="LZ144" s="71"/>
      <c r="MA144" s="71"/>
      <c r="MB144" s="71"/>
      <c r="MC144" s="71"/>
      <c r="MD144" s="71"/>
      <c r="ME144" s="71"/>
      <c r="MF144" s="71"/>
      <c r="MG144" s="71"/>
      <c r="MH144" s="71"/>
      <c r="MI144" s="71"/>
      <c r="MJ144" s="71"/>
      <c r="MK144" s="71"/>
      <c r="ML144" s="71"/>
      <c r="MM144" s="71"/>
      <c r="MN144" s="71"/>
      <c r="MO144" s="71"/>
      <c r="MP144" s="71"/>
      <c r="MQ144" s="71"/>
      <c r="MR144" s="71"/>
      <c r="MS144" s="71"/>
      <c r="MT144" s="71"/>
      <c r="MU144" s="71"/>
      <c r="MV144" s="71"/>
      <c r="MW144" s="71"/>
      <c r="MX144" s="71"/>
      <c r="MY144" s="71"/>
      <c r="MZ144" s="71"/>
      <c r="NA144" s="71"/>
      <c r="NB144" s="71"/>
      <c r="NC144" s="71"/>
      <c r="ND144" s="71"/>
      <c r="NE144" s="71"/>
      <c r="NF144" s="71"/>
      <c r="NG144" s="71"/>
      <c r="NH144" s="71"/>
      <c r="NI144" s="71"/>
      <c r="NJ144" s="71"/>
      <c r="NK144" s="71"/>
      <c r="NL144" s="71"/>
      <c r="NM144" s="71"/>
      <c r="NN144" s="71"/>
      <c r="NO144" s="71"/>
      <c r="NP144" s="71"/>
      <c r="NQ144" s="71"/>
      <c r="NR144" s="71"/>
      <c r="NS144" s="71"/>
      <c r="NT144" s="71"/>
      <c r="NU144" s="71"/>
      <c r="NV144" s="71"/>
      <c r="NW144" s="71"/>
      <c r="NX144" s="71"/>
      <c r="NY144" s="71"/>
      <c r="NZ144" s="71"/>
      <c r="OA144" s="71"/>
      <c r="OB144" s="71"/>
      <c r="OC144" s="71"/>
      <c r="OD144" s="71"/>
      <c r="OE144" s="71"/>
      <c r="OF144" s="71"/>
      <c r="OG144" s="71"/>
      <c r="OH144" s="71"/>
      <c r="OI144" s="71"/>
      <c r="OJ144" s="71"/>
      <c r="OK144" s="71"/>
      <c r="OL144" s="71"/>
      <c r="OM144" s="71"/>
      <c r="ON144" s="71"/>
      <c r="OO144" s="71"/>
      <c r="OP144" s="71"/>
      <c r="OQ144" s="71"/>
      <c r="OR144" s="71"/>
      <c r="OS144" s="71"/>
      <c r="OT144" s="71"/>
      <c r="OU144" s="71"/>
      <c r="OV144" s="71"/>
      <c r="OW144" s="71"/>
      <c r="OX144" s="71"/>
      <c r="OY144" s="71"/>
      <c r="OZ144" s="71"/>
      <c r="PA144" s="71"/>
      <c r="PB144" s="71"/>
      <c r="PC144" s="71"/>
      <c r="PD144" s="71"/>
      <c r="PE144" s="71"/>
      <c r="PF144" s="71"/>
      <c r="PG144" s="71"/>
      <c r="PH144" s="71"/>
      <c r="PI144" s="71"/>
      <c r="PJ144" s="71"/>
      <c r="PK144" s="71"/>
      <c r="PL144" s="71"/>
      <c r="PM144" s="71"/>
      <c r="PN144" s="71"/>
      <c r="PO144" s="71"/>
      <c r="PP144" s="71"/>
      <c r="PQ144" s="71"/>
      <c r="PR144" s="71"/>
      <c r="PS144" s="71"/>
      <c r="PT144" s="71"/>
      <c r="PU144" s="71"/>
      <c r="PV144" s="71"/>
      <c r="PW144" s="71"/>
      <c r="PX144" s="71"/>
      <c r="PY144" s="71"/>
      <c r="PZ144" s="71"/>
      <c r="QA144" s="71"/>
      <c r="QB144" s="71"/>
      <c r="QC144" s="71"/>
      <c r="QD144" s="71"/>
      <c r="QE144" s="71"/>
      <c r="QF144" s="71"/>
      <c r="QG144" s="71"/>
      <c r="QH144" s="71"/>
      <c r="QI144" s="71"/>
      <c r="QJ144" s="71"/>
      <c r="QK144" s="71"/>
      <c r="QL144" s="71"/>
      <c r="QM144" s="71"/>
      <c r="QN144" s="71"/>
      <c r="QO144" s="71"/>
      <c r="QP144" s="71"/>
      <c r="QQ144" s="71"/>
      <c r="QR144" s="71"/>
      <c r="QS144" s="71"/>
      <c r="QT144" s="71"/>
      <c r="QU144" s="71"/>
      <c r="QV144" s="71"/>
      <c r="QW144" s="71"/>
      <c r="QX144" s="71"/>
      <c r="QY144" s="71"/>
      <c r="QZ144" s="71"/>
      <c r="RA144" s="71"/>
      <c r="RB144" s="71"/>
      <c r="RC144" s="71"/>
      <c r="RD144" s="71"/>
      <c r="RE144" s="71"/>
      <c r="RF144" s="71"/>
      <c r="RG144" s="71"/>
      <c r="RH144" s="71"/>
      <c r="RI144" s="71"/>
      <c r="RJ144" s="71"/>
      <c r="RK144" s="71"/>
      <c r="RL144" s="71"/>
      <c r="RM144" s="71"/>
      <c r="RN144" s="71"/>
      <c r="RO144" s="71"/>
      <c r="RP144" s="71"/>
      <c r="RQ144" s="71"/>
      <c r="RR144" s="71"/>
      <c r="RS144" s="71"/>
      <c r="RT144" s="71"/>
      <c r="RU144" s="71"/>
      <c r="RV144" s="71"/>
      <c r="RW144" s="71"/>
      <c r="RX144" s="71"/>
      <c r="RY144" s="71"/>
      <c r="RZ144" s="71"/>
      <c r="SA144" s="71"/>
      <c r="SB144" s="71"/>
      <c r="SC144" s="71"/>
      <c r="SD144" s="71"/>
      <c r="SE144" s="71"/>
      <c r="SF144" s="71"/>
      <c r="SG144" s="71"/>
      <c r="SH144" s="71"/>
      <c r="SI144" s="71"/>
      <c r="SJ144" s="71"/>
      <c r="SK144" s="71"/>
      <c r="SL144" s="71"/>
      <c r="SM144" s="71"/>
      <c r="SN144" s="71"/>
      <c r="SO144" s="71"/>
      <c r="SP144" s="71"/>
      <c r="SQ144" s="71"/>
      <c r="SR144" s="71"/>
      <c r="SS144" s="71"/>
      <c r="ST144" s="71"/>
      <c r="SU144" s="71"/>
      <c r="SV144" s="71"/>
      <c r="SW144" s="71"/>
      <c r="SX144" s="71"/>
      <c r="SY144" s="71"/>
      <c r="SZ144" s="71"/>
      <c r="TA144" s="71"/>
      <c r="TB144" s="71"/>
      <c r="TC144" s="71"/>
      <c r="TD144" s="71"/>
      <c r="TE144" s="71"/>
      <c r="TF144" s="71"/>
      <c r="TG144" s="71"/>
      <c r="TH144" s="71"/>
      <c r="TI144" s="71"/>
      <c r="TJ144" s="71"/>
      <c r="TK144" s="71"/>
      <c r="TL144" s="71"/>
      <c r="TM144" s="71"/>
      <c r="TN144" s="71"/>
      <c r="TO144" s="71"/>
      <c r="TP144" s="71"/>
      <c r="TQ144" s="71"/>
      <c r="TR144" s="71"/>
      <c r="TS144" s="71"/>
      <c r="TT144" s="71"/>
      <c r="TU144" s="71"/>
      <c r="TV144" s="71"/>
      <c r="TW144" s="71"/>
      <c r="TX144" s="71"/>
      <c r="TY144" s="71"/>
      <c r="TZ144" s="71"/>
      <c r="UA144" s="71"/>
      <c r="UB144" s="71"/>
      <c r="UC144" s="71"/>
      <c r="UD144" s="71"/>
      <c r="UE144" s="71"/>
      <c r="UF144" s="71"/>
      <c r="UG144" s="71"/>
      <c r="UH144" s="71"/>
      <c r="UI144" s="71"/>
      <c r="UJ144" s="71"/>
      <c r="UK144" s="71"/>
      <c r="UL144" s="71"/>
      <c r="UM144" s="71"/>
      <c r="UN144" s="71"/>
      <c r="UO144" s="71"/>
      <c r="UP144" s="71"/>
      <c r="UQ144" s="71"/>
      <c r="UR144" s="71"/>
      <c r="US144" s="71"/>
      <c r="UT144" s="71"/>
      <c r="UU144" s="71"/>
      <c r="UV144" s="71"/>
      <c r="UW144" s="71"/>
      <c r="UX144" s="71"/>
      <c r="UY144" s="71"/>
      <c r="UZ144" s="71"/>
      <c r="VA144" s="71"/>
      <c r="VB144" s="71"/>
      <c r="VC144" s="71"/>
      <c r="VD144" s="71"/>
      <c r="VE144" s="71"/>
      <c r="VF144" s="71"/>
      <c r="VG144" s="71"/>
      <c r="VH144" s="71"/>
      <c r="VI144" s="71"/>
      <c r="VJ144" s="71"/>
      <c r="VK144" s="71"/>
      <c r="VL144" s="71"/>
      <c r="VM144" s="71"/>
      <c r="VN144" s="71"/>
      <c r="VO144" s="71"/>
      <c r="VP144" s="71"/>
      <c r="VQ144" s="71"/>
      <c r="VR144" s="71"/>
      <c r="VS144" s="71"/>
      <c r="VT144" s="71"/>
      <c r="VU144" s="71"/>
      <c r="VV144" s="71"/>
      <c r="VW144" s="71"/>
      <c r="VX144" s="71"/>
      <c r="VY144" s="71"/>
      <c r="VZ144" s="71"/>
      <c r="WA144" s="71"/>
      <c r="WB144" s="71"/>
      <c r="WC144" s="71"/>
      <c r="WD144" s="71"/>
      <c r="WE144" s="71"/>
      <c r="WF144" s="71"/>
      <c r="WG144" s="71"/>
      <c r="WH144" s="71"/>
      <c r="WI144" s="71"/>
      <c r="WJ144" s="71"/>
      <c r="WK144" s="71"/>
      <c r="WL144" s="71"/>
      <c r="WM144" s="71"/>
      <c r="WN144" s="71"/>
      <c r="WO144" s="71"/>
      <c r="WP144" s="71"/>
      <c r="WQ144" s="71"/>
      <c r="WR144" s="71"/>
      <c r="WS144" s="71"/>
      <c r="WT144" s="71"/>
      <c r="WU144" s="71"/>
      <c r="WV144" s="71"/>
      <c r="WW144" s="71"/>
      <c r="WX144" s="71"/>
      <c r="WY144" s="71"/>
      <c r="WZ144" s="71"/>
      <c r="XA144" s="71"/>
      <c r="XB144" s="71"/>
      <c r="XC144" s="71"/>
      <c r="XD144" s="71"/>
      <c r="XE144" s="71"/>
      <c r="XF144" s="71"/>
      <c r="XG144" s="71"/>
      <c r="XH144" s="71"/>
      <c r="XI144" s="71"/>
      <c r="XJ144" s="71"/>
      <c r="XK144" s="71"/>
      <c r="XL144" s="71"/>
      <c r="XM144" s="71"/>
      <c r="XN144" s="71"/>
      <c r="XO144" s="71"/>
      <c r="XP144" s="71"/>
      <c r="XQ144" s="71"/>
      <c r="XR144" s="71"/>
      <c r="XS144" s="71"/>
      <c r="XT144" s="71"/>
      <c r="XU144" s="71"/>
      <c r="XV144" s="71"/>
      <c r="XW144" s="71"/>
      <c r="XX144" s="71"/>
      <c r="XY144" s="71"/>
      <c r="XZ144" s="71"/>
      <c r="YA144" s="71"/>
      <c r="YB144" s="71"/>
      <c r="YC144" s="71"/>
      <c r="YD144" s="71"/>
      <c r="YE144" s="71"/>
      <c r="YF144" s="71"/>
      <c r="YG144" s="71"/>
      <c r="YH144" s="71"/>
      <c r="YI144" s="71"/>
      <c r="YJ144" s="71"/>
      <c r="YK144" s="71"/>
      <c r="YL144" s="71"/>
      <c r="YM144" s="71"/>
      <c r="YN144" s="71"/>
      <c r="YO144" s="71"/>
      <c r="YP144" s="71"/>
      <c r="YQ144" s="71"/>
      <c r="YR144" s="71"/>
      <c r="YS144" s="71"/>
      <c r="YT144" s="71"/>
      <c r="YU144" s="71"/>
      <c r="YV144" s="71"/>
      <c r="YW144" s="71"/>
      <c r="YX144" s="71"/>
      <c r="YY144" s="71"/>
      <c r="YZ144" s="71"/>
      <c r="ZA144" s="71"/>
      <c r="ZB144" s="71"/>
      <c r="ZC144" s="71"/>
      <c r="ZD144" s="71"/>
      <c r="ZE144" s="71"/>
      <c r="ZF144" s="71"/>
      <c r="ZG144" s="71"/>
      <c r="ZH144" s="71"/>
      <c r="ZI144" s="71"/>
      <c r="ZJ144" s="71"/>
      <c r="ZK144" s="71"/>
      <c r="ZL144" s="71"/>
      <c r="ZM144" s="71"/>
      <c r="ZN144" s="71"/>
      <c r="ZO144" s="71"/>
      <c r="ZP144" s="71"/>
      <c r="ZQ144" s="71"/>
      <c r="ZR144" s="71"/>
      <c r="ZS144" s="71"/>
      <c r="ZT144" s="71"/>
      <c r="ZU144" s="71"/>
      <c r="ZV144" s="71"/>
      <c r="ZW144" s="71"/>
      <c r="ZX144" s="71"/>
      <c r="ZY144" s="71"/>
      <c r="ZZ144" s="71"/>
      <c r="AAA144" s="71"/>
      <c r="AAB144" s="71"/>
      <c r="AAC144" s="71"/>
      <c r="AAD144" s="71"/>
      <c r="AAE144" s="71"/>
      <c r="AAF144" s="71"/>
      <c r="AAG144" s="71"/>
      <c r="AAH144" s="71"/>
      <c r="AAI144" s="71"/>
      <c r="AAJ144" s="71"/>
      <c r="AAK144" s="71"/>
      <c r="AAL144" s="71"/>
      <c r="AAM144" s="71"/>
      <c r="AAN144" s="71"/>
      <c r="AAO144" s="71"/>
      <c r="AAP144" s="71"/>
      <c r="AAQ144" s="71"/>
      <c r="AAR144" s="71"/>
      <c r="AAS144" s="71"/>
      <c r="AAT144" s="71"/>
      <c r="AAU144" s="71"/>
      <c r="AAV144" s="71"/>
      <c r="AAW144" s="71"/>
      <c r="AAX144" s="71"/>
      <c r="AAY144" s="71"/>
      <c r="AAZ144" s="71"/>
      <c r="ABA144" s="71"/>
      <c r="ABB144" s="71"/>
      <c r="ABC144" s="71"/>
      <c r="ABD144" s="71"/>
      <c r="ABE144" s="71"/>
      <c r="ABF144" s="71"/>
      <c r="ABG144" s="71"/>
      <c r="ABH144" s="71"/>
      <c r="ABI144" s="71"/>
      <c r="ABJ144" s="71"/>
      <c r="ABK144" s="71"/>
      <c r="ABL144" s="71"/>
      <c r="ABM144" s="71"/>
      <c r="ABN144" s="71"/>
      <c r="ABO144" s="71"/>
      <c r="ABP144" s="71"/>
      <c r="ABQ144" s="71"/>
      <c r="ABR144" s="71"/>
      <c r="ABS144" s="71"/>
      <c r="ABT144" s="71"/>
      <c r="ABU144" s="71"/>
      <c r="ABV144" s="71"/>
      <c r="ABW144" s="71"/>
      <c r="ABX144" s="71"/>
      <c r="ABY144" s="71"/>
      <c r="ABZ144" s="71"/>
      <c r="ACA144" s="71"/>
      <c r="ACB144" s="71"/>
      <c r="ACC144" s="71"/>
      <c r="ACD144" s="71"/>
      <c r="ACE144" s="71"/>
      <c r="ACF144" s="71"/>
      <c r="ACG144" s="71"/>
      <c r="ACH144" s="71"/>
      <c r="ACI144" s="71"/>
      <c r="ACJ144" s="71"/>
      <c r="ACK144" s="71"/>
      <c r="ACL144" s="71"/>
      <c r="ACM144" s="71"/>
      <c r="ACN144" s="71"/>
      <c r="ACO144" s="71"/>
      <c r="ACP144" s="71"/>
      <c r="ACQ144" s="71"/>
      <c r="ACR144" s="71"/>
      <c r="ACS144" s="71"/>
      <c r="ACT144" s="71"/>
      <c r="ACU144" s="71"/>
      <c r="ACV144" s="71"/>
      <c r="ACW144" s="71"/>
      <c r="ACX144" s="71"/>
      <c r="ACY144" s="71"/>
      <c r="ACZ144" s="71"/>
      <c r="ADA144" s="71"/>
      <c r="ADB144" s="71"/>
      <c r="ADC144" s="71"/>
      <c r="ADD144" s="71"/>
      <c r="ADE144" s="71"/>
      <c r="ADF144" s="71"/>
      <c r="ADG144" s="71"/>
      <c r="ADH144" s="71"/>
      <c r="ADI144" s="71"/>
      <c r="ADJ144" s="71"/>
      <c r="ADK144" s="71"/>
      <c r="ADL144" s="71"/>
      <c r="ADM144" s="71"/>
      <c r="ADN144" s="71"/>
      <c r="ADO144" s="71"/>
      <c r="ADP144" s="71"/>
      <c r="ADQ144" s="71"/>
      <c r="ADR144" s="71"/>
      <c r="ADS144" s="71"/>
      <c r="ADT144" s="71"/>
      <c r="ADU144" s="71"/>
      <c r="ADV144" s="71"/>
      <c r="ADW144" s="71"/>
      <c r="ADX144" s="71"/>
      <c r="ADY144" s="71"/>
      <c r="ADZ144" s="71"/>
      <c r="AEA144" s="71"/>
      <c r="AEB144" s="71"/>
      <c r="AEC144" s="71"/>
    </row>
    <row r="145" spans="1:809" s="73" customFormat="1">
      <c r="A145" s="49"/>
      <c r="B145" s="35">
        <v>3</v>
      </c>
      <c r="C145" s="62" t="s">
        <v>441</v>
      </c>
      <c r="D145" s="72" t="s">
        <v>42</v>
      </c>
      <c r="E145" s="63" t="s">
        <v>85</v>
      </c>
      <c r="F145" s="63" t="s">
        <v>86</v>
      </c>
      <c r="G145" s="63">
        <v>8</v>
      </c>
      <c r="H145" s="64">
        <v>1540000</v>
      </c>
      <c r="I145" s="63" t="s">
        <v>326</v>
      </c>
      <c r="J145" s="65">
        <v>2</v>
      </c>
      <c r="K145" s="90">
        <v>11</v>
      </c>
      <c r="L145" s="65">
        <v>1984</v>
      </c>
      <c r="M145" s="89">
        <v>1984</v>
      </c>
      <c r="N145" s="64"/>
      <c r="O145" s="68"/>
      <c r="P145" s="68"/>
      <c r="Q145" s="69" t="s">
        <v>298</v>
      </c>
      <c r="R145" s="70"/>
      <c r="S145" s="29"/>
      <c r="T145" s="30" t="str">
        <f t="shared" si="2"/>
        <v>Au</v>
      </c>
      <c r="U145" s="29"/>
      <c r="V145" s="29"/>
      <c r="W145" s="29"/>
      <c r="X145" s="29"/>
      <c r="Y145" s="29"/>
      <c r="Z145" s="29"/>
      <c r="AA145" s="29"/>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c r="DS145" s="71"/>
      <c r="DT145" s="71"/>
      <c r="DU145" s="71"/>
      <c r="DV145" s="71"/>
      <c r="DW145" s="71"/>
      <c r="DX145" s="71"/>
      <c r="DY145" s="71"/>
      <c r="DZ145" s="71"/>
      <c r="EA145" s="71"/>
      <c r="EB145" s="71"/>
      <c r="EC145" s="71"/>
      <c r="ED145" s="71"/>
      <c r="EE145" s="71"/>
      <c r="EF145" s="71"/>
      <c r="EG145" s="71"/>
      <c r="EH145" s="71"/>
      <c r="EI145" s="71"/>
      <c r="EJ145" s="71"/>
      <c r="EK145" s="71"/>
      <c r="EL145" s="71"/>
      <c r="EM145" s="71"/>
      <c r="EN145" s="71"/>
      <c r="EO145" s="71"/>
      <c r="EP145" s="71"/>
      <c r="EQ145" s="71"/>
      <c r="ER145" s="71"/>
      <c r="ES145" s="71"/>
      <c r="ET145" s="71"/>
      <c r="EU145" s="71"/>
      <c r="EV145" s="71"/>
      <c r="EW145" s="71"/>
      <c r="EX145" s="71"/>
      <c r="EY145" s="71"/>
      <c r="EZ145" s="71"/>
      <c r="FA145" s="71"/>
      <c r="FB145" s="71"/>
      <c r="FC145" s="71"/>
      <c r="FD145" s="71"/>
      <c r="FE145" s="71"/>
      <c r="FF145" s="71"/>
      <c r="FG145" s="71"/>
      <c r="FH145" s="71"/>
      <c r="FI145" s="71"/>
      <c r="FJ145" s="71"/>
      <c r="FK145" s="71"/>
      <c r="FL145" s="71"/>
      <c r="FM145" s="71"/>
      <c r="FN145" s="71"/>
      <c r="FO145" s="71"/>
      <c r="FP145" s="71"/>
      <c r="FQ145" s="71"/>
      <c r="FR145" s="71"/>
      <c r="FS145" s="71"/>
      <c r="FT145" s="71"/>
      <c r="FU145" s="71"/>
      <c r="FV145" s="71"/>
      <c r="FW145" s="71"/>
      <c r="FX145" s="71"/>
      <c r="FY145" s="71"/>
      <c r="FZ145" s="71"/>
      <c r="GA145" s="71"/>
      <c r="GB145" s="71"/>
      <c r="GC145" s="71"/>
      <c r="GD145" s="71"/>
      <c r="GE145" s="71"/>
      <c r="GF145" s="71"/>
      <c r="GG145" s="71"/>
      <c r="GH145" s="71"/>
      <c r="GI145" s="71"/>
      <c r="GJ145" s="71"/>
      <c r="GK145" s="71"/>
      <c r="GL145" s="71"/>
      <c r="GM145" s="71"/>
      <c r="GN145" s="71"/>
      <c r="GO145" s="71"/>
      <c r="GP145" s="71"/>
      <c r="GQ145" s="71"/>
      <c r="GR145" s="71"/>
      <c r="GS145" s="71"/>
      <c r="GT145" s="71"/>
      <c r="GU145" s="71"/>
      <c r="GV145" s="71"/>
      <c r="GW145" s="71"/>
      <c r="GX145" s="71"/>
      <c r="GY145" s="71"/>
      <c r="GZ145" s="71"/>
      <c r="HA145" s="71"/>
      <c r="HB145" s="71"/>
      <c r="HC145" s="71"/>
      <c r="HD145" s="71"/>
      <c r="HE145" s="71"/>
      <c r="HF145" s="71"/>
      <c r="HG145" s="71"/>
      <c r="HH145" s="71"/>
      <c r="HI145" s="71"/>
      <c r="HJ145" s="71"/>
      <c r="HK145" s="71"/>
      <c r="HL145" s="71"/>
      <c r="HM145" s="71"/>
      <c r="HN145" s="71"/>
      <c r="HO145" s="71"/>
      <c r="HP145" s="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c r="IV145" s="71"/>
      <c r="IW145" s="71"/>
      <c r="IX145" s="71"/>
      <c r="IY145" s="71"/>
      <c r="IZ145" s="71"/>
      <c r="JA145" s="71"/>
      <c r="JB145" s="71"/>
      <c r="JC145" s="71"/>
      <c r="JD145" s="71"/>
      <c r="JE145" s="71"/>
      <c r="JF145" s="71"/>
      <c r="JG145" s="71"/>
      <c r="JH145" s="71"/>
      <c r="JI145" s="71"/>
      <c r="JJ145" s="71"/>
      <c r="JK145" s="71"/>
      <c r="JL145" s="71"/>
      <c r="JM145" s="71"/>
      <c r="JN145" s="71"/>
      <c r="JO145" s="71"/>
      <c r="JP145" s="71"/>
      <c r="JQ145" s="71"/>
      <c r="JR145" s="71"/>
      <c r="JS145" s="71"/>
      <c r="JT145" s="71"/>
      <c r="JU145" s="71"/>
      <c r="JV145" s="71"/>
      <c r="JW145" s="71"/>
      <c r="JX145" s="71"/>
      <c r="JY145" s="71"/>
      <c r="JZ145" s="71"/>
      <c r="KA145" s="71"/>
      <c r="KB145" s="71"/>
      <c r="KC145" s="71"/>
      <c r="KD145" s="71"/>
      <c r="KE145" s="71"/>
      <c r="KF145" s="71"/>
      <c r="KG145" s="71"/>
      <c r="KH145" s="71"/>
      <c r="KI145" s="71"/>
      <c r="KJ145" s="71"/>
      <c r="KK145" s="71"/>
      <c r="KL145" s="71"/>
      <c r="KM145" s="71"/>
      <c r="KN145" s="71"/>
      <c r="KO145" s="71"/>
      <c r="KP145" s="71"/>
      <c r="KQ145" s="71"/>
      <c r="KR145" s="71"/>
      <c r="KS145" s="71"/>
      <c r="KT145" s="71"/>
      <c r="KU145" s="71"/>
      <c r="KV145" s="71"/>
      <c r="KW145" s="71"/>
      <c r="KX145" s="71"/>
      <c r="KY145" s="71"/>
      <c r="KZ145" s="71"/>
      <c r="LA145" s="71"/>
      <c r="LB145" s="71"/>
      <c r="LC145" s="71"/>
      <c r="LD145" s="71"/>
      <c r="LE145" s="71"/>
      <c r="LF145" s="71"/>
      <c r="LG145" s="71"/>
      <c r="LH145" s="71"/>
      <c r="LI145" s="71"/>
      <c r="LJ145" s="71"/>
      <c r="LK145" s="71"/>
      <c r="LL145" s="71"/>
      <c r="LM145" s="71"/>
      <c r="LN145" s="71"/>
      <c r="LO145" s="71"/>
      <c r="LP145" s="71"/>
      <c r="LQ145" s="71"/>
      <c r="LR145" s="71"/>
      <c r="LS145" s="71"/>
      <c r="LT145" s="71"/>
      <c r="LU145" s="71"/>
      <c r="LV145" s="71"/>
      <c r="LW145" s="71"/>
      <c r="LX145" s="71"/>
      <c r="LY145" s="71"/>
      <c r="LZ145" s="71"/>
      <c r="MA145" s="71"/>
      <c r="MB145" s="71"/>
      <c r="MC145" s="71"/>
      <c r="MD145" s="71"/>
      <c r="ME145" s="71"/>
      <c r="MF145" s="71"/>
      <c r="MG145" s="71"/>
      <c r="MH145" s="71"/>
      <c r="MI145" s="71"/>
      <c r="MJ145" s="71"/>
      <c r="MK145" s="71"/>
      <c r="ML145" s="71"/>
      <c r="MM145" s="71"/>
      <c r="MN145" s="71"/>
      <c r="MO145" s="71"/>
      <c r="MP145" s="71"/>
      <c r="MQ145" s="71"/>
      <c r="MR145" s="71"/>
      <c r="MS145" s="71"/>
      <c r="MT145" s="71"/>
      <c r="MU145" s="71"/>
      <c r="MV145" s="71"/>
      <c r="MW145" s="71"/>
      <c r="MX145" s="71"/>
      <c r="MY145" s="71"/>
      <c r="MZ145" s="71"/>
      <c r="NA145" s="71"/>
      <c r="NB145" s="71"/>
      <c r="NC145" s="71"/>
      <c r="ND145" s="71"/>
      <c r="NE145" s="71"/>
      <c r="NF145" s="71"/>
      <c r="NG145" s="71"/>
      <c r="NH145" s="71"/>
      <c r="NI145" s="71"/>
      <c r="NJ145" s="71"/>
      <c r="NK145" s="71"/>
      <c r="NL145" s="71"/>
      <c r="NM145" s="71"/>
      <c r="NN145" s="71"/>
      <c r="NO145" s="71"/>
      <c r="NP145" s="71"/>
      <c r="NQ145" s="71"/>
      <c r="NR145" s="71"/>
      <c r="NS145" s="71"/>
      <c r="NT145" s="71"/>
      <c r="NU145" s="71"/>
      <c r="NV145" s="71"/>
      <c r="NW145" s="71"/>
      <c r="NX145" s="71"/>
      <c r="NY145" s="71"/>
      <c r="NZ145" s="71"/>
      <c r="OA145" s="71"/>
      <c r="OB145" s="71"/>
      <c r="OC145" s="71"/>
      <c r="OD145" s="71"/>
      <c r="OE145" s="71"/>
      <c r="OF145" s="71"/>
      <c r="OG145" s="71"/>
      <c r="OH145" s="71"/>
      <c r="OI145" s="71"/>
      <c r="OJ145" s="71"/>
      <c r="OK145" s="71"/>
      <c r="OL145" s="71"/>
      <c r="OM145" s="71"/>
      <c r="ON145" s="71"/>
      <c r="OO145" s="71"/>
      <c r="OP145" s="71"/>
      <c r="OQ145" s="71"/>
      <c r="OR145" s="71"/>
      <c r="OS145" s="71"/>
      <c r="OT145" s="71"/>
      <c r="OU145" s="71"/>
      <c r="OV145" s="71"/>
      <c r="OW145" s="71"/>
      <c r="OX145" s="71"/>
      <c r="OY145" s="71"/>
      <c r="OZ145" s="71"/>
      <c r="PA145" s="71"/>
      <c r="PB145" s="71"/>
      <c r="PC145" s="71"/>
      <c r="PD145" s="71"/>
      <c r="PE145" s="71"/>
      <c r="PF145" s="71"/>
      <c r="PG145" s="71"/>
      <c r="PH145" s="71"/>
      <c r="PI145" s="71"/>
      <c r="PJ145" s="71"/>
      <c r="PK145" s="71"/>
      <c r="PL145" s="71"/>
      <c r="PM145" s="71"/>
      <c r="PN145" s="71"/>
      <c r="PO145" s="71"/>
      <c r="PP145" s="71"/>
      <c r="PQ145" s="71"/>
      <c r="PR145" s="71"/>
      <c r="PS145" s="71"/>
      <c r="PT145" s="71"/>
      <c r="PU145" s="71"/>
      <c r="PV145" s="71"/>
      <c r="PW145" s="71"/>
      <c r="PX145" s="71"/>
      <c r="PY145" s="71"/>
      <c r="PZ145" s="71"/>
      <c r="QA145" s="71"/>
      <c r="QB145" s="71"/>
      <c r="QC145" s="71"/>
      <c r="QD145" s="71"/>
      <c r="QE145" s="71"/>
      <c r="QF145" s="71"/>
      <c r="QG145" s="71"/>
      <c r="QH145" s="71"/>
      <c r="QI145" s="71"/>
      <c r="QJ145" s="71"/>
      <c r="QK145" s="71"/>
      <c r="QL145" s="71"/>
      <c r="QM145" s="71"/>
      <c r="QN145" s="71"/>
      <c r="QO145" s="71"/>
      <c r="QP145" s="71"/>
      <c r="QQ145" s="71"/>
      <c r="QR145" s="71"/>
      <c r="QS145" s="71"/>
      <c r="QT145" s="71"/>
      <c r="QU145" s="71"/>
      <c r="QV145" s="71"/>
      <c r="QW145" s="71"/>
      <c r="QX145" s="71"/>
      <c r="QY145" s="71"/>
      <c r="QZ145" s="71"/>
      <c r="RA145" s="71"/>
      <c r="RB145" s="71"/>
      <c r="RC145" s="71"/>
      <c r="RD145" s="71"/>
      <c r="RE145" s="71"/>
      <c r="RF145" s="71"/>
      <c r="RG145" s="71"/>
      <c r="RH145" s="71"/>
      <c r="RI145" s="71"/>
      <c r="RJ145" s="71"/>
      <c r="RK145" s="71"/>
      <c r="RL145" s="71"/>
      <c r="RM145" s="71"/>
      <c r="RN145" s="71"/>
      <c r="RO145" s="71"/>
      <c r="RP145" s="71"/>
      <c r="RQ145" s="71"/>
      <c r="RR145" s="71"/>
      <c r="RS145" s="71"/>
      <c r="RT145" s="71"/>
      <c r="RU145" s="71"/>
      <c r="RV145" s="71"/>
      <c r="RW145" s="71"/>
      <c r="RX145" s="71"/>
      <c r="RY145" s="71"/>
      <c r="RZ145" s="71"/>
      <c r="SA145" s="71"/>
      <c r="SB145" s="71"/>
      <c r="SC145" s="71"/>
      <c r="SD145" s="71"/>
      <c r="SE145" s="71"/>
      <c r="SF145" s="71"/>
      <c r="SG145" s="71"/>
      <c r="SH145" s="71"/>
      <c r="SI145" s="71"/>
      <c r="SJ145" s="71"/>
      <c r="SK145" s="71"/>
      <c r="SL145" s="71"/>
      <c r="SM145" s="71"/>
      <c r="SN145" s="71"/>
      <c r="SO145" s="71"/>
      <c r="SP145" s="71"/>
      <c r="SQ145" s="71"/>
      <c r="SR145" s="71"/>
      <c r="SS145" s="71"/>
      <c r="ST145" s="71"/>
      <c r="SU145" s="71"/>
      <c r="SV145" s="71"/>
      <c r="SW145" s="71"/>
      <c r="SX145" s="71"/>
      <c r="SY145" s="71"/>
      <c r="SZ145" s="71"/>
      <c r="TA145" s="71"/>
      <c r="TB145" s="71"/>
      <c r="TC145" s="71"/>
      <c r="TD145" s="71"/>
      <c r="TE145" s="71"/>
      <c r="TF145" s="71"/>
      <c r="TG145" s="71"/>
      <c r="TH145" s="71"/>
      <c r="TI145" s="71"/>
      <c r="TJ145" s="71"/>
      <c r="TK145" s="71"/>
      <c r="TL145" s="71"/>
      <c r="TM145" s="71"/>
      <c r="TN145" s="71"/>
      <c r="TO145" s="71"/>
      <c r="TP145" s="71"/>
      <c r="TQ145" s="71"/>
      <c r="TR145" s="71"/>
      <c r="TS145" s="71"/>
      <c r="TT145" s="71"/>
      <c r="TU145" s="71"/>
      <c r="TV145" s="71"/>
      <c r="TW145" s="71"/>
      <c r="TX145" s="71"/>
      <c r="TY145" s="71"/>
      <c r="TZ145" s="71"/>
      <c r="UA145" s="71"/>
      <c r="UB145" s="71"/>
      <c r="UC145" s="71"/>
      <c r="UD145" s="71"/>
      <c r="UE145" s="71"/>
      <c r="UF145" s="71"/>
      <c r="UG145" s="71"/>
      <c r="UH145" s="71"/>
      <c r="UI145" s="71"/>
      <c r="UJ145" s="71"/>
      <c r="UK145" s="71"/>
      <c r="UL145" s="71"/>
      <c r="UM145" s="71"/>
      <c r="UN145" s="71"/>
      <c r="UO145" s="71"/>
      <c r="UP145" s="71"/>
      <c r="UQ145" s="71"/>
      <c r="UR145" s="71"/>
      <c r="US145" s="71"/>
      <c r="UT145" s="71"/>
      <c r="UU145" s="71"/>
      <c r="UV145" s="71"/>
      <c r="UW145" s="71"/>
      <c r="UX145" s="71"/>
      <c r="UY145" s="71"/>
      <c r="UZ145" s="71"/>
      <c r="VA145" s="71"/>
      <c r="VB145" s="71"/>
      <c r="VC145" s="71"/>
      <c r="VD145" s="71"/>
      <c r="VE145" s="71"/>
      <c r="VF145" s="71"/>
      <c r="VG145" s="71"/>
      <c r="VH145" s="71"/>
      <c r="VI145" s="71"/>
      <c r="VJ145" s="71"/>
      <c r="VK145" s="71"/>
      <c r="VL145" s="71"/>
      <c r="VM145" s="71"/>
      <c r="VN145" s="71"/>
      <c r="VO145" s="71"/>
      <c r="VP145" s="71"/>
      <c r="VQ145" s="71"/>
      <c r="VR145" s="71"/>
      <c r="VS145" s="71"/>
      <c r="VT145" s="71"/>
      <c r="VU145" s="71"/>
      <c r="VV145" s="71"/>
      <c r="VW145" s="71"/>
      <c r="VX145" s="71"/>
      <c r="VY145" s="71"/>
      <c r="VZ145" s="71"/>
      <c r="WA145" s="71"/>
      <c r="WB145" s="71"/>
      <c r="WC145" s="71"/>
      <c r="WD145" s="71"/>
      <c r="WE145" s="71"/>
      <c r="WF145" s="71"/>
      <c r="WG145" s="71"/>
      <c r="WH145" s="71"/>
      <c r="WI145" s="71"/>
      <c r="WJ145" s="71"/>
      <c r="WK145" s="71"/>
      <c r="WL145" s="71"/>
      <c r="WM145" s="71"/>
      <c r="WN145" s="71"/>
      <c r="WO145" s="71"/>
      <c r="WP145" s="71"/>
      <c r="WQ145" s="71"/>
      <c r="WR145" s="71"/>
      <c r="WS145" s="71"/>
      <c r="WT145" s="71"/>
      <c r="WU145" s="71"/>
      <c r="WV145" s="71"/>
      <c r="WW145" s="71"/>
      <c r="WX145" s="71"/>
      <c r="WY145" s="71"/>
      <c r="WZ145" s="71"/>
      <c r="XA145" s="71"/>
      <c r="XB145" s="71"/>
      <c r="XC145" s="71"/>
      <c r="XD145" s="71"/>
      <c r="XE145" s="71"/>
      <c r="XF145" s="71"/>
      <c r="XG145" s="71"/>
      <c r="XH145" s="71"/>
      <c r="XI145" s="71"/>
      <c r="XJ145" s="71"/>
      <c r="XK145" s="71"/>
      <c r="XL145" s="71"/>
      <c r="XM145" s="71"/>
      <c r="XN145" s="71"/>
      <c r="XO145" s="71"/>
      <c r="XP145" s="71"/>
      <c r="XQ145" s="71"/>
      <c r="XR145" s="71"/>
      <c r="XS145" s="71"/>
      <c r="XT145" s="71"/>
      <c r="XU145" s="71"/>
      <c r="XV145" s="71"/>
      <c r="XW145" s="71"/>
      <c r="XX145" s="71"/>
      <c r="XY145" s="71"/>
      <c r="XZ145" s="71"/>
      <c r="YA145" s="71"/>
      <c r="YB145" s="71"/>
      <c r="YC145" s="71"/>
      <c r="YD145" s="71"/>
      <c r="YE145" s="71"/>
      <c r="YF145" s="71"/>
      <c r="YG145" s="71"/>
      <c r="YH145" s="71"/>
      <c r="YI145" s="71"/>
      <c r="YJ145" s="71"/>
      <c r="YK145" s="71"/>
      <c r="YL145" s="71"/>
      <c r="YM145" s="71"/>
      <c r="YN145" s="71"/>
      <c r="YO145" s="71"/>
      <c r="YP145" s="71"/>
      <c r="YQ145" s="71"/>
      <c r="YR145" s="71"/>
      <c r="YS145" s="71"/>
      <c r="YT145" s="71"/>
      <c r="YU145" s="71"/>
      <c r="YV145" s="71"/>
      <c r="YW145" s="71"/>
      <c r="YX145" s="71"/>
      <c r="YY145" s="71"/>
      <c r="YZ145" s="71"/>
      <c r="ZA145" s="71"/>
      <c r="ZB145" s="71"/>
      <c r="ZC145" s="71"/>
      <c r="ZD145" s="71"/>
      <c r="ZE145" s="71"/>
      <c r="ZF145" s="71"/>
      <c r="ZG145" s="71"/>
      <c r="ZH145" s="71"/>
      <c r="ZI145" s="71"/>
      <c r="ZJ145" s="71"/>
      <c r="ZK145" s="71"/>
      <c r="ZL145" s="71"/>
      <c r="ZM145" s="71"/>
      <c r="ZN145" s="71"/>
      <c r="ZO145" s="71"/>
      <c r="ZP145" s="71"/>
      <c r="ZQ145" s="71"/>
      <c r="ZR145" s="71"/>
      <c r="ZS145" s="71"/>
      <c r="ZT145" s="71"/>
      <c r="ZU145" s="71"/>
      <c r="ZV145" s="71"/>
      <c r="ZW145" s="71"/>
      <c r="ZX145" s="71"/>
      <c r="ZY145" s="71"/>
      <c r="ZZ145" s="71"/>
      <c r="AAA145" s="71"/>
      <c r="AAB145" s="71"/>
      <c r="AAC145" s="71"/>
      <c r="AAD145" s="71"/>
      <c r="AAE145" s="71"/>
      <c r="AAF145" s="71"/>
      <c r="AAG145" s="71"/>
      <c r="AAH145" s="71"/>
      <c r="AAI145" s="71"/>
      <c r="AAJ145" s="71"/>
      <c r="AAK145" s="71"/>
      <c r="AAL145" s="71"/>
      <c r="AAM145" s="71"/>
      <c r="AAN145" s="71"/>
      <c r="AAO145" s="71"/>
      <c r="AAP145" s="71"/>
      <c r="AAQ145" s="71"/>
      <c r="AAR145" s="71"/>
      <c r="AAS145" s="71"/>
      <c r="AAT145" s="71"/>
      <c r="AAU145" s="71"/>
      <c r="AAV145" s="71"/>
      <c r="AAW145" s="71"/>
      <c r="AAX145" s="71"/>
      <c r="AAY145" s="71"/>
      <c r="AAZ145" s="71"/>
      <c r="ABA145" s="71"/>
      <c r="ABB145" s="71"/>
      <c r="ABC145" s="71"/>
      <c r="ABD145" s="71"/>
      <c r="ABE145" s="71"/>
      <c r="ABF145" s="71"/>
      <c r="ABG145" s="71"/>
      <c r="ABH145" s="71"/>
      <c r="ABI145" s="71"/>
      <c r="ABJ145" s="71"/>
      <c r="ABK145" s="71"/>
      <c r="ABL145" s="71"/>
      <c r="ABM145" s="71"/>
      <c r="ABN145" s="71"/>
      <c r="ABO145" s="71"/>
      <c r="ABP145" s="71"/>
      <c r="ABQ145" s="71"/>
      <c r="ABR145" s="71"/>
      <c r="ABS145" s="71"/>
      <c r="ABT145" s="71"/>
      <c r="ABU145" s="71"/>
      <c r="ABV145" s="71"/>
      <c r="ABW145" s="71"/>
      <c r="ABX145" s="71"/>
      <c r="ABY145" s="71"/>
      <c r="ABZ145" s="71"/>
      <c r="ACA145" s="71"/>
      <c r="ACB145" s="71"/>
      <c r="ACC145" s="71"/>
      <c r="ACD145" s="71"/>
      <c r="ACE145" s="71"/>
      <c r="ACF145" s="71"/>
      <c r="ACG145" s="71"/>
      <c r="ACH145" s="71"/>
      <c r="ACI145" s="71"/>
      <c r="ACJ145" s="71"/>
      <c r="ACK145" s="71"/>
      <c r="ACL145" s="71"/>
      <c r="ACM145" s="71"/>
      <c r="ACN145" s="71"/>
      <c r="ACO145" s="71"/>
      <c r="ACP145" s="71"/>
      <c r="ACQ145" s="71"/>
      <c r="ACR145" s="71"/>
      <c r="ACS145" s="71"/>
      <c r="ACT145" s="71"/>
      <c r="ACU145" s="71"/>
      <c r="ACV145" s="71"/>
      <c r="ACW145" s="71"/>
      <c r="ACX145" s="71"/>
      <c r="ACY145" s="71"/>
      <c r="ACZ145" s="71"/>
      <c r="ADA145" s="71"/>
      <c r="ADB145" s="71"/>
      <c r="ADC145" s="71"/>
      <c r="ADD145" s="71"/>
      <c r="ADE145" s="71"/>
      <c r="ADF145" s="71"/>
      <c r="ADG145" s="71"/>
      <c r="ADH145" s="71"/>
      <c r="ADI145" s="71"/>
      <c r="ADJ145" s="71"/>
      <c r="ADK145" s="71"/>
      <c r="ADL145" s="71"/>
      <c r="ADM145" s="71"/>
      <c r="ADN145" s="71"/>
      <c r="ADO145" s="71"/>
      <c r="ADP145" s="71"/>
      <c r="ADQ145" s="71"/>
      <c r="ADR145" s="71"/>
      <c r="ADS145" s="71"/>
      <c r="ADT145" s="71"/>
      <c r="ADU145" s="71"/>
      <c r="ADV145" s="71"/>
      <c r="ADW145" s="71"/>
      <c r="ADX145" s="71"/>
      <c r="ADY145" s="71"/>
      <c r="ADZ145" s="71"/>
      <c r="AEA145" s="71"/>
      <c r="AEB145" s="71"/>
      <c r="AEC145" s="71"/>
    </row>
    <row r="146" spans="1:809" s="73" customFormat="1">
      <c r="A146" s="49"/>
      <c r="B146" s="35">
        <v>3</v>
      </c>
      <c r="C146" s="62" t="s">
        <v>442</v>
      </c>
      <c r="D146" s="72" t="s">
        <v>443</v>
      </c>
      <c r="E146" s="63" t="s">
        <v>184</v>
      </c>
      <c r="F146" s="63" t="s">
        <v>86</v>
      </c>
      <c r="G146" s="63">
        <v>9</v>
      </c>
      <c r="H146" s="64"/>
      <c r="I146" s="63" t="s">
        <v>38</v>
      </c>
      <c r="J146" s="65">
        <v>1</v>
      </c>
      <c r="K146" s="90">
        <v>179</v>
      </c>
      <c r="L146" s="65">
        <v>1984</v>
      </c>
      <c r="M146" s="89">
        <v>1984</v>
      </c>
      <c r="N146" s="64"/>
      <c r="O146" s="68"/>
      <c r="P146" s="68"/>
      <c r="Q146" s="69" t="s">
        <v>298</v>
      </c>
      <c r="R146" s="70"/>
      <c r="S146" s="29"/>
      <c r="T146" s="30" t="str">
        <f t="shared" si="2"/>
        <v>Vermiculite</v>
      </c>
      <c r="U146" s="29"/>
      <c r="V146" s="29"/>
      <c r="W146" s="29"/>
      <c r="X146" s="29"/>
      <c r="Y146" s="29"/>
      <c r="Z146" s="29"/>
      <c r="AA146" s="29"/>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c r="EC146" s="71"/>
      <c r="ED146" s="71"/>
      <c r="EE146" s="71"/>
      <c r="EF146" s="71"/>
      <c r="EG146" s="71"/>
      <c r="EH146" s="71"/>
      <c r="EI146" s="71"/>
      <c r="EJ146" s="71"/>
      <c r="EK146" s="71"/>
      <c r="EL146" s="71"/>
      <c r="EM146" s="71"/>
      <c r="EN146" s="71"/>
      <c r="EO146" s="71"/>
      <c r="EP146" s="71"/>
      <c r="EQ146" s="71"/>
      <c r="ER146" s="71"/>
      <c r="ES146" s="71"/>
      <c r="ET146" s="71"/>
      <c r="EU146" s="71"/>
      <c r="EV146" s="71"/>
      <c r="EW146" s="71"/>
      <c r="EX146" s="71"/>
      <c r="EY146" s="71"/>
      <c r="EZ146" s="71"/>
      <c r="FA146" s="71"/>
      <c r="FB146" s="71"/>
      <c r="FC146" s="71"/>
      <c r="FD146" s="71"/>
      <c r="FE146" s="71"/>
      <c r="FF146" s="71"/>
      <c r="FG146" s="71"/>
      <c r="FH146" s="71"/>
      <c r="FI146" s="71"/>
      <c r="FJ146" s="71"/>
      <c r="FK146" s="71"/>
      <c r="FL146" s="71"/>
      <c r="FM146" s="71"/>
      <c r="FN146" s="71"/>
      <c r="FO146" s="71"/>
      <c r="FP146" s="71"/>
      <c r="FQ146" s="71"/>
      <c r="FR146" s="71"/>
      <c r="FS146" s="71"/>
      <c r="FT146" s="71"/>
      <c r="FU146" s="71"/>
      <c r="FV146" s="71"/>
      <c r="FW146" s="71"/>
      <c r="FX146" s="71"/>
      <c r="FY146" s="71"/>
      <c r="FZ146" s="71"/>
      <c r="GA146" s="71"/>
      <c r="GB146" s="71"/>
      <c r="GC146" s="71"/>
      <c r="GD146" s="71"/>
      <c r="GE146" s="71"/>
      <c r="GF146" s="71"/>
      <c r="GG146" s="71"/>
      <c r="GH146" s="71"/>
      <c r="GI146" s="71"/>
      <c r="GJ146" s="71"/>
      <c r="GK146" s="71"/>
      <c r="GL146" s="71"/>
      <c r="GM146" s="71"/>
      <c r="GN146" s="71"/>
      <c r="GO146" s="71"/>
      <c r="GP146" s="71"/>
      <c r="GQ146" s="71"/>
      <c r="GR146" s="71"/>
      <c r="GS146" s="71"/>
      <c r="GT146" s="71"/>
      <c r="GU146" s="71"/>
      <c r="GV146" s="71"/>
      <c r="GW146" s="71"/>
      <c r="GX146" s="71"/>
      <c r="GY146" s="71"/>
      <c r="GZ146" s="71"/>
      <c r="HA146" s="71"/>
      <c r="HB146" s="71"/>
      <c r="HC146" s="71"/>
      <c r="HD146" s="71"/>
      <c r="HE146" s="71"/>
      <c r="HF146" s="71"/>
      <c r="HG146" s="71"/>
      <c r="HH146" s="71"/>
      <c r="HI146" s="71"/>
      <c r="HJ146" s="71"/>
      <c r="HK146" s="71"/>
      <c r="HL146" s="71"/>
      <c r="HM146" s="71"/>
      <c r="HN146" s="71"/>
      <c r="HO146" s="71"/>
      <c r="HP146" s="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c r="IV146" s="71"/>
      <c r="IW146" s="71"/>
      <c r="IX146" s="71"/>
      <c r="IY146" s="71"/>
      <c r="IZ146" s="71"/>
      <c r="JA146" s="71"/>
      <c r="JB146" s="71"/>
      <c r="JC146" s="71"/>
      <c r="JD146" s="71"/>
      <c r="JE146" s="71"/>
      <c r="JF146" s="71"/>
      <c r="JG146" s="71"/>
      <c r="JH146" s="71"/>
      <c r="JI146" s="71"/>
      <c r="JJ146" s="71"/>
      <c r="JK146" s="71"/>
      <c r="JL146" s="71"/>
      <c r="JM146" s="71"/>
      <c r="JN146" s="71"/>
      <c r="JO146" s="71"/>
      <c r="JP146" s="71"/>
      <c r="JQ146" s="71"/>
      <c r="JR146" s="71"/>
      <c r="JS146" s="71"/>
      <c r="JT146" s="71"/>
      <c r="JU146" s="71"/>
      <c r="JV146" s="71"/>
      <c r="JW146" s="71"/>
      <c r="JX146" s="71"/>
      <c r="JY146" s="71"/>
      <c r="JZ146" s="71"/>
      <c r="KA146" s="71"/>
      <c r="KB146" s="71"/>
      <c r="KC146" s="71"/>
      <c r="KD146" s="71"/>
      <c r="KE146" s="71"/>
      <c r="KF146" s="71"/>
      <c r="KG146" s="71"/>
      <c r="KH146" s="71"/>
      <c r="KI146" s="71"/>
      <c r="KJ146" s="71"/>
      <c r="KK146" s="71"/>
      <c r="KL146" s="71"/>
      <c r="KM146" s="71"/>
      <c r="KN146" s="71"/>
      <c r="KO146" s="71"/>
      <c r="KP146" s="71"/>
      <c r="KQ146" s="71"/>
      <c r="KR146" s="71"/>
      <c r="KS146" s="71"/>
      <c r="KT146" s="71"/>
      <c r="KU146" s="71"/>
      <c r="KV146" s="71"/>
      <c r="KW146" s="71"/>
      <c r="KX146" s="71"/>
      <c r="KY146" s="71"/>
      <c r="KZ146" s="71"/>
      <c r="LA146" s="71"/>
      <c r="LB146" s="71"/>
      <c r="LC146" s="71"/>
      <c r="LD146" s="71"/>
      <c r="LE146" s="71"/>
      <c r="LF146" s="71"/>
      <c r="LG146" s="71"/>
      <c r="LH146" s="71"/>
      <c r="LI146" s="71"/>
      <c r="LJ146" s="71"/>
      <c r="LK146" s="71"/>
      <c r="LL146" s="71"/>
      <c r="LM146" s="71"/>
      <c r="LN146" s="71"/>
      <c r="LO146" s="71"/>
      <c r="LP146" s="71"/>
      <c r="LQ146" s="71"/>
      <c r="LR146" s="71"/>
      <c r="LS146" s="71"/>
      <c r="LT146" s="71"/>
      <c r="LU146" s="71"/>
      <c r="LV146" s="71"/>
      <c r="LW146" s="71"/>
      <c r="LX146" s="71"/>
      <c r="LY146" s="71"/>
      <c r="LZ146" s="71"/>
      <c r="MA146" s="71"/>
      <c r="MB146" s="71"/>
      <c r="MC146" s="71"/>
      <c r="MD146" s="71"/>
      <c r="ME146" s="71"/>
      <c r="MF146" s="71"/>
      <c r="MG146" s="71"/>
      <c r="MH146" s="71"/>
      <c r="MI146" s="71"/>
      <c r="MJ146" s="71"/>
      <c r="MK146" s="71"/>
      <c r="ML146" s="71"/>
      <c r="MM146" s="71"/>
      <c r="MN146" s="71"/>
      <c r="MO146" s="71"/>
      <c r="MP146" s="71"/>
      <c r="MQ146" s="71"/>
      <c r="MR146" s="71"/>
      <c r="MS146" s="71"/>
      <c r="MT146" s="71"/>
      <c r="MU146" s="71"/>
      <c r="MV146" s="71"/>
      <c r="MW146" s="71"/>
      <c r="MX146" s="71"/>
      <c r="MY146" s="71"/>
      <c r="MZ146" s="71"/>
      <c r="NA146" s="71"/>
      <c r="NB146" s="71"/>
      <c r="NC146" s="71"/>
      <c r="ND146" s="71"/>
      <c r="NE146" s="71"/>
      <c r="NF146" s="71"/>
      <c r="NG146" s="71"/>
      <c r="NH146" s="71"/>
      <c r="NI146" s="71"/>
      <c r="NJ146" s="71"/>
      <c r="NK146" s="71"/>
      <c r="NL146" s="71"/>
      <c r="NM146" s="71"/>
      <c r="NN146" s="71"/>
      <c r="NO146" s="71"/>
      <c r="NP146" s="71"/>
      <c r="NQ146" s="71"/>
      <c r="NR146" s="71"/>
      <c r="NS146" s="71"/>
      <c r="NT146" s="71"/>
      <c r="NU146" s="71"/>
      <c r="NV146" s="71"/>
      <c r="NW146" s="71"/>
      <c r="NX146" s="71"/>
      <c r="NY146" s="71"/>
      <c r="NZ146" s="71"/>
      <c r="OA146" s="71"/>
      <c r="OB146" s="71"/>
      <c r="OC146" s="71"/>
      <c r="OD146" s="71"/>
      <c r="OE146" s="71"/>
      <c r="OF146" s="71"/>
      <c r="OG146" s="71"/>
      <c r="OH146" s="71"/>
      <c r="OI146" s="71"/>
      <c r="OJ146" s="71"/>
      <c r="OK146" s="71"/>
      <c r="OL146" s="71"/>
      <c r="OM146" s="71"/>
      <c r="ON146" s="71"/>
      <c r="OO146" s="71"/>
      <c r="OP146" s="71"/>
      <c r="OQ146" s="71"/>
      <c r="OR146" s="71"/>
      <c r="OS146" s="71"/>
      <c r="OT146" s="71"/>
      <c r="OU146" s="71"/>
      <c r="OV146" s="71"/>
      <c r="OW146" s="71"/>
      <c r="OX146" s="71"/>
      <c r="OY146" s="71"/>
      <c r="OZ146" s="71"/>
      <c r="PA146" s="71"/>
      <c r="PB146" s="71"/>
      <c r="PC146" s="71"/>
      <c r="PD146" s="71"/>
      <c r="PE146" s="71"/>
      <c r="PF146" s="71"/>
      <c r="PG146" s="71"/>
      <c r="PH146" s="71"/>
      <c r="PI146" s="71"/>
      <c r="PJ146" s="71"/>
      <c r="PK146" s="71"/>
      <c r="PL146" s="71"/>
      <c r="PM146" s="71"/>
      <c r="PN146" s="71"/>
      <c r="PO146" s="71"/>
      <c r="PP146" s="71"/>
      <c r="PQ146" s="71"/>
      <c r="PR146" s="71"/>
      <c r="PS146" s="71"/>
      <c r="PT146" s="71"/>
      <c r="PU146" s="71"/>
      <c r="PV146" s="71"/>
      <c r="PW146" s="71"/>
      <c r="PX146" s="71"/>
      <c r="PY146" s="71"/>
      <c r="PZ146" s="71"/>
      <c r="QA146" s="71"/>
      <c r="QB146" s="71"/>
      <c r="QC146" s="71"/>
      <c r="QD146" s="71"/>
      <c r="QE146" s="71"/>
      <c r="QF146" s="71"/>
      <c r="QG146" s="71"/>
      <c r="QH146" s="71"/>
      <c r="QI146" s="71"/>
      <c r="QJ146" s="71"/>
      <c r="QK146" s="71"/>
      <c r="QL146" s="71"/>
      <c r="QM146" s="71"/>
      <c r="QN146" s="71"/>
      <c r="QO146" s="71"/>
      <c r="QP146" s="71"/>
      <c r="QQ146" s="71"/>
      <c r="QR146" s="71"/>
      <c r="QS146" s="71"/>
      <c r="QT146" s="71"/>
      <c r="QU146" s="71"/>
      <c r="QV146" s="71"/>
      <c r="QW146" s="71"/>
      <c r="QX146" s="71"/>
      <c r="QY146" s="71"/>
      <c r="QZ146" s="71"/>
      <c r="RA146" s="71"/>
      <c r="RB146" s="71"/>
      <c r="RC146" s="71"/>
      <c r="RD146" s="71"/>
      <c r="RE146" s="71"/>
      <c r="RF146" s="71"/>
      <c r="RG146" s="71"/>
      <c r="RH146" s="71"/>
      <c r="RI146" s="71"/>
      <c r="RJ146" s="71"/>
      <c r="RK146" s="71"/>
      <c r="RL146" s="71"/>
      <c r="RM146" s="71"/>
      <c r="RN146" s="71"/>
      <c r="RO146" s="71"/>
      <c r="RP146" s="71"/>
      <c r="RQ146" s="71"/>
      <c r="RR146" s="71"/>
      <c r="RS146" s="71"/>
      <c r="RT146" s="71"/>
      <c r="RU146" s="71"/>
      <c r="RV146" s="71"/>
      <c r="RW146" s="71"/>
      <c r="RX146" s="71"/>
      <c r="RY146" s="71"/>
      <c r="RZ146" s="71"/>
      <c r="SA146" s="71"/>
      <c r="SB146" s="71"/>
      <c r="SC146" s="71"/>
      <c r="SD146" s="71"/>
      <c r="SE146" s="71"/>
      <c r="SF146" s="71"/>
      <c r="SG146" s="71"/>
      <c r="SH146" s="71"/>
      <c r="SI146" s="71"/>
      <c r="SJ146" s="71"/>
      <c r="SK146" s="71"/>
      <c r="SL146" s="71"/>
      <c r="SM146" s="71"/>
      <c r="SN146" s="71"/>
      <c r="SO146" s="71"/>
      <c r="SP146" s="71"/>
      <c r="SQ146" s="71"/>
      <c r="SR146" s="71"/>
      <c r="SS146" s="71"/>
      <c r="ST146" s="71"/>
      <c r="SU146" s="71"/>
      <c r="SV146" s="71"/>
      <c r="SW146" s="71"/>
      <c r="SX146" s="71"/>
      <c r="SY146" s="71"/>
      <c r="SZ146" s="71"/>
      <c r="TA146" s="71"/>
      <c r="TB146" s="71"/>
      <c r="TC146" s="71"/>
      <c r="TD146" s="71"/>
      <c r="TE146" s="71"/>
      <c r="TF146" s="71"/>
      <c r="TG146" s="71"/>
      <c r="TH146" s="71"/>
      <c r="TI146" s="71"/>
      <c r="TJ146" s="71"/>
      <c r="TK146" s="71"/>
      <c r="TL146" s="71"/>
      <c r="TM146" s="71"/>
      <c r="TN146" s="71"/>
      <c r="TO146" s="71"/>
      <c r="TP146" s="71"/>
      <c r="TQ146" s="71"/>
      <c r="TR146" s="71"/>
      <c r="TS146" s="71"/>
      <c r="TT146" s="71"/>
      <c r="TU146" s="71"/>
      <c r="TV146" s="71"/>
      <c r="TW146" s="71"/>
      <c r="TX146" s="71"/>
      <c r="TY146" s="71"/>
      <c r="TZ146" s="71"/>
      <c r="UA146" s="71"/>
      <c r="UB146" s="71"/>
      <c r="UC146" s="71"/>
      <c r="UD146" s="71"/>
      <c r="UE146" s="71"/>
      <c r="UF146" s="71"/>
      <c r="UG146" s="71"/>
      <c r="UH146" s="71"/>
      <c r="UI146" s="71"/>
      <c r="UJ146" s="71"/>
      <c r="UK146" s="71"/>
      <c r="UL146" s="71"/>
      <c r="UM146" s="71"/>
      <c r="UN146" s="71"/>
      <c r="UO146" s="71"/>
      <c r="UP146" s="71"/>
      <c r="UQ146" s="71"/>
      <c r="UR146" s="71"/>
      <c r="US146" s="71"/>
      <c r="UT146" s="71"/>
      <c r="UU146" s="71"/>
      <c r="UV146" s="71"/>
      <c r="UW146" s="71"/>
      <c r="UX146" s="71"/>
      <c r="UY146" s="71"/>
      <c r="UZ146" s="71"/>
      <c r="VA146" s="71"/>
      <c r="VB146" s="71"/>
      <c r="VC146" s="71"/>
      <c r="VD146" s="71"/>
      <c r="VE146" s="71"/>
      <c r="VF146" s="71"/>
      <c r="VG146" s="71"/>
      <c r="VH146" s="71"/>
      <c r="VI146" s="71"/>
      <c r="VJ146" s="71"/>
      <c r="VK146" s="71"/>
      <c r="VL146" s="71"/>
      <c r="VM146" s="71"/>
      <c r="VN146" s="71"/>
      <c r="VO146" s="71"/>
      <c r="VP146" s="71"/>
      <c r="VQ146" s="71"/>
      <c r="VR146" s="71"/>
      <c r="VS146" s="71"/>
      <c r="VT146" s="71"/>
      <c r="VU146" s="71"/>
      <c r="VV146" s="71"/>
      <c r="VW146" s="71"/>
      <c r="VX146" s="71"/>
      <c r="VY146" s="71"/>
      <c r="VZ146" s="71"/>
      <c r="WA146" s="71"/>
      <c r="WB146" s="71"/>
      <c r="WC146" s="71"/>
      <c r="WD146" s="71"/>
      <c r="WE146" s="71"/>
      <c r="WF146" s="71"/>
      <c r="WG146" s="71"/>
      <c r="WH146" s="71"/>
      <c r="WI146" s="71"/>
      <c r="WJ146" s="71"/>
      <c r="WK146" s="71"/>
      <c r="WL146" s="71"/>
      <c r="WM146" s="71"/>
      <c r="WN146" s="71"/>
      <c r="WO146" s="71"/>
      <c r="WP146" s="71"/>
      <c r="WQ146" s="71"/>
      <c r="WR146" s="71"/>
      <c r="WS146" s="71"/>
      <c r="WT146" s="71"/>
      <c r="WU146" s="71"/>
      <c r="WV146" s="71"/>
      <c r="WW146" s="71"/>
      <c r="WX146" s="71"/>
      <c r="WY146" s="71"/>
      <c r="WZ146" s="71"/>
      <c r="XA146" s="71"/>
      <c r="XB146" s="71"/>
      <c r="XC146" s="71"/>
      <c r="XD146" s="71"/>
      <c r="XE146" s="71"/>
      <c r="XF146" s="71"/>
      <c r="XG146" s="71"/>
      <c r="XH146" s="71"/>
      <c r="XI146" s="71"/>
      <c r="XJ146" s="71"/>
      <c r="XK146" s="71"/>
      <c r="XL146" s="71"/>
      <c r="XM146" s="71"/>
      <c r="XN146" s="71"/>
      <c r="XO146" s="71"/>
      <c r="XP146" s="71"/>
      <c r="XQ146" s="71"/>
      <c r="XR146" s="71"/>
      <c r="XS146" s="71"/>
      <c r="XT146" s="71"/>
      <c r="XU146" s="71"/>
      <c r="XV146" s="71"/>
      <c r="XW146" s="71"/>
      <c r="XX146" s="71"/>
      <c r="XY146" s="71"/>
      <c r="XZ146" s="71"/>
      <c r="YA146" s="71"/>
      <c r="YB146" s="71"/>
      <c r="YC146" s="71"/>
      <c r="YD146" s="71"/>
      <c r="YE146" s="71"/>
      <c r="YF146" s="71"/>
      <c r="YG146" s="71"/>
      <c r="YH146" s="71"/>
      <c r="YI146" s="71"/>
      <c r="YJ146" s="71"/>
      <c r="YK146" s="71"/>
      <c r="YL146" s="71"/>
      <c r="YM146" s="71"/>
      <c r="YN146" s="71"/>
      <c r="YO146" s="71"/>
      <c r="YP146" s="71"/>
      <c r="YQ146" s="71"/>
      <c r="YR146" s="71"/>
      <c r="YS146" s="71"/>
      <c r="YT146" s="71"/>
      <c r="YU146" s="71"/>
      <c r="YV146" s="71"/>
      <c r="YW146" s="71"/>
      <c r="YX146" s="71"/>
      <c r="YY146" s="71"/>
      <c r="YZ146" s="71"/>
      <c r="ZA146" s="71"/>
      <c r="ZB146" s="71"/>
      <c r="ZC146" s="71"/>
      <c r="ZD146" s="71"/>
      <c r="ZE146" s="71"/>
      <c r="ZF146" s="71"/>
      <c r="ZG146" s="71"/>
      <c r="ZH146" s="71"/>
      <c r="ZI146" s="71"/>
      <c r="ZJ146" s="71"/>
      <c r="ZK146" s="71"/>
      <c r="ZL146" s="71"/>
      <c r="ZM146" s="71"/>
      <c r="ZN146" s="71"/>
      <c r="ZO146" s="71"/>
      <c r="ZP146" s="71"/>
      <c r="ZQ146" s="71"/>
      <c r="ZR146" s="71"/>
      <c r="ZS146" s="71"/>
      <c r="ZT146" s="71"/>
      <c r="ZU146" s="71"/>
      <c r="ZV146" s="71"/>
      <c r="ZW146" s="71"/>
      <c r="ZX146" s="71"/>
      <c r="ZY146" s="71"/>
      <c r="ZZ146" s="71"/>
      <c r="AAA146" s="71"/>
      <c r="AAB146" s="71"/>
      <c r="AAC146" s="71"/>
      <c r="AAD146" s="71"/>
      <c r="AAE146" s="71"/>
      <c r="AAF146" s="71"/>
      <c r="AAG146" s="71"/>
      <c r="AAH146" s="71"/>
      <c r="AAI146" s="71"/>
      <c r="AAJ146" s="71"/>
      <c r="AAK146" s="71"/>
      <c r="AAL146" s="71"/>
      <c r="AAM146" s="71"/>
      <c r="AAN146" s="71"/>
      <c r="AAO146" s="71"/>
      <c r="AAP146" s="71"/>
      <c r="AAQ146" s="71"/>
      <c r="AAR146" s="71"/>
      <c r="AAS146" s="71"/>
      <c r="AAT146" s="71"/>
      <c r="AAU146" s="71"/>
      <c r="AAV146" s="71"/>
      <c r="AAW146" s="71"/>
      <c r="AAX146" s="71"/>
      <c r="AAY146" s="71"/>
      <c r="AAZ146" s="71"/>
      <c r="ABA146" s="71"/>
      <c r="ABB146" s="71"/>
      <c r="ABC146" s="71"/>
      <c r="ABD146" s="71"/>
      <c r="ABE146" s="71"/>
      <c r="ABF146" s="71"/>
      <c r="ABG146" s="71"/>
      <c r="ABH146" s="71"/>
      <c r="ABI146" s="71"/>
      <c r="ABJ146" s="71"/>
      <c r="ABK146" s="71"/>
      <c r="ABL146" s="71"/>
      <c r="ABM146" s="71"/>
      <c r="ABN146" s="71"/>
      <c r="ABO146" s="71"/>
      <c r="ABP146" s="71"/>
      <c r="ABQ146" s="71"/>
      <c r="ABR146" s="71"/>
      <c r="ABS146" s="71"/>
      <c r="ABT146" s="71"/>
      <c r="ABU146" s="71"/>
      <c r="ABV146" s="71"/>
      <c r="ABW146" s="71"/>
      <c r="ABX146" s="71"/>
      <c r="ABY146" s="71"/>
      <c r="ABZ146" s="71"/>
      <c r="ACA146" s="71"/>
      <c r="ACB146" s="71"/>
      <c r="ACC146" s="71"/>
      <c r="ACD146" s="71"/>
      <c r="ACE146" s="71"/>
      <c r="ACF146" s="71"/>
      <c r="ACG146" s="71"/>
      <c r="ACH146" s="71"/>
      <c r="ACI146" s="71"/>
      <c r="ACJ146" s="71"/>
      <c r="ACK146" s="71"/>
      <c r="ACL146" s="71"/>
      <c r="ACM146" s="71"/>
      <c r="ACN146" s="71"/>
      <c r="ACO146" s="71"/>
      <c r="ACP146" s="71"/>
      <c r="ACQ146" s="71"/>
      <c r="ACR146" s="71"/>
      <c r="ACS146" s="71"/>
      <c r="ACT146" s="71"/>
      <c r="ACU146" s="71"/>
      <c r="ACV146" s="71"/>
      <c r="ACW146" s="71"/>
      <c r="ACX146" s="71"/>
      <c r="ACY146" s="71"/>
      <c r="ACZ146" s="71"/>
      <c r="ADA146" s="71"/>
      <c r="ADB146" s="71"/>
      <c r="ADC146" s="71"/>
      <c r="ADD146" s="71"/>
      <c r="ADE146" s="71"/>
      <c r="ADF146" s="71"/>
      <c r="ADG146" s="71"/>
      <c r="ADH146" s="71"/>
      <c r="ADI146" s="71"/>
      <c r="ADJ146" s="71"/>
      <c r="ADK146" s="71"/>
      <c r="ADL146" s="71"/>
      <c r="ADM146" s="71"/>
      <c r="ADN146" s="71"/>
      <c r="ADO146" s="71"/>
      <c r="ADP146" s="71"/>
      <c r="ADQ146" s="71"/>
      <c r="ADR146" s="71"/>
      <c r="ADS146" s="71"/>
      <c r="ADT146" s="71"/>
      <c r="ADU146" s="71"/>
      <c r="ADV146" s="71"/>
      <c r="ADW146" s="71"/>
      <c r="ADX146" s="71"/>
      <c r="ADY146" s="71"/>
      <c r="ADZ146" s="71"/>
      <c r="AEA146" s="71"/>
      <c r="AEB146" s="71"/>
      <c r="AEC146" s="71"/>
    </row>
    <row r="147" spans="1:809" s="73" customFormat="1">
      <c r="A147" s="49"/>
      <c r="B147" s="35">
        <v>3</v>
      </c>
      <c r="C147" s="62" t="s">
        <v>444</v>
      </c>
      <c r="D147" s="72" t="s">
        <v>373</v>
      </c>
      <c r="E147" s="63" t="s">
        <v>306</v>
      </c>
      <c r="F147" s="63" t="s">
        <v>198</v>
      </c>
      <c r="G147" s="63">
        <v>24</v>
      </c>
      <c r="H147" s="64">
        <v>215000</v>
      </c>
      <c r="I147" s="63" t="s">
        <v>48</v>
      </c>
      <c r="J147" s="65">
        <v>2</v>
      </c>
      <c r="K147" s="90">
        <v>32</v>
      </c>
      <c r="L147" s="65">
        <v>1983</v>
      </c>
      <c r="M147" s="67">
        <v>30469</v>
      </c>
      <c r="N147" s="64"/>
      <c r="O147" s="68"/>
      <c r="P147" s="68"/>
      <c r="Q147" s="69" t="s">
        <v>298</v>
      </c>
      <c r="R147" s="70" t="s">
        <v>445</v>
      </c>
      <c r="S147" s="29" t="s">
        <v>151</v>
      </c>
      <c r="T147" s="30" t="str">
        <f t="shared" si="2"/>
        <v>Ag Pb</v>
      </c>
      <c r="U147" s="29"/>
      <c r="V147" s="29"/>
      <c r="W147" s="29"/>
      <c r="X147" s="29"/>
      <c r="Y147" s="29">
        <v>1881</v>
      </c>
      <c r="Z147" s="29"/>
      <c r="AA147" s="29"/>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c r="DS147" s="71"/>
      <c r="DT147" s="71"/>
      <c r="DU147" s="71"/>
      <c r="DV147" s="71"/>
      <c r="DW147" s="71"/>
      <c r="DX147" s="71"/>
      <c r="DY147" s="71"/>
      <c r="DZ147" s="71"/>
      <c r="EA147" s="71"/>
      <c r="EB147" s="71"/>
      <c r="EC147" s="71"/>
      <c r="ED147" s="71"/>
      <c r="EE147" s="71"/>
      <c r="EF147" s="71"/>
      <c r="EG147" s="71"/>
      <c r="EH147" s="71"/>
      <c r="EI147" s="71"/>
      <c r="EJ147" s="71"/>
      <c r="EK147" s="71"/>
      <c r="EL147" s="71"/>
      <c r="EM147" s="71"/>
      <c r="EN147" s="71"/>
      <c r="EO147" s="71"/>
      <c r="EP147" s="71"/>
      <c r="EQ147" s="71"/>
      <c r="ER147" s="71"/>
      <c r="ES147" s="71"/>
      <c r="ET147" s="71"/>
      <c r="EU147" s="71"/>
      <c r="EV147" s="71"/>
      <c r="EW147" s="71"/>
      <c r="EX147" s="71"/>
      <c r="EY147" s="71"/>
      <c r="EZ147" s="71"/>
      <c r="FA147" s="71"/>
      <c r="FB147" s="71"/>
      <c r="FC147" s="71"/>
      <c r="FD147" s="71"/>
      <c r="FE147" s="71"/>
      <c r="FF147" s="71"/>
      <c r="FG147" s="71"/>
      <c r="FH147" s="71"/>
      <c r="FI147" s="71"/>
      <c r="FJ147" s="71"/>
      <c r="FK147" s="71"/>
      <c r="FL147" s="71"/>
      <c r="FM147" s="71"/>
      <c r="FN147" s="71"/>
      <c r="FO147" s="71"/>
      <c r="FP147" s="71"/>
      <c r="FQ147" s="71"/>
      <c r="FR147" s="71"/>
      <c r="FS147" s="71"/>
      <c r="FT147" s="71"/>
      <c r="FU147" s="71"/>
      <c r="FV147" s="71"/>
      <c r="FW147" s="71"/>
      <c r="FX147" s="71"/>
      <c r="FY147" s="71"/>
      <c r="FZ147" s="71"/>
      <c r="GA147" s="71"/>
      <c r="GB147" s="71"/>
      <c r="GC147" s="71"/>
      <c r="GD147" s="71"/>
      <c r="GE147" s="71"/>
      <c r="GF147" s="71"/>
      <c r="GG147" s="71"/>
      <c r="GH147" s="71"/>
      <c r="GI147" s="71"/>
      <c r="GJ147" s="71"/>
      <c r="GK147" s="71"/>
      <c r="GL147" s="71"/>
      <c r="GM147" s="71"/>
      <c r="GN147" s="71"/>
      <c r="GO147" s="71"/>
      <c r="GP147" s="71"/>
      <c r="GQ147" s="71"/>
      <c r="GR147" s="71"/>
      <c r="GS147" s="71"/>
      <c r="GT147" s="71"/>
      <c r="GU147" s="71"/>
      <c r="GV147" s="71"/>
      <c r="GW147" s="71"/>
      <c r="GX147" s="71"/>
      <c r="GY147" s="71"/>
      <c r="GZ147" s="71"/>
      <c r="HA147" s="71"/>
      <c r="HB147" s="71"/>
      <c r="HC147" s="71"/>
      <c r="HD147" s="71"/>
      <c r="HE147" s="71"/>
      <c r="HF147" s="71"/>
      <c r="HG147" s="71"/>
      <c r="HH147" s="71"/>
      <c r="HI147" s="71"/>
      <c r="HJ147" s="71"/>
      <c r="HK147" s="71"/>
      <c r="HL147" s="71"/>
      <c r="HM147" s="71"/>
      <c r="HN147" s="71"/>
      <c r="HO147" s="71"/>
      <c r="HP147" s="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c r="IV147" s="71"/>
      <c r="IW147" s="71"/>
      <c r="IX147" s="71"/>
      <c r="IY147" s="71"/>
      <c r="IZ147" s="71"/>
      <c r="JA147" s="71"/>
      <c r="JB147" s="71"/>
      <c r="JC147" s="71"/>
      <c r="JD147" s="71"/>
      <c r="JE147" s="71"/>
      <c r="JF147" s="71"/>
      <c r="JG147" s="71"/>
      <c r="JH147" s="71"/>
      <c r="JI147" s="71"/>
      <c r="JJ147" s="71"/>
      <c r="JK147" s="71"/>
      <c r="JL147" s="71"/>
      <c r="JM147" s="71"/>
      <c r="JN147" s="71"/>
      <c r="JO147" s="71"/>
      <c r="JP147" s="71"/>
      <c r="JQ147" s="71"/>
      <c r="JR147" s="71"/>
      <c r="JS147" s="71"/>
      <c r="JT147" s="71"/>
      <c r="JU147" s="71"/>
      <c r="JV147" s="71"/>
      <c r="JW147" s="71"/>
      <c r="JX147" s="71"/>
      <c r="JY147" s="71"/>
      <c r="JZ147" s="71"/>
      <c r="KA147" s="71"/>
      <c r="KB147" s="71"/>
      <c r="KC147" s="71"/>
      <c r="KD147" s="71"/>
      <c r="KE147" s="71"/>
      <c r="KF147" s="71"/>
      <c r="KG147" s="71"/>
      <c r="KH147" s="71"/>
      <c r="KI147" s="71"/>
      <c r="KJ147" s="71"/>
      <c r="KK147" s="71"/>
      <c r="KL147" s="71"/>
      <c r="KM147" s="71"/>
      <c r="KN147" s="71"/>
      <c r="KO147" s="71"/>
      <c r="KP147" s="71"/>
      <c r="KQ147" s="71"/>
      <c r="KR147" s="71"/>
      <c r="KS147" s="71"/>
      <c r="KT147" s="71"/>
      <c r="KU147" s="71"/>
      <c r="KV147" s="71"/>
      <c r="KW147" s="71"/>
      <c r="KX147" s="71"/>
      <c r="KY147" s="71"/>
      <c r="KZ147" s="71"/>
      <c r="LA147" s="71"/>
      <c r="LB147" s="71"/>
      <c r="LC147" s="71"/>
      <c r="LD147" s="71"/>
      <c r="LE147" s="71"/>
      <c r="LF147" s="71"/>
      <c r="LG147" s="71"/>
      <c r="LH147" s="71"/>
      <c r="LI147" s="71"/>
      <c r="LJ147" s="71"/>
      <c r="LK147" s="71"/>
      <c r="LL147" s="71"/>
      <c r="LM147" s="71"/>
      <c r="LN147" s="71"/>
      <c r="LO147" s="71"/>
      <c r="LP147" s="71"/>
      <c r="LQ147" s="71"/>
      <c r="LR147" s="71"/>
      <c r="LS147" s="71"/>
      <c r="LT147" s="71"/>
      <c r="LU147" s="71"/>
      <c r="LV147" s="71"/>
      <c r="LW147" s="71"/>
      <c r="LX147" s="71"/>
      <c r="LY147" s="71"/>
      <c r="LZ147" s="71"/>
      <c r="MA147" s="71"/>
      <c r="MB147" s="71"/>
      <c r="MC147" s="71"/>
      <c r="MD147" s="71"/>
      <c r="ME147" s="71"/>
      <c r="MF147" s="71"/>
      <c r="MG147" s="71"/>
      <c r="MH147" s="71"/>
      <c r="MI147" s="71"/>
      <c r="MJ147" s="71"/>
      <c r="MK147" s="71"/>
      <c r="ML147" s="71"/>
      <c r="MM147" s="71"/>
      <c r="MN147" s="71"/>
      <c r="MO147" s="71"/>
      <c r="MP147" s="71"/>
      <c r="MQ147" s="71"/>
      <c r="MR147" s="71"/>
      <c r="MS147" s="71"/>
      <c r="MT147" s="71"/>
      <c r="MU147" s="71"/>
      <c r="MV147" s="71"/>
      <c r="MW147" s="71"/>
      <c r="MX147" s="71"/>
      <c r="MY147" s="71"/>
      <c r="MZ147" s="71"/>
      <c r="NA147" s="71"/>
      <c r="NB147" s="71"/>
      <c r="NC147" s="71"/>
      <c r="ND147" s="71"/>
      <c r="NE147" s="71"/>
      <c r="NF147" s="71"/>
      <c r="NG147" s="71"/>
      <c r="NH147" s="71"/>
      <c r="NI147" s="71"/>
      <c r="NJ147" s="71"/>
      <c r="NK147" s="71"/>
      <c r="NL147" s="71"/>
      <c r="NM147" s="71"/>
      <c r="NN147" s="71"/>
      <c r="NO147" s="71"/>
      <c r="NP147" s="71"/>
      <c r="NQ147" s="71"/>
      <c r="NR147" s="71"/>
      <c r="NS147" s="71"/>
      <c r="NT147" s="71"/>
      <c r="NU147" s="71"/>
      <c r="NV147" s="71"/>
      <c r="NW147" s="71"/>
      <c r="NX147" s="71"/>
      <c r="NY147" s="71"/>
      <c r="NZ147" s="71"/>
      <c r="OA147" s="71"/>
      <c r="OB147" s="71"/>
      <c r="OC147" s="71"/>
      <c r="OD147" s="71"/>
      <c r="OE147" s="71"/>
      <c r="OF147" s="71"/>
      <c r="OG147" s="71"/>
      <c r="OH147" s="71"/>
      <c r="OI147" s="71"/>
      <c r="OJ147" s="71"/>
      <c r="OK147" s="71"/>
      <c r="OL147" s="71"/>
      <c r="OM147" s="71"/>
      <c r="ON147" s="71"/>
      <c r="OO147" s="71"/>
      <c r="OP147" s="71"/>
      <c r="OQ147" s="71"/>
      <c r="OR147" s="71"/>
      <c r="OS147" s="71"/>
      <c r="OT147" s="71"/>
      <c r="OU147" s="71"/>
      <c r="OV147" s="71"/>
      <c r="OW147" s="71"/>
      <c r="OX147" s="71"/>
      <c r="OY147" s="71"/>
      <c r="OZ147" s="71"/>
      <c r="PA147" s="71"/>
      <c r="PB147" s="71"/>
      <c r="PC147" s="71"/>
      <c r="PD147" s="71"/>
      <c r="PE147" s="71"/>
      <c r="PF147" s="71"/>
      <c r="PG147" s="71"/>
      <c r="PH147" s="71"/>
      <c r="PI147" s="71"/>
      <c r="PJ147" s="71"/>
      <c r="PK147" s="71"/>
      <c r="PL147" s="71"/>
      <c r="PM147" s="71"/>
      <c r="PN147" s="71"/>
      <c r="PO147" s="71"/>
      <c r="PP147" s="71"/>
      <c r="PQ147" s="71"/>
      <c r="PR147" s="71"/>
      <c r="PS147" s="71"/>
      <c r="PT147" s="71"/>
      <c r="PU147" s="71"/>
      <c r="PV147" s="71"/>
      <c r="PW147" s="71"/>
      <c r="PX147" s="71"/>
      <c r="PY147" s="71"/>
      <c r="PZ147" s="71"/>
      <c r="QA147" s="71"/>
      <c r="QB147" s="71"/>
      <c r="QC147" s="71"/>
      <c r="QD147" s="71"/>
      <c r="QE147" s="71"/>
      <c r="QF147" s="71"/>
      <c r="QG147" s="71"/>
      <c r="QH147" s="71"/>
      <c r="QI147" s="71"/>
      <c r="QJ147" s="71"/>
      <c r="QK147" s="71"/>
      <c r="QL147" s="71"/>
      <c r="QM147" s="71"/>
      <c r="QN147" s="71"/>
      <c r="QO147" s="71"/>
      <c r="QP147" s="71"/>
      <c r="QQ147" s="71"/>
      <c r="QR147" s="71"/>
      <c r="QS147" s="71"/>
      <c r="QT147" s="71"/>
      <c r="QU147" s="71"/>
      <c r="QV147" s="71"/>
      <c r="QW147" s="71"/>
      <c r="QX147" s="71"/>
      <c r="QY147" s="71"/>
      <c r="QZ147" s="71"/>
      <c r="RA147" s="71"/>
      <c r="RB147" s="71"/>
      <c r="RC147" s="71"/>
      <c r="RD147" s="71"/>
      <c r="RE147" s="71"/>
      <c r="RF147" s="71"/>
      <c r="RG147" s="71"/>
      <c r="RH147" s="71"/>
      <c r="RI147" s="71"/>
      <c r="RJ147" s="71"/>
      <c r="RK147" s="71"/>
      <c r="RL147" s="71"/>
      <c r="RM147" s="71"/>
      <c r="RN147" s="71"/>
      <c r="RO147" s="71"/>
      <c r="RP147" s="71"/>
      <c r="RQ147" s="71"/>
      <c r="RR147" s="71"/>
      <c r="RS147" s="71"/>
      <c r="RT147" s="71"/>
      <c r="RU147" s="71"/>
      <c r="RV147" s="71"/>
      <c r="RW147" s="71"/>
      <c r="RX147" s="71"/>
      <c r="RY147" s="71"/>
      <c r="RZ147" s="71"/>
      <c r="SA147" s="71"/>
      <c r="SB147" s="71"/>
      <c r="SC147" s="71"/>
      <c r="SD147" s="71"/>
      <c r="SE147" s="71"/>
      <c r="SF147" s="71"/>
      <c r="SG147" s="71"/>
      <c r="SH147" s="71"/>
      <c r="SI147" s="71"/>
      <c r="SJ147" s="71"/>
      <c r="SK147" s="71"/>
      <c r="SL147" s="71"/>
      <c r="SM147" s="71"/>
      <c r="SN147" s="71"/>
      <c r="SO147" s="71"/>
      <c r="SP147" s="71"/>
      <c r="SQ147" s="71"/>
      <c r="SR147" s="71"/>
      <c r="SS147" s="71"/>
      <c r="ST147" s="71"/>
      <c r="SU147" s="71"/>
      <c r="SV147" s="71"/>
      <c r="SW147" s="71"/>
      <c r="SX147" s="71"/>
      <c r="SY147" s="71"/>
      <c r="SZ147" s="71"/>
      <c r="TA147" s="71"/>
      <c r="TB147" s="71"/>
      <c r="TC147" s="71"/>
      <c r="TD147" s="71"/>
      <c r="TE147" s="71"/>
      <c r="TF147" s="71"/>
      <c r="TG147" s="71"/>
      <c r="TH147" s="71"/>
      <c r="TI147" s="71"/>
      <c r="TJ147" s="71"/>
      <c r="TK147" s="71"/>
      <c r="TL147" s="71"/>
      <c r="TM147" s="71"/>
      <c r="TN147" s="71"/>
      <c r="TO147" s="71"/>
      <c r="TP147" s="71"/>
      <c r="TQ147" s="71"/>
      <c r="TR147" s="71"/>
      <c r="TS147" s="71"/>
      <c r="TT147" s="71"/>
      <c r="TU147" s="71"/>
      <c r="TV147" s="71"/>
      <c r="TW147" s="71"/>
      <c r="TX147" s="71"/>
      <c r="TY147" s="71"/>
      <c r="TZ147" s="71"/>
      <c r="UA147" s="71"/>
      <c r="UB147" s="71"/>
      <c r="UC147" s="71"/>
      <c r="UD147" s="71"/>
      <c r="UE147" s="71"/>
      <c r="UF147" s="71"/>
      <c r="UG147" s="71"/>
      <c r="UH147" s="71"/>
      <c r="UI147" s="71"/>
      <c r="UJ147" s="71"/>
      <c r="UK147" s="71"/>
      <c r="UL147" s="71"/>
      <c r="UM147" s="71"/>
      <c r="UN147" s="71"/>
      <c r="UO147" s="71"/>
      <c r="UP147" s="71"/>
      <c r="UQ147" s="71"/>
      <c r="UR147" s="71"/>
      <c r="US147" s="71"/>
      <c r="UT147" s="71"/>
      <c r="UU147" s="71"/>
      <c r="UV147" s="71"/>
      <c r="UW147" s="71"/>
      <c r="UX147" s="71"/>
      <c r="UY147" s="71"/>
      <c r="UZ147" s="71"/>
      <c r="VA147" s="71"/>
      <c r="VB147" s="71"/>
      <c r="VC147" s="71"/>
      <c r="VD147" s="71"/>
      <c r="VE147" s="71"/>
      <c r="VF147" s="71"/>
      <c r="VG147" s="71"/>
      <c r="VH147" s="71"/>
      <c r="VI147" s="71"/>
      <c r="VJ147" s="71"/>
      <c r="VK147" s="71"/>
      <c r="VL147" s="71"/>
      <c r="VM147" s="71"/>
      <c r="VN147" s="71"/>
      <c r="VO147" s="71"/>
      <c r="VP147" s="71"/>
      <c r="VQ147" s="71"/>
      <c r="VR147" s="71"/>
      <c r="VS147" s="71"/>
      <c r="VT147" s="71"/>
      <c r="VU147" s="71"/>
      <c r="VV147" s="71"/>
      <c r="VW147" s="71"/>
      <c r="VX147" s="71"/>
      <c r="VY147" s="71"/>
      <c r="VZ147" s="71"/>
      <c r="WA147" s="71"/>
      <c r="WB147" s="71"/>
      <c r="WC147" s="71"/>
      <c r="WD147" s="71"/>
      <c r="WE147" s="71"/>
      <c r="WF147" s="71"/>
      <c r="WG147" s="71"/>
      <c r="WH147" s="71"/>
      <c r="WI147" s="71"/>
      <c r="WJ147" s="71"/>
      <c r="WK147" s="71"/>
      <c r="WL147" s="71"/>
      <c r="WM147" s="71"/>
      <c r="WN147" s="71"/>
      <c r="WO147" s="71"/>
      <c r="WP147" s="71"/>
      <c r="WQ147" s="71"/>
      <c r="WR147" s="71"/>
      <c r="WS147" s="71"/>
      <c r="WT147" s="71"/>
      <c r="WU147" s="71"/>
      <c r="WV147" s="71"/>
      <c r="WW147" s="71"/>
      <c r="WX147" s="71"/>
      <c r="WY147" s="71"/>
      <c r="WZ147" s="71"/>
      <c r="XA147" s="71"/>
      <c r="XB147" s="71"/>
      <c r="XC147" s="71"/>
      <c r="XD147" s="71"/>
      <c r="XE147" s="71"/>
      <c r="XF147" s="71"/>
      <c r="XG147" s="71"/>
      <c r="XH147" s="71"/>
      <c r="XI147" s="71"/>
      <c r="XJ147" s="71"/>
      <c r="XK147" s="71"/>
      <c r="XL147" s="71"/>
      <c r="XM147" s="71"/>
      <c r="XN147" s="71"/>
      <c r="XO147" s="71"/>
      <c r="XP147" s="71"/>
      <c r="XQ147" s="71"/>
      <c r="XR147" s="71"/>
      <c r="XS147" s="71"/>
      <c r="XT147" s="71"/>
      <c r="XU147" s="71"/>
      <c r="XV147" s="71"/>
      <c r="XW147" s="71"/>
      <c r="XX147" s="71"/>
      <c r="XY147" s="71"/>
      <c r="XZ147" s="71"/>
      <c r="YA147" s="71"/>
      <c r="YB147" s="71"/>
      <c r="YC147" s="71"/>
      <c r="YD147" s="71"/>
      <c r="YE147" s="71"/>
      <c r="YF147" s="71"/>
      <c r="YG147" s="71"/>
      <c r="YH147" s="71"/>
      <c r="YI147" s="71"/>
      <c r="YJ147" s="71"/>
      <c r="YK147" s="71"/>
      <c r="YL147" s="71"/>
      <c r="YM147" s="71"/>
      <c r="YN147" s="71"/>
      <c r="YO147" s="71"/>
      <c r="YP147" s="71"/>
      <c r="YQ147" s="71"/>
      <c r="YR147" s="71"/>
      <c r="YS147" s="71"/>
      <c r="YT147" s="71"/>
      <c r="YU147" s="71"/>
      <c r="YV147" s="71"/>
      <c r="YW147" s="71"/>
      <c r="YX147" s="71"/>
      <c r="YY147" s="71"/>
      <c r="YZ147" s="71"/>
      <c r="ZA147" s="71"/>
      <c r="ZB147" s="71"/>
      <c r="ZC147" s="71"/>
      <c r="ZD147" s="71"/>
      <c r="ZE147" s="71"/>
      <c r="ZF147" s="71"/>
      <c r="ZG147" s="71"/>
      <c r="ZH147" s="71"/>
      <c r="ZI147" s="71"/>
      <c r="ZJ147" s="71"/>
      <c r="ZK147" s="71"/>
      <c r="ZL147" s="71"/>
      <c r="ZM147" s="71"/>
      <c r="ZN147" s="71"/>
      <c r="ZO147" s="71"/>
      <c r="ZP147" s="71"/>
      <c r="ZQ147" s="71"/>
      <c r="ZR147" s="71"/>
      <c r="ZS147" s="71"/>
      <c r="ZT147" s="71"/>
      <c r="ZU147" s="71"/>
      <c r="ZV147" s="71"/>
      <c r="ZW147" s="71"/>
      <c r="ZX147" s="71"/>
      <c r="ZY147" s="71"/>
      <c r="ZZ147" s="71"/>
      <c r="AAA147" s="71"/>
      <c r="AAB147" s="71"/>
      <c r="AAC147" s="71"/>
      <c r="AAD147" s="71"/>
      <c r="AAE147" s="71"/>
      <c r="AAF147" s="71"/>
      <c r="AAG147" s="71"/>
      <c r="AAH147" s="71"/>
      <c r="AAI147" s="71"/>
      <c r="AAJ147" s="71"/>
      <c r="AAK147" s="71"/>
      <c r="AAL147" s="71"/>
      <c r="AAM147" s="71"/>
      <c r="AAN147" s="71"/>
      <c r="AAO147" s="71"/>
      <c r="AAP147" s="71"/>
      <c r="AAQ147" s="71"/>
      <c r="AAR147" s="71"/>
      <c r="AAS147" s="71"/>
      <c r="AAT147" s="71"/>
      <c r="AAU147" s="71"/>
      <c r="AAV147" s="71"/>
      <c r="AAW147" s="71"/>
      <c r="AAX147" s="71"/>
      <c r="AAY147" s="71"/>
      <c r="AAZ147" s="71"/>
      <c r="ABA147" s="71"/>
      <c r="ABB147" s="71"/>
      <c r="ABC147" s="71"/>
      <c r="ABD147" s="71"/>
      <c r="ABE147" s="71"/>
      <c r="ABF147" s="71"/>
      <c r="ABG147" s="71"/>
      <c r="ABH147" s="71"/>
      <c r="ABI147" s="71"/>
      <c r="ABJ147" s="71"/>
      <c r="ABK147" s="71"/>
      <c r="ABL147" s="71"/>
      <c r="ABM147" s="71"/>
      <c r="ABN147" s="71"/>
      <c r="ABO147" s="71"/>
      <c r="ABP147" s="71"/>
      <c r="ABQ147" s="71"/>
      <c r="ABR147" s="71"/>
      <c r="ABS147" s="71"/>
      <c r="ABT147" s="71"/>
      <c r="ABU147" s="71"/>
      <c r="ABV147" s="71"/>
      <c r="ABW147" s="71"/>
      <c r="ABX147" s="71"/>
      <c r="ABY147" s="71"/>
      <c r="ABZ147" s="71"/>
      <c r="ACA147" s="71"/>
      <c r="ACB147" s="71"/>
      <c r="ACC147" s="71"/>
      <c r="ACD147" s="71"/>
      <c r="ACE147" s="71"/>
      <c r="ACF147" s="71"/>
      <c r="ACG147" s="71"/>
      <c r="ACH147" s="71"/>
      <c r="ACI147" s="71"/>
      <c r="ACJ147" s="71"/>
      <c r="ACK147" s="71"/>
      <c r="ACL147" s="71"/>
      <c r="ACM147" s="71"/>
      <c r="ACN147" s="71"/>
      <c r="ACO147" s="71"/>
      <c r="ACP147" s="71"/>
      <c r="ACQ147" s="71"/>
      <c r="ACR147" s="71"/>
      <c r="ACS147" s="71"/>
      <c r="ACT147" s="71"/>
      <c r="ACU147" s="71"/>
      <c r="ACV147" s="71"/>
      <c r="ACW147" s="71"/>
      <c r="ACX147" s="71"/>
      <c r="ACY147" s="71"/>
      <c r="ACZ147" s="71"/>
      <c r="ADA147" s="71"/>
      <c r="ADB147" s="71"/>
      <c r="ADC147" s="71"/>
      <c r="ADD147" s="71"/>
      <c r="ADE147" s="71"/>
      <c r="ADF147" s="71"/>
      <c r="ADG147" s="71"/>
      <c r="ADH147" s="71"/>
      <c r="ADI147" s="71"/>
      <c r="ADJ147" s="71"/>
      <c r="ADK147" s="71"/>
      <c r="ADL147" s="71"/>
      <c r="ADM147" s="71"/>
      <c r="ADN147" s="71"/>
      <c r="ADO147" s="71"/>
      <c r="ADP147" s="71"/>
      <c r="ADQ147" s="71"/>
      <c r="ADR147" s="71"/>
      <c r="ADS147" s="71"/>
      <c r="ADT147" s="71"/>
      <c r="ADU147" s="71"/>
      <c r="ADV147" s="71"/>
      <c r="ADW147" s="71"/>
      <c r="ADX147" s="71"/>
      <c r="ADY147" s="71"/>
      <c r="ADZ147" s="71"/>
      <c r="AEA147" s="71"/>
      <c r="AEB147" s="71"/>
      <c r="AEC147" s="71"/>
    </row>
    <row r="148" spans="1:809" s="73" customFormat="1">
      <c r="A148" s="36"/>
      <c r="B148" s="35">
        <v>4</v>
      </c>
      <c r="C148" s="62" t="s">
        <v>446</v>
      </c>
      <c r="D148" s="72" t="s">
        <v>42</v>
      </c>
      <c r="E148" s="63" t="s">
        <v>306</v>
      </c>
      <c r="F148" s="63" t="s">
        <v>324</v>
      </c>
      <c r="G148" s="63"/>
      <c r="H148" s="64"/>
      <c r="I148" s="63">
        <v>3</v>
      </c>
      <c r="J148" s="65">
        <v>3</v>
      </c>
      <c r="K148" s="90">
        <v>51</v>
      </c>
      <c r="L148" s="65">
        <v>1983</v>
      </c>
      <c r="M148" s="67">
        <v>30321</v>
      </c>
      <c r="N148" s="64"/>
      <c r="O148" s="68"/>
      <c r="P148" s="68"/>
      <c r="Q148" s="69" t="s">
        <v>298</v>
      </c>
      <c r="R148" s="70" t="s">
        <v>447</v>
      </c>
      <c r="S148" s="29" t="s">
        <v>151</v>
      </c>
      <c r="T148" s="30" t="str">
        <f t="shared" si="2"/>
        <v>Au</v>
      </c>
      <c r="U148" s="29">
        <v>65</v>
      </c>
      <c r="V148" s="29"/>
      <c r="W148" s="29">
        <v>1.9</v>
      </c>
      <c r="X148" s="29">
        <v>1.5239777339508811</v>
      </c>
      <c r="Y148" s="29">
        <v>1982</v>
      </c>
      <c r="Z148" s="29">
        <v>1.5</v>
      </c>
      <c r="AA148" s="29"/>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c r="EC148" s="71"/>
      <c r="ED148" s="71"/>
      <c r="EE148" s="71"/>
      <c r="EF148" s="71"/>
      <c r="EG148" s="71"/>
      <c r="EH148" s="71"/>
      <c r="EI148" s="71"/>
      <c r="EJ148" s="71"/>
      <c r="EK148" s="71"/>
      <c r="EL148" s="71"/>
      <c r="EM148" s="71"/>
      <c r="EN148" s="71"/>
      <c r="EO148" s="71"/>
      <c r="EP148" s="71"/>
      <c r="EQ148" s="71"/>
      <c r="ER148" s="71"/>
      <c r="ES148" s="71"/>
      <c r="ET148" s="71"/>
      <c r="EU148" s="71"/>
      <c r="EV148" s="71"/>
      <c r="EW148" s="71"/>
      <c r="EX148" s="71"/>
      <c r="EY148" s="71"/>
      <c r="EZ148" s="71"/>
      <c r="FA148" s="71"/>
      <c r="FB148" s="71"/>
      <c r="FC148" s="71"/>
      <c r="FD148" s="71"/>
      <c r="FE148" s="71"/>
      <c r="FF148" s="71"/>
      <c r="FG148" s="71"/>
      <c r="FH148" s="71"/>
      <c r="FI148" s="71"/>
      <c r="FJ148" s="71"/>
      <c r="FK148" s="71"/>
      <c r="FL148" s="71"/>
      <c r="FM148" s="71"/>
      <c r="FN148" s="71"/>
      <c r="FO148" s="71"/>
      <c r="FP148" s="71"/>
      <c r="FQ148" s="71"/>
      <c r="FR148" s="71"/>
      <c r="FS148" s="71"/>
      <c r="FT148" s="71"/>
      <c r="FU148" s="71"/>
      <c r="FV148" s="71"/>
      <c r="FW148" s="71"/>
      <c r="FX148" s="71"/>
      <c r="FY148" s="71"/>
      <c r="FZ148" s="71"/>
      <c r="GA148" s="71"/>
      <c r="GB148" s="71"/>
      <c r="GC148" s="71"/>
      <c r="GD148" s="71"/>
      <c r="GE148" s="71"/>
      <c r="GF148" s="71"/>
      <c r="GG148" s="71"/>
      <c r="GH148" s="71"/>
      <c r="GI148" s="71"/>
      <c r="GJ148" s="71"/>
      <c r="GK148" s="71"/>
      <c r="GL148" s="71"/>
      <c r="GM148" s="71"/>
      <c r="GN148" s="71"/>
      <c r="GO148" s="71"/>
      <c r="GP148" s="71"/>
      <c r="GQ148" s="71"/>
      <c r="GR148" s="71"/>
      <c r="GS148" s="71"/>
      <c r="GT148" s="71"/>
      <c r="GU148" s="71"/>
      <c r="GV148" s="71"/>
      <c r="GW148" s="71"/>
      <c r="GX148" s="71"/>
      <c r="GY148" s="71"/>
      <c r="GZ148" s="71"/>
      <c r="HA148" s="71"/>
      <c r="HB148" s="71"/>
      <c r="HC148" s="71"/>
      <c r="HD148" s="71"/>
      <c r="HE148" s="71"/>
      <c r="HF148" s="71"/>
      <c r="HG148" s="71"/>
      <c r="HH148" s="71"/>
      <c r="HI148" s="71"/>
      <c r="HJ148" s="71"/>
      <c r="HK148" s="71"/>
      <c r="HL148" s="71"/>
      <c r="HM148" s="71"/>
      <c r="HN148" s="71"/>
      <c r="HO148" s="71"/>
      <c r="HP148" s="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c r="IV148" s="71"/>
      <c r="IW148" s="71"/>
      <c r="IX148" s="71"/>
      <c r="IY148" s="71"/>
      <c r="IZ148" s="71"/>
      <c r="JA148" s="71"/>
      <c r="JB148" s="71"/>
      <c r="JC148" s="71"/>
      <c r="JD148" s="71"/>
      <c r="JE148" s="71"/>
      <c r="JF148" s="71"/>
      <c r="JG148" s="71"/>
      <c r="JH148" s="71"/>
      <c r="JI148" s="71"/>
      <c r="JJ148" s="71"/>
      <c r="JK148" s="71"/>
      <c r="JL148" s="71"/>
      <c r="JM148" s="71"/>
      <c r="JN148" s="71"/>
      <c r="JO148" s="71"/>
      <c r="JP148" s="71"/>
      <c r="JQ148" s="71"/>
      <c r="JR148" s="71"/>
      <c r="JS148" s="71"/>
      <c r="JT148" s="71"/>
      <c r="JU148" s="71"/>
      <c r="JV148" s="71"/>
      <c r="JW148" s="71"/>
      <c r="JX148" s="71"/>
      <c r="JY148" s="71"/>
      <c r="JZ148" s="71"/>
      <c r="KA148" s="71"/>
      <c r="KB148" s="71"/>
      <c r="KC148" s="71"/>
      <c r="KD148" s="71"/>
      <c r="KE148" s="71"/>
      <c r="KF148" s="71"/>
      <c r="KG148" s="71"/>
      <c r="KH148" s="71"/>
      <c r="KI148" s="71"/>
      <c r="KJ148" s="71"/>
      <c r="KK148" s="71"/>
      <c r="KL148" s="71"/>
      <c r="KM148" s="71"/>
      <c r="KN148" s="71"/>
      <c r="KO148" s="71"/>
      <c r="KP148" s="71"/>
      <c r="KQ148" s="71"/>
      <c r="KR148" s="71"/>
      <c r="KS148" s="71"/>
      <c r="KT148" s="71"/>
      <c r="KU148" s="71"/>
      <c r="KV148" s="71"/>
      <c r="KW148" s="71"/>
      <c r="KX148" s="71"/>
      <c r="KY148" s="71"/>
      <c r="KZ148" s="71"/>
      <c r="LA148" s="71"/>
      <c r="LB148" s="71"/>
      <c r="LC148" s="71"/>
      <c r="LD148" s="71"/>
      <c r="LE148" s="71"/>
      <c r="LF148" s="71"/>
      <c r="LG148" s="71"/>
      <c r="LH148" s="71"/>
      <c r="LI148" s="71"/>
      <c r="LJ148" s="71"/>
      <c r="LK148" s="71"/>
      <c r="LL148" s="71"/>
      <c r="LM148" s="71"/>
      <c r="LN148" s="71"/>
      <c r="LO148" s="71"/>
      <c r="LP148" s="71"/>
      <c r="LQ148" s="71"/>
      <c r="LR148" s="71"/>
      <c r="LS148" s="71"/>
      <c r="LT148" s="71"/>
      <c r="LU148" s="71"/>
      <c r="LV148" s="71"/>
      <c r="LW148" s="71"/>
      <c r="LX148" s="71"/>
      <c r="LY148" s="71"/>
      <c r="LZ148" s="71"/>
      <c r="MA148" s="71"/>
      <c r="MB148" s="71"/>
      <c r="MC148" s="71"/>
      <c r="MD148" s="71"/>
      <c r="ME148" s="71"/>
      <c r="MF148" s="71"/>
      <c r="MG148" s="71"/>
      <c r="MH148" s="71"/>
      <c r="MI148" s="71"/>
      <c r="MJ148" s="71"/>
      <c r="MK148" s="71"/>
      <c r="ML148" s="71"/>
      <c r="MM148" s="71"/>
      <c r="MN148" s="71"/>
      <c r="MO148" s="71"/>
      <c r="MP148" s="71"/>
      <c r="MQ148" s="71"/>
      <c r="MR148" s="71"/>
      <c r="MS148" s="71"/>
      <c r="MT148" s="71"/>
      <c r="MU148" s="71"/>
      <c r="MV148" s="71"/>
      <c r="MW148" s="71"/>
      <c r="MX148" s="71"/>
      <c r="MY148" s="71"/>
      <c r="MZ148" s="71"/>
      <c r="NA148" s="71"/>
      <c r="NB148" s="71"/>
      <c r="NC148" s="71"/>
      <c r="ND148" s="71"/>
      <c r="NE148" s="71"/>
      <c r="NF148" s="71"/>
      <c r="NG148" s="71"/>
      <c r="NH148" s="71"/>
      <c r="NI148" s="71"/>
      <c r="NJ148" s="71"/>
      <c r="NK148" s="71"/>
      <c r="NL148" s="71"/>
      <c r="NM148" s="71"/>
      <c r="NN148" s="71"/>
      <c r="NO148" s="71"/>
      <c r="NP148" s="71"/>
      <c r="NQ148" s="71"/>
      <c r="NR148" s="71"/>
      <c r="NS148" s="71"/>
      <c r="NT148" s="71"/>
      <c r="NU148" s="71"/>
      <c r="NV148" s="71"/>
      <c r="NW148" s="71"/>
      <c r="NX148" s="71"/>
      <c r="NY148" s="71"/>
      <c r="NZ148" s="71"/>
      <c r="OA148" s="71"/>
      <c r="OB148" s="71"/>
      <c r="OC148" s="71"/>
      <c r="OD148" s="71"/>
      <c r="OE148" s="71"/>
      <c r="OF148" s="71"/>
      <c r="OG148" s="71"/>
      <c r="OH148" s="71"/>
      <c r="OI148" s="71"/>
      <c r="OJ148" s="71"/>
      <c r="OK148" s="71"/>
      <c r="OL148" s="71"/>
      <c r="OM148" s="71"/>
      <c r="ON148" s="71"/>
      <c r="OO148" s="71"/>
      <c r="OP148" s="71"/>
      <c r="OQ148" s="71"/>
      <c r="OR148" s="71"/>
      <c r="OS148" s="71"/>
      <c r="OT148" s="71"/>
      <c r="OU148" s="71"/>
      <c r="OV148" s="71"/>
      <c r="OW148" s="71"/>
      <c r="OX148" s="71"/>
      <c r="OY148" s="71"/>
      <c r="OZ148" s="71"/>
      <c r="PA148" s="71"/>
      <c r="PB148" s="71"/>
      <c r="PC148" s="71"/>
      <c r="PD148" s="71"/>
      <c r="PE148" s="71"/>
      <c r="PF148" s="71"/>
      <c r="PG148" s="71"/>
      <c r="PH148" s="71"/>
      <c r="PI148" s="71"/>
      <c r="PJ148" s="71"/>
      <c r="PK148" s="71"/>
      <c r="PL148" s="71"/>
      <c r="PM148" s="71"/>
      <c r="PN148" s="71"/>
      <c r="PO148" s="71"/>
      <c r="PP148" s="71"/>
      <c r="PQ148" s="71"/>
      <c r="PR148" s="71"/>
      <c r="PS148" s="71"/>
      <c r="PT148" s="71"/>
      <c r="PU148" s="71"/>
      <c r="PV148" s="71"/>
      <c r="PW148" s="71"/>
      <c r="PX148" s="71"/>
      <c r="PY148" s="71"/>
      <c r="PZ148" s="71"/>
      <c r="QA148" s="71"/>
      <c r="QB148" s="71"/>
      <c r="QC148" s="71"/>
      <c r="QD148" s="71"/>
      <c r="QE148" s="71"/>
      <c r="QF148" s="71"/>
      <c r="QG148" s="71"/>
      <c r="QH148" s="71"/>
      <c r="QI148" s="71"/>
      <c r="QJ148" s="71"/>
      <c r="QK148" s="71"/>
      <c r="QL148" s="71"/>
      <c r="QM148" s="71"/>
      <c r="QN148" s="71"/>
      <c r="QO148" s="71"/>
      <c r="QP148" s="71"/>
      <c r="QQ148" s="71"/>
      <c r="QR148" s="71"/>
      <c r="QS148" s="71"/>
      <c r="QT148" s="71"/>
      <c r="QU148" s="71"/>
      <c r="QV148" s="71"/>
      <c r="QW148" s="71"/>
      <c r="QX148" s="71"/>
      <c r="QY148" s="71"/>
      <c r="QZ148" s="71"/>
      <c r="RA148" s="71"/>
      <c r="RB148" s="71"/>
      <c r="RC148" s="71"/>
      <c r="RD148" s="71"/>
      <c r="RE148" s="71"/>
      <c r="RF148" s="71"/>
      <c r="RG148" s="71"/>
      <c r="RH148" s="71"/>
      <c r="RI148" s="71"/>
      <c r="RJ148" s="71"/>
      <c r="RK148" s="71"/>
      <c r="RL148" s="71"/>
      <c r="RM148" s="71"/>
      <c r="RN148" s="71"/>
      <c r="RO148" s="71"/>
      <c r="RP148" s="71"/>
      <c r="RQ148" s="71"/>
      <c r="RR148" s="71"/>
      <c r="RS148" s="71"/>
      <c r="RT148" s="71"/>
      <c r="RU148" s="71"/>
      <c r="RV148" s="71"/>
      <c r="RW148" s="71"/>
      <c r="RX148" s="71"/>
      <c r="RY148" s="71"/>
      <c r="RZ148" s="71"/>
      <c r="SA148" s="71"/>
      <c r="SB148" s="71"/>
      <c r="SC148" s="71"/>
      <c r="SD148" s="71"/>
      <c r="SE148" s="71"/>
      <c r="SF148" s="71"/>
      <c r="SG148" s="71"/>
      <c r="SH148" s="71"/>
      <c r="SI148" s="71"/>
      <c r="SJ148" s="71"/>
      <c r="SK148" s="71"/>
      <c r="SL148" s="71"/>
      <c r="SM148" s="71"/>
      <c r="SN148" s="71"/>
      <c r="SO148" s="71"/>
      <c r="SP148" s="71"/>
      <c r="SQ148" s="71"/>
      <c r="SR148" s="71"/>
      <c r="SS148" s="71"/>
      <c r="ST148" s="71"/>
      <c r="SU148" s="71"/>
      <c r="SV148" s="71"/>
      <c r="SW148" s="71"/>
      <c r="SX148" s="71"/>
      <c r="SY148" s="71"/>
      <c r="SZ148" s="71"/>
      <c r="TA148" s="71"/>
      <c r="TB148" s="71"/>
      <c r="TC148" s="71"/>
      <c r="TD148" s="71"/>
      <c r="TE148" s="71"/>
      <c r="TF148" s="71"/>
      <c r="TG148" s="71"/>
      <c r="TH148" s="71"/>
      <c r="TI148" s="71"/>
      <c r="TJ148" s="71"/>
      <c r="TK148" s="71"/>
      <c r="TL148" s="71"/>
      <c r="TM148" s="71"/>
      <c r="TN148" s="71"/>
      <c r="TO148" s="71"/>
      <c r="TP148" s="71"/>
      <c r="TQ148" s="71"/>
      <c r="TR148" s="71"/>
      <c r="TS148" s="71"/>
      <c r="TT148" s="71"/>
      <c r="TU148" s="71"/>
      <c r="TV148" s="71"/>
      <c r="TW148" s="71"/>
      <c r="TX148" s="71"/>
      <c r="TY148" s="71"/>
      <c r="TZ148" s="71"/>
      <c r="UA148" s="71"/>
      <c r="UB148" s="71"/>
      <c r="UC148" s="71"/>
      <c r="UD148" s="71"/>
      <c r="UE148" s="71"/>
      <c r="UF148" s="71"/>
      <c r="UG148" s="71"/>
      <c r="UH148" s="71"/>
      <c r="UI148" s="71"/>
      <c r="UJ148" s="71"/>
      <c r="UK148" s="71"/>
      <c r="UL148" s="71"/>
      <c r="UM148" s="71"/>
      <c r="UN148" s="71"/>
      <c r="UO148" s="71"/>
      <c r="UP148" s="71"/>
      <c r="UQ148" s="71"/>
      <c r="UR148" s="71"/>
      <c r="US148" s="71"/>
      <c r="UT148" s="71"/>
      <c r="UU148" s="71"/>
      <c r="UV148" s="71"/>
      <c r="UW148" s="71"/>
      <c r="UX148" s="71"/>
      <c r="UY148" s="71"/>
      <c r="UZ148" s="71"/>
      <c r="VA148" s="71"/>
      <c r="VB148" s="71"/>
      <c r="VC148" s="71"/>
      <c r="VD148" s="71"/>
      <c r="VE148" s="71"/>
      <c r="VF148" s="71"/>
      <c r="VG148" s="71"/>
      <c r="VH148" s="71"/>
      <c r="VI148" s="71"/>
      <c r="VJ148" s="71"/>
      <c r="VK148" s="71"/>
      <c r="VL148" s="71"/>
      <c r="VM148" s="71"/>
      <c r="VN148" s="71"/>
      <c r="VO148" s="71"/>
      <c r="VP148" s="71"/>
      <c r="VQ148" s="71"/>
      <c r="VR148" s="71"/>
      <c r="VS148" s="71"/>
      <c r="VT148" s="71"/>
      <c r="VU148" s="71"/>
      <c r="VV148" s="71"/>
      <c r="VW148" s="71"/>
      <c r="VX148" s="71"/>
      <c r="VY148" s="71"/>
      <c r="VZ148" s="71"/>
      <c r="WA148" s="71"/>
      <c r="WB148" s="71"/>
      <c r="WC148" s="71"/>
      <c r="WD148" s="71"/>
      <c r="WE148" s="71"/>
      <c r="WF148" s="71"/>
      <c r="WG148" s="71"/>
      <c r="WH148" s="71"/>
      <c r="WI148" s="71"/>
      <c r="WJ148" s="71"/>
      <c r="WK148" s="71"/>
      <c r="WL148" s="71"/>
      <c r="WM148" s="71"/>
      <c r="WN148" s="71"/>
      <c r="WO148" s="71"/>
      <c r="WP148" s="71"/>
      <c r="WQ148" s="71"/>
      <c r="WR148" s="71"/>
      <c r="WS148" s="71"/>
      <c r="WT148" s="71"/>
      <c r="WU148" s="71"/>
      <c r="WV148" s="71"/>
      <c r="WW148" s="71"/>
      <c r="WX148" s="71"/>
      <c r="WY148" s="71"/>
      <c r="WZ148" s="71"/>
      <c r="XA148" s="71"/>
      <c r="XB148" s="71"/>
      <c r="XC148" s="71"/>
      <c r="XD148" s="71"/>
      <c r="XE148" s="71"/>
      <c r="XF148" s="71"/>
      <c r="XG148" s="71"/>
      <c r="XH148" s="71"/>
      <c r="XI148" s="71"/>
      <c r="XJ148" s="71"/>
      <c r="XK148" s="71"/>
      <c r="XL148" s="71"/>
      <c r="XM148" s="71"/>
      <c r="XN148" s="71"/>
      <c r="XO148" s="71"/>
      <c r="XP148" s="71"/>
      <c r="XQ148" s="71"/>
      <c r="XR148" s="71"/>
      <c r="XS148" s="71"/>
      <c r="XT148" s="71"/>
      <c r="XU148" s="71"/>
      <c r="XV148" s="71"/>
      <c r="XW148" s="71"/>
      <c r="XX148" s="71"/>
      <c r="XY148" s="71"/>
      <c r="XZ148" s="71"/>
      <c r="YA148" s="71"/>
      <c r="YB148" s="71"/>
      <c r="YC148" s="71"/>
      <c r="YD148" s="71"/>
      <c r="YE148" s="71"/>
      <c r="YF148" s="71"/>
      <c r="YG148" s="71"/>
      <c r="YH148" s="71"/>
      <c r="YI148" s="71"/>
      <c r="YJ148" s="71"/>
      <c r="YK148" s="71"/>
      <c r="YL148" s="71"/>
      <c r="YM148" s="71"/>
      <c r="YN148" s="71"/>
      <c r="YO148" s="71"/>
      <c r="YP148" s="71"/>
      <c r="YQ148" s="71"/>
      <c r="YR148" s="71"/>
      <c r="YS148" s="71"/>
      <c r="YT148" s="71"/>
      <c r="YU148" s="71"/>
      <c r="YV148" s="71"/>
      <c r="YW148" s="71"/>
      <c r="YX148" s="71"/>
      <c r="YY148" s="71"/>
      <c r="YZ148" s="71"/>
      <c r="ZA148" s="71"/>
      <c r="ZB148" s="71"/>
      <c r="ZC148" s="71"/>
      <c r="ZD148" s="71"/>
      <c r="ZE148" s="71"/>
      <c r="ZF148" s="71"/>
      <c r="ZG148" s="71"/>
      <c r="ZH148" s="71"/>
      <c r="ZI148" s="71"/>
      <c r="ZJ148" s="71"/>
      <c r="ZK148" s="71"/>
      <c r="ZL148" s="71"/>
      <c r="ZM148" s="71"/>
      <c r="ZN148" s="71"/>
      <c r="ZO148" s="71"/>
      <c r="ZP148" s="71"/>
      <c r="ZQ148" s="71"/>
      <c r="ZR148" s="71"/>
      <c r="ZS148" s="71"/>
      <c r="ZT148" s="71"/>
      <c r="ZU148" s="71"/>
      <c r="ZV148" s="71"/>
      <c r="ZW148" s="71"/>
      <c r="ZX148" s="71"/>
      <c r="ZY148" s="71"/>
      <c r="ZZ148" s="71"/>
      <c r="AAA148" s="71"/>
      <c r="AAB148" s="71"/>
      <c r="AAC148" s="71"/>
      <c r="AAD148" s="71"/>
      <c r="AAE148" s="71"/>
      <c r="AAF148" s="71"/>
      <c r="AAG148" s="71"/>
      <c r="AAH148" s="71"/>
      <c r="AAI148" s="71"/>
      <c r="AAJ148" s="71"/>
      <c r="AAK148" s="71"/>
      <c r="AAL148" s="71"/>
      <c r="AAM148" s="71"/>
      <c r="AAN148" s="71"/>
      <c r="AAO148" s="71"/>
      <c r="AAP148" s="71"/>
      <c r="AAQ148" s="71"/>
      <c r="AAR148" s="71"/>
      <c r="AAS148" s="71"/>
      <c r="AAT148" s="71"/>
      <c r="AAU148" s="71"/>
      <c r="AAV148" s="71"/>
      <c r="AAW148" s="71"/>
      <c r="AAX148" s="71"/>
      <c r="AAY148" s="71"/>
      <c r="AAZ148" s="71"/>
      <c r="ABA148" s="71"/>
      <c r="ABB148" s="71"/>
      <c r="ABC148" s="71"/>
      <c r="ABD148" s="71"/>
      <c r="ABE148" s="71"/>
      <c r="ABF148" s="71"/>
      <c r="ABG148" s="71"/>
      <c r="ABH148" s="71"/>
      <c r="ABI148" s="71"/>
      <c r="ABJ148" s="71"/>
      <c r="ABK148" s="71"/>
      <c r="ABL148" s="71"/>
      <c r="ABM148" s="71"/>
      <c r="ABN148" s="71"/>
      <c r="ABO148" s="71"/>
      <c r="ABP148" s="71"/>
      <c r="ABQ148" s="71"/>
      <c r="ABR148" s="71"/>
      <c r="ABS148" s="71"/>
      <c r="ABT148" s="71"/>
      <c r="ABU148" s="71"/>
      <c r="ABV148" s="71"/>
      <c r="ABW148" s="71"/>
      <c r="ABX148" s="71"/>
      <c r="ABY148" s="71"/>
      <c r="ABZ148" s="71"/>
      <c r="ACA148" s="71"/>
      <c r="ACB148" s="71"/>
      <c r="ACC148" s="71"/>
      <c r="ACD148" s="71"/>
      <c r="ACE148" s="71"/>
      <c r="ACF148" s="71"/>
      <c r="ACG148" s="71"/>
      <c r="ACH148" s="71"/>
      <c r="ACI148" s="71"/>
      <c r="ACJ148" s="71"/>
      <c r="ACK148" s="71"/>
      <c r="ACL148" s="71"/>
      <c r="ACM148" s="71"/>
      <c r="ACN148" s="71"/>
      <c r="ACO148" s="71"/>
      <c r="ACP148" s="71"/>
      <c r="ACQ148" s="71"/>
      <c r="ACR148" s="71"/>
      <c r="ACS148" s="71"/>
      <c r="ACT148" s="71"/>
      <c r="ACU148" s="71"/>
      <c r="ACV148" s="71"/>
      <c r="ACW148" s="71"/>
      <c r="ACX148" s="71"/>
      <c r="ACY148" s="71"/>
      <c r="ACZ148" s="71"/>
      <c r="ADA148" s="71"/>
      <c r="ADB148" s="71"/>
      <c r="ADC148" s="71"/>
      <c r="ADD148" s="71"/>
      <c r="ADE148" s="71"/>
      <c r="ADF148" s="71"/>
      <c r="ADG148" s="71"/>
      <c r="ADH148" s="71"/>
      <c r="ADI148" s="71"/>
      <c r="ADJ148" s="71"/>
      <c r="ADK148" s="71"/>
      <c r="ADL148" s="71"/>
      <c r="ADM148" s="71"/>
      <c r="ADN148" s="71"/>
      <c r="ADO148" s="71"/>
      <c r="ADP148" s="71"/>
      <c r="ADQ148" s="71"/>
      <c r="ADR148" s="71"/>
      <c r="ADS148" s="71"/>
      <c r="ADT148" s="71"/>
      <c r="ADU148" s="71"/>
      <c r="ADV148" s="71"/>
      <c r="ADW148" s="71"/>
      <c r="ADX148" s="71"/>
      <c r="ADY148" s="71"/>
      <c r="ADZ148" s="71"/>
      <c r="AEA148" s="71"/>
      <c r="AEB148" s="71"/>
      <c r="AEC148" s="71"/>
    </row>
    <row r="149" spans="1:809" s="73" customFormat="1">
      <c r="A149" s="49"/>
      <c r="B149" s="35">
        <v>3</v>
      </c>
      <c r="C149" s="62" t="s">
        <v>448</v>
      </c>
      <c r="D149" s="72" t="s">
        <v>56</v>
      </c>
      <c r="E149" s="63"/>
      <c r="F149" s="63"/>
      <c r="G149" s="63"/>
      <c r="H149" s="64"/>
      <c r="I149" s="63" t="s">
        <v>81</v>
      </c>
      <c r="J149" s="65">
        <v>1</v>
      </c>
      <c r="K149" s="90">
        <v>175</v>
      </c>
      <c r="L149" s="65">
        <v>1983</v>
      </c>
      <c r="M149" s="89">
        <v>1983</v>
      </c>
      <c r="N149" s="64"/>
      <c r="O149" s="68"/>
      <c r="P149" s="68"/>
      <c r="Q149" s="69" t="s">
        <v>298</v>
      </c>
      <c r="R149" s="70"/>
      <c r="S149" s="29"/>
      <c r="T149" s="30" t="str">
        <f t="shared" si="2"/>
        <v>Cu</v>
      </c>
      <c r="U149" s="29"/>
      <c r="V149" s="29"/>
      <c r="W149" s="29"/>
      <c r="X149" s="29"/>
      <c r="Y149" s="29"/>
      <c r="Z149" s="29"/>
      <c r="AA149" s="29"/>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c r="DS149" s="71"/>
      <c r="DT149" s="71"/>
      <c r="DU149" s="71"/>
      <c r="DV149" s="71"/>
      <c r="DW149" s="71"/>
      <c r="DX149" s="71"/>
      <c r="DY149" s="71"/>
      <c r="DZ149" s="71"/>
      <c r="EA149" s="71"/>
      <c r="EB149" s="71"/>
      <c r="EC149" s="71"/>
      <c r="ED149" s="71"/>
      <c r="EE149" s="71"/>
      <c r="EF149" s="71"/>
      <c r="EG149" s="71"/>
      <c r="EH149" s="71"/>
      <c r="EI149" s="71"/>
      <c r="EJ149" s="71"/>
      <c r="EK149" s="71"/>
      <c r="EL149" s="71"/>
      <c r="EM149" s="71"/>
      <c r="EN149" s="71"/>
      <c r="EO149" s="71"/>
      <c r="EP149" s="71"/>
      <c r="EQ149" s="71"/>
      <c r="ER149" s="71"/>
      <c r="ES149" s="71"/>
      <c r="ET149" s="71"/>
      <c r="EU149" s="71"/>
      <c r="EV149" s="71"/>
      <c r="EW149" s="71"/>
      <c r="EX149" s="71"/>
      <c r="EY149" s="71"/>
      <c r="EZ149" s="71"/>
      <c r="FA149" s="71"/>
      <c r="FB149" s="71"/>
      <c r="FC149" s="71"/>
      <c r="FD149" s="71"/>
      <c r="FE149" s="71"/>
      <c r="FF149" s="71"/>
      <c r="FG149" s="71"/>
      <c r="FH149" s="71"/>
      <c r="FI149" s="71"/>
      <c r="FJ149" s="71"/>
      <c r="FK149" s="71"/>
      <c r="FL149" s="71"/>
      <c r="FM149" s="71"/>
      <c r="FN149" s="71"/>
      <c r="FO149" s="71"/>
      <c r="FP149" s="71"/>
      <c r="FQ149" s="71"/>
      <c r="FR149" s="71"/>
      <c r="FS149" s="71"/>
      <c r="FT149" s="71"/>
      <c r="FU149" s="71"/>
      <c r="FV149" s="71"/>
      <c r="FW149" s="71"/>
      <c r="FX149" s="71"/>
      <c r="FY149" s="71"/>
      <c r="FZ149" s="71"/>
      <c r="GA149" s="71"/>
      <c r="GB149" s="71"/>
      <c r="GC149" s="71"/>
      <c r="GD149" s="71"/>
      <c r="GE149" s="71"/>
      <c r="GF149" s="71"/>
      <c r="GG149" s="71"/>
      <c r="GH149" s="71"/>
      <c r="GI149" s="71"/>
      <c r="GJ149" s="71"/>
      <c r="GK149" s="71"/>
      <c r="GL149" s="71"/>
      <c r="GM149" s="71"/>
      <c r="GN149" s="71"/>
      <c r="GO149" s="71"/>
      <c r="GP149" s="71"/>
      <c r="GQ149" s="71"/>
      <c r="GR149" s="71"/>
      <c r="GS149" s="71"/>
      <c r="GT149" s="71"/>
      <c r="GU149" s="71"/>
      <c r="GV149" s="71"/>
      <c r="GW149" s="71"/>
      <c r="GX149" s="71"/>
      <c r="GY149" s="71"/>
      <c r="GZ149" s="71"/>
      <c r="HA149" s="71"/>
      <c r="HB149" s="71"/>
      <c r="HC149" s="71"/>
      <c r="HD149" s="71"/>
      <c r="HE149" s="71"/>
      <c r="HF149" s="71"/>
      <c r="HG149" s="71"/>
      <c r="HH149" s="71"/>
      <c r="HI149" s="71"/>
      <c r="HJ149" s="71"/>
      <c r="HK149" s="71"/>
      <c r="HL149" s="71"/>
      <c r="HM149" s="71"/>
      <c r="HN149" s="71"/>
      <c r="HO149" s="71"/>
      <c r="HP149" s="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c r="IV149" s="71"/>
      <c r="IW149" s="71"/>
      <c r="IX149" s="71"/>
      <c r="IY149" s="71"/>
      <c r="IZ149" s="71"/>
      <c r="JA149" s="71"/>
      <c r="JB149" s="71"/>
      <c r="JC149" s="71"/>
      <c r="JD149" s="71"/>
      <c r="JE149" s="71"/>
      <c r="JF149" s="71"/>
      <c r="JG149" s="71"/>
      <c r="JH149" s="71"/>
      <c r="JI149" s="71"/>
      <c r="JJ149" s="71"/>
      <c r="JK149" s="71"/>
      <c r="JL149" s="71"/>
      <c r="JM149" s="71"/>
      <c r="JN149" s="71"/>
      <c r="JO149" s="71"/>
      <c r="JP149" s="71"/>
      <c r="JQ149" s="71"/>
      <c r="JR149" s="71"/>
      <c r="JS149" s="71"/>
      <c r="JT149" s="71"/>
      <c r="JU149" s="71"/>
      <c r="JV149" s="71"/>
      <c r="JW149" s="71"/>
      <c r="JX149" s="71"/>
      <c r="JY149" s="71"/>
      <c r="JZ149" s="71"/>
      <c r="KA149" s="71"/>
      <c r="KB149" s="71"/>
      <c r="KC149" s="71"/>
      <c r="KD149" s="71"/>
      <c r="KE149" s="71"/>
      <c r="KF149" s="71"/>
      <c r="KG149" s="71"/>
      <c r="KH149" s="71"/>
      <c r="KI149" s="71"/>
      <c r="KJ149" s="71"/>
      <c r="KK149" s="71"/>
      <c r="KL149" s="71"/>
      <c r="KM149" s="71"/>
      <c r="KN149" s="71"/>
      <c r="KO149" s="71"/>
      <c r="KP149" s="71"/>
      <c r="KQ149" s="71"/>
      <c r="KR149" s="71"/>
      <c r="KS149" s="71"/>
      <c r="KT149" s="71"/>
      <c r="KU149" s="71"/>
      <c r="KV149" s="71"/>
      <c r="KW149" s="71"/>
      <c r="KX149" s="71"/>
      <c r="KY149" s="71"/>
      <c r="KZ149" s="71"/>
      <c r="LA149" s="71"/>
      <c r="LB149" s="71"/>
      <c r="LC149" s="71"/>
      <c r="LD149" s="71"/>
      <c r="LE149" s="71"/>
      <c r="LF149" s="71"/>
      <c r="LG149" s="71"/>
      <c r="LH149" s="71"/>
      <c r="LI149" s="71"/>
      <c r="LJ149" s="71"/>
      <c r="LK149" s="71"/>
      <c r="LL149" s="71"/>
      <c r="LM149" s="71"/>
      <c r="LN149" s="71"/>
      <c r="LO149" s="71"/>
      <c r="LP149" s="71"/>
      <c r="LQ149" s="71"/>
      <c r="LR149" s="71"/>
      <c r="LS149" s="71"/>
      <c r="LT149" s="71"/>
      <c r="LU149" s="71"/>
      <c r="LV149" s="71"/>
      <c r="LW149" s="71"/>
      <c r="LX149" s="71"/>
      <c r="LY149" s="71"/>
      <c r="LZ149" s="71"/>
      <c r="MA149" s="71"/>
      <c r="MB149" s="71"/>
      <c r="MC149" s="71"/>
      <c r="MD149" s="71"/>
      <c r="ME149" s="71"/>
      <c r="MF149" s="71"/>
      <c r="MG149" s="71"/>
      <c r="MH149" s="71"/>
      <c r="MI149" s="71"/>
      <c r="MJ149" s="71"/>
      <c r="MK149" s="71"/>
      <c r="ML149" s="71"/>
      <c r="MM149" s="71"/>
      <c r="MN149" s="71"/>
      <c r="MO149" s="71"/>
      <c r="MP149" s="71"/>
      <c r="MQ149" s="71"/>
      <c r="MR149" s="71"/>
      <c r="MS149" s="71"/>
      <c r="MT149" s="71"/>
      <c r="MU149" s="71"/>
      <c r="MV149" s="71"/>
      <c r="MW149" s="71"/>
      <c r="MX149" s="71"/>
      <c r="MY149" s="71"/>
      <c r="MZ149" s="71"/>
      <c r="NA149" s="71"/>
      <c r="NB149" s="71"/>
      <c r="NC149" s="71"/>
      <c r="ND149" s="71"/>
      <c r="NE149" s="71"/>
      <c r="NF149" s="71"/>
      <c r="NG149" s="71"/>
      <c r="NH149" s="71"/>
      <c r="NI149" s="71"/>
      <c r="NJ149" s="71"/>
      <c r="NK149" s="71"/>
      <c r="NL149" s="71"/>
      <c r="NM149" s="71"/>
      <c r="NN149" s="71"/>
      <c r="NO149" s="71"/>
      <c r="NP149" s="71"/>
      <c r="NQ149" s="71"/>
      <c r="NR149" s="71"/>
      <c r="NS149" s="71"/>
      <c r="NT149" s="71"/>
      <c r="NU149" s="71"/>
      <c r="NV149" s="71"/>
      <c r="NW149" s="71"/>
      <c r="NX149" s="71"/>
      <c r="NY149" s="71"/>
      <c r="NZ149" s="71"/>
      <c r="OA149" s="71"/>
      <c r="OB149" s="71"/>
      <c r="OC149" s="71"/>
      <c r="OD149" s="71"/>
      <c r="OE149" s="71"/>
      <c r="OF149" s="71"/>
      <c r="OG149" s="71"/>
      <c r="OH149" s="71"/>
      <c r="OI149" s="71"/>
      <c r="OJ149" s="71"/>
      <c r="OK149" s="71"/>
      <c r="OL149" s="71"/>
      <c r="OM149" s="71"/>
      <c r="ON149" s="71"/>
      <c r="OO149" s="71"/>
      <c r="OP149" s="71"/>
      <c r="OQ149" s="71"/>
      <c r="OR149" s="71"/>
      <c r="OS149" s="71"/>
      <c r="OT149" s="71"/>
      <c r="OU149" s="71"/>
      <c r="OV149" s="71"/>
      <c r="OW149" s="71"/>
      <c r="OX149" s="71"/>
      <c r="OY149" s="71"/>
      <c r="OZ149" s="71"/>
      <c r="PA149" s="71"/>
      <c r="PB149" s="71"/>
      <c r="PC149" s="71"/>
      <c r="PD149" s="71"/>
      <c r="PE149" s="71"/>
      <c r="PF149" s="71"/>
      <c r="PG149" s="71"/>
      <c r="PH149" s="71"/>
      <c r="PI149" s="71"/>
      <c r="PJ149" s="71"/>
      <c r="PK149" s="71"/>
      <c r="PL149" s="71"/>
      <c r="PM149" s="71"/>
      <c r="PN149" s="71"/>
      <c r="PO149" s="71"/>
      <c r="PP149" s="71"/>
      <c r="PQ149" s="71"/>
      <c r="PR149" s="71"/>
      <c r="PS149" s="71"/>
      <c r="PT149" s="71"/>
      <c r="PU149" s="71"/>
      <c r="PV149" s="71"/>
      <c r="PW149" s="71"/>
      <c r="PX149" s="71"/>
      <c r="PY149" s="71"/>
      <c r="PZ149" s="71"/>
      <c r="QA149" s="71"/>
      <c r="QB149" s="71"/>
      <c r="QC149" s="71"/>
      <c r="QD149" s="71"/>
      <c r="QE149" s="71"/>
      <c r="QF149" s="71"/>
      <c r="QG149" s="71"/>
      <c r="QH149" s="71"/>
      <c r="QI149" s="71"/>
      <c r="QJ149" s="71"/>
      <c r="QK149" s="71"/>
      <c r="QL149" s="71"/>
      <c r="QM149" s="71"/>
      <c r="QN149" s="71"/>
      <c r="QO149" s="71"/>
      <c r="QP149" s="71"/>
      <c r="QQ149" s="71"/>
      <c r="QR149" s="71"/>
      <c r="QS149" s="71"/>
      <c r="QT149" s="71"/>
      <c r="QU149" s="71"/>
      <c r="QV149" s="71"/>
      <c r="QW149" s="71"/>
      <c r="QX149" s="71"/>
      <c r="QY149" s="71"/>
      <c r="QZ149" s="71"/>
      <c r="RA149" s="71"/>
      <c r="RB149" s="71"/>
      <c r="RC149" s="71"/>
      <c r="RD149" s="71"/>
      <c r="RE149" s="71"/>
      <c r="RF149" s="71"/>
      <c r="RG149" s="71"/>
      <c r="RH149" s="71"/>
      <c r="RI149" s="71"/>
      <c r="RJ149" s="71"/>
      <c r="RK149" s="71"/>
      <c r="RL149" s="71"/>
      <c r="RM149" s="71"/>
      <c r="RN149" s="71"/>
      <c r="RO149" s="71"/>
      <c r="RP149" s="71"/>
      <c r="RQ149" s="71"/>
      <c r="RR149" s="71"/>
      <c r="RS149" s="71"/>
      <c r="RT149" s="71"/>
      <c r="RU149" s="71"/>
      <c r="RV149" s="71"/>
      <c r="RW149" s="71"/>
      <c r="RX149" s="71"/>
      <c r="RY149" s="71"/>
      <c r="RZ149" s="71"/>
      <c r="SA149" s="71"/>
      <c r="SB149" s="71"/>
      <c r="SC149" s="71"/>
      <c r="SD149" s="71"/>
      <c r="SE149" s="71"/>
      <c r="SF149" s="71"/>
      <c r="SG149" s="71"/>
      <c r="SH149" s="71"/>
      <c r="SI149" s="71"/>
      <c r="SJ149" s="71"/>
      <c r="SK149" s="71"/>
      <c r="SL149" s="71"/>
      <c r="SM149" s="71"/>
      <c r="SN149" s="71"/>
      <c r="SO149" s="71"/>
      <c r="SP149" s="71"/>
      <c r="SQ149" s="71"/>
      <c r="SR149" s="71"/>
      <c r="SS149" s="71"/>
      <c r="ST149" s="71"/>
      <c r="SU149" s="71"/>
      <c r="SV149" s="71"/>
      <c r="SW149" s="71"/>
      <c r="SX149" s="71"/>
      <c r="SY149" s="71"/>
      <c r="SZ149" s="71"/>
      <c r="TA149" s="71"/>
      <c r="TB149" s="71"/>
      <c r="TC149" s="71"/>
      <c r="TD149" s="71"/>
      <c r="TE149" s="71"/>
      <c r="TF149" s="71"/>
      <c r="TG149" s="71"/>
      <c r="TH149" s="71"/>
      <c r="TI149" s="71"/>
      <c r="TJ149" s="71"/>
      <c r="TK149" s="71"/>
      <c r="TL149" s="71"/>
      <c r="TM149" s="71"/>
      <c r="TN149" s="71"/>
      <c r="TO149" s="71"/>
      <c r="TP149" s="71"/>
      <c r="TQ149" s="71"/>
      <c r="TR149" s="71"/>
      <c r="TS149" s="71"/>
      <c r="TT149" s="71"/>
      <c r="TU149" s="71"/>
      <c r="TV149" s="71"/>
      <c r="TW149" s="71"/>
      <c r="TX149" s="71"/>
      <c r="TY149" s="71"/>
      <c r="TZ149" s="71"/>
      <c r="UA149" s="71"/>
      <c r="UB149" s="71"/>
      <c r="UC149" s="71"/>
      <c r="UD149" s="71"/>
      <c r="UE149" s="71"/>
      <c r="UF149" s="71"/>
      <c r="UG149" s="71"/>
      <c r="UH149" s="71"/>
      <c r="UI149" s="71"/>
      <c r="UJ149" s="71"/>
      <c r="UK149" s="71"/>
      <c r="UL149" s="71"/>
      <c r="UM149" s="71"/>
      <c r="UN149" s="71"/>
      <c r="UO149" s="71"/>
      <c r="UP149" s="71"/>
      <c r="UQ149" s="71"/>
      <c r="UR149" s="71"/>
      <c r="US149" s="71"/>
      <c r="UT149" s="71"/>
      <c r="UU149" s="71"/>
      <c r="UV149" s="71"/>
      <c r="UW149" s="71"/>
      <c r="UX149" s="71"/>
      <c r="UY149" s="71"/>
      <c r="UZ149" s="71"/>
      <c r="VA149" s="71"/>
      <c r="VB149" s="71"/>
      <c r="VC149" s="71"/>
      <c r="VD149" s="71"/>
      <c r="VE149" s="71"/>
      <c r="VF149" s="71"/>
      <c r="VG149" s="71"/>
      <c r="VH149" s="71"/>
      <c r="VI149" s="71"/>
      <c r="VJ149" s="71"/>
      <c r="VK149" s="71"/>
      <c r="VL149" s="71"/>
      <c r="VM149" s="71"/>
      <c r="VN149" s="71"/>
      <c r="VO149" s="71"/>
      <c r="VP149" s="71"/>
      <c r="VQ149" s="71"/>
      <c r="VR149" s="71"/>
      <c r="VS149" s="71"/>
      <c r="VT149" s="71"/>
      <c r="VU149" s="71"/>
      <c r="VV149" s="71"/>
      <c r="VW149" s="71"/>
      <c r="VX149" s="71"/>
      <c r="VY149" s="71"/>
      <c r="VZ149" s="71"/>
      <c r="WA149" s="71"/>
      <c r="WB149" s="71"/>
      <c r="WC149" s="71"/>
      <c r="WD149" s="71"/>
      <c r="WE149" s="71"/>
      <c r="WF149" s="71"/>
      <c r="WG149" s="71"/>
      <c r="WH149" s="71"/>
      <c r="WI149" s="71"/>
      <c r="WJ149" s="71"/>
      <c r="WK149" s="71"/>
      <c r="WL149" s="71"/>
      <c r="WM149" s="71"/>
      <c r="WN149" s="71"/>
      <c r="WO149" s="71"/>
      <c r="WP149" s="71"/>
      <c r="WQ149" s="71"/>
      <c r="WR149" s="71"/>
      <c r="WS149" s="71"/>
      <c r="WT149" s="71"/>
      <c r="WU149" s="71"/>
      <c r="WV149" s="71"/>
      <c r="WW149" s="71"/>
      <c r="WX149" s="71"/>
      <c r="WY149" s="71"/>
      <c r="WZ149" s="71"/>
      <c r="XA149" s="71"/>
      <c r="XB149" s="71"/>
      <c r="XC149" s="71"/>
      <c r="XD149" s="71"/>
      <c r="XE149" s="71"/>
      <c r="XF149" s="71"/>
      <c r="XG149" s="71"/>
      <c r="XH149" s="71"/>
      <c r="XI149" s="71"/>
      <c r="XJ149" s="71"/>
      <c r="XK149" s="71"/>
      <c r="XL149" s="71"/>
      <c r="XM149" s="71"/>
      <c r="XN149" s="71"/>
      <c r="XO149" s="71"/>
      <c r="XP149" s="71"/>
      <c r="XQ149" s="71"/>
      <c r="XR149" s="71"/>
      <c r="XS149" s="71"/>
      <c r="XT149" s="71"/>
      <c r="XU149" s="71"/>
      <c r="XV149" s="71"/>
      <c r="XW149" s="71"/>
      <c r="XX149" s="71"/>
      <c r="XY149" s="71"/>
      <c r="XZ149" s="71"/>
      <c r="YA149" s="71"/>
      <c r="YB149" s="71"/>
      <c r="YC149" s="71"/>
      <c r="YD149" s="71"/>
      <c r="YE149" s="71"/>
      <c r="YF149" s="71"/>
      <c r="YG149" s="71"/>
      <c r="YH149" s="71"/>
      <c r="YI149" s="71"/>
      <c r="YJ149" s="71"/>
      <c r="YK149" s="71"/>
      <c r="YL149" s="71"/>
      <c r="YM149" s="71"/>
      <c r="YN149" s="71"/>
      <c r="YO149" s="71"/>
      <c r="YP149" s="71"/>
      <c r="YQ149" s="71"/>
      <c r="YR149" s="71"/>
      <c r="YS149" s="71"/>
      <c r="YT149" s="71"/>
      <c r="YU149" s="71"/>
      <c r="YV149" s="71"/>
      <c r="YW149" s="71"/>
      <c r="YX149" s="71"/>
      <c r="YY149" s="71"/>
      <c r="YZ149" s="71"/>
      <c r="ZA149" s="71"/>
      <c r="ZB149" s="71"/>
      <c r="ZC149" s="71"/>
      <c r="ZD149" s="71"/>
      <c r="ZE149" s="71"/>
      <c r="ZF149" s="71"/>
      <c r="ZG149" s="71"/>
      <c r="ZH149" s="71"/>
      <c r="ZI149" s="71"/>
      <c r="ZJ149" s="71"/>
      <c r="ZK149" s="71"/>
      <c r="ZL149" s="71"/>
      <c r="ZM149" s="71"/>
      <c r="ZN149" s="71"/>
      <c r="ZO149" s="71"/>
      <c r="ZP149" s="71"/>
      <c r="ZQ149" s="71"/>
      <c r="ZR149" s="71"/>
      <c r="ZS149" s="71"/>
      <c r="ZT149" s="71"/>
      <c r="ZU149" s="71"/>
      <c r="ZV149" s="71"/>
      <c r="ZW149" s="71"/>
      <c r="ZX149" s="71"/>
      <c r="ZY149" s="71"/>
      <c r="ZZ149" s="71"/>
      <c r="AAA149" s="71"/>
      <c r="AAB149" s="71"/>
      <c r="AAC149" s="71"/>
      <c r="AAD149" s="71"/>
      <c r="AAE149" s="71"/>
      <c r="AAF149" s="71"/>
      <c r="AAG149" s="71"/>
      <c r="AAH149" s="71"/>
      <c r="AAI149" s="71"/>
      <c r="AAJ149" s="71"/>
      <c r="AAK149" s="71"/>
      <c r="AAL149" s="71"/>
      <c r="AAM149" s="71"/>
      <c r="AAN149" s="71"/>
      <c r="AAO149" s="71"/>
      <c r="AAP149" s="71"/>
      <c r="AAQ149" s="71"/>
      <c r="AAR149" s="71"/>
      <c r="AAS149" s="71"/>
      <c r="AAT149" s="71"/>
      <c r="AAU149" s="71"/>
      <c r="AAV149" s="71"/>
      <c r="AAW149" s="71"/>
      <c r="AAX149" s="71"/>
      <c r="AAY149" s="71"/>
      <c r="AAZ149" s="71"/>
      <c r="ABA149" s="71"/>
      <c r="ABB149" s="71"/>
      <c r="ABC149" s="71"/>
      <c r="ABD149" s="71"/>
      <c r="ABE149" s="71"/>
      <c r="ABF149" s="71"/>
      <c r="ABG149" s="71"/>
      <c r="ABH149" s="71"/>
      <c r="ABI149" s="71"/>
      <c r="ABJ149" s="71"/>
      <c r="ABK149" s="71"/>
      <c r="ABL149" s="71"/>
      <c r="ABM149" s="71"/>
      <c r="ABN149" s="71"/>
      <c r="ABO149" s="71"/>
      <c r="ABP149" s="71"/>
      <c r="ABQ149" s="71"/>
      <c r="ABR149" s="71"/>
      <c r="ABS149" s="71"/>
      <c r="ABT149" s="71"/>
      <c r="ABU149" s="71"/>
      <c r="ABV149" s="71"/>
      <c r="ABW149" s="71"/>
      <c r="ABX149" s="71"/>
      <c r="ABY149" s="71"/>
      <c r="ABZ149" s="71"/>
      <c r="ACA149" s="71"/>
      <c r="ACB149" s="71"/>
      <c r="ACC149" s="71"/>
      <c r="ACD149" s="71"/>
      <c r="ACE149" s="71"/>
      <c r="ACF149" s="71"/>
      <c r="ACG149" s="71"/>
      <c r="ACH149" s="71"/>
      <c r="ACI149" s="71"/>
      <c r="ACJ149" s="71"/>
      <c r="ACK149" s="71"/>
      <c r="ACL149" s="71"/>
      <c r="ACM149" s="71"/>
      <c r="ACN149" s="71"/>
      <c r="ACO149" s="71"/>
      <c r="ACP149" s="71"/>
      <c r="ACQ149" s="71"/>
      <c r="ACR149" s="71"/>
      <c r="ACS149" s="71"/>
      <c r="ACT149" s="71"/>
      <c r="ACU149" s="71"/>
      <c r="ACV149" s="71"/>
      <c r="ACW149" s="71"/>
      <c r="ACX149" s="71"/>
      <c r="ACY149" s="71"/>
      <c r="ACZ149" s="71"/>
      <c r="ADA149" s="71"/>
      <c r="ADB149" s="71"/>
      <c r="ADC149" s="71"/>
      <c r="ADD149" s="71"/>
      <c r="ADE149" s="71"/>
      <c r="ADF149" s="71"/>
      <c r="ADG149" s="71"/>
      <c r="ADH149" s="71"/>
      <c r="ADI149" s="71"/>
      <c r="ADJ149" s="71"/>
      <c r="ADK149" s="71"/>
      <c r="ADL149" s="71"/>
      <c r="ADM149" s="71"/>
      <c r="ADN149" s="71"/>
      <c r="ADO149" s="71"/>
      <c r="ADP149" s="71"/>
      <c r="ADQ149" s="71"/>
      <c r="ADR149" s="71"/>
      <c r="ADS149" s="71"/>
      <c r="ADT149" s="71"/>
      <c r="ADU149" s="71"/>
      <c r="ADV149" s="71"/>
      <c r="ADW149" s="71"/>
      <c r="ADX149" s="71"/>
      <c r="ADY149" s="71"/>
      <c r="ADZ149" s="71"/>
      <c r="AEA149" s="71"/>
      <c r="AEB149" s="71"/>
      <c r="AEC149" s="71"/>
    </row>
    <row r="150" spans="1:809" s="73" customFormat="1">
      <c r="A150" s="36"/>
      <c r="B150" s="35">
        <v>4</v>
      </c>
      <c r="C150" s="62" t="s">
        <v>449</v>
      </c>
      <c r="D150" s="72" t="s">
        <v>42</v>
      </c>
      <c r="E150" s="63" t="s">
        <v>85</v>
      </c>
      <c r="F150" s="63" t="s">
        <v>86</v>
      </c>
      <c r="G150" s="63"/>
      <c r="H150" s="64"/>
      <c r="I150" s="63">
        <v>3</v>
      </c>
      <c r="J150" s="65">
        <v>3</v>
      </c>
      <c r="K150" s="90">
        <v>53</v>
      </c>
      <c r="L150" s="65">
        <v>1983</v>
      </c>
      <c r="M150" s="89">
        <v>1983</v>
      </c>
      <c r="N150" s="64"/>
      <c r="O150" s="68"/>
      <c r="P150" s="68"/>
      <c r="Q150" s="69" t="s">
        <v>298</v>
      </c>
      <c r="R150" s="70"/>
      <c r="S150" s="29" t="s">
        <v>151</v>
      </c>
      <c r="T150" s="30" t="str">
        <f t="shared" si="2"/>
        <v>Au</v>
      </c>
      <c r="U150" s="29"/>
      <c r="V150" s="29"/>
      <c r="W150" s="29"/>
      <c r="X150" s="29"/>
      <c r="Y150" s="29"/>
      <c r="Z150" s="29"/>
      <c r="AA150" s="29"/>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c r="DS150" s="71"/>
      <c r="DT150" s="71"/>
      <c r="DU150" s="71"/>
      <c r="DV150" s="71"/>
      <c r="DW150" s="71"/>
      <c r="DX150" s="71"/>
      <c r="DY150" s="71"/>
      <c r="DZ150" s="71"/>
      <c r="EA150" s="71"/>
      <c r="EB150" s="71"/>
      <c r="EC150" s="71"/>
      <c r="ED150" s="71"/>
      <c r="EE150" s="71"/>
      <c r="EF150" s="71"/>
      <c r="EG150" s="71"/>
      <c r="EH150" s="71"/>
      <c r="EI150" s="71"/>
      <c r="EJ150" s="71"/>
      <c r="EK150" s="71"/>
      <c r="EL150" s="71"/>
      <c r="EM150" s="71"/>
      <c r="EN150" s="71"/>
      <c r="EO150" s="71"/>
      <c r="EP150" s="71"/>
      <c r="EQ150" s="71"/>
      <c r="ER150" s="71"/>
      <c r="ES150" s="71"/>
      <c r="ET150" s="71"/>
      <c r="EU150" s="71"/>
      <c r="EV150" s="71"/>
      <c r="EW150" s="71"/>
      <c r="EX150" s="71"/>
      <c r="EY150" s="71"/>
      <c r="EZ150" s="71"/>
      <c r="FA150" s="71"/>
      <c r="FB150" s="71"/>
      <c r="FC150" s="71"/>
      <c r="FD150" s="71"/>
      <c r="FE150" s="71"/>
      <c r="FF150" s="71"/>
      <c r="FG150" s="71"/>
      <c r="FH150" s="71"/>
      <c r="FI150" s="71"/>
      <c r="FJ150" s="71"/>
      <c r="FK150" s="71"/>
      <c r="FL150" s="71"/>
      <c r="FM150" s="71"/>
      <c r="FN150" s="71"/>
      <c r="FO150" s="71"/>
      <c r="FP150" s="71"/>
      <c r="FQ150" s="71"/>
      <c r="FR150" s="71"/>
      <c r="FS150" s="71"/>
      <c r="FT150" s="71"/>
      <c r="FU150" s="71"/>
      <c r="FV150" s="71"/>
      <c r="FW150" s="71"/>
      <c r="FX150" s="71"/>
      <c r="FY150" s="71"/>
      <c r="FZ150" s="71"/>
      <c r="GA150" s="71"/>
      <c r="GB150" s="71"/>
      <c r="GC150" s="71"/>
      <c r="GD150" s="71"/>
      <c r="GE150" s="71"/>
      <c r="GF150" s="71"/>
      <c r="GG150" s="71"/>
      <c r="GH150" s="71"/>
      <c r="GI150" s="71"/>
      <c r="GJ150" s="71"/>
      <c r="GK150" s="71"/>
      <c r="GL150" s="71"/>
      <c r="GM150" s="71"/>
      <c r="GN150" s="71"/>
      <c r="GO150" s="71"/>
      <c r="GP150" s="71"/>
      <c r="GQ150" s="71"/>
      <c r="GR150" s="71"/>
      <c r="GS150" s="71"/>
      <c r="GT150" s="71"/>
      <c r="GU150" s="71"/>
      <c r="GV150" s="71"/>
      <c r="GW150" s="71"/>
      <c r="GX150" s="71"/>
      <c r="GY150" s="71"/>
      <c r="GZ150" s="71"/>
      <c r="HA150" s="71"/>
      <c r="HB150" s="71"/>
      <c r="HC150" s="71"/>
      <c r="HD150" s="71"/>
      <c r="HE150" s="71"/>
      <c r="HF150" s="71"/>
      <c r="HG150" s="71"/>
      <c r="HH150" s="71"/>
      <c r="HI150" s="71"/>
      <c r="HJ150" s="71"/>
      <c r="HK150" s="71"/>
      <c r="HL150" s="71"/>
      <c r="HM150" s="71"/>
      <c r="HN150" s="71"/>
      <c r="HO150" s="71"/>
      <c r="HP150" s="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c r="IV150" s="71"/>
      <c r="IW150" s="71"/>
      <c r="IX150" s="71"/>
      <c r="IY150" s="71"/>
      <c r="IZ150" s="71"/>
      <c r="JA150" s="71"/>
      <c r="JB150" s="71"/>
      <c r="JC150" s="71"/>
      <c r="JD150" s="71"/>
      <c r="JE150" s="71"/>
      <c r="JF150" s="71"/>
      <c r="JG150" s="71"/>
      <c r="JH150" s="71"/>
      <c r="JI150" s="71"/>
      <c r="JJ150" s="71"/>
      <c r="JK150" s="71"/>
      <c r="JL150" s="71"/>
      <c r="JM150" s="71"/>
      <c r="JN150" s="71"/>
      <c r="JO150" s="71"/>
      <c r="JP150" s="71"/>
      <c r="JQ150" s="71"/>
      <c r="JR150" s="71"/>
      <c r="JS150" s="71"/>
      <c r="JT150" s="71"/>
      <c r="JU150" s="71"/>
      <c r="JV150" s="71"/>
      <c r="JW150" s="71"/>
      <c r="JX150" s="71"/>
      <c r="JY150" s="71"/>
      <c r="JZ150" s="71"/>
      <c r="KA150" s="71"/>
      <c r="KB150" s="71"/>
      <c r="KC150" s="71"/>
      <c r="KD150" s="71"/>
      <c r="KE150" s="71"/>
      <c r="KF150" s="71"/>
      <c r="KG150" s="71"/>
      <c r="KH150" s="71"/>
      <c r="KI150" s="71"/>
      <c r="KJ150" s="71"/>
      <c r="KK150" s="71"/>
      <c r="KL150" s="71"/>
      <c r="KM150" s="71"/>
      <c r="KN150" s="71"/>
      <c r="KO150" s="71"/>
      <c r="KP150" s="71"/>
      <c r="KQ150" s="71"/>
      <c r="KR150" s="71"/>
      <c r="KS150" s="71"/>
      <c r="KT150" s="71"/>
      <c r="KU150" s="71"/>
      <c r="KV150" s="71"/>
      <c r="KW150" s="71"/>
      <c r="KX150" s="71"/>
      <c r="KY150" s="71"/>
      <c r="KZ150" s="71"/>
      <c r="LA150" s="71"/>
      <c r="LB150" s="71"/>
      <c r="LC150" s="71"/>
      <c r="LD150" s="71"/>
      <c r="LE150" s="71"/>
      <c r="LF150" s="71"/>
      <c r="LG150" s="71"/>
      <c r="LH150" s="71"/>
      <c r="LI150" s="71"/>
      <c r="LJ150" s="71"/>
      <c r="LK150" s="71"/>
      <c r="LL150" s="71"/>
      <c r="LM150" s="71"/>
      <c r="LN150" s="71"/>
      <c r="LO150" s="71"/>
      <c r="LP150" s="71"/>
      <c r="LQ150" s="71"/>
      <c r="LR150" s="71"/>
      <c r="LS150" s="71"/>
      <c r="LT150" s="71"/>
      <c r="LU150" s="71"/>
      <c r="LV150" s="71"/>
      <c r="LW150" s="71"/>
      <c r="LX150" s="71"/>
      <c r="LY150" s="71"/>
      <c r="LZ150" s="71"/>
      <c r="MA150" s="71"/>
      <c r="MB150" s="71"/>
      <c r="MC150" s="71"/>
      <c r="MD150" s="71"/>
      <c r="ME150" s="71"/>
      <c r="MF150" s="71"/>
      <c r="MG150" s="71"/>
      <c r="MH150" s="71"/>
      <c r="MI150" s="71"/>
      <c r="MJ150" s="71"/>
      <c r="MK150" s="71"/>
      <c r="ML150" s="71"/>
      <c r="MM150" s="71"/>
      <c r="MN150" s="71"/>
      <c r="MO150" s="71"/>
      <c r="MP150" s="71"/>
      <c r="MQ150" s="71"/>
      <c r="MR150" s="71"/>
      <c r="MS150" s="71"/>
      <c r="MT150" s="71"/>
      <c r="MU150" s="71"/>
      <c r="MV150" s="71"/>
      <c r="MW150" s="71"/>
      <c r="MX150" s="71"/>
      <c r="MY150" s="71"/>
      <c r="MZ150" s="71"/>
      <c r="NA150" s="71"/>
      <c r="NB150" s="71"/>
      <c r="NC150" s="71"/>
      <c r="ND150" s="71"/>
      <c r="NE150" s="71"/>
      <c r="NF150" s="71"/>
      <c r="NG150" s="71"/>
      <c r="NH150" s="71"/>
      <c r="NI150" s="71"/>
      <c r="NJ150" s="71"/>
      <c r="NK150" s="71"/>
      <c r="NL150" s="71"/>
      <c r="NM150" s="71"/>
      <c r="NN150" s="71"/>
      <c r="NO150" s="71"/>
      <c r="NP150" s="71"/>
      <c r="NQ150" s="71"/>
      <c r="NR150" s="71"/>
      <c r="NS150" s="71"/>
      <c r="NT150" s="71"/>
      <c r="NU150" s="71"/>
      <c r="NV150" s="71"/>
      <c r="NW150" s="71"/>
      <c r="NX150" s="71"/>
      <c r="NY150" s="71"/>
      <c r="NZ150" s="71"/>
      <c r="OA150" s="71"/>
      <c r="OB150" s="71"/>
      <c r="OC150" s="71"/>
      <c r="OD150" s="71"/>
      <c r="OE150" s="71"/>
      <c r="OF150" s="71"/>
      <c r="OG150" s="71"/>
      <c r="OH150" s="71"/>
      <c r="OI150" s="71"/>
      <c r="OJ150" s="71"/>
      <c r="OK150" s="71"/>
      <c r="OL150" s="71"/>
      <c r="OM150" s="71"/>
      <c r="ON150" s="71"/>
      <c r="OO150" s="71"/>
      <c r="OP150" s="71"/>
      <c r="OQ150" s="71"/>
      <c r="OR150" s="71"/>
      <c r="OS150" s="71"/>
      <c r="OT150" s="71"/>
      <c r="OU150" s="71"/>
      <c r="OV150" s="71"/>
      <c r="OW150" s="71"/>
      <c r="OX150" s="71"/>
      <c r="OY150" s="71"/>
      <c r="OZ150" s="71"/>
      <c r="PA150" s="71"/>
      <c r="PB150" s="71"/>
      <c r="PC150" s="71"/>
      <c r="PD150" s="71"/>
      <c r="PE150" s="71"/>
      <c r="PF150" s="71"/>
      <c r="PG150" s="71"/>
      <c r="PH150" s="71"/>
      <c r="PI150" s="71"/>
      <c r="PJ150" s="71"/>
      <c r="PK150" s="71"/>
      <c r="PL150" s="71"/>
      <c r="PM150" s="71"/>
      <c r="PN150" s="71"/>
      <c r="PO150" s="71"/>
      <c r="PP150" s="71"/>
      <c r="PQ150" s="71"/>
      <c r="PR150" s="71"/>
      <c r="PS150" s="71"/>
      <c r="PT150" s="71"/>
      <c r="PU150" s="71"/>
      <c r="PV150" s="71"/>
      <c r="PW150" s="71"/>
      <c r="PX150" s="71"/>
      <c r="PY150" s="71"/>
      <c r="PZ150" s="71"/>
      <c r="QA150" s="71"/>
      <c r="QB150" s="71"/>
      <c r="QC150" s="71"/>
      <c r="QD150" s="71"/>
      <c r="QE150" s="71"/>
      <c r="QF150" s="71"/>
      <c r="QG150" s="71"/>
      <c r="QH150" s="71"/>
      <c r="QI150" s="71"/>
      <c r="QJ150" s="71"/>
      <c r="QK150" s="71"/>
      <c r="QL150" s="71"/>
      <c r="QM150" s="71"/>
      <c r="QN150" s="71"/>
      <c r="QO150" s="71"/>
      <c r="QP150" s="71"/>
      <c r="QQ150" s="71"/>
      <c r="QR150" s="71"/>
      <c r="QS150" s="71"/>
      <c r="QT150" s="71"/>
      <c r="QU150" s="71"/>
      <c r="QV150" s="71"/>
      <c r="QW150" s="71"/>
      <c r="QX150" s="71"/>
      <c r="QY150" s="71"/>
      <c r="QZ150" s="71"/>
      <c r="RA150" s="71"/>
      <c r="RB150" s="71"/>
      <c r="RC150" s="71"/>
      <c r="RD150" s="71"/>
      <c r="RE150" s="71"/>
      <c r="RF150" s="71"/>
      <c r="RG150" s="71"/>
      <c r="RH150" s="71"/>
      <c r="RI150" s="71"/>
      <c r="RJ150" s="71"/>
      <c r="RK150" s="71"/>
      <c r="RL150" s="71"/>
      <c r="RM150" s="71"/>
      <c r="RN150" s="71"/>
      <c r="RO150" s="71"/>
      <c r="RP150" s="71"/>
      <c r="RQ150" s="71"/>
      <c r="RR150" s="71"/>
      <c r="RS150" s="71"/>
      <c r="RT150" s="71"/>
      <c r="RU150" s="71"/>
      <c r="RV150" s="71"/>
      <c r="RW150" s="71"/>
      <c r="RX150" s="71"/>
      <c r="RY150" s="71"/>
      <c r="RZ150" s="71"/>
      <c r="SA150" s="71"/>
      <c r="SB150" s="71"/>
      <c r="SC150" s="71"/>
      <c r="SD150" s="71"/>
      <c r="SE150" s="71"/>
      <c r="SF150" s="71"/>
      <c r="SG150" s="71"/>
      <c r="SH150" s="71"/>
      <c r="SI150" s="71"/>
      <c r="SJ150" s="71"/>
      <c r="SK150" s="71"/>
      <c r="SL150" s="71"/>
      <c r="SM150" s="71"/>
      <c r="SN150" s="71"/>
      <c r="SO150" s="71"/>
      <c r="SP150" s="71"/>
      <c r="SQ150" s="71"/>
      <c r="SR150" s="71"/>
      <c r="SS150" s="71"/>
      <c r="ST150" s="71"/>
      <c r="SU150" s="71"/>
      <c r="SV150" s="71"/>
      <c r="SW150" s="71"/>
      <c r="SX150" s="71"/>
      <c r="SY150" s="71"/>
      <c r="SZ150" s="71"/>
      <c r="TA150" s="71"/>
      <c r="TB150" s="71"/>
      <c r="TC150" s="71"/>
      <c r="TD150" s="71"/>
      <c r="TE150" s="71"/>
      <c r="TF150" s="71"/>
      <c r="TG150" s="71"/>
      <c r="TH150" s="71"/>
      <c r="TI150" s="71"/>
      <c r="TJ150" s="71"/>
      <c r="TK150" s="71"/>
      <c r="TL150" s="71"/>
      <c r="TM150" s="71"/>
      <c r="TN150" s="71"/>
      <c r="TO150" s="71"/>
      <c r="TP150" s="71"/>
      <c r="TQ150" s="71"/>
      <c r="TR150" s="71"/>
      <c r="TS150" s="71"/>
      <c r="TT150" s="71"/>
      <c r="TU150" s="71"/>
      <c r="TV150" s="71"/>
      <c r="TW150" s="71"/>
      <c r="TX150" s="71"/>
      <c r="TY150" s="71"/>
      <c r="TZ150" s="71"/>
      <c r="UA150" s="71"/>
      <c r="UB150" s="71"/>
      <c r="UC150" s="71"/>
      <c r="UD150" s="71"/>
      <c r="UE150" s="71"/>
      <c r="UF150" s="71"/>
      <c r="UG150" s="71"/>
      <c r="UH150" s="71"/>
      <c r="UI150" s="71"/>
      <c r="UJ150" s="71"/>
      <c r="UK150" s="71"/>
      <c r="UL150" s="71"/>
      <c r="UM150" s="71"/>
      <c r="UN150" s="71"/>
      <c r="UO150" s="71"/>
      <c r="UP150" s="71"/>
      <c r="UQ150" s="71"/>
      <c r="UR150" s="71"/>
      <c r="US150" s="71"/>
      <c r="UT150" s="71"/>
      <c r="UU150" s="71"/>
      <c r="UV150" s="71"/>
      <c r="UW150" s="71"/>
      <c r="UX150" s="71"/>
      <c r="UY150" s="71"/>
      <c r="UZ150" s="71"/>
      <c r="VA150" s="71"/>
      <c r="VB150" s="71"/>
      <c r="VC150" s="71"/>
      <c r="VD150" s="71"/>
      <c r="VE150" s="71"/>
      <c r="VF150" s="71"/>
      <c r="VG150" s="71"/>
      <c r="VH150" s="71"/>
      <c r="VI150" s="71"/>
      <c r="VJ150" s="71"/>
      <c r="VK150" s="71"/>
      <c r="VL150" s="71"/>
      <c r="VM150" s="71"/>
      <c r="VN150" s="71"/>
      <c r="VO150" s="71"/>
      <c r="VP150" s="71"/>
      <c r="VQ150" s="71"/>
      <c r="VR150" s="71"/>
      <c r="VS150" s="71"/>
      <c r="VT150" s="71"/>
      <c r="VU150" s="71"/>
      <c r="VV150" s="71"/>
      <c r="VW150" s="71"/>
      <c r="VX150" s="71"/>
      <c r="VY150" s="71"/>
      <c r="VZ150" s="71"/>
      <c r="WA150" s="71"/>
      <c r="WB150" s="71"/>
      <c r="WC150" s="71"/>
      <c r="WD150" s="71"/>
      <c r="WE150" s="71"/>
      <c r="WF150" s="71"/>
      <c r="WG150" s="71"/>
      <c r="WH150" s="71"/>
      <c r="WI150" s="71"/>
      <c r="WJ150" s="71"/>
      <c r="WK150" s="71"/>
      <c r="WL150" s="71"/>
      <c r="WM150" s="71"/>
      <c r="WN150" s="71"/>
      <c r="WO150" s="71"/>
      <c r="WP150" s="71"/>
      <c r="WQ150" s="71"/>
      <c r="WR150" s="71"/>
      <c r="WS150" s="71"/>
      <c r="WT150" s="71"/>
      <c r="WU150" s="71"/>
      <c r="WV150" s="71"/>
      <c r="WW150" s="71"/>
      <c r="WX150" s="71"/>
      <c r="WY150" s="71"/>
      <c r="WZ150" s="71"/>
      <c r="XA150" s="71"/>
      <c r="XB150" s="71"/>
      <c r="XC150" s="71"/>
      <c r="XD150" s="71"/>
      <c r="XE150" s="71"/>
      <c r="XF150" s="71"/>
      <c r="XG150" s="71"/>
      <c r="XH150" s="71"/>
      <c r="XI150" s="71"/>
      <c r="XJ150" s="71"/>
      <c r="XK150" s="71"/>
      <c r="XL150" s="71"/>
      <c r="XM150" s="71"/>
      <c r="XN150" s="71"/>
      <c r="XO150" s="71"/>
      <c r="XP150" s="71"/>
      <c r="XQ150" s="71"/>
      <c r="XR150" s="71"/>
      <c r="XS150" s="71"/>
      <c r="XT150" s="71"/>
      <c r="XU150" s="71"/>
      <c r="XV150" s="71"/>
      <c r="XW150" s="71"/>
      <c r="XX150" s="71"/>
      <c r="XY150" s="71"/>
      <c r="XZ150" s="71"/>
      <c r="YA150" s="71"/>
      <c r="YB150" s="71"/>
      <c r="YC150" s="71"/>
      <c r="YD150" s="71"/>
      <c r="YE150" s="71"/>
      <c r="YF150" s="71"/>
      <c r="YG150" s="71"/>
      <c r="YH150" s="71"/>
      <c r="YI150" s="71"/>
      <c r="YJ150" s="71"/>
      <c r="YK150" s="71"/>
      <c r="YL150" s="71"/>
      <c r="YM150" s="71"/>
      <c r="YN150" s="71"/>
      <c r="YO150" s="71"/>
      <c r="YP150" s="71"/>
      <c r="YQ150" s="71"/>
      <c r="YR150" s="71"/>
      <c r="YS150" s="71"/>
      <c r="YT150" s="71"/>
      <c r="YU150" s="71"/>
      <c r="YV150" s="71"/>
      <c r="YW150" s="71"/>
      <c r="YX150" s="71"/>
      <c r="YY150" s="71"/>
      <c r="YZ150" s="71"/>
      <c r="ZA150" s="71"/>
      <c r="ZB150" s="71"/>
      <c r="ZC150" s="71"/>
      <c r="ZD150" s="71"/>
      <c r="ZE150" s="71"/>
      <c r="ZF150" s="71"/>
      <c r="ZG150" s="71"/>
      <c r="ZH150" s="71"/>
      <c r="ZI150" s="71"/>
      <c r="ZJ150" s="71"/>
      <c r="ZK150" s="71"/>
      <c r="ZL150" s="71"/>
      <c r="ZM150" s="71"/>
      <c r="ZN150" s="71"/>
      <c r="ZO150" s="71"/>
      <c r="ZP150" s="71"/>
      <c r="ZQ150" s="71"/>
      <c r="ZR150" s="71"/>
      <c r="ZS150" s="71"/>
      <c r="ZT150" s="71"/>
      <c r="ZU150" s="71"/>
      <c r="ZV150" s="71"/>
      <c r="ZW150" s="71"/>
      <c r="ZX150" s="71"/>
      <c r="ZY150" s="71"/>
      <c r="ZZ150" s="71"/>
      <c r="AAA150" s="71"/>
      <c r="AAB150" s="71"/>
      <c r="AAC150" s="71"/>
      <c r="AAD150" s="71"/>
      <c r="AAE150" s="71"/>
      <c r="AAF150" s="71"/>
      <c r="AAG150" s="71"/>
      <c r="AAH150" s="71"/>
      <c r="AAI150" s="71"/>
      <c r="AAJ150" s="71"/>
      <c r="AAK150" s="71"/>
      <c r="AAL150" s="71"/>
      <c r="AAM150" s="71"/>
      <c r="AAN150" s="71"/>
      <c r="AAO150" s="71"/>
      <c r="AAP150" s="71"/>
      <c r="AAQ150" s="71"/>
      <c r="AAR150" s="71"/>
      <c r="AAS150" s="71"/>
      <c r="AAT150" s="71"/>
      <c r="AAU150" s="71"/>
      <c r="AAV150" s="71"/>
      <c r="AAW150" s="71"/>
      <c r="AAX150" s="71"/>
      <c r="AAY150" s="71"/>
      <c r="AAZ150" s="71"/>
      <c r="ABA150" s="71"/>
      <c r="ABB150" s="71"/>
      <c r="ABC150" s="71"/>
      <c r="ABD150" s="71"/>
      <c r="ABE150" s="71"/>
      <c r="ABF150" s="71"/>
      <c r="ABG150" s="71"/>
      <c r="ABH150" s="71"/>
      <c r="ABI150" s="71"/>
      <c r="ABJ150" s="71"/>
      <c r="ABK150" s="71"/>
      <c r="ABL150" s="71"/>
      <c r="ABM150" s="71"/>
      <c r="ABN150" s="71"/>
      <c r="ABO150" s="71"/>
      <c r="ABP150" s="71"/>
      <c r="ABQ150" s="71"/>
      <c r="ABR150" s="71"/>
      <c r="ABS150" s="71"/>
      <c r="ABT150" s="71"/>
      <c r="ABU150" s="71"/>
      <c r="ABV150" s="71"/>
      <c r="ABW150" s="71"/>
      <c r="ABX150" s="71"/>
      <c r="ABY150" s="71"/>
      <c r="ABZ150" s="71"/>
      <c r="ACA150" s="71"/>
      <c r="ACB150" s="71"/>
      <c r="ACC150" s="71"/>
      <c r="ACD150" s="71"/>
      <c r="ACE150" s="71"/>
      <c r="ACF150" s="71"/>
      <c r="ACG150" s="71"/>
      <c r="ACH150" s="71"/>
      <c r="ACI150" s="71"/>
      <c r="ACJ150" s="71"/>
      <c r="ACK150" s="71"/>
      <c r="ACL150" s="71"/>
      <c r="ACM150" s="71"/>
      <c r="ACN150" s="71"/>
      <c r="ACO150" s="71"/>
      <c r="ACP150" s="71"/>
      <c r="ACQ150" s="71"/>
      <c r="ACR150" s="71"/>
      <c r="ACS150" s="71"/>
      <c r="ACT150" s="71"/>
      <c r="ACU150" s="71"/>
      <c r="ACV150" s="71"/>
      <c r="ACW150" s="71"/>
      <c r="ACX150" s="71"/>
      <c r="ACY150" s="71"/>
      <c r="ACZ150" s="71"/>
      <c r="ADA150" s="71"/>
      <c r="ADB150" s="71"/>
      <c r="ADC150" s="71"/>
      <c r="ADD150" s="71"/>
      <c r="ADE150" s="71"/>
      <c r="ADF150" s="71"/>
      <c r="ADG150" s="71"/>
      <c r="ADH150" s="71"/>
      <c r="ADI150" s="71"/>
      <c r="ADJ150" s="71"/>
      <c r="ADK150" s="71"/>
      <c r="ADL150" s="71"/>
      <c r="ADM150" s="71"/>
      <c r="ADN150" s="71"/>
      <c r="ADO150" s="71"/>
      <c r="ADP150" s="71"/>
      <c r="ADQ150" s="71"/>
      <c r="ADR150" s="71"/>
      <c r="ADS150" s="71"/>
      <c r="ADT150" s="71"/>
      <c r="ADU150" s="71"/>
      <c r="ADV150" s="71"/>
      <c r="ADW150" s="71"/>
      <c r="ADX150" s="71"/>
      <c r="ADY150" s="71"/>
      <c r="ADZ150" s="71"/>
      <c r="AEA150" s="71"/>
      <c r="AEB150" s="71"/>
      <c r="AEC150" s="71"/>
    </row>
    <row r="151" spans="1:809" s="73" customFormat="1" ht="24">
      <c r="A151" s="18"/>
      <c r="B151" s="35">
        <v>1</v>
      </c>
      <c r="C151" s="62" t="s">
        <v>450</v>
      </c>
      <c r="D151" s="72" t="s">
        <v>56</v>
      </c>
      <c r="E151" s="63" t="s">
        <v>184</v>
      </c>
      <c r="F151" s="63" t="s">
        <v>37</v>
      </c>
      <c r="G151" s="63"/>
      <c r="H151" s="64">
        <v>37000000</v>
      </c>
      <c r="I151" s="63" t="s">
        <v>63</v>
      </c>
      <c r="J151" s="65">
        <v>1</v>
      </c>
      <c r="K151" s="90">
        <v>187</v>
      </c>
      <c r="L151" s="65">
        <v>1982</v>
      </c>
      <c r="M151" s="67">
        <v>30263</v>
      </c>
      <c r="N151" s="64" t="s">
        <v>451</v>
      </c>
      <c r="O151" s="68"/>
      <c r="P151" s="68"/>
      <c r="Q151" s="114" t="s">
        <v>289</v>
      </c>
      <c r="R151" s="82" t="s">
        <v>452</v>
      </c>
      <c r="S151" s="29" t="s">
        <v>58</v>
      </c>
      <c r="T151" s="30" t="str">
        <f t="shared" si="2"/>
        <v>Cu</v>
      </c>
      <c r="U151" s="29">
        <v>800</v>
      </c>
      <c r="V151" s="29">
        <v>0.47299999999999998</v>
      </c>
      <c r="W151" s="29">
        <v>0.05</v>
      </c>
      <c r="X151" s="29">
        <v>0.51310467720923369</v>
      </c>
      <c r="Y151" s="29">
        <v>1957</v>
      </c>
      <c r="Z151" s="29" t="s">
        <v>453</v>
      </c>
      <c r="AA151" s="29" t="s">
        <v>59</v>
      </c>
      <c r="AB151" s="115"/>
      <c r="AC151" s="115"/>
      <c r="AD151" s="115"/>
      <c r="AE151" s="115"/>
      <c r="AF151" s="115"/>
      <c r="AG151" s="115"/>
      <c r="AH151" s="115"/>
      <c r="AI151" s="115"/>
      <c r="AJ151" s="115"/>
      <c r="AK151" s="115"/>
      <c r="AL151" s="115"/>
      <c r="AM151" s="115"/>
      <c r="AN151" s="115"/>
      <c r="AO151" s="115"/>
      <c r="AP151" s="115"/>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c r="BU151" s="115"/>
      <c r="BV151" s="115"/>
      <c r="BW151" s="115"/>
      <c r="BX151" s="115"/>
      <c r="BY151" s="115"/>
      <c r="BZ151" s="115"/>
      <c r="CA151" s="115"/>
      <c r="CB151" s="115"/>
      <c r="CC151" s="115"/>
      <c r="CD151" s="115"/>
      <c r="CE151" s="115"/>
      <c r="CF151" s="115"/>
      <c r="CG151" s="115"/>
      <c r="CH151" s="115"/>
      <c r="CI151" s="115"/>
      <c r="CJ151" s="115"/>
      <c r="CK151" s="115"/>
      <c r="CL151" s="115"/>
      <c r="CM151" s="115"/>
      <c r="CN151" s="115"/>
      <c r="CO151" s="115"/>
      <c r="CP151" s="115"/>
      <c r="CQ151" s="115"/>
      <c r="CR151" s="115"/>
      <c r="CS151" s="115"/>
      <c r="CT151" s="115"/>
      <c r="CU151" s="115"/>
      <c r="CV151" s="115"/>
      <c r="CW151" s="115"/>
      <c r="CX151" s="115"/>
      <c r="CY151" s="115"/>
      <c r="CZ151" s="115"/>
      <c r="DA151" s="115"/>
      <c r="DB151" s="115"/>
      <c r="DC151" s="115"/>
      <c r="DD151" s="115"/>
      <c r="DE151" s="115"/>
      <c r="DF151" s="115"/>
      <c r="DG151" s="115"/>
      <c r="DH151" s="115"/>
      <c r="DI151" s="115"/>
      <c r="DJ151" s="115"/>
      <c r="DK151" s="115"/>
      <c r="DL151" s="115"/>
      <c r="DM151" s="115"/>
      <c r="DN151" s="115"/>
      <c r="DO151" s="115"/>
      <c r="DP151" s="115"/>
      <c r="DQ151" s="115"/>
      <c r="DR151" s="115"/>
      <c r="DS151" s="115"/>
      <c r="DT151" s="115"/>
      <c r="DU151" s="115"/>
      <c r="DV151" s="115"/>
      <c r="DW151" s="115"/>
      <c r="DX151" s="115"/>
      <c r="DY151" s="115"/>
      <c r="DZ151" s="115"/>
      <c r="EA151" s="115"/>
      <c r="EB151" s="115"/>
      <c r="EC151" s="115"/>
      <c r="ED151" s="115"/>
      <c r="EE151" s="115"/>
      <c r="EF151" s="115"/>
      <c r="EG151" s="115"/>
      <c r="EH151" s="115"/>
      <c r="EI151" s="115"/>
      <c r="EJ151" s="115"/>
      <c r="EK151" s="115"/>
      <c r="EL151" s="115"/>
      <c r="EM151" s="115"/>
      <c r="EN151" s="115"/>
      <c r="EO151" s="115"/>
      <c r="EP151" s="115"/>
      <c r="EQ151" s="115"/>
      <c r="ER151" s="115"/>
      <c r="ES151" s="115"/>
      <c r="ET151" s="115"/>
      <c r="EU151" s="115"/>
      <c r="EV151" s="115"/>
      <c r="EW151" s="115"/>
      <c r="EX151" s="115"/>
      <c r="EY151" s="115"/>
      <c r="EZ151" s="115"/>
      <c r="FA151" s="115"/>
      <c r="FB151" s="115"/>
      <c r="FC151" s="115"/>
      <c r="FD151" s="115"/>
      <c r="FE151" s="115"/>
      <c r="FF151" s="115"/>
      <c r="FG151" s="115"/>
      <c r="FH151" s="115"/>
      <c r="FI151" s="115"/>
      <c r="FJ151" s="115"/>
      <c r="FK151" s="115"/>
      <c r="FL151" s="115"/>
      <c r="FM151" s="115"/>
      <c r="FN151" s="115"/>
      <c r="FO151" s="115"/>
      <c r="FP151" s="115"/>
      <c r="FQ151" s="115"/>
      <c r="FR151" s="115"/>
      <c r="FS151" s="115"/>
      <c r="FT151" s="115"/>
      <c r="FU151" s="115"/>
      <c r="FV151" s="115"/>
      <c r="FW151" s="115"/>
      <c r="FX151" s="115"/>
      <c r="FY151" s="115"/>
      <c r="FZ151" s="115"/>
      <c r="GA151" s="115"/>
      <c r="GB151" s="115"/>
      <c r="GC151" s="115"/>
      <c r="GD151" s="115"/>
      <c r="GE151" s="115"/>
      <c r="GF151" s="115"/>
      <c r="GG151" s="115"/>
      <c r="GH151" s="115"/>
      <c r="GI151" s="115"/>
      <c r="GJ151" s="115"/>
      <c r="GK151" s="115"/>
      <c r="GL151" s="115"/>
      <c r="GM151" s="115"/>
      <c r="GN151" s="115"/>
      <c r="GO151" s="115"/>
      <c r="GP151" s="115"/>
      <c r="GQ151" s="115"/>
      <c r="GR151" s="115"/>
      <c r="GS151" s="115"/>
      <c r="GT151" s="115"/>
      <c r="GU151" s="115"/>
      <c r="GV151" s="115"/>
      <c r="GW151" s="115"/>
      <c r="GX151" s="115"/>
      <c r="GY151" s="115"/>
      <c r="GZ151" s="115"/>
      <c r="HA151" s="115"/>
      <c r="HB151" s="115"/>
      <c r="HC151" s="115"/>
      <c r="HD151" s="115"/>
      <c r="HE151" s="115"/>
      <c r="HF151" s="115"/>
      <c r="HG151" s="115"/>
      <c r="HH151" s="115"/>
      <c r="HI151" s="115"/>
      <c r="HJ151" s="115"/>
      <c r="HK151" s="115"/>
      <c r="HL151" s="115"/>
      <c r="HM151" s="115"/>
      <c r="HN151" s="115"/>
      <c r="HO151" s="115"/>
      <c r="HP151" s="115"/>
      <c r="HQ151" s="115"/>
      <c r="HR151" s="115"/>
      <c r="HS151" s="115"/>
      <c r="HT151" s="115"/>
      <c r="HU151" s="115"/>
      <c r="HV151" s="115"/>
      <c r="HW151" s="115"/>
      <c r="HX151" s="115"/>
      <c r="HY151" s="115"/>
      <c r="HZ151" s="115"/>
      <c r="IA151" s="115"/>
      <c r="IB151" s="115"/>
      <c r="IC151" s="115"/>
      <c r="ID151" s="115"/>
      <c r="IE151" s="115"/>
      <c r="IF151" s="115"/>
      <c r="IG151" s="115"/>
      <c r="IH151" s="115"/>
      <c r="II151" s="115"/>
      <c r="IJ151" s="115"/>
      <c r="IK151" s="115"/>
      <c r="IL151" s="115"/>
      <c r="IM151" s="115"/>
      <c r="IN151" s="115"/>
      <c r="IO151" s="115"/>
      <c r="IP151" s="115"/>
      <c r="IQ151" s="115"/>
      <c r="IR151" s="115"/>
      <c r="IS151" s="115"/>
      <c r="IT151" s="115"/>
      <c r="IU151" s="115"/>
      <c r="IV151" s="115"/>
      <c r="IW151" s="115"/>
      <c r="IX151" s="115"/>
      <c r="IY151" s="115"/>
      <c r="IZ151" s="115"/>
      <c r="JA151" s="115"/>
      <c r="JB151" s="115"/>
      <c r="JC151" s="115"/>
      <c r="JD151" s="115"/>
      <c r="JE151" s="115"/>
      <c r="JF151" s="115"/>
      <c r="JG151" s="115"/>
      <c r="JH151" s="115"/>
      <c r="JI151" s="115"/>
      <c r="JJ151" s="115"/>
      <c r="JK151" s="115"/>
      <c r="JL151" s="115"/>
      <c r="JM151" s="115"/>
      <c r="JN151" s="115"/>
      <c r="JO151" s="115"/>
      <c r="JP151" s="115"/>
      <c r="JQ151" s="115"/>
      <c r="JR151" s="115"/>
      <c r="JS151" s="115"/>
      <c r="JT151" s="115"/>
      <c r="JU151" s="115"/>
      <c r="JV151" s="115"/>
      <c r="JW151" s="115"/>
      <c r="JX151" s="115"/>
      <c r="JY151" s="115"/>
      <c r="JZ151" s="115"/>
      <c r="KA151" s="115"/>
      <c r="KB151" s="115"/>
      <c r="KC151" s="115"/>
      <c r="KD151" s="115"/>
      <c r="KE151" s="115"/>
      <c r="KF151" s="115"/>
      <c r="KG151" s="115"/>
      <c r="KH151" s="115"/>
      <c r="KI151" s="115"/>
      <c r="KJ151" s="115"/>
      <c r="KK151" s="115"/>
      <c r="KL151" s="115"/>
      <c r="KM151" s="115"/>
      <c r="KN151" s="115"/>
      <c r="KO151" s="115"/>
      <c r="KP151" s="115"/>
      <c r="KQ151" s="115"/>
      <c r="KR151" s="115"/>
      <c r="KS151" s="115"/>
      <c r="KT151" s="115"/>
      <c r="KU151" s="115"/>
      <c r="KV151" s="115"/>
      <c r="KW151" s="115"/>
      <c r="KX151" s="115"/>
      <c r="KY151" s="115"/>
      <c r="KZ151" s="115"/>
      <c r="LA151" s="115"/>
      <c r="LB151" s="115"/>
      <c r="LC151" s="115"/>
      <c r="LD151" s="115"/>
      <c r="LE151" s="115"/>
      <c r="LF151" s="115"/>
      <c r="LG151" s="115"/>
      <c r="LH151" s="115"/>
      <c r="LI151" s="115"/>
      <c r="LJ151" s="115"/>
      <c r="LK151" s="115"/>
      <c r="LL151" s="115"/>
      <c r="LM151" s="115"/>
      <c r="LN151" s="115"/>
      <c r="LO151" s="115"/>
      <c r="LP151" s="115"/>
      <c r="LQ151" s="115"/>
      <c r="LR151" s="115"/>
      <c r="LS151" s="115"/>
      <c r="LT151" s="115"/>
      <c r="LU151" s="115"/>
      <c r="LV151" s="115"/>
      <c r="LW151" s="115"/>
      <c r="LX151" s="115"/>
      <c r="LY151" s="115"/>
      <c r="LZ151" s="115"/>
      <c r="MA151" s="115"/>
      <c r="MB151" s="115"/>
      <c r="MC151" s="115"/>
      <c r="MD151" s="115"/>
      <c r="ME151" s="115"/>
      <c r="MF151" s="115"/>
      <c r="MG151" s="115"/>
      <c r="MH151" s="115"/>
      <c r="MI151" s="115"/>
      <c r="MJ151" s="115"/>
      <c r="MK151" s="115"/>
      <c r="ML151" s="115"/>
      <c r="MM151" s="115"/>
      <c r="MN151" s="115"/>
      <c r="MO151" s="115"/>
      <c r="MP151" s="115"/>
      <c r="MQ151" s="115"/>
      <c r="MR151" s="115"/>
      <c r="MS151" s="115"/>
      <c r="MT151" s="115"/>
      <c r="MU151" s="115"/>
      <c r="MV151" s="115"/>
      <c r="MW151" s="115"/>
      <c r="MX151" s="115"/>
      <c r="MY151" s="115"/>
      <c r="MZ151" s="115"/>
      <c r="NA151" s="115"/>
      <c r="NB151" s="115"/>
      <c r="NC151" s="115"/>
      <c r="ND151" s="115"/>
      <c r="NE151" s="115"/>
      <c r="NF151" s="115"/>
      <c r="NG151" s="115"/>
      <c r="NH151" s="115"/>
      <c r="NI151" s="115"/>
      <c r="NJ151" s="115"/>
      <c r="NK151" s="115"/>
      <c r="NL151" s="115"/>
      <c r="NM151" s="115"/>
      <c r="NN151" s="115"/>
      <c r="NO151" s="115"/>
      <c r="NP151" s="115"/>
      <c r="NQ151" s="115"/>
      <c r="NR151" s="115"/>
      <c r="NS151" s="115"/>
      <c r="NT151" s="115"/>
      <c r="NU151" s="115"/>
      <c r="NV151" s="115"/>
      <c r="NW151" s="115"/>
      <c r="NX151" s="115"/>
      <c r="NY151" s="115"/>
      <c r="NZ151" s="115"/>
      <c r="OA151" s="115"/>
      <c r="OB151" s="115"/>
      <c r="OC151" s="115"/>
      <c r="OD151" s="115"/>
      <c r="OE151" s="115"/>
      <c r="OF151" s="115"/>
      <c r="OG151" s="115"/>
      <c r="OH151" s="115"/>
      <c r="OI151" s="115"/>
      <c r="OJ151" s="115"/>
      <c r="OK151" s="115"/>
      <c r="OL151" s="115"/>
      <c r="OM151" s="115"/>
      <c r="ON151" s="115"/>
      <c r="OO151" s="115"/>
      <c r="OP151" s="115"/>
      <c r="OQ151" s="115"/>
      <c r="OR151" s="115"/>
      <c r="OS151" s="115"/>
      <c r="OT151" s="115"/>
      <c r="OU151" s="115"/>
      <c r="OV151" s="115"/>
      <c r="OW151" s="115"/>
      <c r="OX151" s="115"/>
      <c r="OY151" s="115"/>
      <c r="OZ151" s="115"/>
      <c r="PA151" s="115"/>
      <c r="PB151" s="115"/>
      <c r="PC151" s="115"/>
      <c r="PD151" s="115"/>
      <c r="PE151" s="115"/>
      <c r="PF151" s="115"/>
      <c r="PG151" s="115"/>
      <c r="PH151" s="115"/>
      <c r="PI151" s="115"/>
      <c r="PJ151" s="115"/>
      <c r="PK151" s="115"/>
      <c r="PL151" s="115"/>
      <c r="PM151" s="115"/>
      <c r="PN151" s="115"/>
      <c r="PO151" s="115"/>
      <c r="PP151" s="115"/>
      <c r="PQ151" s="115"/>
      <c r="PR151" s="115"/>
      <c r="PS151" s="115"/>
      <c r="PT151" s="115"/>
      <c r="PU151" s="115"/>
      <c r="PV151" s="115"/>
      <c r="PW151" s="115"/>
      <c r="PX151" s="115"/>
      <c r="PY151" s="115"/>
      <c r="PZ151" s="115"/>
      <c r="QA151" s="115"/>
      <c r="QB151" s="115"/>
      <c r="QC151" s="115"/>
      <c r="QD151" s="115"/>
      <c r="QE151" s="115"/>
      <c r="QF151" s="115"/>
      <c r="QG151" s="115"/>
      <c r="QH151" s="115"/>
      <c r="QI151" s="115"/>
      <c r="QJ151" s="115"/>
      <c r="QK151" s="115"/>
      <c r="QL151" s="115"/>
      <c r="QM151" s="115"/>
      <c r="QN151" s="115"/>
      <c r="QO151" s="115"/>
      <c r="QP151" s="115"/>
      <c r="QQ151" s="115"/>
      <c r="QR151" s="115"/>
      <c r="QS151" s="115"/>
      <c r="QT151" s="115"/>
      <c r="QU151" s="115"/>
      <c r="QV151" s="115"/>
      <c r="QW151" s="115"/>
      <c r="QX151" s="115"/>
      <c r="QY151" s="115"/>
      <c r="QZ151" s="115"/>
      <c r="RA151" s="115"/>
      <c r="RB151" s="115"/>
      <c r="RC151" s="115"/>
      <c r="RD151" s="115"/>
      <c r="RE151" s="115"/>
      <c r="RF151" s="115"/>
      <c r="RG151" s="115"/>
      <c r="RH151" s="115"/>
      <c r="RI151" s="115"/>
      <c r="RJ151" s="115"/>
      <c r="RK151" s="115"/>
      <c r="RL151" s="115"/>
      <c r="RM151" s="115"/>
      <c r="RN151" s="115"/>
      <c r="RO151" s="115"/>
      <c r="RP151" s="115"/>
      <c r="RQ151" s="115"/>
      <c r="RR151" s="115"/>
      <c r="RS151" s="115"/>
      <c r="RT151" s="115"/>
      <c r="RU151" s="115"/>
      <c r="RV151" s="115"/>
      <c r="RW151" s="115"/>
      <c r="RX151" s="115"/>
      <c r="RY151" s="115"/>
      <c r="RZ151" s="115"/>
      <c r="SA151" s="115"/>
      <c r="SB151" s="115"/>
      <c r="SC151" s="115"/>
      <c r="SD151" s="115"/>
      <c r="SE151" s="115"/>
      <c r="SF151" s="115"/>
      <c r="SG151" s="115"/>
      <c r="SH151" s="115"/>
      <c r="SI151" s="115"/>
      <c r="SJ151" s="115"/>
      <c r="SK151" s="115"/>
      <c r="SL151" s="115"/>
      <c r="SM151" s="115"/>
      <c r="SN151" s="115"/>
      <c r="SO151" s="115"/>
      <c r="SP151" s="115"/>
      <c r="SQ151" s="115"/>
      <c r="SR151" s="115"/>
      <c r="SS151" s="115"/>
      <c r="ST151" s="115"/>
      <c r="SU151" s="115"/>
      <c r="SV151" s="115"/>
      <c r="SW151" s="115"/>
      <c r="SX151" s="115"/>
      <c r="SY151" s="115"/>
      <c r="SZ151" s="115"/>
      <c r="TA151" s="115"/>
      <c r="TB151" s="115"/>
      <c r="TC151" s="115"/>
      <c r="TD151" s="115"/>
      <c r="TE151" s="115"/>
      <c r="TF151" s="115"/>
      <c r="TG151" s="115"/>
      <c r="TH151" s="115"/>
      <c r="TI151" s="115"/>
      <c r="TJ151" s="115"/>
      <c r="TK151" s="115"/>
      <c r="TL151" s="115"/>
      <c r="TM151" s="115"/>
      <c r="TN151" s="115"/>
      <c r="TO151" s="115"/>
      <c r="TP151" s="115"/>
      <c r="TQ151" s="115"/>
      <c r="TR151" s="115"/>
      <c r="TS151" s="115"/>
      <c r="TT151" s="115"/>
      <c r="TU151" s="115"/>
      <c r="TV151" s="115"/>
      <c r="TW151" s="115"/>
      <c r="TX151" s="115"/>
      <c r="TY151" s="115"/>
      <c r="TZ151" s="115"/>
      <c r="UA151" s="115"/>
      <c r="UB151" s="115"/>
      <c r="UC151" s="115"/>
      <c r="UD151" s="115"/>
      <c r="UE151" s="115"/>
      <c r="UF151" s="115"/>
      <c r="UG151" s="115"/>
      <c r="UH151" s="115"/>
      <c r="UI151" s="115"/>
      <c r="UJ151" s="115"/>
      <c r="UK151" s="115"/>
      <c r="UL151" s="115"/>
      <c r="UM151" s="115"/>
      <c r="UN151" s="115"/>
      <c r="UO151" s="115"/>
      <c r="UP151" s="115"/>
      <c r="UQ151" s="115"/>
      <c r="UR151" s="115"/>
      <c r="US151" s="115"/>
      <c r="UT151" s="115"/>
      <c r="UU151" s="115"/>
      <c r="UV151" s="115"/>
      <c r="UW151" s="115"/>
      <c r="UX151" s="115"/>
      <c r="UY151" s="115"/>
      <c r="UZ151" s="115"/>
      <c r="VA151" s="115"/>
      <c r="VB151" s="115"/>
      <c r="VC151" s="115"/>
      <c r="VD151" s="115"/>
      <c r="VE151" s="115"/>
      <c r="VF151" s="115"/>
      <c r="VG151" s="115"/>
      <c r="VH151" s="115"/>
      <c r="VI151" s="115"/>
      <c r="VJ151" s="115"/>
      <c r="VK151" s="115"/>
      <c r="VL151" s="115"/>
      <c r="VM151" s="115"/>
      <c r="VN151" s="115"/>
      <c r="VO151" s="115"/>
      <c r="VP151" s="115"/>
      <c r="VQ151" s="115"/>
      <c r="VR151" s="115"/>
      <c r="VS151" s="115"/>
      <c r="VT151" s="115"/>
      <c r="VU151" s="115"/>
      <c r="VV151" s="115"/>
      <c r="VW151" s="115"/>
      <c r="VX151" s="115"/>
      <c r="VY151" s="115"/>
      <c r="VZ151" s="115"/>
      <c r="WA151" s="115"/>
      <c r="WB151" s="115"/>
      <c r="WC151" s="115"/>
      <c r="WD151" s="115"/>
      <c r="WE151" s="115"/>
      <c r="WF151" s="115"/>
      <c r="WG151" s="115"/>
      <c r="WH151" s="115"/>
      <c r="WI151" s="115"/>
      <c r="WJ151" s="115"/>
      <c r="WK151" s="115"/>
      <c r="WL151" s="115"/>
      <c r="WM151" s="115"/>
      <c r="WN151" s="115"/>
      <c r="WO151" s="115"/>
      <c r="WP151" s="115"/>
      <c r="WQ151" s="115"/>
      <c r="WR151" s="115"/>
      <c r="WS151" s="115"/>
      <c r="WT151" s="115"/>
      <c r="WU151" s="115"/>
      <c r="WV151" s="115"/>
      <c r="WW151" s="115"/>
      <c r="WX151" s="115"/>
      <c r="WY151" s="115"/>
      <c r="WZ151" s="115"/>
      <c r="XA151" s="115"/>
      <c r="XB151" s="115"/>
      <c r="XC151" s="115"/>
      <c r="XD151" s="115"/>
      <c r="XE151" s="115"/>
      <c r="XF151" s="115"/>
      <c r="XG151" s="115"/>
      <c r="XH151" s="115"/>
      <c r="XI151" s="115"/>
      <c r="XJ151" s="115"/>
      <c r="XK151" s="115"/>
      <c r="XL151" s="115"/>
      <c r="XM151" s="115"/>
      <c r="XN151" s="115"/>
      <c r="XO151" s="115"/>
      <c r="XP151" s="115"/>
      <c r="XQ151" s="115"/>
      <c r="XR151" s="115"/>
      <c r="XS151" s="115"/>
      <c r="XT151" s="115"/>
      <c r="XU151" s="115"/>
      <c r="XV151" s="115"/>
      <c r="XW151" s="115"/>
      <c r="XX151" s="115"/>
      <c r="XY151" s="115"/>
      <c r="XZ151" s="115"/>
      <c r="YA151" s="115"/>
      <c r="YB151" s="115"/>
      <c r="YC151" s="115"/>
      <c r="YD151" s="115"/>
      <c r="YE151" s="115"/>
      <c r="YF151" s="115"/>
      <c r="YG151" s="115"/>
      <c r="YH151" s="115"/>
      <c r="YI151" s="115"/>
      <c r="YJ151" s="115"/>
      <c r="YK151" s="115"/>
      <c r="YL151" s="115"/>
      <c r="YM151" s="115"/>
      <c r="YN151" s="115"/>
      <c r="YO151" s="115"/>
      <c r="YP151" s="115"/>
      <c r="YQ151" s="115"/>
      <c r="YR151" s="115"/>
      <c r="YS151" s="115"/>
      <c r="YT151" s="115"/>
      <c r="YU151" s="115"/>
      <c r="YV151" s="115"/>
      <c r="YW151" s="115"/>
      <c r="YX151" s="115"/>
      <c r="YY151" s="115"/>
      <c r="YZ151" s="115"/>
      <c r="ZA151" s="115"/>
      <c r="ZB151" s="115"/>
      <c r="ZC151" s="115"/>
      <c r="ZD151" s="115"/>
      <c r="ZE151" s="115"/>
      <c r="ZF151" s="115"/>
      <c r="ZG151" s="115"/>
      <c r="ZH151" s="115"/>
      <c r="ZI151" s="115"/>
      <c r="ZJ151" s="115"/>
      <c r="ZK151" s="115"/>
      <c r="ZL151" s="115"/>
      <c r="ZM151" s="115"/>
      <c r="ZN151" s="115"/>
      <c r="ZO151" s="115"/>
      <c r="ZP151" s="115"/>
      <c r="ZQ151" s="115"/>
      <c r="ZR151" s="115"/>
      <c r="ZS151" s="115"/>
      <c r="ZT151" s="115"/>
      <c r="ZU151" s="115"/>
      <c r="ZV151" s="115"/>
      <c r="ZW151" s="115"/>
      <c r="ZX151" s="115"/>
      <c r="ZY151" s="115"/>
      <c r="ZZ151" s="115"/>
      <c r="AAA151" s="115"/>
      <c r="AAB151" s="115"/>
      <c r="AAC151" s="115"/>
      <c r="AAD151" s="115"/>
      <c r="AAE151" s="115"/>
      <c r="AAF151" s="115"/>
      <c r="AAG151" s="115"/>
      <c r="AAH151" s="115"/>
      <c r="AAI151" s="115"/>
      <c r="AAJ151" s="115"/>
      <c r="AAK151" s="115"/>
      <c r="AAL151" s="115"/>
      <c r="AAM151" s="115"/>
      <c r="AAN151" s="115"/>
      <c r="AAO151" s="115"/>
      <c r="AAP151" s="115"/>
      <c r="AAQ151" s="115"/>
      <c r="AAR151" s="115"/>
      <c r="AAS151" s="115"/>
      <c r="AAT151" s="115"/>
      <c r="AAU151" s="115"/>
      <c r="AAV151" s="115"/>
      <c r="AAW151" s="115"/>
      <c r="AAX151" s="115"/>
      <c r="AAY151" s="115"/>
      <c r="AAZ151" s="115"/>
      <c r="ABA151" s="115"/>
      <c r="ABB151" s="115"/>
      <c r="ABC151" s="115"/>
      <c r="ABD151" s="115"/>
      <c r="ABE151" s="115"/>
      <c r="ABF151" s="115"/>
      <c r="ABG151" s="115"/>
      <c r="ABH151" s="115"/>
      <c r="ABI151" s="115"/>
      <c r="ABJ151" s="115"/>
      <c r="ABK151" s="115"/>
      <c r="ABL151" s="115"/>
      <c r="ABM151" s="115"/>
      <c r="ABN151" s="115"/>
      <c r="ABO151" s="115"/>
      <c r="ABP151" s="115"/>
      <c r="ABQ151" s="115"/>
      <c r="ABR151" s="115"/>
      <c r="ABS151" s="115"/>
      <c r="ABT151" s="115"/>
      <c r="ABU151" s="115"/>
      <c r="ABV151" s="115"/>
      <c r="ABW151" s="115"/>
      <c r="ABX151" s="115"/>
      <c r="ABY151" s="115"/>
      <c r="ABZ151" s="115"/>
      <c r="ACA151" s="115"/>
      <c r="ACB151" s="115"/>
      <c r="ACC151" s="115"/>
      <c r="ACD151" s="115"/>
      <c r="ACE151" s="115"/>
      <c r="ACF151" s="115"/>
      <c r="ACG151" s="115"/>
      <c r="ACH151" s="115"/>
      <c r="ACI151" s="115"/>
      <c r="ACJ151" s="115"/>
      <c r="ACK151" s="115"/>
      <c r="ACL151" s="115"/>
      <c r="ACM151" s="115"/>
      <c r="ACN151" s="115"/>
      <c r="ACO151" s="115"/>
      <c r="ACP151" s="115"/>
      <c r="ACQ151" s="115"/>
      <c r="ACR151" s="115"/>
      <c r="ACS151" s="115"/>
      <c r="ACT151" s="115"/>
      <c r="ACU151" s="115"/>
      <c r="ACV151" s="115"/>
      <c r="ACW151" s="115"/>
      <c r="ACX151" s="115"/>
      <c r="ACY151" s="115"/>
      <c r="ACZ151" s="115"/>
      <c r="ADA151" s="115"/>
      <c r="ADB151" s="115"/>
      <c r="ADC151" s="115"/>
      <c r="ADD151" s="115"/>
      <c r="ADE151" s="115"/>
      <c r="ADF151" s="115"/>
      <c r="ADG151" s="115"/>
      <c r="ADH151" s="115"/>
      <c r="ADI151" s="115"/>
      <c r="ADJ151" s="115"/>
      <c r="ADK151" s="115"/>
      <c r="ADL151" s="115"/>
      <c r="ADM151" s="115"/>
      <c r="ADN151" s="115"/>
      <c r="ADO151" s="115"/>
      <c r="ADP151" s="115"/>
      <c r="ADQ151" s="115"/>
      <c r="ADR151" s="115"/>
      <c r="ADS151" s="115"/>
      <c r="ADT151" s="115"/>
      <c r="ADU151" s="115"/>
      <c r="ADV151" s="115"/>
      <c r="ADW151" s="115"/>
      <c r="ADX151" s="115"/>
      <c r="ADY151" s="115"/>
      <c r="ADZ151" s="115"/>
      <c r="AEA151" s="115"/>
      <c r="AEB151" s="115"/>
      <c r="AEC151" s="115"/>
    </row>
    <row r="152" spans="1:809" s="73" customFormat="1">
      <c r="A152" s="49"/>
      <c r="B152" s="35">
        <v>3</v>
      </c>
      <c r="C152" s="62" t="s">
        <v>454</v>
      </c>
      <c r="D152" s="72" t="s">
        <v>455</v>
      </c>
      <c r="E152" s="63" t="s">
        <v>36</v>
      </c>
      <c r="F152" s="63" t="s">
        <v>198</v>
      </c>
      <c r="G152" s="63">
        <v>21</v>
      </c>
      <c r="H152" s="64"/>
      <c r="I152" s="63" t="s">
        <v>63</v>
      </c>
      <c r="J152" s="65">
        <v>1</v>
      </c>
      <c r="K152" s="90">
        <v>102</v>
      </c>
      <c r="L152" s="65">
        <v>1982</v>
      </c>
      <c r="M152" s="89">
        <v>1982</v>
      </c>
      <c r="N152" s="64"/>
      <c r="O152" s="68"/>
      <c r="P152" s="68"/>
      <c r="Q152" s="69" t="s">
        <v>298</v>
      </c>
      <c r="R152" s="70"/>
      <c r="S152" s="100" t="s">
        <v>156</v>
      </c>
      <c r="T152" s="30" t="str">
        <f t="shared" si="2"/>
        <v>Gypsum</v>
      </c>
      <c r="U152" s="29"/>
      <c r="V152" s="29"/>
      <c r="W152" s="29"/>
      <c r="X152" s="29"/>
      <c r="Y152" s="29"/>
      <c r="Z152" s="29"/>
      <c r="AA152" s="29"/>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c r="DS152" s="71"/>
      <c r="DT152" s="71"/>
      <c r="DU152" s="71"/>
      <c r="DV152" s="71"/>
      <c r="DW152" s="71"/>
      <c r="DX152" s="71"/>
      <c r="DY152" s="71"/>
      <c r="DZ152" s="71"/>
      <c r="EA152" s="71"/>
      <c r="EB152" s="71"/>
      <c r="EC152" s="71"/>
      <c r="ED152" s="71"/>
      <c r="EE152" s="71"/>
      <c r="EF152" s="71"/>
      <c r="EG152" s="71"/>
      <c r="EH152" s="71"/>
      <c r="EI152" s="71"/>
      <c r="EJ152" s="71"/>
      <c r="EK152" s="71"/>
      <c r="EL152" s="71"/>
      <c r="EM152" s="71"/>
      <c r="EN152" s="71"/>
      <c r="EO152" s="71"/>
      <c r="EP152" s="71"/>
      <c r="EQ152" s="71"/>
      <c r="ER152" s="71"/>
      <c r="ES152" s="71"/>
      <c r="ET152" s="71"/>
      <c r="EU152" s="71"/>
      <c r="EV152" s="71"/>
      <c r="EW152" s="71"/>
      <c r="EX152" s="71"/>
      <c r="EY152" s="71"/>
      <c r="EZ152" s="71"/>
      <c r="FA152" s="71"/>
      <c r="FB152" s="71"/>
      <c r="FC152" s="71"/>
      <c r="FD152" s="71"/>
      <c r="FE152" s="71"/>
      <c r="FF152" s="71"/>
      <c r="FG152" s="71"/>
      <c r="FH152" s="71"/>
      <c r="FI152" s="71"/>
      <c r="FJ152" s="71"/>
      <c r="FK152" s="71"/>
      <c r="FL152" s="71"/>
      <c r="FM152" s="71"/>
      <c r="FN152" s="71"/>
      <c r="FO152" s="71"/>
      <c r="FP152" s="71"/>
      <c r="FQ152" s="71"/>
      <c r="FR152" s="71"/>
      <c r="FS152" s="71"/>
      <c r="FT152" s="71"/>
      <c r="FU152" s="71"/>
      <c r="FV152" s="71"/>
      <c r="FW152" s="71"/>
      <c r="FX152" s="71"/>
      <c r="FY152" s="71"/>
      <c r="FZ152" s="71"/>
      <c r="GA152" s="71"/>
      <c r="GB152" s="71"/>
      <c r="GC152" s="71"/>
      <c r="GD152" s="71"/>
      <c r="GE152" s="71"/>
      <c r="GF152" s="71"/>
      <c r="GG152" s="71"/>
      <c r="GH152" s="71"/>
      <c r="GI152" s="71"/>
      <c r="GJ152" s="71"/>
      <c r="GK152" s="71"/>
      <c r="GL152" s="71"/>
      <c r="GM152" s="71"/>
      <c r="GN152" s="71"/>
      <c r="GO152" s="71"/>
      <c r="GP152" s="71"/>
      <c r="GQ152" s="71"/>
      <c r="GR152" s="71"/>
      <c r="GS152" s="71"/>
      <c r="GT152" s="71"/>
      <c r="GU152" s="71"/>
      <c r="GV152" s="71"/>
      <c r="GW152" s="71"/>
      <c r="GX152" s="71"/>
      <c r="GY152" s="71"/>
      <c r="GZ152" s="71"/>
      <c r="HA152" s="71"/>
      <c r="HB152" s="71"/>
      <c r="HC152" s="71"/>
      <c r="HD152" s="71"/>
      <c r="HE152" s="71"/>
      <c r="HF152" s="71"/>
      <c r="HG152" s="71"/>
      <c r="HH152" s="71"/>
      <c r="HI152" s="71"/>
      <c r="HJ152" s="71"/>
      <c r="HK152" s="71"/>
      <c r="HL152" s="71"/>
      <c r="HM152" s="71"/>
      <c r="HN152" s="71"/>
      <c r="HO152" s="71"/>
      <c r="HP152" s="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c r="IV152" s="71"/>
      <c r="IW152" s="71"/>
      <c r="IX152" s="71"/>
      <c r="IY152" s="71"/>
      <c r="IZ152" s="71"/>
      <c r="JA152" s="71"/>
      <c r="JB152" s="71"/>
      <c r="JC152" s="71"/>
      <c r="JD152" s="71"/>
      <c r="JE152" s="71"/>
      <c r="JF152" s="71"/>
      <c r="JG152" s="71"/>
      <c r="JH152" s="71"/>
      <c r="JI152" s="71"/>
      <c r="JJ152" s="71"/>
      <c r="JK152" s="71"/>
      <c r="JL152" s="71"/>
      <c r="JM152" s="71"/>
      <c r="JN152" s="71"/>
      <c r="JO152" s="71"/>
      <c r="JP152" s="71"/>
      <c r="JQ152" s="71"/>
      <c r="JR152" s="71"/>
      <c r="JS152" s="71"/>
      <c r="JT152" s="71"/>
      <c r="JU152" s="71"/>
      <c r="JV152" s="71"/>
      <c r="JW152" s="71"/>
      <c r="JX152" s="71"/>
      <c r="JY152" s="71"/>
      <c r="JZ152" s="71"/>
      <c r="KA152" s="71"/>
      <c r="KB152" s="71"/>
      <c r="KC152" s="71"/>
      <c r="KD152" s="71"/>
      <c r="KE152" s="71"/>
      <c r="KF152" s="71"/>
      <c r="KG152" s="71"/>
      <c r="KH152" s="71"/>
      <c r="KI152" s="71"/>
      <c r="KJ152" s="71"/>
      <c r="KK152" s="71"/>
      <c r="KL152" s="71"/>
      <c r="KM152" s="71"/>
      <c r="KN152" s="71"/>
      <c r="KO152" s="71"/>
      <c r="KP152" s="71"/>
      <c r="KQ152" s="71"/>
      <c r="KR152" s="71"/>
      <c r="KS152" s="71"/>
      <c r="KT152" s="71"/>
      <c r="KU152" s="71"/>
      <c r="KV152" s="71"/>
      <c r="KW152" s="71"/>
      <c r="KX152" s="71"/>
      <c r="KY152" s="71"/>
      <c r="KZ152" s="71"/>
      <c r="LA152" s="71"/>
      <c r="LB152" s="71"/>
      <c r="LC152" s="71"/>
      <c r="LD152" s="71"/>
      <c r="LE152" s="71"/>
      <c r="LF152" s="71"/>
      <c r="LG152" s="71"/>
      <c r="LH152" s="71"/>
      <c r="LI152" s="71"/>
      <c r="LJ152" s="71"/>
      <c r="LK152" s="71"/>
      <c r="LL152" s="71"/>
      <c r="LM152" s="71"/>
      <c r="LN152" s="71"/>
      <c r="LO152" s="71"/>
      <c r="LP152" s="71"/>
      <c r="LQ152" s="71"/>
      <c r="LR152" s="71"/>
      <c r="LS152" s="71"/>
      <c r="LT152" s="71"/>
      <c r="LU152" s="71"/>
      <c r="LV152" s="71"/>
      <c r="LW152" s="71"/>
      <c r="LX152" s="71"/>
      <c r="LY152" s="71"/>
      <c r="LZ152" s="71"/>
      <c r="MA152" s="71"/>
      <c r="MB152" s="71"/>
      <c r="MC152" s="71"/>
      <c r="MD152" s="71"/>
      <c r="ME152" s="71"/>
      <c r="MF152" s="71"/>
      <c r="MG152" s="71"/>
      <c r="MH152" s="71"/>
      <c r="MI152" s="71"/>
      <c r="MJ152" s="71"/>
      <c r="MK152" s="71"/>
      <c r="ML152" s="71"/>
      <c r="MM152" s="71"/>
      <c r="MN152" s="71"/>
      <c r="MO152" s="71"/>
      <c r="MP152" s="71"/>
      <c r="MQ152" s="71"/>
      <c r="MR152" s="71"/>
      <c r="MS152" s="71"/>
      <c r="MT152" s="71"/>
      <c r="MU152" s="71"/>
      <c r="MV152" s="71"/>
      <c r="MW152" s="71"/>
      <c r="MX152" s="71"/>
      <c r="MY152" s="71"/>
      <c r="MZ152" s="71"/>
      <c r="NA152" s="71"/>
      <c r="NB152" s="71"/>
      <c r="NC152" s="71"/>
      <c r="ND152" s="71"/>
      <c r="NE152" s="71"/>
      <c r="NF152" s="71"/>
      <c r="NG152" s="71"/>
      <c r="NH152" s="71"/>
      <c r="NI152" s="71"/>
      <c r="NJ152" s="71"/>
      <c r="NK152" s="71"/>
      <c r="NL152" s="71"/>
      <c r="NM152" s="71"/>
      <c r="NN152" s="71"/>
      <c r="NO152" s="71"/>
      <c r="NP152" s="71"/>
      <c r="NQ152" s="71"/>
      <c r="NR152" s="71"/>
      <c r="NS152" s="71"/>
      <c r="NT152" s="71"/>
      <c r="NU152" s="71"/>
      <c r="NV152" s="71"/>
      <c r="NW152" s="71"/>
      <c r="NX152" s="71"/>
      <c r="NY152" s="71"/>
      <c r="NZ152" s="71"/>
      <c r="OA152" s="71"/>
      <c r="OB152" s="71"/>
      <c r="OC152" s="71"/>
      <c r="OD152" s="71"/>
      <c r="OE152" s="71"/>
      <c r="OF152" s="71"/>
      <c r="OG152" s="71"/>
      <c r="OH152" s="71"/>
      <c r="OI152" s="71"/>
      <c r="OJ152" s="71"/>
      <c r="OK152" s="71"/>
      <c r="OL152" s="71"/>
      <c r="OM152" s="71"/>
      <c r="ON152" s="71"/>
      <c r="OO152" s="71"/>
      <c r="OP152" s="71"/>
      <c r="OQ152" s="71"/>
      <c r="OR152" s="71"/>
      <c r="OS152" s="71"/>
      <c r="OT152" s="71"/>
      <c r="OU152" s="71"/>
      <c r="OV152" s="71"/>
      <c r="OW152" s="71"/>
      <c r="OX152" s="71"/>
      <c r="OY152" s="71"/>
      <c r="OZ152" s="71"/>
      <c r="PA152" s="71"/>
      <c r="PB152" s="71"/>
      <c r="PC152" s="71"/>
      <c r="PD152" s="71"/>
      <c r="PE152" s="71"/>
      <c r="PF152" s="71"/>
      <c r="PG152" s="71"/>
      <c r="PH152" s="71"/>
      <c r="PI152" s="71"/>
      <c r="PJ152" s="71"/>
      <c r="PK152" s="71"/>
      <c r="PL152" s="71"/>
      <c r="PM152" s="71"/>
      <c r="PN152" s="71"/>
      <c r="PO152" s="71"/>
      <c r="PP152" s="71"/>
      <c r="PQ152" s="71"/>
      <c r="PR152" s="71"/>
      <c r="PS152" s="71"/>
      <c r="PT152" s="71"/>
      <c r="PU152" s="71"/>
      <c r="PV152" s="71"/>
      <c r="PW152" s="71"/>
      <c r="PX152" s="71"/>
      <c r="PY152" s="71"/>
      <c r="PZ152" s="71"/>
      <c r="QA152" s="71"/>
      <c r="QB152" s="71"/>
      <c r="QC152" s="71"/>
      <c r="QD152" s="71"/>
      <c r="QE152" s="71"/>
      <c r="QF152" s="71"/>
      <c r="QG152" s="71"/>
      <c r="QH152" s="71"/>
      <c r="QI152" s="71"/>
      <c r="QJ152" s="71"/>
      <c r="QK152" s="71"/>
      <c r="QL152" s="71"/>
      <c r="QM152" s="71"/>
      <c r="QN152" s="71"/>
      <c r="QO152" s="71"/>
      <c r="QP152" s="71"/>
      <c r="QQ152" s="71"/>
      <c r="QR152" s="71"/>
      <c r="QS152" s="71"/>
      <c r="QT152" s="71"/>
      <c r="QU152" s="71"/>
      <c r="QV152" s="71"/>
      <c r="QW152" s="71"/>
      <c r="QX152" s="71"/>
      <c r="QY152" s="71"/>
      <c r="QZ152" s="71"/>
      <c r="RA152" s="71"/>
      <c r="RB152" s="71"/>
      <c r="RC152" s="71"/>
      <c r="RD152" s="71"/>
      <c r="RE152" s="71"/>
      <c r="RF152" s="71"/>
      <c r="RG152" s="71"/>
      <c r="RH152" s="71"/>
      <c r="RI152" s="71"/>
      <c r="RJ152" s="71"/>
      <c r="RK152" s="71"/>
      <c r="RL152" s="71"/>
      <c r="RM152" s="71"/>
      <c r="RN152" s="71"/>
      <c r="RO152" s="71"/>
      <c r="RP152" s="71"/>
      <c r="RQ152" s="71"/>
      <c r="RR152" s="71"/>
      <c r="RS152" s="71"/>
      <c r="RT152" s="71"/>
      <c r="RU152" s="71"/>
      <c r="RV152" s="71"/>
      <c r="RW152" s="71"/>
      <c r="RX152" s="71"/>
      <c r="RY152" s="71"/>
      <c r="RZ152" s="71"/>
      <c r="SA152" s="71"/>
      <c r="SB152" s="71"/>
      <c r="SC152" s="71"/>
      <c r="SD152" s="71"/>
      <c r="SE152" s="71"/>
      <c r="SF152" s="71"/>
      <c r="SG152" s="71"/>
      <c r="SH152" s="71"/>
      <c r="SI152" s="71"/>
      <c r="SJ152" s="71"/>
      <c r="SK152" s="71"/>
      <c r="SL152" s="71"/>
      <c r="SM152" s="71"/>
      <c r="SN152" s="71"/>
      <c r="SO152" s="71"/>
      <c r="SP152" s="71"/>
      <c r="SQ152" s="71"/>
      <c r="SR152" s="71"/>
      <c r="SS152" s="71"/>
      <c r="ST152" s="71"/>
      <c r="SU152" s="71"/>
      <c r="SV152" s="71"/>
      <c r="SW152" s="71"/>
      <c r="SX152" s="71"/>
      <c r="SY152" s="71"/>
      <c r="SZ152" s="71"/>
      <c r="TA152" s="71"/>
      <c r="TB152" s="71"/>
      <c r="TC152" s="71"/>
      <c r="TD152" s="71"/>
      <c r="TE152" s="71"/>
      <c r="TF152" s="71"/>
      <c r="TG152" s="71"/>
      <c r="TH152" s="71"/>
      <c r="TI152" s="71"/>
      <c r="TJ152" s="71"/>
      <c r="TK152" s="71"/>
      <c r="TL152" s="71"/>
      <c r="TM152" s="71"/>
      <c r="TN152" s="71"/>
      <c r="TO152" s="71"/>
      <c r="TP152" s="71"/>
      <c r="TQ152" s="71"/>
      <c r="TR152" s="71"/>
      <c r="TS152" s="71"/>
      <c r="TT152" s="71"/>
      <c r="TU152" s="71"/>
      <c r="TV152" s="71"/>
      <c r="TW152" s="71"/>
      <c r="TX152" s="71"/>
      <c r="TY152" s="71"/>
      <c r="TZ152" s="71"/>
      <c r="UA152" s="71"/>
      <c r="UB152" s="71"/>
      <c r="UC152" s="71"/>
      <c r="UD152" s="71"/>
      <c r="UE152" s="71"/>
      <c r="UF152" s="71"/>
      <c r="UG152" s="71"/>
      <c r="UH152" s="71"/>
      <c r="UI152" s="71"/>
      <c r="UJ152" s="71"/>
      <c r="UK152" s="71"/>
      <c r="UL152" s="71"/>
      <c r="UM152" s="71"/>
      <c r="UN152" s="71"/>
      <c r="UO152" s="71"/>
      <c r="UP152" s="71"/>
      <c r="UQ152" s="71"/>
      <c r="UR152" s="71"/>
      <c r="US152" s="71"/>
      <c r="UT152" s="71"/>
      <c r="UU152" s="71"/>
      <c r="UV152" s="71"/>
      <c r="UW152" s="71"/>
      <c r="UX152" s="71"/>
      <c r="UY152" s="71"/>
      <c r="UZ152" s="71"/>
      <c r="VA152" s="71"/>
      <c r="VB152" s="71"/>
      <c r="VC152" s="71"/>
      <c r="VD152" s="71"/>
      <c r="VE152" s="71"/>
      <c r="VF152" s="71"/>
      <c r="VG152" s="71"/>
      <c r="VH152" s="71"/>
      <c r="VI152" s="71"/>
      <c r="VJ152" s="71"/>
      <c r="VK152" s="71"/>
      <c r="VL152" s="71"/>
      <c r="VM152" s="71"/>
      <c r="VN152" s="71"/>
      <c r="VO152" s="71"/>
      <c r="VP152" s="71"/>
      <c r="VQ152" s="71"/>
      <c r="VR152" s="71"/>
      <c r="VS152" s="71"/>
      <c r="VT152" s="71"/>
      <c r="VU152" s="71"/>
      <c r="VV152" s="71"/>
      <c r="VW152" s="71"/>
      <c r="VX152" s="71"/>
      <c r="VY152" s="71"/>
      <c r="VZ152" s="71"/>
      <c r="WA152" s="71"/>
      <c r="WB152" s="71"/>
      <c r="WC152" s="71"/>
      <c r="WD152" s="71"/>
      <c r="WE152" s="71"/>
      <c r="WF152" s="71"/>
      <c r="WG152" s="71"/>
      <c r="WH152" s="71"/>
      <c r="WI152" s="71"/>
      <c r="WJ152" s="71"/>
      <c r="WK152" s="71"/>
      <c r="WL152" s="71"/>
      <c r="WM152" s="71"/>
      <c r="WN152" s="71"/>
      <c r="WO152" s="71"/>
      <c r="WP152" s="71"/>
      <c r="WQ152" s="71"/>
      <c r="WR152" s="71"/>
      <c r="WS152" s="71"/>
      <c r="WT152" s="71"/>
      <c r="WU152" s="71"/>
      <c r="WV152" s="71"/>
      <c r="WW152" s="71"/>
      <c r="WX152" s="71"/>
      <c r="WY152" s="71"/>
      <c r="WZ152" s="71"/>
      <c r="XA152" s="71"/>
      <c r="XB152" s="71"/>
      <c r="XC152" s="71"/>
      <c r="XD152" s="71"/>
      <c r="XE152" s="71"/>
      <c r="XF152" s="71"/>
      <c r="XG152" s="71"/>
      <c r="XH152" s="71"/>
      <c r="XI152" s="71"/>
      <c r="XJ152" s="71"/>
      <c r="XK152" s="71"/>
      <c r="XL152" s="71"/>
      <c r="XM152" s="71"/>
      <c r="XN152" s="71"/>
      <c r="XO152" s="71"/>
      <c r="XP152" s="71"/>
      <c r="XQ152" s="71"/>
      <c r="XR152" s="71"/>
      <c r="XS152" s="71"/>
      <c r="XT152" s="71"/>
      <c r="XU152" s="71"/>
      <c r="XV152" s="71"/>
      <c r="XW152" s="71"/>
      <c r="XX152" s="71"/>
      <c r="XY152" s="71"/>
      <c r="XZ152" s="71"/>
      <c r="YA152" s="71"/>
      <c r="YB152" s="71"/>
      <c r="YC152" s="71"/>
      <c r="YD152" s="71"/>
      <c r="YE152" s="71"/>
      <c r="YF152" s="71"/>
      <c r="YG152" s="71"/>
      <c r="YH152" s="71"/>
      <c r="YI152" s="71"/>
      <c r="YJ152" s="71"/>
      <c r="YK152" s="71"/>
      <c r="YL152" s="71"/>
      <c r="YM152" s="71"/>
      <c r="YN152" s="71"/>
      <c r="YO152" s="71"/>
      <c r="YP152" s="71"/>
      <c r="YQ152" s="71"/>
      <c r="YR152" s="71"/>
      <c r="YS152" s="71"/>
      <c r="YT152" s="71"/>
      <c r="YU152" s="71"/>
      <c r="YV152" s="71"/>
      <c r="YW152" s="71"/>
      <c r="YX152" s="71"/>
      <c r="YY152" s="71"/>
      <c r="YZ152" s="71"/>
      <c r="ZA152" s="71"/>
      <c r="ZB152" s="71"/>
      <c r="ZC152" s="71"/>
      <c r="ZD152" s="71"/>
      <c r="ZE152" s="71"/>
      <c r="ZF152" s="71"/>
      <c r="ZG152" s="71"/>
      <c r="ZH152" s="71"/>
      <c r="ZI152" s="71"/>
      <c r="ZJ152" s="71"/>
      <c r="ZK152" s="71"/>
      <c r="ZL152" s="71"/>
      <c r="ZM152" s="71"/>
      <c r="ZN152" s="71"/>
      <c r="ZO152" s="71"/>
      <c r="ZP152" s="71"/>
      <c r="ZQ152" s="71"/>
      <c r="ZR152" s="71"/>
      <c r="ZS152" s="71"/>
      <c r="ZT152" s="71"/>
      <c r="ZU152" s="71"/>
      <c r="ZV152" s="71"/>
      <c r="ZW152" s="71"/>
      <c r="ZX152" s="71"/>
      <c r="ZY152" s="71"/>
      <c r="ZZ152" s="71"/>
      <c r="AAA152" s="71"/>
      <c r="AAB152" s="71"/>
      <c r="AAC152" s="71"/>
      <c r="AAD152" s="71"/>
      <c r="AAE152" s="71"/>
      <c r="AAF152" s="71"/>
      <c r="AAG152" s="71"/>
      <c r="AAH152" s="71"/>
      <c r="AAI152" s="71"/>
      <c r="AAJ152" s="71"/>
      <c r="AAK152" s="71"/>
      <c r="AAL152" s="71"/>
      <c r="AAM152" s="71"/>
      <c r="AAN152" s="71"/>
      <c r="AAO152" s="71"/>
      <c r="AAP152" s="71"/>
      <c r="AAQ152" s="71"/>
      <c r="AAR152" s="71"/>
      <c r="AAS152" s="71"/>
      <c r="AAT152" s="71"/>
      <c r="AAU152" s="71"/>
      <c r="AAV152" s="71"/>
      <c r="AAW152" s="71"/>
      <c r="AAX152" s="71"/>
      <c r="AAY152" s="71"/>
      <c r="AAZ152" s="71"/>
      <c r="ABA152" s="71"/>
      <c r="ABB152" s="71"/>
      <c r="ABC152" s="71"/>
      <c r="ABD152" s="71"/>
      <c r="ABE152" s="71"/>
      <c r="ABF152" s="71"/>
      <c r="ABG152" s="71"/>
      <c r="ABH152" s="71"/>
      <c r="ABI152" s="71"/>
      <c r="ABJ152" s="71"/>
      <c r="ABK152" s="71"/>
      <c r="ABL152" s="71"/>
      <c r="ABM152" s="71"/>
      <c r="ABN152" s="71"/>
      <c r="ABO152" s="71"/>
      <c r="ABP152" s="71"/>
      <c r="ABQ152" s="71"/>
      <c r="ABR152" s="71"/>
      <c r="ABS152" s="71"/>
      <c r="ABT152" s="71"/>
      <c r="ABU152" s="71"/>
      <c r="ABV152" s="71"/>
      <c r="ABW152" s="71"/>
      <c r="ABX152" s="71"/>
      <c r="ABY152" s="71"/>
      <c r="ABZ152" s="71"/>
      <c r="ACA152" s="71"/>
      <c r="ACB152" s="71"/>
      <c r="ACC152" s="71"/>
      <c r="ACD152" s="71"/>
      <c r="ACE152" s="71"/>
      <c r="ACF152" s="71"/>
      <c r="ACG152" s="71"/>
      <c r="ACH152" s="71"/>
      <c r="ACI152" s="71"/>
      <c r="ACJ152" s="71"/>
      <c r="ACK152" s="71"/>
      <c r="ACL152" s="71"/>
      <c r="ACM152" s="71"/>
      <c r="ACN152" s="71"/>
      <c r="ACO152" s="71"/>
      <c r="ACP152" s="71"/>
      <c r="ACQ152" s="71"/>
      <c r="ACR152" s="71"/>
      <c r="ACS152" s="71"/>
      <c r="ACT152" s="71"/>
      <c r="ACU152" s="71"/>
      <c r="ACV152" s="71"/>
      <c r="ACW152" s="71"/>
      <c r="ACX152" s="71"/>
      <c r="ACY152" s="71"/>
      <c r="ACZ152" s="71"/>
      <c r="ADA152" s="71"/>
      <c r="ADB152" s="71"/>
      <c r="ADC152" s="71"/>
      <c r="ADD152" s="71"/>
      <c r="ADE152" s="71"/>
      <c r="ADF152" s="71"/>
      <c r="ADG152" s="71"/>
      <c r="ADH152" s="71"/>
      <c r="ADI152" s="71"/>
      <c r="ADJ152" s="71"/>
      <c r="ADK152" s="71"/>
      <c r="ADL152" s="71"/>
      <c r="ADM152" s="71"/>
      <c r="ADN152" s="71"/>
      <c r="ADO152" s="71"/>
      <c r="ADP152" s="71"/>
      <c r="ADQ152" s="71"/>
      <c r="ADR152" s="71"/>
      <c r="ADS152" s="71"/>
      <c r="ADT152" s="71"/>
      <c r="ADU152" s="71"/>
      <c r="ADV152" s="71"/>
      <c r="ADW152" s="71"/>
      <c r="ADX152" s="71"/>
      <c r="ADY152" s="71"/>
      <c r="ADZ152" s="71"/>
      <c r="AEA152" s="71"/>
      <c r="AEB152" s="71"/>
      <c r="AEC152" s="71"/>
    </row>
    <row r="153" spans="1:809" s="73" customFormat="1">
      <c r="A153" s="38"/>
      <c r="B153" s="35">
        <v>2</v>
      </c>
      <c r="C153" s="62" t="s">
        <v>456</v>
      </c>
      <c r="D153" s="72" t="s">
        <v>67</v>
      </c>
      <c r="E153" s="63"/>
      <c r="F153" s="63"/>
      <c r="G153" s="63"/>
      <c r="H153" s="64"/>
      <c r="I153" s="63" t="s">
        <v>52</v>
      </c>
      <c r="J153" s="65">
        <v>1</v>
      </c>
      <c r="K153" s="90"/>
      <c r="L153" s="65">
        <v>1981</v>
      </c>
      <c r="M153" s="67">
        <v>29938</v>
      </c>
      <c r="N153" s="64">
        <v>96000</v>
      </c>
      <c r="O153" s="68">
        <v>163</v>
      </c>
      <c r="P153" s="68">
        <v>1</v>
      </c>
      <c r="Q153" s="69" t="s">
        <v>53</v>
      </c>
      <c r="R153" s="70"/>
      <c r="S153" s="100"/>
      <c r="T153" s="30" t="str">
        <f t="shared" si="2"/>
        <v>Coal</v>
      </c>
      <c r="U153" s="100"/>
      <c r="V153" s="100"/>
      <c r="W153" s="100"/>
      <c r="X153" s="100"/>
      <c r="Y153" s="100"/>
      <c r="Z153" s="100"/>
      <c r="AA153" s="100"/>
      <c r="AB153" s="101"/>
      <c r="AC153" s="102"/>
      <c r="AD153" s="102"/>
      <c r="AE153" s="102"/>
      <c r="AF153" s="102"/>
      <c r="AG153" s="102"/>
      <c r="AH153" s="102"/>
      <c r="AI153" s="102"/>
      <c r="AJ153" s="102"/>
      <c r="AK153" s="102"/>
      <c r="AL153" s="102"/>
      <c r="AM153" s="102"/>
      <c r="AN153" s="102"/>
      <c r="AO153" s="102"/>
      <c r="AP153" s="102"/>
      <c r="AQ153" s="102"/>
      <c r="AR153" s="102"/>
      <c r="AS153" s="102"/>
      <c r="AT153" s="102"/>
      <c r="AU153" s="102"/>
      <c r="AV153" s="102"/>
      <c r="AW153" s="102"/>
      <c r="AX153" s="102"/>
      <c r="AY153" s="102"/>
      <c r="AZ153" s="102"/>
      <c r="BA153" s="102"/>
      <c r="BB153" s="102"/>
      <c r="BC153" s="102"/>
      <c r="BD153" s="102"/>
      <c r="BE153" s="102"/>
      <c r="BF153" s="102"/>
      <c r="BG153" s="102"/>
      <c r="BH153" s="102"/>
      <c r="BI153" s="102"/>
      <c r="BJ153" s="102"/>
      <c r="BK153" s="102"/>
      <c r="BL153" s="102"/>
      <c r="BM153" s="102"/>
      <c r="BN153" s="102"/>
      <c r="BO153" s="102"/>
      <c r="BP153" s="102"/>
      <c r="BQ153" s="102"/>
      <c r="BR153" s="102"/>
      <c r="BS153" s="102"/>
      <c r="BT153" s="102"/>
      <c r="BU153" s="102"/>
      <c r="BV153" s="102"/>
      <c r="BW153" s="102"/>
      <c r="BX153" s="102"/>
      <c r="BY153" s="102"/>
      <c r="BZ153" s="102"/>
      <c r="CA153" s="102"/>
      <c r="CB153" s="102"/>
      <c r="CC153" s="102"/>
      <c r="CD153" s="102"/>
      <c r="CE153" s="102"/>
      <c r="CF153" s="102"/>
      <c r="CG153" s="102"/>
      <c r="CH153" s="102"/>
      <c r="CI153" s="102"/>
      <c r="CJ153" s="102"/>
      <c r="CK153" s="102"/>
      <c r="CL153" s="102"/>
      <c r="CM153" s="102"/>
      <c r="CN153" s="102"/>
      <c r="CO153" s="102"/>
      <c r="CP153" s="102"/>
      <c r="CQ153" s="102"/>
      <c r="CR153" s="102"/>
      <c r="CS153" s="102"/>
      <c r="CT153" s="102"/>
      <c r="CU153" s="102"/>
      <c r="CV153" s="102"/>
      <c r="CW153" s="102"/>
      <c r="CX153" s="102"/>
      <c r="CY153" s="102"/>
      <c r="CZ153" s="102"/>
      <c r="DA153" s="102"/>
      <c r="DB153" s="102"/>
      <c r="DC153" s="102"/>
      <c r="DD153" s="102"/>
      <c r="DE153" s="102"/>
      <c r="DF153" s="102"/>
      <c r="DG153" s="102"/>
      <c r="DH153" s="102"/>
      <c r="DI153" s="102"/>
      <c r="DJ153" s="102"/>
      <c r="DK153" s="102"/>
      <c r="DL153" s="102"/>
      <c r="DM153" s="102"/>
      <c r="DN153" s="102"/>
      <c r="DO153" s="102"/>
      <c r="DP153" s="102"/>
      <c r="DQ153" s="102"/>
      <c r="DR153" s="102"/>
      <c r="DS153" s="102"/>
      <c r="DT153" s="102"/>
      <c r="DU153" s="102"/>
      <c r="DV153" s="102"/>
      <c r="DW153" s="102"/>
      <c r="DX153" s="102"/>
      <c r="DY153" s="102"/>
      <c r="DZ153" s="102"/>
      <c r="EA153" s="102"/>
      <c r="EB153" s="102"/>
      <c r="EC153" s="102"/>
      <c r="ED153" s="102"/>
      <c r="EE153" s="102"/>
      <c r="EF153" s="102"/>
      <c r="EG153" s="102"/>
      <c r="EH153" s="102"/>
      <c r="EI153" s="102"/>
      <c r="EJ153" s="102"/>
      <c r="EK153" s="102"/>
      <c r="EL153" s="102"/>
      <c r="EM153" s="102"/>
      <c r="EN153" s="102"/>
      <c r="EO153" s="102"/>
      <c r="EP153" s="102"/>
      <c r="EQ153" s="102"/>
      <c r="ER153" s="102"/>
      <c r="ES153" s="102"/>
      <c r="ET153" s="102"/>
      <c r="EU153" s="102"/>
      <c r="EV153" s="102"/>
      <c r="EW153" s="102"/>
      <c r="EX153" s="102"/>
      <c r="EY153" s="102"/>
      <c r="EZ153" s="102"/>
      <c r="FA153" s="102"/>
      <c r="FB153" s="102"/>
      <c r="FC153" s="102"/>
      <c r="FD153" s="102"/>
      <c r="FE153" s="102"/>
      <c r="FF153" s="102"/>
      <c r="FG153" s="102"/>
      <c r="FH153" s="102"/>
      <c r="FI153" s="102"/>
      <c r="FJ153" s="102"/>
      <c r="FK153" s="102"/>
      <c r="FL153" s="102"/>
      <c r="FM153" s="102"/>
      <c r="FN153" s="102"/>
      <c r="FO153" s="102"/>
      <c r="FP153" s="102"/>
      <c r="FQ153" s="102"/>
      <c r="FR153" s="102"/>
      <c r="FS153" s="102"/>
      <c r="FT153" s="102"/>
      <c r="FU153" s="102"/>
      <c r="FV153" s="102"/>
      <c r="FW153" s="102"/>
      <c r="FX153" s="102"/>
      <c r="FY153" s="102"/>
      <c r="FZ153" s="102"/>
      <c r="GA153" s="102"/>
      <c r="GB153" s="102"/>
      <c r="GC153" s="102"/>
      <c r="GD153" s="102"/>
      <c r="GE153" s="102"/>
      <c r="GF153" s="102"/>
      <c r="GG153" s="102"/>
      <c r="GH153" s="102"/>
      <c r="GI153" s="102"/>
      <c r="GJ153" s="102"/>
      <c r="GK153" s="102"/>
      <c r="GL153" s="102"/>
      <c r="GM153" s="102"/>
      <c r="GN153" s="102"/>
      <c r="GO153" s="102"/>
      <c r="GP153" s="102"/>
      <c r="GQ153" s="102"/>
      <c r="GR153" s="102"/>
      <c r="GS153" s="102"/>
      <c r="GT153" s="102"/>
      <c r="GU153" s="102"/>
      <c r="GV153" s="102"/>
      <c r="GW153" s="102"/>
      <c r="GX153" s="102"/>
      <c r="GY153" s="102"/>
      <c r="GZ153" s="102"/>
      <c r="HA153" s="102"/>
      <c r="HB153" s="102"/>
      <c r="HC153" s="102"/>
      <c r="HD153" s="102"/>
      <c r="HE153" s="102"/>
      <c r="HF153" s="102"/>
      <c r="HG153" s="102"/>
      <c r="HH153" s="102"/>
      <c r="HI153" s="102"/>
      <c r="HJ153" s="102"/>
      <c r="HK153" s="102"/>
      <c r="HL153" s="102"/>
      <c r="HM153" s="102"/>
      <c r="HN153" s="102"/>
      <c r="HO153" s="102"/>
      <c r="HP153" s="102"/>
      <c r="HQ153" s="102"/>
      <c r="HR153" s="102"/>
      <c r="HS153" s="102"/>
      <c r="HT153" s="102"/>
      <c r="HU153" s="102"/>
      <c r="HV153" s="102"/>
      <c r="HW153" s="102"/>
      <c r="HX153" s="102"/>
      <c r="HY153" s="102"/>
      <c r="HZ153" s="102"/>
      <c r="IA153" s="102"/>
      <c r="IB153" s="102"/>
      <c r="IC153" s="102"/>
      <c r="ID153" s="102"/>
      <c r="IE153" s="102"/>
      <c r="IF153" s="102"/>
      <c r="IG153" s="102"/>
      <c r="IH153" s="102"/>
      <c r="II153" s="102"/>
      <c r="IJ153" s="102"/>
      <c r="IK153" s="102"/>
      <c r="IL153" s="102"/>
      <c r="IM153" s="102"/>
      <c r="IN153" s="102"/>
      <c r="IO153" s="102"/>
      <c r="IP153" s="102"/>
      <c r="IQ153" s="102"/>
      <c r="IR153" s="102"/>
      <c r="IS153" s="102"/>
      <c r="IT153" s="102"/>
      <c r="IU153" s="102"/>
      <c r="IV153" s="102"/>
      <c r="IW153" s="102"/>
      <c r="IX153" s="102"/>
      <c r="IY153" s="102"/>
      <c r="IZ153" s="102"/>
      <c r="JA153" s="102"/>
      <c r="JB153" s="102"/>
      <c r="JC153" s="102"/>
      <c r="JD153" s="102"/>
      <c r="JE153" s="102"/>
      <c r="JF153" s="102"/>
      <c r="JG153" s="102"/>
      <c r="JH153" s="102"/>
      <c r="JI153" s="102"/>
      <c r="JJ153" s="102"/>
      <c r="JK153" s="102"/>
      <c r="JL153" s="102"/>
      <c r="JM153" s="102"/>
      <c r="JN153" s="102"/>
      <c r="JO153" s="102"/>
      <c r="JP153" s="102"/>
      <c r="JQ153" s="102"/>
      <c r="JR153" s="102"/>
      <c r="JS153" s="102"/>
      <c r="JT153" s="102"/>
      <c r="JU153" s="102"/>
      <c r="JV153" s="102"/>
      <c r="JW153" s="102"/>
      <c r="JX153" s="102"/>
      <c r="JY153" s="102"/>
      <c r="JZ153" s="102"/>
      <c r="KA153" s="102"/>
      <c r="KB153" s="102"/>
      <c r="KC153" s="102"/>
      <c r="KD153" s="102"/>
      <c r="KE153" s="102"/>
      <c r="KF153" s="102"/>
      <c r="KG153" s="102"/>
      <c r="KH153" s="102"/>
      <c r="KI153" s="102"/>
      <c r="KJ153" s="102"/>
      <c r="KK153" s="102"/>
      <c r="KL153" s="102"/>
      <c r="KM153" s="102"/>
      <c r="KN153" s="102"/>
      <c r="KO153" s="102"/>
      <c r="KP153" s="102"/>
      <c r="KQ153" s="102"/>
      <c r="KR153" s="102"/>
      <c r="KS153" s="102"/>
      <c r="KT153" s="102"/>
      <c r="KU153" s="102"/>
      <c r="KV153" s="102"/>
      <c r="KW153" s="102"/>
      <c r="KX153" s="102"/>
      <c r="KY153" s="102"/>
      <c r="KZ153" s="102"/>
      <c r="LA153" s="102"/>
      <c r="LB153" s="102"/>
      <c r="LC153" s="102"/>
      <c r="LD153" s="102"/>
      <c r="LE153" s="102"/>
      <c r="LF153" s="102"/>
      <c r="LG153" s="102"/>
      <c r="LH153" s="102"/>
      <c r="LI153" s="102"/>
      <c r="LJ153" s="102"/>
      <c r="LK153" s="102"/>
      <c r="LL153" s="102"/>
      <c r="LM153" s="102"/>
      <c r="LN153" s="102"/>
      <c r="LO153" s="102"/>
      <c r="LP153" s="102"/>
      <c r="LQ153" s="102"/>
      <c r="LR153" s="102"/>
      <c r="LS153" s="102"/>
      <c r="LT153" s="102"/>
      <c r="LU153" s="102"/>
      <c r="LV153" s="102"/>
      <c r="LW153" s="102"/>
      <c r="LX153" s="102"/>
      <c r="LY153" s="102"/>
      <c r="LZ153" s="102"/>
      <c r="MA153" s="102"/>
      <c r="MB153" s="102"/>
      <c r="MC153" s="102"/>
      <c r="MD153" s="102"/>
      <c r="ME153" s="102"/>
      <c r="MF153" s="102"/>
      <c r="MG153" s="102"/>
      <c r="MH153" s="102"/>
      <c r="MI153" s="102"/>
      <c r="MJ153" s="102"/>
      <c r="MK153" s="102"/>
      <c r="ML153" s="102"/>
      <c r="MM153" s="102"/>
      <c r="MN153" s="102"/>
      <c r="MO153" s="102"/>
      <c r="MP153" s="102"/>
      <c r="MQ153" s="102"/>
      <c r="MR153" s="102"/>
      <c r="MS153" s="102"/>
      <c r="MT153" s="102"/>
      <c r="MU153" s="102"/>
      <c r="MV153" s="102"/>
      <c r="MW153" s="102"/>
      <c r="MX153" s="102"/>
      <c r="MY153" s="102"/>
      <c r="MZ153" s="102"/>
      <c r="NA153" s="102"/>
      <c r="NB153" s="102"/>
      <c r="NC153" s="102"/>
      <c r="ND153" s="102"/>
      <c r="NE153" s="102"/>
      <c r="NF153" s="102"/>
      <c r="NG153" s="102"/>
      <c r="NH153" s="102"/>
      <c r="NI153" s="102"/>
      <c r="NJ153" s="102"/>
      <c r="NK153" s="102"/>
      <c r="NL153" s="102"/>
      <c r="NM153" s="102"/>
      <c r="NN153" s="102"/>
      <c r="NO153" s="102"/>
      <c r="NP153" s="102"/>
      <c r="NQ153" s="102"/>
      <c r="NR153" s="102"/>
      <c r="NS153" s="102"/>
      <c r="NT153" s="102"/>
      <c r="NU153" s="102"/>
      <c r="NV153" s="102"/>
      <c r="NW153" s="102"/>
      <c r="NX153" s="102"/>
      <c r="NY153" s="102"/>
      <c r="NZ153" s="102"/>
      <c r="OA153" s="102"/>
      <c r="OB153" s="102"/>
      <c r="OC153" s="102"/>
      <c r="OD153" s="102"/>
      <c r="OE153" s="102"/>
      <c r="OF153" s="102"/>
      <c r="OG153" s="102"/>
      <c r="OH153" s="102"/>
      <c r="OI153" s="102"/>
      <c r="OJ153" s="102"/>
      <c r="OK153" s="102"/>
      <c r="OL153" s="102"/>
      <c r="OM153" s="102"/>
      <c r="ON153" s="102"/>
      <c r="OO153" s="102"/>
      <c r="OP153" s="102"/>
      <c r="OQ153" s="102"/>
      <c r="OR153" s="102"/>
      <c r="OS153" s="102"/>
      <c r="OT153" s="102"/>
      <c r="OU153" s="102"/>
      <c r="OV153" s="102"/>
      <c r="OW153" s="102"/>
      <c r="OX153" s="102"/>
      <c r="OY153" s="102"/>
      <c r="OZ153" s="102"/>
      <c r="PA153" s="102"/>
      <c r="PB153" s="102"/>
      <c r="PC153" s="102"/>
      <c r="PD153" s="102"/>
      <c r="PE153" s="102"/>
      <c r="PF153" s="102"/>
      <c r="PG153" s="102"/>
      <c r="PH153" s="102"/>
      <c r="PI153" s="102"/>
      <c r="PJ153" s="102"/>
      <c r="PK153" s="102"/>
      <c r="PL153" s="102"/>
      <c r="PM153" s="102"/>
      <c r="PN153" s="102"/>
      <c r="PO153" s="102"/>
      <c r="PP153" s="102"/>
      <c r="PQ153" s="102"/>
      <c r="PR153" s="102"/>
      <c r="PS153" s="102"/>
      <c r="PT153" s="102"/>
      <c r="PU153" s="102"/>
      <c r="PV153" s="102"/>
      <c r="PW153" s="102"/>
      <c r="PX153" s="102"/>
      <c r="PY153" s="102"/>
      <c r="PZ153" s="102"/>
      <c r="QA153" s="102"/>
      <c r="QB153" s="102"/>
      <c r="QC153" s="102"/>
      <c r="QD153" s="102"/>
      <c r="QE153" s="102"/>
      <c r="QF153" s="102"/>
      <c r="QG153" s="102"/>
      <c r="QH153" s="102"/>
      <c r="QI153" s="102"/>
      <c r="QJ153" s="102"/>
      <c r="QK153" s="102"/>
      <c r="QL153" s="102"/>
      <c r="QM153" s="102"/>
      <c r="QN153" s="102"/>
      <c r="QO153" s="102"/>
      <c r="QP153" s="102"/>
      <c r="QQ153" s="102"/>
      <c r="QR153" s="102"/>
      <c r="QS153" s="102"/>
      <c r="QT153" s="102"/>
      <c r="QU153" s="102"/>
      <c r="QV153" s="102"/>
      <c r="QW153" s="102"/>
      <c r="QX153" s="102"/>
      <c r="QY153" s="102"/>
      <c r="QZ153" s="102"/>
      <c r="RA153" s="102"/>
      <c r="RB153" s="102"/>
      <c r="RC153" s="102"/>
      <c r="RD153" s="102"/>
      <c r="RE153" s="102"/>
      <c r="RF153" s="102"/>
      <c r="RG153" s="102"/>
      <c r="RH153" s="102"/>
      <c r="RI153" s="102"/>
      <c r="RJ153" s="102"/>
      <c r="RK153" s="102"/>
      <c r="RL153" s="102"/>
      <c r="RM153" s="102"/>
      <c r="RN153" s="102"/>
      <c r="RO153" s="102"/>
      <c r="RP153" s="102"/>
      <c r="RQ153" s="102"/>
      <c r="RR153" s="102"/>
      <c r="RS153" s="102"/>
      <c r="RT153" s="102"/>
      <c r="RU153" s="102"/>
      <c r="RV153" s="102"/>
      <c r="RW153" s="102"/>
      <c r="RX153" s="102"/>
      <c r="RY153" s="102"/>
      <c r="RZ153" s="102"/>
      <c r="SA153" s="102"/>
      <c r="SB153" s="102"/>
      <c r="SC153" s="102"/>
      <c r="SD153" s="102"/>
      <c r="SE153" s="102"/>
      <c r="SF153" s="102"/>
      <c r="SG153" s="102"/>
      <c r="SH153" s="102"/>
      <c r="SI153" s="102"/>
      <c r="SJ153" s="102"/>
      <c r="SK153" s="102"/>
      <c r="SL153" s="102"/>
      <c r="SM153" s="102"/>
      <c r="SN153" s="102"/>
      <c r="SO153" s="102"/>
      <c r="SP153" s="102"/>
      <c r="SQ153" s="102"/>
      <c r="SR153" s="102"/>
      <c r="SS153" s="102"/>
      <c r="ST153" s="102"/>
      <c r="SU153" s="102"/>
      <c r="SV153" s="102"/>
      <c r="SW153" s="102"/>
      <c r="SX153" s="102"/>
      <c r="SY153" s="102"/>
      <c r="SZ153" s="102"/>
      <c r="TA153" s="102"/>
      <c r="TB153" s="102"/>
      <c r="TC153" s="102"/>
      <c r="TD153" s="102"/>
      <c r="TE153" s="102"/>
      <c r="TF153" s="102"/>
      <c r="TG153" s="102"/>
      <c r="TH153" s="102"/>
      <c r="TI153" s="102"/>
      <c r="TJ153" s="102"/>
      <c r="TK153" s="102"/>
      <c r="TL153" s="102"/>
      <c r="TM153" s="102"/>
      <c r="TN153" s="102"/>
      <c r="TO153" s="102"/>
      <c r="TP153" s="102"/>
      <c r="TQ153" s="102"/>
      <c r="TR153" s="102"/>
      <c r="TS153" s="102"/>
      <c r="TT153" s="102"/>
      <c r="TU153" s="102"/>
      <c r="TV153" s="102"/>
      <c r="TW153" s="102"/>
      <c r="TX153" s="102"/>
      <c r="TY153" s="102"/>
      <c r="TZ153" s="102"/>
      <c r="UA153" s="102"/>
      <c r="UB153" s="102"/>
      <c r="UC153" s="102"/>
      <c r="UD153" s="102"/>
      <c r="UE153" s="102"/>
      <c r="UF153" s="102"/>
      <c r="UG153" s="102"/>
      <c r="UH153" s="102"/>
      <c r="UI153" s="102"/>
      <c r="UJ153" s="102"/>
      <c r="UK153" s="102"/>
      <c r="UL153" s="102"/>
      <c r="UM153" s="102"/>
      <c r="UN153" s="102"/>
      <c r="UO153" s="102"/>
      <c r="UP153" s="102"/>
      <c r="UQ153" s="102"/>
      <c r="UR153" s="102"/>
      <c r="US153" s="102"/>
      <c r="UT153" s="102"/>
      <c r="UU153" s="102"/>
      <c r="UV153" s="102"/>
      <c r="UW153" s="102"/>
      <c r="UX153" s="102"/>
      <c r="UY153" s="102"/>
      <c r="UZ153" s="102"/>
      <c r="VA153" s="102"/>
      <c r="VB153" s="102"/>
      <c r="VC153" s="102"/>
      <c r="VD153" s="102"/>
      <c r="VE153" s="102"/>
      <c r="VF153" s="102"/>
      <c r="VG153" s="102"/>
      <c r="VH153" s="102"/>
      <c r="VI153" s="102"/>
      <c r="VJ153" s="102"/>
      <c r="VK153" s="102"/>
      <c r="VL153" s="102"/>
      <c r="VM153" s="102"/>
      <c r="VN153" s="102"/>
      <c r="VO153" s="102"/>
      <c r="VP153" s="102"/>
      <c r="VQ153" s="102"/>
      <c r="VR153" s="102"/>
      <c r="VS153" s="102"/>
      <c r="VT153" s="102"/>
      <c r="VU153" s="102"/>
      <c r="VV153" s="102"/>
      <c r="VW153" s="102"/>
      <c r="VX153" s="102"/>
      <c r="VY153" s="102"/>
      <c r="VZ153" s="102"/>
      <c r="WA153" s="102"/>
      <c r="WB153" s="102"/>
      <c r="WC153" s="102"/>
      <c r="WD153" s="102"/>
      <c r="WE153" s="102"/>
      <c r="WF153" s="102"/>
      <c r="WG153" s="102"/>
      <c r="WH153" s="102"/>
      <c r="WI153" s="102"/>
      <c r="WJ153" s="102"/>
      <c r="WK153" s="102"/>
      <c r="WL153" s="102"/>
      <c r="WM153" s="102"/>
      <c r="WN153" s="102"/>
      <c r="WO153" s="102"/>
      <c r="WP153" s="102"/>
      <c r="WQ153" s="102"/>
      <c r="WR153" s="102"/>
      <c r="WS153" s="102"/>
      <c r="WT153" s="102"/>
      <c r="WU153" s="102"/>
      <c r="WV153" s="102"/>
      <c r="WW153" s="102"/>
      <c r="WX153" s="102"/>
      <c r="WY153" s="102"/>
      <c r="WZ153" s="102"/>
      <c r="XA153" s="102"/>
      <c r="XB153" s="102"/>
      <c r="XC153" s="102"/>
      <c r="XD153" s="102"/>
      <c r="XE153" s="102"/>
      <c r="XF153" s="102"/>
      <c r="XG153" s="102"/>
      <c r="XH153" s="102"/>
      <c r="XI153" s="102"/>
      <c r="XJ153" s="102"/>
      <c r="XK153" s="102"/>
      <c r="XL153" s="102"/>
      <c r="XM153" s="102"/>
      <c r="XN153" s="102"/>
      <c r="XO153" s="102"/>
      <c r="XP153" s="102"/>
      <c r="XQ153" s="102"/>
      <c r="XR153" s="102"/>
      <c r="XS153" s="102"/>
      <c r="XT153" s="102"/>
      <c r="XU153" s="102"/>
      <c r="XV153" s="102"/>
      <c r="XW153" s="102"/>
      <c r="XX153" s="102"/>
      <c r="XY153" s="102"/>
      <c r="XZ153" s="102"/>
      <c r="YA153" s="102"/>
      <c r="YB153" s="102"/>
      <c r="YC153" s="102"/>
      <c r="YD153" s="102"/>
      <c r="YE153" s="102"/>
      <c r="YF153" s="102"/>
      <c r="YG153" s="102"/>
      <c r="YH153" s="102"/>
      <c r="YI153" s="102"/>
      <c r="YJ153" s="102"/>
      <c r="YK153" s="102"/>
      <c r="YL153" s="102"/>
      <c r="YM153" s="102"/>
      <c r="YN153" s="102"/>
      <c r="YO153" s="102"/>
      <c r="YP153" s="102"/>
      <c r="YQ153" s="102"/>
      <c r="YR153" s="102"/>
      <c r="YS153" s="102"/>
      <c r="YT153" s="102"/>
      <c r="YU153" s="102"/>
      <c r="YV153" s="102"/>
      <c r="YW153" s="102"/>
      <c r="YX153" s="102"/>
      <c r="YY153" s="102"/>
      <c r="YZ153" s="102"/>
      <c r="ZA153" s="102"/>
      <c r="ZB153" s="102"/>
      <c r="ZC153" s="102"/>
      <c r="ZD153" s="102"/>
      <c r="ZE153" s="102"/>
      <c r="ZF153" s="102"/>
      <c r="ZG153" s="102"/>
      <c r="ZH153" s="102"/>
      <c r="ZI153" s="102"/>
      <c r="ZJ153" s="102"/>
      <c r="ZK153" s="102"/>
      <c r="ZL153" s="102"/>
      <c r="ZM153" s="102"/>
      <c r="ZN153" s="102"/>
      <c r="ZO153" s="102"/>
      <c r="ZP153" s="102"/>
      <c r="ZQ153" s="102"/>
      <c r="ZR153" s="102"/>
      <c r="ZS153" s="102"/>
      <c r="ZT153" s="102"/>
      <c r="ZU153" s="102"/>
      <c r="ZV153" s="102"/>
      <c r="ZW153" s="102"/>
      <c r="ZX153" s="102"/>
      <c r="ZY153" s="102"/>
      <c r="ZZ153" s="102"/>
      <c r="AAA153" s="102"/>
      <c r="AAB153" s="102"/>
      <c r="AAC153" s="102"/>
      <c r="AAD153" s="102"/>
      <c r="AAE153" s="102"/>
      <c r="AAF153" s="102"/>
      <c r="AAG153" s="102"/>
      <c r="AAH153" s="102"/>
      <c r="AAI153" s="102"/>
      <c r="AAJ153" s="102"/>
      <c r="AAK153" s="102"/>
      <c r="AAL153" s="102"/>
      <c r="AAM153" s="102"/>
      <c r="AAN153" s="102"/>
      <c r="AAO153" s="102"/>
      <c r="AAP153" s="102"/>
      <c r="AAQ153" s="102"/>
      <c r="AAR153" s="102"/>
      <c r="AAS153" s="102"/>
      <c r="AAT153" s="102"/>
      <c r="AAU153" s="102"/>
      <c r="AAV153" s="102"/>
      <c r="AAW153" s="102"/>
      <c r="AAX153" s="102"/>
      <c r="AAY153" s="102"/>
      <c r="AAZ153" s="102"/>
      <c r="ABA153" s="102"/>
      <c r="ABB153" s="102"/>
      <c r="ABC153" s="102"/>
      <c r="ABD153" s="102"/>
      <c r="ABE153" s="102"/>
      <c r="ABF153" s="102"/>
      <c r="ABG153" s="102"/>
      <c r="ABH153" s="102"/>
      <c r="ABI153" s="102"/>
      <c r="ABJ153" s="102"/>
      <c r="ABK153" s="102"/>
      <c r="ABL153" s="102"/>
      <c r="ABM153" s="102"/>
      <c r="ABN153" s="102"/>
      <c r="ABO153" s="102"/>
      <c r="ABP153" s="102"/>
      <c r="ABQ153" s="102"/>
      <c r="ABR153" s="102"/>
      <c r="ABS153" s="102"/>
      <c r="ABT153" s="102"/>
      <c r="ABU153" s="102"/>
      <c r="ABV153" s="102"/>
      <c r="ABW153" s="102"/>
      <c r="ABX153" s="102"/>
      <c r="ABY153" s="102"/>
      <c r="ABZ153" s="102"/>
      <c r="ACA153" s="102"/>
      <c r="ACB153" s="102"/>
      <c r="ACC153" s="102"/>
      <c r="ACD153" s="102"/>
      <c r="ACE153" s="102"/>
      <c r="ACF153" s="102"/>
      <c r="ACG153" s="102"/>
      <c r="ACH153" s="102"/>
      <c r="ACI153" s="102"/>
      <c r="ACJ153" s="102"/>
      <c r="ACK153" s="102"/>
      <c r="ACL153" s="102"/>
      <c r="ACM153" s="102"/>
      <c r="ACN153" s="102"/>
      <c r="ACO153" s="102"/>
      <c r="ACP153" s="102"/>
      <c r="ACQ153" s="102"/>
      <c r="ACR153" s="102"/>
      <c r="ACS153" s="102"/>
      <c r="ACT153" s="102"/>
      <c r="ACU153" s="102"/>
      <c r="ACV153" s="102"/>
      <c r="ACW153" s="102"/>
      <c r="ACX153" s="102"/>
      <c r="ACY153" s="102"/>
      <c r="ACZ153" s="102"/>
      <c r="ADA153" s="102"/>
      <c r="ADB153" s="102"/>
      <c r="ADC153" s="102"/>
      <c r="ADD153" s="102"/>
      <c r="ADE153" s="102"/>
      <c r="ADF153" s="102"/>
      <c r="ADG153" s="102"/>
      <c r="ADH153" s="102"/>
      <c r="ADI153" s="102"/>
      <c r="ADJ153" s="102"/>
      <c r="ADK153" s="102"/>
      <c r="ADL153" s="102"/>
      <c r="ADM153" s="102"/>
      <c r="ADN153" s="102"/>
      <c r="ADO153" s="102"/>
      <c r="ADP153" s="102"/>
      <c r="ADQ153" s="102"/>
      <c r="ADR153" s="102"/>
      <c r="ADS153" s="102"/>
      <c r="ADT153" s="102"/>
      <c r="ADU153" s="102"/>
      <c r="ADV153" s="102"/>
      <c r="ADW153" s="102"/>
      <c r="ADX153" s="102"/>
      <c r="ADY153" s="102"/>
      <c r="ADZ153" s="102"/>
      <c r="AEA153" s="102"/>
      <c r="AEB153" s="102"/>
      <c r="AEC153" s="102"/>
    </row>
    <row r="154" spans="1:809" s="73" customFormat="1">
      <c r="A154" s="49"/>
      <c r="B154" s="116">
        <v>3</v>
      </c>
      <c r="C154" s="62" t="s">
        <v>457</v>
      </c>
      <c r="D154" s="72" t="s">
        <v>42</v>
      </c>
      <c r="E154" s="63"/>
      <c r="F154" s="63"/>
      <c r="G154" s="63"/>
      <c r="H154" s="64"/>
      <c r="I154" s="63" t="s">
        <v>76</v>
      </c>
      <c r="J154" s="65">
        <v>1</v>
      </c>
      <c r="K154" s="90">
        <v>39</v>
      </c>
      <c r="L154" s="65">
        <v>1981</v>
      </c>
      <c r="M154" s="84">
        <v>29677</v>
      </c>
      <c r="N154" s="64"/>
      <c r="O154" s="68"/>
      <c r="P154" s="68"/>
      <c r="Q154" s="69" t="s">
        <v>298</v>
      </c>
      <c r="R154" s="70" t="s">
        <v>458</v>
      </c>
      <c r="S154" s="100" t="s">
        <v>151</v>
      </c>
      <c r="T154" s="30" t="str">
        <f t="shared" si="2"/>
        <v>Au</v>
      </c>
      <c r="U154" s="100">
        <v>8.6999999999999994E-2</v>
      </c>
      <c r="V154" s="100"/>
      <c r="W154" s="100"/>
      <c r="X154" s="100"/>
      <c r="Y154" s="100">
        <v>1936</v>
      </c>
      <c r="Z154" s="100"/>
      <c r="AA154" s="100" t="s">
        <v>459</v>
      </c>
      <c r="AB154" s="101"/>
      <c r="AC154" s="102"/>
      <c r="AD154" s="102"/>
      <c r="AE154" s="102"/>
      <c r="AF154" s="102"/>
      <c r="AG154" s="102"/>
      <c r="AH154" s="102"/>
      <c r="AI154" s="102"/>
      <c r="AJ154" s="102"/>
      <c r="AK154" s="102"/>
      <c r="AL154" s="102"/>
      <c r="AM154" s="102"/>
      <c r="AN154" s="102"/>
      <c r="AO154" s="102"/>
      <c r="AP154" s="102"/>
      <c r="AQ154" s="102"/>
      <c r="AR154" s="102"/>
      <c r="AS154" s="102"/>
      <c r="AT154" s="102"/>
      <c r="AU154" s="102"/>
      <c r="AV154" s="102"/>
      <c r="AW154" s="102"/>
      <c r="AX154" s="102"/>
      <c r="AY154" s="102"/>
      <c r="AZ154" s="102"/>
      <c r="BA154" s="102"/>
      <c r="BB154" s="102"/>
      <c r="BC154" s="102"/>
      <c r="BD154" s="102"/>
      <c r="BE154" s="102"/>
      <c r="BF154" s="102"/>
      <c r="BG154" s="102"/>
      <c r="BH154" s="102"/>
      <c r="BI154" s="102"/>
      <c r="BJ154" s="102"/>
      <c r="BK154" s="102"/>
      <c r="BL154" s="102"/>
      <c r="BM154" s="102"/>
      <c r="BN154" s="102"/>
      <c r="BO154" s="102"/>
      <c r="BP154" s="102"/>
      <c r="BQ154" s="102"/>
      <c r="BR154" s="102"/>
      <c r="BS154" s="102"/>
      <c r="BT154" s="102"/>
      <c r="BU154" s="102"/>
      <c r="BV154" s="102"/>
      <c r="BW154" s="102"/>
      <c r="BX154" s="102"/>
      <c r="BY154" s="102"/>
      <c r="BZ154" s="102"/>
      <c r="CA154" s="102"/>
      <c r="CB154" s="102"/>
      <c r="CC154" s="102"/>
      <c r="CD154" s="102"/>
      <c r="CE154" s="102"/>
      <c r="CF154" s="102"/>
      <c r="CG154" s="102"/>
      <c r="CH154" s="102"/>
      <c r="CI154" s="102"/>
      <c r="CJ154" s="102"/>
      <c r="CK154" s="102"/>
      <c r="CL154" s="102"/>
      <c r="CM154" s="102"/>
      <c r="CN154" s="102"/>
      <c r="CO154" s="102"/>
      <c r="CP154" s="102"/>
      <c r="CQ154" s="102"/>
      <c r="CR154" s="102"/>
      <c r="CS154" s="102"/>
      <c r="CT154" s="102"/>
      <c r="CU154" s="102"/>
      <c r="CV154" s="102"/>
      <c r="CW154" s="102"/>
      <c r="CX154" s="102"/>
      <c r="CY154" s="102"/>
      <c r="CZ154" s="102"/>
      <c r="DA154" s="102"/>
      <c r="DB154" s="102"/>
      <c r="DC154" s="102"/>
      <c r="DD154" s="102"/>
      <c r="DE154" s="102"/>
      <c r="DF154" s="102"/>
      <c r="DG154" s="102"/>
      <c r="DH154" s="102"/>
      <c r="DI154" s="102"/>
      <c r="DJ154" s="102"/>
      <c r="DK154" s="102"/>
      <c r="DL154" s="102"/>
      <c r="DM154" s="102"/>
      <c r="DN154" s="102"/>
      <c r="DO154" s="102"/>
      <c r="DP154" s="102"/>
      <c r="DQ154" s="102"/>
      <c r="DR154" s="102"/>
      <c r="DS154" s="102"/>
      <c r="DT154" s="102"/>
      <c r="DU154" s="102"/>
      <c r="DV154" s="102"/>
      <c r="DW154" s="102"/>
      <c r="DX154" s="102"/>
      <c r="DY154" s="102"/>
      <c r="DZ154" s="102"/>
      <c r="EA154" s="102"/>
      <c r="EB154" s="102"/>
      <c r="EC154" s="102"/>
      <c r="ED154" s="102"/>
      <c r="EE154" s="102"/>
      <c r="EF154" s="102"/>
      <c r="EG154" s="102"/>
      <c r="EH154" s="102"/>
      <c r="EI154" s="102"/>
      <c r="EJ154" s="102"/>
      <c r="EK154" s="102"/>
      <c r="EL154" s="102"/>
      <c r="EM154" s="102"/>
      <c r="EN154" s="102"/>
      <c r="EO154" s="102"/>
      <c r="EP154" s="102"/>
      <c r="EQ154" s="102"/>
      <c r="ER154" s="102"/>
      <c r="ES154" s="102"/>
      <c r="ET154" s="102"/>
      <c r="EU154" s="102"/>
      <c r="EV154" s="102"/>
      <c r="EW154" s="102"/>
      <c r="EX154" s="102"/>
      <c r="EY154" s="102"/>
      <c r="EZ154" s="102"/>
      <c r="FA154" s="102"/>
      <c r="FB154" s="102"/>
      <c r="FC154" s="102"/>
      <c r="FD154" s="102"/>
      <c r="FE154" s="102"/>
      <c r="FF154" s="102"/>
      <c r="FG154" s="102"/>
      <c r="FH154" s="102"/>
      <c r="FI154" s="102"/>
      <c r="FJ154" s="102"/>
      <c r="FK154" s="102"/>
      <c r="FL154" s="102"/>
      <c r="FM154" s="102"/>
      <c r="FN154" s="102"/>
      <c r="FO154" s="102"/>
      <c r="FP154" s="102"/>
      <c r="FQ154" s="102"/>
      <c r="FR154" s="102"/>
      <c r="FS154" s="102"/>
      <c r="FT154" s="102"/>
      <c r="FU154" s="102"/>
      <c r="FV154" s="102"/>
      <c r="FW154" s="102"/>
      <c r="FX154" s="102"/>
      <c r="FY154" s="102"/>
      <c r="FZ154" s="102"/>
      <c r="GA154" s="102"/>
      <c r="GB154" s="102"/>
      <c r="GC154" s="102"/>
      <c r="GD154" s="102"/>
      <c r="GE154" s="102"/>
      <c r="GF154" s="102"/>
      <c r="GG154" s="102"/>
      <c r="GH154" s="102"/>
      <c r="GI154" s="102"/>
      <c r="GJ154" s="102"/>
      <c r="GK154" s="102"/>
      <c r="GL154" s="102"/>
      <c r="GM154" s="102"/>
      <c r="GN154" s="102"/>
      <c r="GO154" s="102"/>
      <c r="GP154" s="102"/>
      <c r="GQ154" s="102"/>
      <c r="GR154" s="102"/>
      <c r="GS154" s="102"/>
      <c r="GT154" s="102"/>
      <c r="GU154" s="102"/>
      <c r="GV154" s="102"/>
      <c r="GW154" s="102"/>
      <c r="GX154" s="102"/>
      <c r="GY154" s="102"/>
      <c r="GZ154" s="102"/>
      <c r="HA154" s="102"/>
      <c r="HB154" s="102"/>
      <c r="HC154" s="102"/>
      <c r="HD154" s="102"/>
      <c r="HE154" s="102"/>
      <c r="HF154" s="102"/>
      <c r="HG154" s="102"/>
      <c r="HH154" s="102"/>
      <c r="HI154" s="102"/>
      <c r="HJ154" s="102"/>
      <c r="HK154" s="102"/>
      <c r="HL154" s="102"/>
      <c r="HM154" s="102"/>
      <c r="HN154" s="102"/>
      <c r="HO154" s="102"/>
      <c r="HP154" s="102"/>
      <c r="HQ154" s="102"/>
      <c r="HR154" s="102"/>
      <c r="HS154" s="102"/>
      <c r="HT154" s="102"/>
      <c r="HU154" s="102"/>
      <c r="HV154" s="102"/>
      <c r="HW154" s="102"/>
      <c r="HX154" s="102"/>
      <c r="HY154" s="102"/>
      <c r="HZ154" s="102"/>
      <c r="IA154" s="102"/>
      <c r="IB154" s="102"/>
      <c r="IC154" s="102"/>
      <c r="ID154" s="102"/>
      <c r="IE154" s="102"/>
      <c r="IF154" s="102"/>
      <c r="IG154" s="102"/>
      <c r="IH154" s="102"/>
      <c r="II154" s="102"/>
      <c r="IJ154" s="102"/>
      <c r="IK154" s="102"/>
      <c r="IL154" s="102"/>
      <c r="IM154" s="102"/>
      <c r="IN154" s="102"/>
      <c r="IO154" s="102"/>
      <c r="IP154" s="102"/>
      <c r="IQ154" s="102"/>
      <c r="IR154" s="102"/>
      <c r="IS154" s="102"/>
      <c r="IT154" s="102"/>
      <c r="IU154" s="102"/>
      <c r="IV154" s="102"/>
      <c r="IW154" s="102"/>
      <c r="IX154" s="102"/>
      <c r="IY154" s="102"/>
      <c r="IZ154" s="102"/>
      <c r="JA154" s="102"/>
      <c r="JB154" s="102"/>
      <c r="JC154" s="102"/>
      <c r="JD154" s="102"/>
      <c r="JE154" s="102"/>
      <c r="JF154" s="102"/>
      <c r="JG154" s="102"/>
      <c r="JH154" s="102"/>
      <c r="JI154" s="102"/>
      <c r="JJ154" s="102"/>
      <c r="JK154" s="102"/>
      <c r="JL154" s="102"/>
      <c r="JM154" s="102"/>
      <c r="JN154" s="102"/>
      <c r="JO154" s="102"/>
      <c r="JP154" s="102"/>
      <c r="JQ154" s="102"/>
      <c r="JR154" s="102"/>
      <c r="JS154" s="102"/>
      <c r="JT154" s="102"/>
      <c r="JU154" s="102"/>
      <c r="JV154" s="102"/>
      <c r="JW154" s="102"/>
      <c r="JX154" s="102"/>
      <c r="JY154" s="102"/>
      <c r="JZ154" s="102"/>
      <c r="KA154" s="102"/>
      <c r="KB154" s="102"/>
      <c r="KC154" s="102"/>
      <c r="KD154" s="102"/>
      <c r="KE154" s="102"/>
      <c r="KF154" s="102"/>
      <c r="KG154" s="102"/>
      <c r="KH154" s="102"/>
      <c r="KI154" s="102"/>
      <c r="KJ154" s="102"/>
      <c r="KK154" s="102"/>
      <c r="KL154" s="102"/>
      <c r="KM154" s="102"/>
      <c r="KN154" s="102"/>
      <c r="KO154" s="102"/>
      <c r="KP154" s="102"/>
      <c r="KQ154" s="102"/>
      <c r="KR154" s="102"/>
      <c r="KS154" s="102"/>
      <c r="KT154" s="102"/>
      <c r="KU154" s="102"/>
      <c r="KV154" s="102"/>
      <c r="KW154" s="102"/>
      <c r="KX154" s="102"/>
      <c r="KY154" s="102"/>
      <c r="KZ154" s="102"/>
      <c r="LA154" s="102"/>
      <c r="LB154" s="102"/>
      <c r="LC154" s="102"/>
      <c r="LD154" s="102"/>
      <c r="LE154" s="102"/>
      <c r="LF154" s="102"/>
      <c r="LG154" s="102"/>
      <c r="LH154" s="102"/>
      <c r="LI154" s="102"/>
      <c r="LJ154" s="102"/>
      <c r="LK154" s="102"/>
      <c r="LL154" s="102"/>
      <c r="LM154" s="102"/>
      <c r="LN154" s="102"/>
      <c r="LO154" s="102"/>
      <c r="LP154" s="102"/>
      <c r="LQ154" s="102"/>
      <c r="LR154" s="102"/>
      <c r="LS154" s="102"/>
      <c r="LT154" s="102"/>
      <c r="LU154" s="102"/>
      <c r="LV154" s="102"/>
      <c r="LW154" s="102"/>
      <c r="LX154" s="102"/>
      <c r="LY154" s="102"/>
      <c r="LZ154" s="102"/>
      <c r="MA154" s="102"/>
      <c r="MB154" s="102"/>
      <c r="MC154" s="102"/>
      <c r="MD154" s="102"/>
      <c r="ME154" s="102"/>
      <c r="MF154" s="102"/>
      <c r="MG154" s="102"/>
      <c r="MH154" s="102"/>
      <c r="MI154" s="102"/>
      <c r="MJ154" s="102"/>
      <c r="MK154" s="102"/>
      <c r="ML154" s="102"/>
      <c r="MM154" s="102"/>
      <c r="MN154" s="102"/>
      <c r="MO154" s="102"/>
      <c r="MP154" s="102"/>
      <c r="MQ154" s="102"/>
      <c r="MR154" s="102"/>
      <c r="MS154" s="102"/>
      <c r="MT154" s="102"/>
      <c r="MU154" s="102"/>
      <c r="MV154" s="102"/>
      <c r="MW154" s="102"/>
      <c r="MX154" s="102"/>
      <c r="MY154" s="102"/>
      <c r="MZ154" s="102"/>
      <c r="NA154" s="102"/>
      <c r="NB154" s="102"/>
      <c r="NC154" s="102"/>
      <c r="ND154" s="102"/>
      <c r="NE154" s="102"/>
      <c r="NF154" s="102"/>
      <c r="NG154" s="102"/>
      <c r="NH154" s="102"/>
      <c r="NI154" s="102"/>
      <c r="NJ154" s="102"/>
      <c r="NK154" s="102"/>
      <c r="NL154" s="102"/>
      <c r="NM154" s="102"/>
      <c r="NN154" s="102"/>
      <c r="NO154" s="102"/>
      <c r="NP154" s="102"/>
      <c r="NQ154" s="102"/>
      <c r="NR154" s="102"/>
      <c r="NS154" s="102"/>
      <c r="NT154" s="102"/>
      <c r="NU154" s="102"/>
      <c r="NV154" s="102"/>
      <c r="NW154" s="102"/>
      <c r="NX154" s="102"/>
      <c r="NY154" s="102"/>
      <c r="NZ154" s="102"/>
      <c r="OA154" s="102"/>
      <c r="OB154" s="102"/>
      <c r="OC154" s="102"/>
      <c r="OD154" s="102"/>
      <c r="OE154" s="102"/>
      <c r="OF154" s="102"/>
      <c r="OG154" s="102"/>
      <c r="OH154" s="102"/>
      <c r="OI154" s="102"/>
      <c r="OJ154" s="102"/>
      <c r="OK154" s="102"/>
      <c r="OL154" s="102"/>
      <c r="OM154" s="102"/>
      <c r="ON154" s="102"/>
      <c r="OO154" s="102"/>
      <c r="OP154" s="102"/>
      <c r="OQ154" s="102"/>
      <c r="OR154" s="102"/>
      <c r="OS154" s="102"/>
      <c r="OT154" s="102"/>
      <c r="OU154" s="102"/>
      <c r="OV154" s="102"/>
      <c r="OW154" s="102"/>
      <c r="OX154" s="102"/>
      <c r="OY154" s="102"/>
      <c r="OZ154" s="102"/>
      <c r="PA154" s="102"/>
      <c r="PB154" s="102"/>
      <c r="PC154" s="102"/>
      <c r="PD154" s="102"/>
      <c r="PE154" s="102"/>
      <c r="PF154" s="102"/>
      <c r="PG154" s="102"/>
      <c r="PH154" s="102"/>
      <c r="PI154" s="102"/>
      <c r="PJ154" s="102"/>
      <c r="PK154" s="102"/>
      <c r="PL154" s="102"/>
      <c r="PM154" s="102"/>
      <c r="PN154" s="102"/>
      <c r="PO154" s="102"/>
      <c r="PP154" s="102"/>
      <c r="PQ154" s="102"/>
      <c r="PR154" s="102"/>
      <c r="PS154" s="102"/>
      <c r="PT154" s="102"/>
      <c r="PU154" s="102"/>
      <c r="PV154" s="102"/>
      <c r="PW154" s="102"/>
      <c r="PX154" s="102"/>
      <c r="PY154" s="102"/>
      <c r="PZ154" s="102"/>
      <c r="QA154" s="102"/>
      <c r="QB154" s="102"/>
      <c r="QC154" s="102"/>
      <c r="QD154" s="102"/>
      <c r="QE154" s="102"/>
      <c r="QF154" s="102"/>
      <c r="QG154" s="102"/>
      <c r="QH154" s="102"/>
      <c r="QI154" s="102"/>
      <c r="QJ154" s="102"/>
      <c r="QK154" s="102"/>
      <c r="QL154" s="102"/>
      <c r="QM154" s="102"/>
      <c r="QN154" s="102"/>
      <c r="QO154" s="102"/>
      <c r="QP154" s="102"/>
      <c r="QQ154" s="102"/>
      <c r="QR154" s="102"/>
      <c r="QS154" s="102"/>
      <c r="QT154" s="102"/>
      <c r="QU154" s="102"/>
      <c r="QV154" s="102"/>
      <c r="QW154" s="102"/>
      <c r="QX154" s="102"/>
      <c r="QY154" s="102"/>
      <c r="QZ154" s="102"/>
      <c r="RA154" s="102"/>
      <c r="RB154" s="102"/>
      <c r="RC154" s="102"/>
      <c r="RD154" s="102"/>
      <c r="RE154" s="102"/>
      <c r="RF154" s="102"/>
      <c r="RG154" s="102"/>
      <c r="RH154" s="102"/>
      <c r="RI154" s="102"/>
      <c r="RJ154" s="102"/>
      <c r="RK154" s="102"/>
      <c r="RL154" s="102"/>
      <c r="RM154" s="102"/>
      <c r="RN154" s="102"/>
      <c r="RO154" s="102"/>
      <c r="RP154" s="102"/>
      <c r="RQ154" s="102"/>
      <c r="RR154" s="102"/>
      <c r="RS154" s="102"/>
      <c r="RT154" s="102"/>
      <c r="RU154" s="102"/>
      <c r="RV154" s="102"/>
      <c r="RW154" s="102"/>
      <c r="RX154" s="102"/>
      <c r="RY154" s="102"/>
      <c r="RZ154" s="102"/>
      <c r="SA154" s="102"/>
      <c r="SB154" s="102"/>
      <c r="SC154" s="102"/>
      <c r="SD154" s="102"/>
      <c r="SE154" s="102"/>
      <c r="SF154" s="102"/>
      <c r="SG154" s="102"/>
      <c r="SH154" s="102"/>
      <c r="SI154" s="102"/>
      <c r="SJ154" s="102"/>
      <c r="SK154" s="102"/>
      <c r="SL154" s="102"/>
      <c r="SM154" s="102"/>
      <c r="SN154" s="102"/>
      <c r="SO154" s="102"/>
      <c r="SP154" s="102"/>
      <c r="SQ154" s="102"/>
      <c r="SR154" s="102"/>
      <c r="SS154" s="102"/>
      <c r="ST154" s="102"/>
      <c r="SU154" s="102"/>
      <c r="SV154" s="102"/>
      <c r="SW154" s="102"/>
      <c r="SX154" s="102"/>
      <c r="SY154" s="102"/>
      <c r="SZ154" s="102"/>
      <c r="TA154" s="102"/>
      <c r="TB154" s="102"/>
      <c r="TC154" s="102"/>
      <c r="TD154" s="102"/>
      <c r="TE154" s="102"/>
      <c r="TF154" s="102"/>
      <c r="TG154" s="102"/>
      <c r="TH154" s="102"/>
      <c r="TI154" s="102"/>
      <c r="TJ154" s="102"/>
      <c r="TK154" s="102"/>
      <c r="TL154" s="102"/>
      <c r="TM154" s="102"/>
      <c r="TN154" s="102"/>
      <c r="TO154" s="102"/>
      <c r="TP154" s="102"/>
      <c r="TQ154" s="102"/>
      <c r="TR154" s="102"/>
      <c r="TS154" s="102"/>
      <c r="TT154" s="102"/>
      <c r="TU154" s="102"/>
      <c r="TV154" s="102"/>
      <c r="TW154" s="102"/>
      <c r="TX154" s="102"/>
      <c r="TY154" s="102"/>
      <c r="TZ154" s="102"/>
      <c r="UA154" s="102"/>
      <c r="UB154" s="102"/>
      <c r="UC154" s="102"/>
      <c r="UD154" s="102"/>
      <c r="UE154" s="102"/>
      <c r="UF154" s="102"/>
      <c r="UG154" s="102"/>
      <c r="UH154" s="102"/>
      <c r="UI154" s="102"/>
      <c r="UJ154" s="102"/>
      <c r="UK154" s="102"/>
      <c r="UL154" s="102"/>
      <c r="UM154" s="102"/>
      <c r="UN154" s="102"/>
      <c r="UO154" s="102"/>
      <c r="UP154" s="102"/>
      <c r="UQ154" s="102"/>
      <c r="UR154" s="102"/>
      <c r="US154" s="102"/>
      <c r="UT154" s="102"/>
      <c r="UU154" s="102"/>
      <c r="UV154" s="102"/>
      <c r="UW154" s="102"/>
      <c r="UX154" s="102"/>
      <c r="UY154" s="102"/>
      <c r="UZ154" s="102"/>
      <c r="VA154" s="102"/>
      <c r="VB154" s="102"/>
      <c r="VC154" s="102"/>
      <c r="VD154" s="102"/>
      <c r="VE154" s="102"/>
      <c r="VF154" s="102"/>
      <c r="VG154" s="102"/>
      <c r="VH154" s="102"/>
      <c r="VI154" s="102"/>
      <c r="VJ154" s="102"/>
      <c r="VK154" s="102"/>
      <c r="VL154" s="102"/>
      <c r="VM154" s="102"/>
      <c r="VN154" s="102"/>
      <c r="VO154" s="102"/>
      <c r="VP154" s="102"/>
      <c r="VQ154" s="102"/>
      <c r="VR154" s="102"/>
      <c r="VS154" s="102"/>
      <c r="VT154" s="102"/>
      <c r="VU154" s="102"/>
      <c r="VV154" s="102"/>
      <c r="VW154" s="102"/>
      <c r="VX154" s="102"/>
      <c r="VY154" s="102"/>
      <c r="VZ154" s="102"/>
      <c r="WA154" s="102"/>
      <c r="WB154" s="102"/>
      <c r="WC154" s="102"/>
      <c r="WD154" s="102"/>
      <c r="WE154" s="102"/>
      <c r="WF154" s="102"/>
      <c r="WG154" s="102"/>
      <c r="WH154" s="102"/>
      <c r="WI154" s="102"/>
      <c r="WJ154" s="102"/>
      <c r="WK154" s="102"/>
      <c r="WL154" s="102"/>
      <c r="WM154" s="102"/>
      <c r="WN154" s="102"/>
      <c r="WO154" s="102"/>
      <c r="WP154" s="102"/>
      <c r="WQ154" s="102"/>
      <c r="WR154" s="102"/>
      <c r="WS154" s="102"/>
      <c r="WT154" s="102"/>
      <c r="WU154" s="102"/>
      <c r="WV154" s="102"/>
      <c r="WW154" s="102"/>
      <c r="WX154" s="102"/>
      <c r="WY154" s="102"/>
      <c r="WZ154" s="102"/>
      <c r="XA154" s="102"/>
      <c r="XB154" s="102"/>
      <c r="XC154" s="102"/>
      <c r="XD154" s="102"/>
      <c r="XE154" s="102"/>
      <c r="XF154" s="102"/>
      <c r="XG154" s="102"/>
      <c r="XH154" s="102"/>
      <c r="XI154" s="102"/>
      <c r="XJ154" s="102"/>
      <c r="XK154" s="102"/>
      <c r="XL154" s="102"/>
      <c r="XM154" s="102"/>
      <c r="XN154" s="102"/>
      <c r="XO154" s="102"/>
      <c r="XP154" s="102"/>
      <c r="XQ154" s="102"/>
      <c r="XR154" s="102"/>
      <c r="XS154" s="102"/>
      <c r="XT154" s="102"/>
      <c r="XU154" s="102"/>
      <c r="XV154" s="102"/>
      <c r="XW154" s="102"/>
      <c r="XX154" s="102"/>
      <c r="XY154" s="102"/>
      <c r="XZ154" s="102"/>
      <c r="YA154" s="102"/>
      <c r="YB154" s="102"/>
      <c r="YC154" s="102"/>
      <c r="YD154" s="102"/>
      <c r="YE154" s="102"/>
      <c r="YF154" s="102"/>
      <c r="YG154" s="102"/>
      <c r="YH154" s="102"/>
      <c r="YI154" s="102"/>
      <c r="YJ154" s="102"/>
      <c r="YK154" s="102"/>
      <c r="YL154" s="102"/>
      <c r="YM154" s="102"/>
      <c r="YN154" s="102"/>
      <c r="YO154" s="102"/>
      <c r="YP154" s="102"/>
      <c r="YQ154" s="102"/>
      <c r="YR154" s="102"/>
      <c r="YS154" s="102"/>
      <c r="YT154" s="102"/>
      <c r="YU154" s="102"/>
      <c r="YV154" s="102"/>
      <c r="YW154" s="102"/>
      <c r="YX154" s="102"/>
      <c r="YY154" s="102"/>
      <c r="YZ154" s="102"/>
      <c r="ZA154" s="102"/>
      <c r="ZB154" s="102"/>
      <c r="ZC154" s="102"/>
      <c r="ZD154" s="102"/>
      <c r="ZE154" s="102"/>
      <c r="ZF154" s="102"/>
      <c r="ZG154" s="102"/>
      <c r="ZH154" s="102"/>
      <c r="ZI154" s="102"/>
      <c r="ZJ154" s="102"/>
      <c r="ZK154" s="102"/>
      <c r="ZL154" s="102"/>
      <c r="ZM154" s="102"/>
      <c r="ZN154" s="102"/>
      <c r="ZO154" s="102"/>
      <c r="ZP154" s="102"/>
      <c r="ZQ154" s="102"/>
      <c r="ZR154" s="102"/>
      <c r="ZS154" s="102"/>
      <c r="ZT154" s="102"/>
      <c r="ZU154" s="102"/>
      <c r="ZV154" s="102"/>
      <c r="ZW154" s="102"/>
      <c r="ZX154" s="102"/>
      <c r="ZY154" s="102"/>
      <c r="ZZ154" s="102"/>
      <c r="AAA154" s="102"/>
      <c r="AAB154" s="102"/>
      <c r="AAC154" s="102"/>
      <c r="AAD154" s="102"/>
      <c r="AAE154" s="102"/>
      <c r="AAF154" s="102"/>
      <c r="AAG154" s="102"/>
      <c r="AAH154" s="102"/>
      <c r="AAI154" s="102"/>
      <c r="AAJ154" s="102"/>
      <c r="AAK154" s="102"/>
      <c r="AAL154" s="102"/>
      <c r="AAM154" s="102"/>
      <c r="AAN154" s="102"/>
      <c r="AAO154" s="102"/>
      <c r="AAP154" s="102"/>
      <c r="AAQ154" s="102"/>
      <c r="AAR154" s="102"/>
      <c r="AAS154" s="102"/>
      <c r="AAT154" s="102"/>
      <c r="AAU154" s="102"/>
      <c r="AAV154" s="102"/>
      <c r="AAW154" s="102"/>
      <c r="AAX154" s="102"/>
      <c r="AAY154" s="102"/>
      <c r="AAZ154" s="102"/>
      <c r="ABA154" s="102"/>
      <c r="ABB154" s="102"/>
      <c r="ABC154" s="102"/>
      <c r="ABD154" s="102"/>
      <c r="ABE154" s="102"/>
      <c r="ABF154" s="102"/>
      <c r="ABG154" s="102"/>
      <c r="ABH154" s="102"/>
      <c r="ABI154" s="102"/>
      <c r="ABJ154" s="102"/>
      <c r="ABK154" s="102"/>
      <c r="ABL154" s="102"/>
      <c r="ABM154" s="102"/>
      <c r="ABN154" s="102"/>
      <c r="ABO154" s="102"/>
      <c r="ABP154" s="102"/>
      <c r="ABQ154" s="102"/>
      <c r="ABR154" s="102"/>
      <c r="ABS154" s="102"/>
      <c r="ABT154" s="102"/>
      <c r="ABU154" s="102"/>
      <c r="ABV154" s="102"/>
      <c r="ABW154" s="102"/>
      <c r="ABX154" s="102"/>
      <c r="ABY154" s="102"/>
      <c r="ABZ154" s="102"/>
      <c r="ACA154" s="102"/>
      <c r="ACB154" s="102"/>
      <c r="ACC154" s="102"/>
      <c r="ACD154" s="102"/>
      <c r="ACE154" s="102"/>
      <c r="ACF154" s="102"/>
      <c r="ACG154" s="102"/>
      <c r="ACH154" s="102"/>
      <c r="ACI154" s="102"/>
      <c r="ACJ154" s="102"/>
      <c r="ACK154" s="102"/>
      <c r="ACL154" s="102"/>
      <c r="ACM154" s="102"/>
      <c r="ACN154" s="102"/>
      <c r="ACO154" s="102"/>
      <c r="ACP154" s="102"/>
      <c r="ACQ154" s="102"/>
      <c r="ACR154" s="102"/>
      <c r="ACS154" s="102"/>
      <c r="ACT154" s="102"/>
      <c r="ACU154" s="102"/>
      <c r="ACV154" s="102"/>
      <c r="ACW154" s="102"/>
      <c r="ACX154" s="102"/>
      <c r="ACY154" s="102"/>
      <c r="ACZ154" s="102"/>
      <c r="ADA154" s="102"/>
      <c r="ADB154" s="102"/>
      <c r="ADC154" s="102"/>
      <c r="ADD154" s="102"/>
      <c r="ADE154" s="102"/>
      <c r="ADF154" s="102"/>
      <c r="ADG154" s="102"/>
      <c r="ADH154" s="102"/>
      <c r="ADI154" s="102"/>
      <c r="ADJ154" s="102"/>
      <c r="ADK154" s="102"/>
      <c r="ADL154" s="102"/>
      <c r="ADM154" s="102"/>
      <c r="ADN154" s="102"/>
      <c r="ADO154" s="102"/>
      <c r="ADP154" s="102"/>
      <c r="ADQ154" s="102"/>
      <c r="ADR154" s="102"/>
      <c r="ADS154" s="102"/>
      <c r="ADT154" s="102"/>
      <c r="ADU154" s="102"/>
      <c r="ADV154" s="102"/>
      <c r="ADW154" s="102"/>
      <c r="ADX154" s="102"/>
      <c r="ADY154" s="102"/>
      <c r="ADZ154" s="102"/>
      <c r="AEA154" s="102"/>
      <c r="AEB154" s="102"/>
      <c r="AEC154" s="102"/>
    </row>
    <row r="155" spans="1:809" s="73" customFormat="1">
      <c r="A155" s="18"/>
      <c r="B155" s="35">
        <v>1</v>
      </c>
      <c r="C155" s="62" t="s">
        <v>460</v>
      </c>
      <c r="D155" s="72" t="s">
        <v>35</v>
      </c>
      <c r="E155" s="63" t="s">
        <v>36</v>
      </c>
      <c r="F155" s="63" t="s">
        <v>324</v>
      </c>
      <c r="G155" s="63">
        <v>25</v>
      </c>
      <c r="H155" s="64">
        <v>27000000</v>
      </c>
      <c r="I155" s="63" t="s">
        <v>30</v>
      </c>
      <c r="J155" s="65">
        <v>1</v>
      </c>
      <c r="K155" s="90">
        <v>211</v>
      </c>
      <c r="L155" s="65">
        <v>1981</v>
      </c>
      <c r="M155" s="67">
        <v>29606</v>
      </c>
      <c r="N155" s="64">
        <v>3500000</v>
      </c>
      <c r="O155" s="68">
        <v>1.3</v>
      </c>
      <c r="P155" s="68"/>
      <c r="Q155" s="69" t="s">
        <v>229</v>
      </c>
      <c r="R155" s="70"/>
      <c r="S155" s="29"/>
      <c r="T155" s="30" t="str">
        <f t="shared" si="2"/>
        <v>Fe</v>
      </c>
      <c r="U155" s="29"/>
      <c r="V155" s="29"/>
      <c r="W155" s="29"/>
      <c r="X155" s="29"/>
      <c r="Y155" s="29"/>
      <c r="Z155" s="29"/>
      <c r="AA155" s="29"/>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c r="DS155" s="71"/>
      <c r="DT155" s="71"/>
      <c r="DU155" s="71"/>
      <c r="DV155" s="71"/>
      <c r="DW155" s="71"/>
      <c r="DX155" s="71"/>
      <c r="DY155" s="71"/>
      <c r="DZ155" s="71"/>
      <c r="EA155" s="71"/>
      <c r="EB155" s="71"/>
      <c r="EC155" s="71"/>
      <c r="ED155" s="71"/>
      <c r="EE155" s="71"/>
      <c r="EF155" s="71"/>
      <c r="EG155" s="71"/>
      <c r="EH155" s="71"/>
      <c r="EI155" s="71"/>
      <c r="EJ155" s="71"/>
      <c r="EK155" s="71"/>
      <c r="EL155" s="71"/>
      <c r="EM155" s="71"/>
      <c r="EN155" s="71"/>
      <c r="EO155" s="71"/>
      <c r="EP155" s="71"/>
      <c r="EQ155" s="71"/>
      <c r="ER155" s="71"/>
      <c r="ES155" s="71"/>
      <c r="ET155" s="71"/>
      <c r="EU155" s="71"/>
      <c r="EV155" s="71"/>
      <c r="EW155" s="71"/>
      <c r="EX155" s="71"/>
      <c r="EY155" s="71"/>
      <c r="EZ155" s="71"/>
      <c r="FA155" s="71"/>
      <c r="FB155" s="71"/>
      <c r="FC155" s="71"/>
      <c r="FD155" s="71"/>
      <c r="FE155" s="71"/>
      <c r="FF155" s="71"/>
      <c r="FG155" s="71"/>
      <c r="FH155" s="71"/>
      <c r="FI155" s="71"/>
      <c r="FJ155" s="71"/>
      <c r="FK155" s="71"/>
      <c r="FL155" s="71"/>
      <c r="FM155" s="71"/>
      <c r="FN155" s="71"/>
      <c r="FO155" s="71"/>
      <c r="FP155" s="71"/>
      <c r="FQ155" s="71"/>
      <c r="FR155" s="71"/>
      <c r="FS155" s="71"/>
      <c r="FT155" s="71"/>
      <c r="FU155" s="71"/>
      <c r="FV155" s="71"/>
      <c r="FW155" s="71"/>
      <c r="FX155" s="71"/>
      <c r="FY155" s="71"/>
      <c r="FZ155" s="71"/>
      <c r="GA155" s="71"/>
      <c r="GB155" s="71"/>
      <c r="GC155" s="71"/>
      <c r="GD155" s="71"/>
      <c r="GE155" s="71"/>
      <c r="GF155" s="71"/>
      <c r="GG155" s="71"/>
      <c r="GH155" s="71"/>
      <c r="GI155" s="71"/>
      <c r="GJ155" s="71"/>
      <c r="GK155" s="71"/>
      <c r="GL155" s="71"/>
      <c r="GM155" s="71"/>
      <c r="GN155" s="71"/>
      <c r="GO155" s="71"/>
      <c r="GP155" s="71"/>
      <c r="GQ155" s="71"/>
      <c r="GR155" s="71"/>
      <c r="GS155" s="71"/>
      <c r="GT155" s="71"/>
      <c r="GU155" s="71"/>
      <c r="GV155" s="71"/>
      <c r="GW155" s="71"/>
      <c r="GX155" s="71"/>
      <c r="GY155" s="71"/>
      <c r="GZ155" s="71"/>
      <c r="HA155" s="71"/>
      <c r="HB155" s="71"/>
      <c r="HC155" s="71"/>
      <c r="HD155" s="71"/>
      <c r="HE155" s="71"/>
      <c r="HF155" s="71"/>
      <c r="HG155" s="71"/>
      <c r="HH155" s="71"/>
      <c r="HI155" s="71"/>
      <c r="HJ155" s="71"/>
      <c r="HK155" s="71"/>
      <c r="HL155" s="71"/>
      <c r="HM155" s="71"/>
      <c r="HN155" s="71"/>
      <c r="HO155" s="71"/>
      <c r="HP155" s="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c r="IV155" s="71"/>
      <c r="IW155" s="71"/>
      <c r="IX155" s="71"/>
      <c r="IY155" s="71"/>
      <c r="IZ155" s="71"/>
      <c r="JA155" s="71"/>
      <c r="JB155" s="71"/>
      <c r="JC155" s="71"/>
      <c r="JD155" s="71"/>
      <c r="JE155" s="71"/>
      <c r="JF155" s="71"/>
      <c r="JG155" s="71"/>
      <c r="JH155" s="71"/>
      <c r="JI155" s="71"/>
      <c r="JJ155" s="71"/>
      <c r="JK155" s="71"/>
      <c r="JL155" s="71"/>
      <c r="JM155" s="71"/>
      <c r="JN155" s="71"/>
      <c r="JO155" s="71"/>
      <c r="JP155" s="71"/>
      <c r="JQ155" s="71"/>
      <c r="JR155" s="71"/>
      <c r="JS155" s="71"/>
      <c r="JT155" s="71"/>
      <c r="JU155" s="71"/>
      <c r="JV155" s="71"/>
      <c r="JW155" s="71"/>
      <c r="JX155" s="71"/>
      <c r="JY155" s="71"/>
      <c r="JZ155" s="71"/>
      <c r="KA155" s="71"/>
      <c r="KB155" s="71"/>
      <c r="KC155" s="71"/>
      <c r="KD155" s="71"/>
      <c r="KE155" s="71"/>
      <c r="KF155" s="71"/>
      <c r="KG155" s="71"/>
      <c r="KH155" s="71"/>
      <c r="KI155" s="71"/>
      <c r="KJ155" s="71"/>
      <c r="KK155" s="71"/>
      <c r="KL155" s="71"/>
      <c r="KM155" s="71"/>
      <c r="KN155" s="71"/>
      <c r="KO155" s="71"/>
      <c r="KP155" s="71"/>
      <c r="KQ155" s="71"/>
      <c r="KR155" s="71"/>
      <c r="KS155" s="71"/>
      <c r="KT155" s="71"/>
      <c r="KU155" s="71"/>
      <c r="KV155" s="71"/>
      <c r="KW155" s="71"/>
      <c r="KX155" s="71"/>
      <c r="KY155" s="71"/>
      <c r="KZ155" s="71"/>
      <c r="LA155" s="71"/>
      <c r="LB155" s="71"/>
      <c r="LC155" s="71"/>
      <c r="LD155" s="71"/>
      <c r="LE155" s="71"/>
      <c r="LF155" s="71"/>
      <c r="LG155" s="71"/>
      <c r="LH155" s="71"/>
      <c r="LI155" s="71"/>
      <c r="LJ155" s="71"/>
      <c r="LK155" s="71"/>
      <c r="LL155" s="71"/>
      <c r="LM155" s="71"/>
      <c r="LN155" s="71"/>
      <c r="LO155" s="71"/>
      <c r="LP155" s="71"/>
      <c r="LQ155" s="71"/>
      <c r="LR155" s="71"/>
      <c r="LS155" s="71"/>
      <c r="LT155" s="71"/>
      <c r="LU155" s="71"/>
      <c r="LV155" s="71"/>
      <c r="LW155" s="71"/>
      <c r="LX155" s="71"/>
      <c r="LY155" s="71"/>
      <c r="LZ155" s="71"/>
      <c r="MA155" s="71"/>
      <c r="MB155" s="71"/>
      <c r="MC155" s="71"/>
      <c r="MD155" s="71"/>
      <c r="ME155" s="71"/>
      <c r="MF155" s="71"/>
      <c r="MG155" s="71"/>
      <c r="MH155" s="71"/>
      <c r="MI155" s="71"/>
      <c r="MJ155" s="71"/>
      <c r="MK155" s="71"/>
      <c r="ML155" s="71"/>
      <c r="MM155" s="71"/>
      <c r="MN155" s="71"/>
      <c r="MO155" s="71"/>
      <c r="MP155" s="71"/>
      <c r="MQ155" s="71"/>
      <c r="MR155" s="71"/>
      <c r="MS155" s="71"/>
      <c r="MT155" s="71"/>
      <c r="MU155" s="71"/>
      <c r="MV155" s="71"/>
      <c r="MW155" s="71"/>
      <c r="MX155" s="71"/>
      <c r="MY155" s="71"/>
      <c r="MZ155" s="71"/>
      <c r="NA155" s="71"/>
      <c r="NB155" s="71"/>
      <c r="NC155" s="71"/>
      <c r="ND155" s="71"/>
      <c r="NE155" s="71"/>
      <c r="NF155" s="71"/>
      <c r="NG155" s="71"/>
      <c r="NH155" s="71"/>
      <c r="NI155" s="71"/>
      <c r="NJ155" s="71"/>
      <c r="NK155" s="71"/>
      <c r="NL155" s="71"/>
      <c r="NM155" s="71"/>
      <c r="NN155" s="71"/>
      <c r="NO155" s="71"/>
      <c r="NP155" s="71"/>
      <c r="NQ155" s="71"/>
      <c r="NR155" s="71"/>
      <c r="NS155" s="71"/>
      <c r="NT155" s="71"/>
      <c r="NU155" s="71"/>
      <c r="NV155" s="71"/>
      <c r="NW155" s="71"/>
      <c r="NX155" s="71"/>
      <c r="NY155" s="71"/>
      <c r="NZ155" s="71"/>
      <c r="OA155" s="71"/>
      <c r="OB155" s="71"/>
      <c r="OC155" s="71"/>
      <c r="OD155" s="71"/>
      <c r="OE155" s="71"/>
      <c r="OF155" s="71"/>
      <c r="OG155" s="71"/>
      <c r="OH155" s="71"/>
      <c r="OI155" s="71"/>
      <c r="OJ155" s="71"/>
      <c r="OK155" s="71"/>
      <c r="OL155" s="71"/>
      <c r="OM155" s="71"/>
      <c r="ON155" s="71"/>
      <c r="OO155" s="71"/>
      <c r="OP155" s="71"/>
      <c r="OQ155" s="71"/>
      <c r="OR155" s="71"/>
      <c r="OS155" s="71"/>
      <c r="OT155" s="71"/>
      <c r="OU155" s="71"/>
      <c r="OV155" s="71"/>
      <c r="OW155" s="71"/>
      <c r="OX155" s="71"/>
      <c r="OY155" s="71"/>
      <c r="OZ155" s="71"/>
      <c r="PA155" s="71"/>
      <c r="PB155" s="71"/>
      <c r="PC155" s="71"/>
      <c r="PD155" s="71"/>
      <c r="PE155" s="71"/>
      <c r="PF155" s="71"/>
      <c r="PG155" s="71"/>
      <c r="PH155" s="71"/>
      <c r="PI155" s="71"/>
      <c r="PJ155" s="71"/>
      <c r="PK155" s="71"/>
      <c r="PL155" s="71"/>
      <c r="PM155" s="71"/>
      <c r="PN155" s="71"/>
      <c r="PO155" s="71"/>
      <c r="PP155" s="71"/>
      <c r="PQ155" s="71"/>
      <c r="PR155" s="71"/>
      <c r="PS155" s="71"/>
      <c r="PT155" s="71"/>
      <c r="PU155" s="71"/>
      <c r="PV155" s="71"/>
      <c r="PW155" s="71"/>
      <c r="PX155" s="71"/>
      <c r="PY155" s="71"/>
      <c r="PZ155" s="71"/>
      <c r="QA155" s="71"/>
      <c r="QB155" s="71"/>
      <c r="QC155" s="71"/>
      <c r="QD155" s="71"/>
      <c r="QE155" s="71"/>
      <c r="QF155" s="71"/>
      <c r="QG155" s="71"/>
      <c r="QH155" s="71"/>
      <c r="QI155" s="71"/>
      <c r="QJ155" s="71"/>
      <c r="QK155" s="71"/>
      <c r="QL155" s="71"/>
      <c r="QM155" s="71"/>
      <c r="QN155" s="71"/>
      <c r="QO155" s="71"/>
      <c r="QP155" s="71"/>
      <c r="QQ155" s="71"/>
      <c r="QR155" s="71"/>
      <c r="QS155" s="71"/>
      <c r="QT155" s="71"/>
      <c r="QU155" s="71"/>
      <c r="QV155" s="71"/>
      <c r="QW155" s="71"/>
      <c r="QX155" s="71"/>
      <c r="QY155" s="71"/>
      <c r="QZ155" s="71"/>
      <c r="RA155" s="71"/>
      <c r="RB155" s="71"/>
      <c r="RC155" s="71"/>
      <c r="RD155" s="71"/>
      <c r="RE155" s="71"/>
      <c r="RF155" s="71"/>
      <c r="RG155" s="71"/>
      <c r="RH155" s="71"/>
      <c r="RI155" s="71"/>
      <c r="RJ155" s="71"/>
      <c r="RK155" s="71"/>
      <c r="RL155" s="71"/>
      <c r="RM155" s="71"/>
      <c r="RN155" s="71"/>
      <c r="RO155" s="71"/>
      <c r="RP155" s="71"/>
      <c r="RQ155" s="71"/>
      <c r="RR155" s="71"/>
      <c r="RS155" s="71"/>
      <c r="RT155" s="71"/>
      <c r="RU155" s="71"/>
      <c r="RV155" s="71"/>
      <c r="RW155" s="71"/>
      <c r="RX155" s="71"/>
      <c r="RY155" s="71"/>
      <c r="RZ155" s="71"/>
      <c r="SA155" s="71"/>
      <c r="SB155" s="71"/>
      <c r="SC155" s="71"/>
      <c r="SD155" s="71"/>
      <c r="SE155" s="71"/>
      <c r="SF155" s="71"/>
      <c r="SG155" s="71"/>
      <c r="SH155" s="71"/>
      <c r="SI155" s="71"/>
      <c r="SJ155" s="71"/>
      <c r="SK155" s="71"/>
      <c r="SL155" s="71"/>
      <c r="SM155" s="71"/>
      <c r="SN155" s="71"/>
      <c r="SO155" s="71"/>
      <c r="SP155" s="71"/>
      <c r="SQ155" s="71"/>
      <c r="SR155" s="71"/>
      <c r="SS155" s="71"/>
      <c r="ST155" s="71"/>
      <c r="SU155" s="71"/>
      <c r="SV155" s="71"/>
      <c r="SW155" s="71"/>
      <c r="SX155" s="71"/>
      <c r="SY155" s="71"/>
      <c r="SZ155" s="71"/>
      <c r="TA155" s="71"/>
      <c r="TB155" s="71"/>
      <c r="TC155" s="71"/>
      <c r="TD155" s="71"/>
      <c r="TE155" s="71"/>
      <c r="TF155" s="71"/>
      <c r="TG155" s="71"/>
      <c r="TH155" s="71"/>
      <c r="TI155" s="71"/>
      <c r="TJ155" s="71"/>
      <c r="TK155" s="71"/>
      <c r="TL155" s="71"/>
      <c r="TM155" s="71"/>
      <c r="TN155" s="71"/>
      <c r="TO155" s="71"/>
      <c r="TP155" s="71"/>
      <c r="TQ155" s="71"/>
      <c r="TR155" s="71"/>
      <c r="TS155" s="71"/>
      <c r="TT155" s="71"/>
      <c r="TU155" s="71"/>
      <c r="TV155" s="71"/>
      <c r="TW155" s="71"/>
      <c r="TX155" s="71"/>
      <c r="TY155" s="71"/>
      <c r="TZ155" s="71"/>
      <c r="UA155" s="71"/>
      <c r="UB155" s="71"/>
      <c r="UC155" s="71"/>
      <c r="UD155" s="71"/>
      <c r="UE155" s="71"/>
      <c r="UF155" s="71"/>
      <c r="UG155" s="71"/>
      <c r="UH155" s="71"/>
      <c r="UI155" s="71"/>
      <c r="UJ155" s="71"/>
      <c r="UK155" s="71"/>
      <c r="UL155" s="71"/>
      <c r="UM155" s="71"/>
      <c r="UN155" s="71"/>
      <c r="UO155" s="71"/>
      <c r="UP155" s="71"/>
      <c r="UQ155" s="71"/>
      <c r="UR155" s="71"/>
      <c r="US155" s="71"/>
      <c r="UT155" s="71"/>
      <c r="UU155" s="71"/>
      <c r="UV155" s="71"/>
      <c r="UW155" s="71"/>
      <c r="UX155" s="71"/>
      <c r="UY155" s="71"/>
      <c r="UZ155" s="71"/>
      <c r="VA155" s="71"/>
      <c r="VB155" s="71"/>
      <c r="VC155" s="71"/>
      <c r="VD155" s="71"/>
      <c r="VE155" s="71"/>
      <c r="VF155" s="71"/>
      <c r="VG155" s="71"/>
      <c r="VH155" s="71"/>
      <c r="VI155" s="71"/>
      <c r="VJ155" s="71"/>
      <c r="VK155" s="71"/>
      <c r="VL155" s="71"/>
      <c r="VM155" s="71"/>
      <c r="VN155" s="71"/>
      <c r="VO155" s="71"/>
      <c r="VP155" s="71"/>
      <c r="VQ155" s="71"/>
      <c r="VR155" s="71"/>
      <c r="VS155" s="71"/>
      <c r="VT155" s="71"/>
      <c r="VU155" s="71"/>
      <c r="VV155" s="71"/>
      <c r="VW155" s="71"/>
      <c r="VX155" s="71"/>
      <c r="VY155" s="71"/>
      <c r="VZ155" s="71"/>
      <c r="WA155" s="71"/>
      <c r="WB155" s="71"/>
      <c r="WC155" s="71"/>
      <c r="WD155" s="71"/>
      <c r="WE155" s="71"/>
      <c r="WF155" s="71"/>
      <c r="WG155" s="71"/>
      <c r="WH155" s="71"/>
      <c r="WI155" s="71"/>
      <c r="WJ155" s="71"/>
      <c r="WK155" s="71"/>
      <c r="WL155" s="71"/>
      <c r="WM155" s="71"/>
      <c r="WN155" s="71"/>
      <c r="WO155" s="71"/>
      <c r="WP155" s="71"/>
      <c r="WQ155" s="71"/>
      <c r="WR155" s="71"/>
      <c r="WS155" s="71"/>
      <c r="WT155" s="71"/>
      <c r="WU155" s="71"/>
      <c r="WV155" s="71"/>
      <c r="WW155" s="71"/>
      <c r="WX155" s="71"/>
      <c r="WY155" s="71"/>
      <c r="WZ155" s="71"/>
      <c r="XA155" s="71"/>
      <c r="XB155" s="71"/>
      <c r="XC155" s="71"/>
      <c r="XD155" s="71"/>
      <c r="XE155" s="71"/>
      <c r="XF155" s="71"/>
      <c r="XG155" s="71"/>
      <c r="XH155" s="71"/>
      <c r="XI155" s="71"/>
      <c r="XJ155" s="71"/>
      <c r="XK155" s="71"/>
      <c r="XL155" s="71"/>
      <c r="XM155" s="71"/>
      <c r="XN155" s="71"/>
      <c r="XO155" s="71"/>
      <c r="XP155" s="71"/>
      <c r="XQ155" s="71"/>
      <c r="XR155" s="71"/>
      <c r="XS155" s="71"/>
      <c r="XT155" s="71"/>
      <c r="XU155" s="71"/>
      <c r="XV155" s="71"/>
      <c r="XW155" s="71"/>
      <c r="XX155" s="71"/>
      <c r="XY155" s="71"/>
      <c r="XZ155" s="71"/>
      <c r="YA155" s="71"/>
      <c r="YB155" s="71"/>
      <c r="YC155" s="71"/>
      <c r="YD155" s="71"/>
      <c r="YE155" s="71"/>
      <c r="YF155" s="71"/>
      <c r="YG155" s="71"/>
      <c r="YH155" s="71"/>
      <c r="YI155" s="71"/>
      <c r="YJ155" s="71"/>
      <c r="YK155" s="71"/>
      <c r="YL155" s="71"/>
      <c r="YM155" s="71"/>
      <c r="YN155" s="71"/>
      <c r="YO155" s="71"/>
      <c r="YP155" s="71"/>
      <c r="YQ155" s="71"/>
      <c r="YR155" s="71"/>
      <c r="YS155" s="71"/>
      <c r="YT155" s="71"/>
      <c r="YU155" s="71"/>
      <c r="YV155" s="71"/>
      <c r="YW155" s="71"/>
      <c r="YX155" s="71"/>
      <c r="YY155" s="71"/>
      <c r="YZ155" s="71"/>
      <c r="ZA155" s="71"/>
      <c r="ZB155" s="71"/>
      <c r="ZC155" s="71"/>
      <c r="ZD155" s="71"/>
      <c r="ZE155" s="71"/>
      <c r="ZF155" s="71"/>
      <c r="ZG155" s="71"/>
      <c r="ZH155" s="71"/>
      <c r="ZI155" s="71"/>
      <c r="ZJ155" s="71"/>
      <c r="ZK155" s="71"/>
      <c r="ZL155" s="71"/>
      <c r="ZM155" s="71"/>
      <c r="ZN155" s="71"/>
      <c r="ZO155" s="71"/>
      <c r="ZP155" s="71"/>
      <c r="ZQ155" s="71"/>
      <c r="ZR155" s="71"/>
      <c r="ZS155" s="71"/>
      <c r="ZT155" s="71"/>
      <c r="ZU155" s="71"/>
      <c r="ZV155" s="71"/>
      <c r="ZW155" s="71"/>
      <c r="ZX155" s="71"/>
      <c r="ZY155" s="71"/>
      <c r="ZZ155" s="71"/>
      <c r="AAA155" s="71"/>
      <c r="AAB155" s="71"/>
      <c r="AAC155" s="71"/>
      <c r="AAD155" s="71"/>
      <c r="AAE155" s="71"/>
      <c r="AAF155" s="71"/>
      <c r="AAG155" s="71"/>
      <c r="AAH155" s="71"/>
      <c r="AAI155" s="71"/>
      <c r="AAJ155" s="71"/>
      <c r="AAK155" s="71"/>
      <c r="AAL155" s="71"/>
      <c r="AAM155" s="71"/>
      <c r="AAN155" s="71"/>
      <c r="AAO155" s="71"/>
      <c r="AAP155" s="71"/>
      <c r="AAQ155" s="71"/>
      <c r="AAR155" s="71"/>
      <c r="AAS155" s="71"/>
      <c r="AAT155" s="71"/>
      <c r="AAU155" s="71"/>
      <c r="AAV155" s="71"/>
      <c r="AAW155" s="71"/>
      <c r="AAX155" s="71"/>
      <c r="AAY155" s="71"/>
      <c r="AAZ155" s="71"/>
      <c r="ABA155" s="71"/>
      <c r="ABB155" s="71"/>
      <c r="ABC155" s="71"/>
      <c r="ABD155" s="71"/>
      <c r="ABE155" s="71"/>
      <c r="ABF155" s="71"/>
      <c r="ABG155" s="71"/>
      <c r="ABH155" s="71"/>
      <c r="ABI155" s="71"/>
      <c r="ABJ155" s="71"/>
      <c r="ABK155" s="71"/>
      <c r="ABL155" s="71"/>
      <c r="ABM155" s="71"/>
      <c r="ABN155" s="71"/>
      <c r="ABO155" s="71"/>
      <c r="ABP155" s="71"/>
      <c r="ABQ155" s="71"/>
      <c r="ABR155" s="71"/>
      <c r="ABS155" s="71"/>
      <c r="ABT155" s="71"/>
      <c r="ABU155" s="71"/>
      <c r="ABV155" s="71"/>
      <c r="ABW155" s="71"/>
      <c r="ABX155" s="71"/>
      <c r="ABY155" s="71"/>
      <c r="ABZ155" s="71"/>
      <c r="ACA155" s="71"/>
      <c r="ACB155" s="71"/>
      <c r="ACC155" s="71"/>
      <c r="ACD155" s="71"/>
      <c r="ACE155" s="71"/>
      <c r="ACF155" s="71"/>
      <c r="ACG155" s="71"/>
      <c r="ACH155" s="71"/>
      <c r="ACI155" s="71"/>
      <c r="ACJ155" s="71"/>
      <c r="ACK155" s="71"/>
      <c r="ACL155" s="71"/>
      <c r="ACM155" s="71"/>
      <c r="ACN155" s="71"/>
      <c r="ACO155" s="71"/>
      <c r="ACP155" s="71"/>
      <c r="ACQ155" s="71"/>
      <c r="ACR155" s="71"/>
      <c r="ACS155" s="71"/>
      <c r="ACT155" s="71"/>
      <c r="ACU155" s="71"/>
      <c r="ACV155" s="71"/>
      <c r="ACW155" s="71"/>
      <c r="ACX155" s="71"/>
      <c r="ACY155" s="71"/>
      <c r="ACZ155" s="71"/>
      <c r="ADA155" s="71"/>
      <c r="ADB155" s="71"/>
      <c r="ADC155" s="71"/>
      <c r="ADD155" s="71"/>
      <c r="ADE155" s="71"/>
      <c r="ADF155" s="71"/>
      <c r="ADG155" s="71"/>
      <c r="ADH155" s="71"/>
      <c r="ADI155" s="71"/>
      <c r="ADJ155" s="71"/>
      <c r="ADK155" s="71"/>
      <c r="ADL155" s="71"/>
      <c r="ADM155" s="71"/>
      <c r="ADN155" s="71"/>
      <c r="ADO155" s="71"/>
      <c r="ADP155" s="71"/>
      <c r="ADQ155" s="71"/>
      <c r="ADR155" s="71"/>
      <c r="ADS155" s="71"/>
      <c r="ADT155" s="71"/>
      <c r="ADU155" s="71"/>
      <c r="ADV155" s="71"/>
      <c r="ADW155" s="71"/>
      <c r="ADX155" s="71"/>
      <c r="ADY155" s="71"/>
      <c r="ADZ155" s="71"/>
      <c r="AEA155" s="71"/>
      <c r="AEB155" s="71"/>
      <c r="AEC155" s="71"/>
    </row>
    <row r="156" spans="1:809" s="73" customFormat="1">
      <c r="A156" s="49"/>
      <c r="B156" s="116">
        <v>3</v>
      </c>
      <c r="C156" s="62" t="s">
        <v>461</v>
      </c>
      <c r="D156" s="72" t="s">
        <v>180</v>
      </c>
      <c r="E156" s="63" t="s">
        <v>184</v>
      </c>
      <c r="F156" s="63" t="s">
        <v>86</v>
      </c>
      <c r="G156" s="63"/>
      <c r="H156" s="64">
        <v>24700000</v>
      </c>
      <c r="I156" s="63" t="s">
        <v>326</v>
      </c>
      <c r="J156" s="65">
        <v>2</v>
      </c>
      <c r="K156" s="90">
        <v>123</v>
      </c>
      <c r="L156" s="65">
        <v>1981</v>
      </c>
      <c r="M156" s="89">
        <v>1981</v>
      </c>
      <c r="N156" s="64"/>
      <c r="O156" s="68"/>
      <c r="P156" s="68"/>
      <c r="Q156" s="69" t="s">
        <v>298</v>
      </c>
      <c r="R156" s="70"/>
      <c r="S156" s="100" t="s">
        <v>156</v>
      </c>
      <c r="T156" s="30" t="str">
        <f t="shared" si="2"/>
        <v>P</v>
      </c>
      <c r="U156" s="100"/>
      <c r="V156" s="100"/>
      <c r="W156" s="100"/>
      <c r="X156" s="100"/>
      <c r="Y156" s="100"/>
      <c r="Z156" s="100"/>
      <c r="AA156" s="100"/>
      <c r="AB156" s="101"/>
      <c r="AC156" s="102"/>
      <c r="AD156" s="102"/>
      <c r="AE156" s="102"/>
      <c r="AF156" s="102"/>
      <c r="AG156" s="102"/>
      <c r="AH156" s="102"/>
      <c r="AI156" s="102"/>
      <c r="AJ156" s="102"/>
      <c r="AK156" s="102"/>
      <c r="AL156" s="102"/>
      <c r="AM156" s="102"/>
      <c r="AN156" s="102"/>
      <c r="AO156" s="102"/>
      <c r="AP156" s="102"/>
      <c r="AQ156" s="102"/>
      <c r="AR156" s="102"/>
      <c r="AS156" s="102"/>
      <c r="AT156" s="102"/>
      <c r="AU156" s="102"/>
      <c r="AV156" s="102"/>
      <c r="AW156" s="102"/>
      <c r="AX156" s="102"/>
      <c r="AY156" s="102"/>
      <c r="AZ156" s="102"/>
      <c r="BA156" s="102"/>
      <c r="BB156" s="102"/>
      <c r="BC156" s="102"/>
      <c r="BD156" s="102"/>
      <c r="BE156" s="102"/>
      <c r="BF156" s="102"/>
      <c r="BG156" s="102"/>
      <c r="BH156" s="102"/>
      <c r="BI156" s="102"/>
      <c r="BJ156" s="102"/>
      <c r="BK156" s="102"/>
      <c r="BL156" s="102"/>
      <c r="BM156" s="102"/>
      <c r="BN156" s="102"/>
      <c r="BO156" s="102"/>
      <c r="BP156" s="102"/>
      <c r="BQ156" s="102"/>
      <c r="BR156" s="102"/>
      <c r="BS156" s="102"/>
      <c r="BT156" s="102"/>
      <c r="BU156" s="102"/>
      <c r="BV156" s="102"/>
      <c r="BW156" s="102"/>
      <c r="BX156" s="102"/>
      <c r="BY156" s="102"/>
      <c r="BZ156" s="102"/>
      <c r="CA156" s="102"/>
      <c r="CB156" s="102"/>
      <c r="CC156" s="102"/>
      <c r="CD156" s="102"/>
      <c r="CE156" s="102"/>
      <c r="CF156" s="102"/>
      <c r="CG156" s="102"/>
      <c r="CH156" s="102"/>
      <c r="CI156" s="102"/>
      <c r="CJ156" s="102"/>
      <c r="CK156" s="102"/>
      <c r="CL156" s="102"/>
      <c r="CM156" s="102"/>
      <c r="CN156" s="102"/>
      <c r="CO156" s="102"/>
      <c r="CP156" s="102"/>
      <c r="CQ156" s="102"/>
      <c r="CR156" s="102"/>
      <c r="CS156" s="102"/>
      <c r="CT156" s="102"/>
      <c r="CU156" s="102"/>
      <c r="CV156" s="102"/>
      <c r="CW156" s="102"/>
      <c r="CX156" s="102"/>
      <c r="CY156" s="102"/>
      <c r="CZ156" s="102"/>
      <c r="DA156" s="102"/>
      <c r="DB156" s="102"/>
      <c r="DC156" s="102"/>
      <c r="DD156" s="102"/>
      <c r="DE156" s="102"/>
      <c r="DF156" s="102"/>
      <c r="DG156" s="102"/>
      <c r="DH156" s="102"/>
      <c r="DI156" s="102"/>
      <c r="DJ156" s="102"/>
      <c r="DK156" s="102"/>
      <c r="DL156" s="102"/>
      <c r="DM156" s="102"/>
      <c r="DN156" s="102"/>
      <c r="DO156" s="102"/>
      <c r="DP156" s="102"/>
      <c r="DQ156" s="102"/>
      <c r="DR156" s="102"/>
      <c r="DS156" s="102"/>
      <c r="DT156" s="102"/>
      <c r="DU156" s="102"/>
      <c r="DV156" s="102"/>
      <c r="DW156" s="102"/>
      <c r="DX156" s="102"/>
      <c r="DY156" s="102"/>
      <c r="DZ156" s="102"/>
      <c r="EA156" s="102"/>
      <c r="EB156" s="102"/>
      <c r="EC156" s="102"/>
      <c r="ED156" s="102"/>
      <c r="EE156" s="102"/>
      <c r="EF156" s="102"/>
      <c r="EG156" s="102"/>
      <c r="EH156" s="102"/>
      <c r="EI156" s="102"/>
      <c r="EJ156" s="102"/>
      <c r="EK156" s="102"/>
      <c r="EL156" s="102"/>
      <c r="EM156" s="102"/>
      <c r="EN156" s="102"/>
      <c r="EO156" s="102"/>
      <c r="EP156" s="102"/>
      <c r="EQ156" s="102"/>
      <c r="ER156" s="102"/>
      <c r="ES156" s="102"/>
      <c r="ET156" s="102"/>
      <c r="EU156" s="102"/>
      <c r="EV156" s="102"/>
      <c r="EW156" s="102"/>
      <c r="EX156" s="102"/>
      <c r="EY156" s="102"/>
      <c r="EZ156" s="102"/>
      <c r="FA156" s="102"/>
      <c r="FB156" s="102"/>
      <c r="FC156" s="102"/>
      <c r="FD156" s="102"/>
      <c r="FE156" s="102"/>
      <c r="FF156" s="102"/>
      <c r="FG156" s="102"/>
      <c r="FH156" s="102"/>
      <c r="FI156" s="102"/>
      <c r="FJ156" s="102"/>
      <c r="FK156" s="102"/>
      <c r="FL156" s="102"/>
      <c r="FM156" s="102"/>
      <c r="FN156" s="102"/>
      <c r="FO156" s="102"/>
      <c r="FP156" s="102"/>
      <c r="FQ156" s="102"/>
      <c r="FR156" s="102"/>
      <c r="FS156" s="102"/>
      <c r="FT156" s="102"/>
      <c r="FU156" s="102"/>
      <c r="FV156" s="102"/>
      <c r="FW156" s="102"/>
      <c r="FX156" s="102"/>
      <c r="FY156" s="102"/>
      <c r="FZ156" s="102"/>
      <c r="GA156" s="102"/>
      <c r="GB156" s="102"/>
      <c r="GC156" s="102"/>
      <c r="GD156" s="102"/>
      <c r="GE156" s="102"/>
      <c r="GF156" s="102"/>
      <c r="GG156" s="102"/>
      <c r="GH156" s="102"/>
      <c r="GI156" s="102"/>
      <c r="GJ156" s="102"/>
      <c r="GK156" s="102"/>
      <c r="GL156" s="102"/>
      <c r="GM156" s="102"/>
      <c r="GN156" s="102"/>
      <c r="GO156" s="102"/>
      <c r="GP156" s="102"/>
      <c r="GQ156" s="102"/>
      <c r="GR156" s="102"/>
      <c r="GS156" s="102"/>
      <c r="GT156" s="102"/>
      <c r="GU156" s="102"/>
      <c r="GV156" s="102"/>
      <c r="GW156" s="102"/>
      <c r="GX156" s="102"/>
      <c r="GY156" s="102"/>
      <c r="GZ156" s="102"/>
      <c r="HA156" s="102"/>
      <c r="HB156" s="102"/>
      <c r="HC156" s="102"/>
      <c r="HD156" s="102"/>
      <c r="HE156" s="102"/>
      <c r="HF156" s="102"/>
      <c r="HG156" s="102"/>
      <c r="HH156" s="102"/>
      <c r="HI156" s="102"/>
      <c r="HJ156" s="102"/>
      <c r="HK156" s="102"/>
      <c r="HL156" s="102"/>
      <c r="HM156" s="102"/>
      <c r="HN156" s="102"/>
      <c r="HO156" s="102"/>
      <c r="HP156" s="102"/>
      <c r="HQ156" s="102"/>
      <c r="HR156" s="102"/>
      <c r="HS156" s="102"/>
      <c r="HT156" s="102"/>
      <c r="HU156" s="102"/>
      <c r="HV156" s="102"/>
      <c r="HW156" s="102"/>
      <c r="HX156" s="102"/>
      <c r="HY156" s="102"/>
      <c r="HZ156" s="102"/>
      <c r="IA156" s="102"/>
      <c r="IB156" s="102"/>
      <c r="IC156" s="102"/>
      <c r="ID156" s="102"/>
      <c r="IE156" s="102"/>
      <c r="IF156" s="102"/>
      <c r="IG156" s="102"/>
      <c r="IH156" s="102"/>
      <c r="II156" s="102"/>
      <c r="IJ156" s="102"/>
      <c r="IK156" s="102"/>
      <c r="IL156" s="102"/>
      <c r="IM156" s="102"/>
      <c r="IN156" s="102"/>
      <c r="IO156" s="102"/>
      <c r="IP156" s="102"/>
      <c r="IQ156" s="102"/>
      <c r="IR156" s="102"/>
      <c r="IS156" s="102"/>
      <c r="IT156" s="102"/>
      <c r="IU156" s="102"/>
      <c r="IV156" s="102"/>
      <c r="IW156" s="102"/>
      <c r="IX156" s="102"/>
      <c r="IY156" s="102"/>
      <c r="IZ156" s="102"/>
      <c r="JA156" s="102"/>
      <c r="JB156" s="102"/>
      <c r="JC156" s="102"/>
      <c r="JD156" s="102"/>
      <c r="JE156" s="102"/>
      <c r="JF156" s="102"/>
      <c r="JG156" s="102"/>
      <c r="JH156" s="102"/>
      <c r="JI156" s="102"/>
      <c r="JJ156" s="102"/>
      <c r="JK156" s="102"/>
      <c r="JL156" s="102"/>
      <c r="JM156" s="102"/>
      <c r="JN156" s="102"/>
      <c r="JO156" s="102"/>
      <c r="JP156" s="102"/>
      <c r="JQ156" s="102"/>
      <c r="JR156" s="102"/>
      <c r="JS156" s="102"/>
      <c r="JT156" s="102"/>
      <c r="JU156" s="102"/>
      <c r="JV156" s="102"/>
      <c r="JW156" s="102"/>
      <c r="JX156" s="102"/>
      <c r="JY156" s="102"/>
      <c r="JZ156" s="102"/>
      <c r="KA156" s="102"/>
      <c r="KB156" s="102"/>
      <c r="KC156" s="102"/>
      <c r="KD156" s="102"/>
      <c r="KE156" s="102"/>
      <c r="KF156" s="102"/>
      <c r="KG156" s="102"/>
      <c r="KH156" s="102"/>
      <c r="KI156" s="102"/>
      <c r="KJ156" s="102"/>
      <c r="KK156" s="102"/>
      <c r="KL156" s="102"/>
      <c r="KM156" s="102"/>
      <c r="KN156" s="102"/>
      <c r="KO156" s="102"/>
      <c r="KP156" s="102"/>
      <c r="KQ156" s="102"/>
      <c r="KR156" s="102"/>
      <c r="KS156" s="102"/>
      <c r="KT156" s="102"/>
      <c r="KU156" s="102"/>
      <c r="KV156" s="102"/>
      <c r="KW156" s="102"/>
      <c r="KX156" s="102"/>
      <c r="KY156" s="102"/>
      <c r="KZ156" s="102"/>
      <c r="LA156" s="102"/>
      <c r="LB156" s="102"/>
      <c r="LC156" s="102"/>
      <c r="LD156" s="102"/>
      <c r="LE156" s="102"/>
      <c r="LF156" s="102"/>
      <c r="LG156" s="102"/>
      <c r="LH156" s="102"/>
      <c r="LI156" s="102"/>
      <c r="LJ156" s="102"/>
      <c r="LK156" s="102"/>
      <c r="LL156" s="102"/>
      <c r="LM156" s="102"/>
      <c r="LN156" s="102"/>
      <c r="LO156" s="102"/>
      <c r="LP156" s="102"/>
      <c r="LQ156" s="102"/>
      <c r="LR156" s="102"/>
      <c r="LS156" s="102"/>
      <c r="LT156" s="102"/>
      <c r="LU156" s="102"/>
      <c r="LV156" s="102"/>
      <c r="LW156" s="102"/>
      <c r="LX156" s="102"/>
      <c r="LY156" s="102"/>
      <c r="LZ156" s="102"/>
      <c r="MA156" s="102"/>
      <c r="MB156" s="102"/>
      <c r="MC156" s="102"/>
      <c r="MD156" s="102"/>
      <c r="ME156" s="102"/>
      <c r="MF156" s="102"/>
      <c r="MG156" s="102"/>
      <c r="MH156" s="102"/>
      <c r="MI156" s="102"/>
      <c r="MJ156" s="102"/>
      <c r="MK156" s="102"/>
      <c r="ML156" s="102"/>
      <c r="MM156" s="102"/>
      <c r="MN156" s="102"/>
      <c r="MO156" s="102"/>
      <c r="MP156" s="102"/>
      <c r="MQ156" s="102"/>
      <c r="MR156" s="102"/>
      <c r="MS156" s="102"/>
      <c r="MT156" s="102"/>
      <c r="MU156" s="102"/>
      <c r="MV156" s="102"/>
      <c r="MW156" s="102"/>
      <c r="MX156" s="102"/>
      <c r="MY156" s="102"/>
      <c r="MZ156" s="102"/>
      <c r="NA156" s="102"/>
      <c r="NB156" s="102"/>
      <c r="NC156" s="102"/>
      <c r="ND156" s="102"/>
      <c r="NE156" s="102"/>
      <c r="NF156" s="102"/>
      <c r="NG156" s="102"/>
      <c r="NH156" s="102"/>
      <c r="NI156" s="102"/>
      <c r="NJ156" s="102"/>
      <c r="NK156" s="102"/>
      <c r="NL156" s="102"/>
      <c r="NM156" s="102"/>
      <c r="NN156" s="102"/>
      <c r="NO156" s="102"/>
      <c r="NP156" s="102"/>
      <c r="NQ156" s="102"/>
      <c r="NR156" s="102"/>
      <c r="NS156" s="102"/>
      <c r="NT156" s="102"/>
      <c r="NU156" s="102"/>
      <c r="NV156" s="102"/>
      <c r="NW156" s="102"/>
      <c r="NX156" s="102"/>
      <c r="NY156" s="102"/>
      <c r="NZ156" s="102"/>
      <c r="OA156" s="102"/>
      <c r="OB156" s="102"/>
      <c r="OC156" s="102"/>
      <c r="OD156" s="102"/>
      <c r="OE156" s="102"/>
      <c r="OF156" s="102"/>
      <c r="OG156" s="102"/>
      <c r="OH156" s="102"/>
      <c r="OI156" s="102"/>
      <c r="OJ156" s="102"/>
      <c r="OK156" s="102"/>
      <c r="OL156" s="102"/>
      <c r="OM156" s="102"/>
      <c r="ON156" s="102"/>
      <c r="OO156" s="102"/>
      <c r="OP156" s="102"/>
      <c r="OQ156" s="102"/>
      <c r="OR156" s="102"/>
      <c r="OS156" s="102"/>
      <c r="OT156" s="102"/>
      <c r="OU156" s="102"/>
      <c r="OV156" s="102"/>
      <c r="OW156" s="102"/>
      <c r="OX156" s="102"/>
      <c r="OY156" s="102"/>
      <c r="OZ156" s="102"/>
      <c r="PA156" s="102"/>
      <c r="PB156" s="102"/>
      <c r="PC156" s="102"/>
      <c r="PD156" s="102"/>
      <c r="PE156" s="102"/>
      <c r="PF156" s="102"/>
      <c r="PG156" s="102"/>
      <c r="PH156" s="102"/>
      <c r="PI156" s="102"/>
      <c r="PJ156" s="102"/>
      <c r="PK156" s="102"/>
      <c r="PL156" s="102"/>
      <c r="PM156" s="102"/>
      <c r="PN156" s="102"/>
      <c r="PO156" s="102"/>
      <c r="PP156" s="102"/>
      <c r="PQ156" s="102"/>
      <c r="PR156" s="102"/>
      <c r="PS156" s="102"/>
      <c r="PT156" s="102"/>
      <c r="PU156" s="102"/>
      <c r="PV156" s="102"/>
      <c r="PW156" s="102"/>
      <c r="PX156" s="102"/>
      <c r="PY156" s="102"/>
      <c r="PZ156" s="102"/>
      <c r="QA156" s="102"/>
      <c r="QB156" s="102"/>
      <c r="QC156" s="102"/>
      <c r="QD156" s="102"/>
      <c r="QE156" s="102"/>
      <c r="QF156" s="102"/>
      <c r="QG156" s="102"/>
      <c r="QH156" s="102"/>
      <c r="QI156" s="102"/>
      <c r="QJ156" s="102"/>
      <c r="QK156" s="102"/>
      <c r="QL156" s="102"/>
      <c r="QM156" s="102"/>
      <c r="QN156" s="102"/>
      <c r="QO156" s="102"/>
      <c r="QP156" s="102"/>
      <c r="QQ156" s="102"/>
      <c r="QR156" s="102"/>
      <c r="QS156" s="102"/>
      <c r="QT156" s="102"/>
      <c r="QU156" s="102"/>
      <c r="QV156" s="102"/>
      <c r="QW156" s="102"/>
      <c r="QX156" s="102"/>
      <c r="QY156" s="102"/>
      <c r="QZ156" s="102"/>
      <c r="RA156" s="102"/>
      <c r="RB156" s="102"/>
      <c r="RC156" s="102"/>
      <c r="RD156" s="102"/>
      <c r="RE156" s="102"/>
      <c r="RF156" s="102"/>
      <c r="RG156" s="102"/>
      <c r="RH156" s="102"/>
      <c r="RI156" s="102"/>
      <c r="RJ156" s="102"/>
      <c r="RK156" s="102"/>
      <c r="RL156" s="102"/>
      <c r="RM156" s="102"/>
      <c r="RN156" s="102"/>
      <c r="RO156" s="102"/>
      <c r="RP156" s="102"/>
      <c r="RQ156" s="102"/>
      <c r="RR156" s="102"/>
      <c r="RS156" s="102"/>
      <c r="RT156" s="102"/>
      <c r="RU156" s="102"/>
      <c r="RV156" s="102"/>
      <c r="RW156" s="102"/>
      <c r="RX156" s="102"/>
      <c r="RY156" s="102"/>
      <c r="RZ156" s="102"/>
      <c r="SA156" s="102"/>
      <c r="SB156" s="102"/>
      <c r="SC156" s="102"/>
      <c r="SD156" s="102"/>
      <c r="SE156" s="102"/>
      <c r="SF156" s="102"/>
      <c r="SG156" s="102"/>
      <c r="SH156" s="102"/>
      <c r="SI156" s="102"/>
      <c r="SJ156" s="102"/>
      <c r="SK156" s="102"/>
      <c r="SL156" s="102"/>
      <c r="SM156" s="102"/>
      <c r="SN156" s="102"/>
      <c r="SO156" s="102"/>
      <c r="SP156" s="102"/>
      <c r="SQ156" s="102"/>
      <c r="SR156" s="102"/>
      <c r="SS156" s="102"/>
      <c r="ST156" s="102"/>
      <c r="SU156" s="102"/>
      <c r="SV156" s="102"/>
      <c r="SW156" s="102"/>
      <c r="SX156" s="102"/>
      <c r="SY156" s="102"/>
      <c r="SZ156" s="102"/>
      <c r="TA156" s="102"/>
      <c r="TB156" s="102"/>
      <c r="TC156" s="102"/>
      <c r="TD156" s="102"/>
      <c r="TE156" s="102"/>
      <c r="TF156" s="102"/>
      <c r="TG156" s="102"/>
      <c r="TH156" s="102"/>
      <c r="TI156" s="102"/>
      <c r="TJ156" s="102"/>
      <c r="TK156" s="102"/>
      <c r="TL156" s="102"/>
      <c r="TM156" s="102"/>
      <c r="TN156" s="102"/>
      <c r="TO156" s="102"/>
      <c r="TP156" s="102"/>
      <c r="TQ156" s="102"/>
      <c r="TR156" s="102"/>
      <c r="TS156" s="102"/>
      <c r="TT156" s="102"/>
      <c r="TU156" s="102"/>
      <c r="TV156" s="102"/>
      <c r="TW156" s="102"/>
      <c r="TX156" s="102"/>
      <c r="TY156" s="102"/>
      <c r="TZ156" s="102"/>
      <c r="UA156" s="102"/>
      <c r="UB156" s="102"/>
      <c r="UC156" s="102"/>
      <c r="UD156" s="102"/>
      <c r="UE156" s="102"/>
      <c r="UF156" s="102"/>
      <c r="UG156" s="102"/>
      <c r="UH156" s="102"/>
      <c r="UI156" s="102"/>
      <c r="UJ156" s="102"/>
      <c r="UK156" s="102"/>
      <c r="UL156" s="102"/>
      <c r="UM156" s="102"/>
      <c r="UN156" s="102"/>
      <c r="UO156" s="102"/>
      <c r="UP156" s="102"/>
      <c r="UQ156" s="102"/>
      <c r="UR156" s="102"/>
      <c r="US156" s="102"/>
      <c r="UT156" s="102"/>
      <c r="UU156" s="102"/>
      <c r="UV156" s="102"/>
      <c r="UW156" s="102"/>
      <c r="UX156" s="102"/>
      <c r="UY156" s="102"/>
      <c r="UZ156" s="102"/>
      <c r="VA156" s="102"/>
      <c r="VB156" s="102"/>
      <c r="VC156" s="102"/>
      <c r="VD156" s="102"/>
      <c r="VE156" s="102"/>
      <c r="VF156" s="102"/>
      <c r="VG156" s="102"/>
      <c r="VH156" s="102"/>
      <c r="VI156" s="102"/>
      <c r="VJ156" s="102"/>
      <c r="VK156" s="102"/>
      <c r="VL156" s="102"/>
      <c r="VM156" s="102"/>
      <c r="VN156" s="102"/>
      <c r="VO156" s="102"/>
      <c r="VP156" s="102"/>
      <c r="VQ156" s="102"/>
      <c r="VR156" s="102"/>
      <c r="VS156" s="102"/>
      <c r="VT156" s="102"/>
      <c r="VU156" s="102"/>
      <c r="VV156" s="102"/>
      <c r="VW156" s="102"/>
      <c r="VX156" s="102"/>
      <c r="VY156" s="102"/>
      <c r="VZ156" s="102"/>
      <c r="WA156" s="102"/>
      <c r="WB156" s="102"/>
      <c r="WC156" s="102"/>
      <c r="WD156" s="102"/>
      <c r="WE156" s="102"/>
      <c r="WF156" s="102"/>
      <c r="WG156" s="102"/>
      <c r="WH156" s="102"/>
      <c r="WI156" s="102"/>
      <c r="WJ156" s="102"/>
      <c r="WK156" s="102"/>
      <c r="WL156" s="102"/>
      <c r="WM156" s="102"/>
      <c r="WN156" s="102"/>
      <c r="WO156" s="102"/>
      <c r="WP156" s="102"/>
      <c r="WQ156" s="102"/>
      <c r="WR156" s="102"/>
      <c r="WS156" s="102"/>
      <c r="WT156" s="102"/>
      <c r="WU156" s="102"/>
      <c r="WV156" s="102"/>
      <c r="WW156" s="102"/>
      <c r="WX156" s="102"/>
      <c r="WY156" s="102"/>
      <c r="WZ156" s="102"/>
      <c r="XA156" s="102"/>
      <c r="XB156" s="102"/>
      <c r="XC156" s="102"/>
      <c r="XD156" s="102"/>
      <c r="XE156" s="102"/>
      <c r="XF156" s="102"/>
      <c r="XG156" s="102"/>
      <c r="XH156" s="102"/>
      <c r="XI156" s="102"/>
      <c r="XJ156" s="102"/>
      <c r="XK156" s="102"/>
      <c r="XL156" s="102"/>
      <c r="XM156" s="102"/>
      <c r="XN156" s="102"/>
      <c r="XO156" s="102"/>
      <c r="XP156" s="102"/>
      <c r="XQ156" s="102"/>
      <c r="XR156" s="102"/>
      <c r="XS156" s="102"/>
      <c r="XT156" s="102"/>
      <c r="XU156" s="102"/>
      <c r="XV156" s="102"/>
      <c r="XW156" s="102"/>
      <c r="XX156" s="102"/>
      <c r="XY156" s="102"/>
      <c r="XZ156" s="102"/>
      <c r="YA156" s="102"/>
      <c r="YB156" s="102"/>
      <c r="YC156" s="102"/>
      <c r="YD156" s="102"/>
      <c r="YE156" s="102"/>
      <c r="YF156" s="102"/>
      <c r="YG156" s="102"/>
      <c r="YH156" s="102"/>
      <c r="YI156" s="102"/>
      <c r="YJ156" s="102"/>
      <c r="YK156" s="102"/>
      <c r="YL156" s="102"/>
      <c r="YM156" s="102"/>
      <c r="YN156" s="102"/>
      <c r="YO156" s="102"/>
      <c r="YP156" s="102"/>
      <c r="YQ156" s="102"/>
      <c r="YR156" s="102"/>
      <c r="YS156" s="102"/>
      <c r="YT156" s="102"/>
      <c r="YU156" s="102"/>
      <c r="YV156" s="102"/>
      <c r="YW156" s="102"/>
      <c r="YX156" s="102"/>
      <c r="YY156" s="102"/>
      <c r="YZ156" s="102"/>
      <c r="ZA156" s="102"/>
      <c r="ZB156" s="102"/>
      <c r="ZC156" s="102"/>
      <c r="ZD156" s="102"/>
      <c r="ZE156" s="102"/>
      <c r="ZF156" s="102"/>
      <c r="ZG156" s="102"/>
      <c r="ZH156" s="102"/>
      <c r="ZI156" s="102"/>
      <c r="ZJ156" s="102"/>
      <c r="ZK156" s="102"/>
      <c r="ZL156" s="102"/>
      <c r="ZM156" s="102"/>
      <c r="ZN156" s="102"/>
      <c r="ZO156" s="102"/>
      <c r="ZP156" s="102"/>
      <c r="ZQ156" s="102"/>
      <c r="ZR156" s="102"/>
      <c r="ZS156" s="102"/>
      <c r="ZT156" s="102"/>
      <c r="ZU156" s="102"/>
      <c r="ZV156" s="102"/>
      <c r="ZW156" s="102"/>
      <c r="ZX156" s="102"/>
      <c r="ZY156" s="102"/>
      <c r="ZZ156" s="102"/>
      <c r="AAA156" s="102"/>
      <c r="AAB156" s="102"/>
      <c r="AAC156" s="102"/>
      <c r="AAD156" s="102"/>
      <c r="AAE156" s="102"/>
      <c r="AAF156" s="102"/>
      <c r="AAG156" s="102"/>
      <c r="AAH156" s="102"/>
      <c r="AAI156" s="102"/>
      <c r="AAJ156" s="102"/>
      <c r="AAK156" s="102"/>
      <c r="AAL156" s="102"/>
      <c r="AAM156" s="102"/>
      <c r="AAN156" s="102"/>
      <c r="AAO156" s="102"/>
      <c r="AAP156" s="102"/>
      <c r="AAQ156" s="102"/>
      <c r="AAR156" s="102"/>
      <c r="AAS156" s="102"/>
      <c r="AAT156" s="102"/>
      <c r="AAU156" s="102"/>
      <c r="AAV156" s="102"/>
      <c r="AAW156" s="102"/>
      <c r="AAX156" s="102"/>
      <c r="AAY156" s="102"/>
      <c r="AAZ156" s="102"/>
      <c r="ABA156" s="102"/>
      <c r="ABB156" s="102"/>
      <c r="ABC156" s="102"/>
      <c r="ABD156" s="102"/>
      <c r="ABE156" s="102"/>
      <c r="ABF156" s="102"/>
      <c r="ABG156" s="102"/>
      <c r="ABH156" s="102"/>
      <c r="ABI156" s="102"/>
      <c r="ABJ156" s="102"/>
      <c r="ABK156" s="102"/>
      <c r="ABL156" s="102"/>
      <c r="ABM156" s="102"/>
      <c r="ABN156" s="102"/>
      <c r="ABO156" s="102"/>
      <c r="ABP156" s="102"/>
      <c r="ABQ156" s="102"/>
      <c r="ABR156" s="102"/>
      <c r="ABS156" s="102"/>
      <c r="ABT156" s="102"/>
      <c r="ABU156" s="102"/>
      <c r="ABV156" s="102"/>
      <c r="ABW156" s="102"/>
      <c r="ABX156" s="102"/>
      <c r="ABY156" s="102"/>
      <c r="ABZ156" s="102"/>
      <c r="ACA156" s="102"/>
      <c r="ACB156" s="102"/>
      <c r="ACC156" s="102"/>
      <c r="ACD156" s="102"/>
      <c r="ACE156" s="102"/>
      <c r="ACF156" s="102"/>
      <c r="ACG156" s="102"/>
      <c r="ACH156" s="102"/>
      <c r="ACI156" s="102"/>
      <c r="ACJ156" s="102"/>
      <c r="ACK156" s="102"/>
      <c r="ACL156" s="102"/>
      <c r="ACM156" s="102"/>
      <c r="ACN156" s="102"/>
      <c r="ACO156" s="102"/>
      <c r="ACP156" s="102"/>
      <c r="ACQ156" s="102"/>
      <c r="ACR156" s="102"/>
      <c r="ACS156" s="102"/>
      <c r="ACT156" s="102"/>
      <c r="ACU156" s="102"/>
      <c r="ACV156" s="102"/>
      <c r="ACW156" s="102"/>
      <c r="ACX156" s="102"/>
      <c r="ACY156" s="102"/>
      <c r="ACZ156" s="102"/>
      <c r="ADA156" s="102"/>
      <c r="ADB156" s="102"/>
      <c r="ADC156" s="102"/>
      <c r="ADD156" s="102"/>
      <c r="ADE156" s="102"/>
      <c r="ADF156" s="102"/>
      <c r="ADG156" s="102"/>
      <c r="ADH156" s="102"/>
      <c r="ADI156" s="102"/>
      <c r="ADJ156" s="102"/>
      <c r="ADK156" s="102"/>
      <c r="ADL156" s="102"/>
      <c r="ADM156" s="102"/>
      <c r="ADN156" s="102"/>
      <c r="ADO156" s="102"/>
      <c r="ADP156" s="102"/>
      <c r="ADQ156" s="102"/>
      <c r="ADR156" s="102"/>
      <c r="ADS156" s="102"/>
      <c r="ADT156" s="102"/>
      <c r="ADU156" s="102"/>
      <c r="ADV156" s="102"/>
      <c r="ADW156" s="102"/>
      <c r="ADX156" s="102"/>
      <c r="ADY156" s="102"/>
      <c r="ADZ156" s="102"/>
      <c r="AEA156" s="102"/>
      <c r="AEB156" s="102"/>
      <c r="AEC156" s="102"/>
    </row>
    <row r="157" spans="1:809" s="73" customFormat="1">
      <c r="A157" s="49"/>
      <c r="B157" s="116">
        <v>3</v>
      </c>
      <c r="C157" s="62" t="s">
        <v>462</v>
      </c>
      <c r="D157" s="72" t="s">
        <v>56</v>
      </c>
      <c r="E157" s="63"/>
      <c r="F157" s="63"/>
      <c r="G157" s="63"/>
      <c r="H157" s="64"/>
      <c r="I157" s="63" t="s">
        <v>136</v>
      </c>
      <c r="J157" s="65">
        <v>1</v>
      </c>
      <c r="K157" s="90">
        <v>176</v>
      </c>
      <c r="L157" s="65">
        <v>1981</v>
      </c>
      <c r="M157" s="89">
        <v>1981</v>
      </c>
      <c r="N157" s="64"/>
      <c r="O157" s="68"/>
      <c r="P157" s="68"/>
      <c r="Q157" s="69" t="s">
        <v>298</v>
      </c>
      <c r="R157" s="70"/>
      <c r="S157" s="100"/>
      <c r="T157" s="30" t="str">
        <f t="shared" si="2"/>
        <v>Cu</v>
      </c>
      <c r="U157" s="100"/>
      <c r="V157" s="100"/>
      <c r="W157" s="100"/>
      <c r="X157" s="100"/>
      <c r="Y157" s="100"/>
      <c r="Z157" s="100"/>
      <c r="AA157" s="100"/>
      <c r="AB157" s="101"/>
      <c r="AC157" s="102"/>
      <c r="AD157" s="102"/>
      <c r="AE157" s="102"/>
      <c r="AF157" s="102"/>
      <c r="AG157" s="102"/>
      <c r="AH157" s="102"/>
      <c r="AI157" s="102"/>
      <c r="AJ157" s="102"/>
      <c r="AK157" s="102"/>
      <c r="AL157" s="102"/>
      <c r="AM157" s="102"/>
      <c r="AN157" s="102"/>
      <c r="AO157" s="102"/>
      <c r="AP157" s="102"/>
      <c r="AQ157" s="102"/>
      <c r="AR157" s="102"/>
      <c r="AS157" s="102"/>
      <c r="AT157" s="102"/>
      <c r="AU157" s="102"/>
      <c r="AV157" s="102"/>
      <c r="AW157" s="102"/>
      <c r="AX157" s="102"/>
      <c r="AY157" s="102"/>
      <c r="AZ157" s="102"/>
      <c r="BA157" s="102"/>
      <c r="BB157" s="102"/>
      <c r="BC157" s="102"/>
      <c r="BD157" s="102"/>
      <c r="BE157" s="102"/>
      <c r="BF157" s="102"/>
      <c r="BG157" s="102"/>
      <c r="BH157" s="102"/>
      <c r="BI157" s="102"/>
      <c r="BJ157" s="102"/>
      <c r="BK157" s="102"/>
      <c r="BL157" s="102"/>
      <c r="BM157" s="102"/>
      <c r="BN157" s="102"/>
      <c r="BO157" s="102"/>
      <c r="BP157" s="102"/>
      <c r="BQ157" s="102"/>
      <c r="BR157" s="102"/>
      <c r="BS157" s="102"/>
      <c r="BT157" s="102"/>
      <c r="BU157" s="102"/>
      <c r="BV157" s="102"/>
      <c r="BW157" s="102"/>
      <c r="BX157" s="102"/>
      <c r="BY157" s="102"/>
      <c r="BZ157" s="102"/>
      <c r="CA157" s="102"/>
      <c r="CB157" s="102"/>
      <c r="CC157" s="102"/>
      <c r="CD157" s="102"/>
      <c r="CE157" s="102"/>
      <c r="CF157" s="102"/>
      <c r="CG157" s="102"/>
      <c r="CH157" s="102"/>
      <c r="CI157" s="102"/>
      <c r="CJ157" s="102"/>
      <c r="CK157" s="102"/>
      <c r="CL157" s="102"/>
      <c r="CM157" s="102"/>
      <c r="CN157" s="102"/>
      <c r="CO157" s="102"/>
      <c r="CP157" s="102"/>
      <c r="CQ157" s="102"/>
      <c r="CR157" s="102"/>
      <c r="CS157" s="102"/>
      <c r="CT157" s="102"/>
      <c r="CU157" s="102"/>
      <c r="CV157" s="102"/>
      <c r="CW157" s="102"/>
      <c r="CX157" s="102"/>
      <c r="CY157" s="102"/>
      <c r="CZ157" s="102"/>
      <c r="DA157" s="102"/>
      <c r="DB157" s="102"/>
      <c r="DC157" s="102"/>
      <c r="DD157" s="102"/>
      <c r="DE157" s="102"/>
      <c r="DF157" s="102"/>
      <c r="DG157" s="102"/>
      <c r="DH157" s="102"/>
      <c r="DI157" s="102"/>
      <c r="DJ157" s="102"/>
      <c r="DK157" s="102"/>
      <c r="DL157" s="102"/>
      <c r="DM157" s="102"/>
      <c r="DN157" s="102"/>
      <c r="DO157" s="102"/>
      <c r="DP157" s="102"/>
      <c r="DQ157" s="102"/>
      <c r="DR157" s="102"/>
      <c r="DS157" s="102"/>
      <c r="DT157" s="102"/>
      <c r="DU157" s="102"/>
      <c r="DV157" s="102"/>
      <c r="DW157" s="102"/>
      <c r="DX157" s="102"/>
      <c r="DY157" s="102"/>
      <c r="DZ157" s="102"/>
      <c r="EA157" s="102"/>
      <c r="EB157" s="102"/>
      <c r="EC157" s="102"/>
      <c r="ED157" s="102"/>
      <c r="EE157" s="102"/>
      <c r="EF157" s="102"/>
      <c r="EG157" s="102"/>
      <c r="EH157" s="102"/>
      <c r="EI157" s="102"/>
      <c r="EJ157" s="102"/>
      <c r="EK157" s="102"/>
      <c r="EL157" s="102"/>
      <c r="EM157" s="102"/>
      <c r="EN157" s="102"/>
      <c r="EO157" s="102"/>
      <c r="EP157" s="102"/>
      <c r="EQ157" s="102"/>
      <c r="ER157" s="102"/>
      <c r="ES157" s="102"/>
      <c r="ET157" s="102"/>
      <c r="EU157" s="102"/>
      <c r="EV157" s="102"/>
      <c r="EW157" s="102"/>
      <c r="EX157" s="102"/>
      <c r="EY157" s="102"/>
      <c r="EZ157" s="102"/>
      <c r="FA157" s="102"/>
      <c r="FB157" s="102"/>
      <c r="FC157" s="102"/>
      <c r="FD157" s="102"/>
      <c r="FE157" s="102"/>
      <c r="FF157" s="102"/>
      <c r="FG157" s="102"/>
      <c r="FH157" s="102"/>
      <c r="FI157" s="102"/>
      <c r="FJ157" s="102"/>
      <c r="FK157" s="102"/>
      <c r="FL157" s="102"/>
      <c r="FM157" s="102"/>
      <c r="FN157" s="102"/>
      <c r="FO157" s="102"/>
      <c r="FP157" s="102"/>
      <c r="FQ157" s="102"/>
      <c r="FR157" s="102"/>
      <c r="FS157" s="102"/>
      <c r="FT157" s="102"/>
      <c r="FU157" s="102"/>
      <c r="FV157" s="102"/>
      <c r="FW157" s="102"/>
      <c r="FX157" s="102"/>
      <c r="FY157" s="102"/>
      <c r="FZ157" s="102"/>
      <c r="GA157" s="102"/>
      <c r="GB157" s="102"/>
      <c r="GC157" s="102"/>
      <c r="GD157" s="102"/>
      <c r="GE157" s="102"/>
      <c r="GF157" s="102"/>
      <c r="GG157" s="102"/>
      <c r="GH157" s="102"/>
      <c r="GI157" s="102"/>
      <c r="GJ157" s="102"/>
      <c r="GK157" s="102"/>
      <c r="GL157" s="102"/>
      <c r="GM157" s="102"/>
      <c r="GN157" s="102"/>
      <c r="GO157" s="102"/>
      <c r="GP157" s="102"/>
      <c r="GQ157" s="102"/>
      <c r="GR157" s="102"/>
      <c r="GS157" s="102"/>
      <c r="GT157" s="102"/>
      <c r="GU157" s="102"/>
      <c r="GV157" s="102"/>
      <c r="GW157" s="102"/>
      <c r="GX157" s="102"/>
      <c r="GY157" s="102"/>
      <c r="GZ157" s="102"/>
      <c r="HA157" s="102"/>
      <c r="HB157" s="102"/>
      <c r="HC157" s="102"/>
      <c r="HD157" s="102"/>
      <c r="HE157" s="102"/>
      <c r="HF157" s="102"/>
      <c r="HG157" s="102"/>
      <c r="HH157" s="102"/>
      <c r="HI157" s="102"/>
      <c r="HJ157" s="102"/>
      <c r="HK157" s="102"/>
      <c r="HL157" s="102"/>
      <c r="HM157" s="102"/>
      <c r="HN157" s="102"/>
      <c r="HO157" s="102"/>
      <c r="HP157" s="102"/>
      <c r="HQ157" s="102"/>
      <c r="HR157" s="102"/>
      <c r="HS157" s="102"/>
      <c r="HT157" s="102"/>
      <c r="HU157" s="102"/>
      <c r="HV157" s="102"/>
      <c r="HW157" s="102"/>
      <c r="HX157" s="102"/>
      <c r="HY157" s="102"/>
      <c r="HZ157" s="102"/>
      <c r="IA157" s="102"/>
      <c r="IB157" s="102"/>
      <c r="IC157" s="102"/>
      <c r="ID157" s="102"/>
      <c r="IE157" s="102"/>
      <c r="IF157" s="102"/>
      <c r="IG157" s="102"/>
      <c r="IH157" s="102"/>
      <c r="II157" s="102"/>
      <c r="IJ157" s="102"/>
      <c r="IK157" s="102"/>
      <c r="IL157" s="102"/>
      <c r="IM157" s="102"/>
      <c r="IN157" s="102"/>
      <c r="IO157" s="102"/>
      <c r="IP157" s="102"/>
      <c r="IQ157" s="102"/>
      <c r="IR157" s="102"/>
      <c r="IS157" s="102"/>
      <c r="IT157" s="102"/>
      <c r="IU157" s="102"/>
      <c r="IV157" s="102"/>
      <c r="IW157" s="102"/>
      <c r="IX157" s="102"/>
      <c r="IY157" s="102"/>
      <c r="IZ157" s="102"/>
      <c r="JA157" s="102"/>
      <c r="JB157" s="102"/>
      <c r="JC157" s="102"/>
      <c r="JD157" s="102"/>
      <c r="JE157" s="102"/>
      <c r="JF157" s="102"/>
      <c r="JG157" s="102"/>
      <c r="JH157" s="102"/>
      <c r="JI157" s="102"/>
      <c r="JJ157" s="102"/>
      <c r="JK157" s="102"/>
      <c r="JL157" s="102"/>
      <c r="JM157" s="102"/>
      <c r="JN157" s="102"/>
      <c r="JO157" s="102"/>
      <c r="JP157" s="102"/>
      <c r="JQ157" s="102"/>
      <c r="JR157" s="102"/>
      <c r="JS157" s="102"/>
      <c r="JT157" s="102"/>
      <c r="JU157" s="102"/>
      <c r="JV157" s="102"/>
      <c r="JW157" s="102"/>
      <c r="JX157" s="102"/>
      <c r="JY157" s="102"/>
      <c r="JZ157" s="102"/>
      <c r="KA157" s="102"/>
      <c r="KB157" s="102"/>
      <c r="KC157" s="102"/>
      <c r="KD157" s="102"/>
      <c r="KE157" s="102"/>
      <c r="KF157" s="102"/>
      <c r="KG157" s="102"/>
      <c r="KH157" s="102"/>
      <c r="KI157" s="102"/>
      <c r="KJ157" s="102"/>
      <c r="KK157" s="102"/>
      <c r="KL157" s="102"/>
      <c r="KM157" s="102"/>
      <c r="KN157" s="102"/>
      <c r="KO157" s="102"/>
      <c r="KP157" s="102"/>
      <c r="KQ157" s="102"/>
      <c r="KR157" s="102"/>
      <c r="KS157" s="102"/>
      <c r="KT157" s="102"/>
      <c r="KU157" s="102"/>
      <c r="KV157" s="102"/>
      <c r="KW157" s="102"/>
      <c r="KX157" s="102"/>
      <c r="KY157" s="102"/>
      <c r="KZ157" s="102"/>
      <c r="LA157" s="102"/>
      <c r="LB157" s="102"/>
      <c r="LC157" s="102"/>
      <c r="LD157" s="102"/>
      <c r="LE157" s="102"/>
      <c r="LF157" s="102"/>
      <c r="LG157" s="102"/>
      <c r="LH157" s="102"/>
      <c r="LI157" s="102"/>
      <c r="LJ157" s="102"/>
      <c r="LK157" s="102"/>
      <c r="LL157" s="102"/>
      <c r="LM157" s="102"/>
      <c r="LN157" s="102"/>
      <c r="LO157" s="102"/>
      <c r="LP157" s="102"/>
      <c r="LQ157" s="102"/>
      <c r="LR157" s="102"/>
      <c r="LS157" s="102"/>
      <c r="LT157" s="102"/>
      <c r="LU157" s="102"/>
      <c r="LV157" s="102"/>
      <c r="LW157" s="102"/>
      <c r="LX157" s="102"/>
      <c r="LY157" s="102"/>
      <c r="LZ157" s="102"/>
      <c r="MA157" s="102"/>
      <c r="MB157" s="102"/>
      <c r="MC157" s="102"/>
      <c r="MD157" s="102"/>
      <c r="ME157" s="102"/>
      <c r="MF157" s="102"/>
      <c r="MG157" s="102"/>
      <c r="MH157" s="102"/>
      <c r="MI157" s="102"/>
      <c r="MJ157" s="102"/>
      <c r="MK157" s="102"/>
      <c r="ML157" s="102"/>
      <c r="MM157" s="102"/>
      <c r="MN157" s="102"/>
      <c r="MO157" s="102"/>
      <c r="MP157" s="102"/>
      <c r="MQ157" s="102"/>
      <c r="MR157" s="102"/>
      <c r="MS157" s="102"/>
      <c r="MT157" s="102"/>
      <c r="MU157" s="102"/>
      <c r="MV157" s="102"/>
      <c r="MW157" s="102"/>
      <c r="MX157" s="102"/>
      <c r="MY157" s="102"/>
      <c r="MZ157" s="102"/>
      <c r="NA157" s="102"/>
      <c r="NB157" s="102"/>
      <c r="NC157" s="102"/>
      <c r="ND157" s="102"/>
      <c r="NE157" s="102"/>
      <c r="NF157" s="102"/>
      <c r="NG157" s="102"/>
      <c r="NH157" s="102"/>
      <c r="NI157" s="102"/>
      <c r="NJ157" s="102"/>
      <c r="NK157" s="102"/>
      <c r="NL157" s="102"/>
      <c r="NM157" s="102"/>
      <c r="NN157" s="102"/>
      <c r="NO157" s="102"/>
      <c r="NP157" s="102"/>
      <c r="NQ157" s="102"/>
      <c r="NR157" s="102"/>
      <c r="NS157" s="102"/>
      <c r="NT157" s="102"/>
      <c r="NU157" s="102"/>
      <c r="NV157" s="102"/>
      <c r="NW157" s="102"/>
      <c r="NX157" s="102"/>
      <c r="NY157" s="102"/>
      <c r="NZ157" s="102"/>
      <c r="OA157" s="102"/>
      <c r="OB157" s="102"/>
      <c r="OC157" s="102"/>
      <c r="OD157" s="102"/>
      <c r="OE157" s="102"/>
      <c r="OF157" s="102"/>
      <c r="OG157" s="102"/>
      <c r="OH157" s="102"/>
      <c r="OI157" s="102"/>
      <c r="OJ157" s="102"/>
      <c r="OK157" s="102"/>
      <c r="OL157" s="102"/>
      <c r="OM157" s="102"/>
      <c r="ON157" s="102"/>
      <c r="OO157" s="102"/>
      <c r="OP157" s="102"/>
      <c r="OQ157" s="102"/>
      <c r="OR157" s="102"/>
      <c r="OS157" s="102"/>
      <c r="OT157" s="102"/>
      <c r="OU157" s="102"/>
      <c r="OV157" s="102"/>
      <c r="OW157" s="102"/>
      <c r="OX157" s="102"/>
      <c r="OY157" s="102"/>
      <c r="OZ157" s="102"/>
      <c r="PA157" s="102"/>
      <c r="PB157" s="102"/>
      <c r="PC157" s="102"/>
      <c r="PD157" s="102"/>
      <c r="PE157" s="102"/>
      <c r="PF157" s="102"/>
      <c r="PG157" s="102"/>
      <c r="PH157" s="102"/>
      <c r="PI157" s="102"/>
      <c r="PJ157" s="102"/>
      <c r="PK157" s="102"/>
      <c r="PL157" s="102"/>
      <c r="PM157" s="102"/>
      <c r="PN157" s="102"/>
      <c r="PO157" s="102"/>
      <c r="PP157" s="102"/>
      <c r="PQ157" s="102"/>
      <c r="PR157" s="102"/>
      <c r="PS157" s="102"/>
      <c r="PT157" s="102"/>
      <c r="PU157" s="102"/>
      <c r="PV157" s="102"/>
      <c r="PW157" s="102"/>
      <c r="PX157" s="102"/>
      <c r="PY157" s="102"/>
      <c r="PZ157" s="102"/>
      <c r="QA157" s="102"/>
      <c r="QB157" s="102"/>
      <c r="QC157" s="102"/>
      <c r="QD157" s="102"/>
      <c r="QE157" s="102"/>
      <c r="QF157" s="102"/>
      <c r="QG157" s="102"/>
      <c r="QH157" s="102"/>
      <c r="QI157" s="102"/>
      <c r="QJ157" s="102"/>
      <c r="QK157" s="102"/>
      <c r="QL157" s="102"/>
      <c r="QM157" s="102"/>
      <c r="QN157" s="102"/>
      <c r="QO157" s="102"/>
      <c r="QP157" s="102"/>
      <c r="QQ157" s="102"/>
      <c r="QR157" s="102"/>
      <c r="QS157" s="102"/>
      <c r="QT157" s="102"/>
      <c r="QU157" s="102"/>
      <c r="QV157" s="102"/>
      <c r="QW157" s="102"/>
      <c r="QX157" s="102"/>
      <c r="QY157" s="102"/>
      <c r="QZ157" s="102"/>
      <c r="RA157" s="102"/>
      <c r="RB157" s="102"/>
      <c r="RC157" s="102"/>
      <c r="RD157" s="102"/>
      <c r="RE157" s="102"/>
      <c r="RF157" s="102"/>
      <c r="RG157" s="102"/>
      <c r="RH157" s="102"/>
      <c r="RI157" s="102"/>
      <c r="RJ157" s="102"/>
      <c r="RK157" s="102"/>
      <c r="RL157" s="102"/>
      <c r="RM157" s="102"/>
      <c r="RN157" s="102"/>
      <c r="RO157" s="102"/>
      <c r="RP157" s="102"/>
      <c r="RQ157" s="102"/>
      <c r="RR157" s="102"/>
      <c r="RS157" s="102"/>
      <c r="RT157" s="102"/>
      <c r="RU157" s="102"/>
      <c r="RV157" s="102"/>
      <c r="RW157" s="102"/>
      <c r="RX157" s="102"/>
      <c r="RY157" s="102"/>
      <c r="RZ157" s="102"/>
      <c r="SA157" s="102"/>
      <c r="SB157" s="102"/>
      <c r="SC157" s="102"/>
      <c r="SD157" s="102"/>
      <c r="SE157" s="102"/>
      <c r="SF157" s="102"/>
      <c r="SG157" s="102"/>
      <c r="SH157" s="102"/>
      <c r="SI157" s="102"/>
      <c r="SJ157" s="102"/>
      <c r="SK157" s="102"/>
      <c r="SL157" s="102"/>
      <c r="SM157" s="102"/>
      <c r="SN157" s="102"/>
      <c r="SO157" s="102"/>
      <c r="SP157" s="102"/>
      <c r="SQ157" s="102"/>
      <c r="SR157" s="102"/>
      <c r="SS157" s="102"/>
      <c r="ST157" s="102"/>
      <c r="SU157" s="102"/>
      <c r="SV157" s="102"/>
      <c r="SW157" s="102"/>
      <c r="SX157" s="102"/>
      <c r="SY157" s="102"/>
      <c r="SZ157" s="102"/>
      <c r="TA157" s="102"/>
      <c r="TB157" s="102"/>
      <c r="TC157" s="102"/>
      <c r="TD157" s="102"/>
      <c r="TE157" s="102"/>
      <c r="TF157" s="102"/>
      <c r="TG157" s="102"/>
      <c r="TH157" s="102"/>
      <c r="TI157" s="102"/>
      <c r="TJ157" s="102"/>
      <c r="TK157" s="102"/>
      <c r="TL157" s="102"/>
      <c r="TM157" s="102"/>
      <c r="TN157" s="102"/>
      <c r="TO157" s="102"/>
      <c r="TP157" s="102"/>
      <c r="TQ157" s="102"/>
      <c r="TR157" s="102"/>
      <c r="TS157" s="102"/>
      <c r="TT157" s="102"/>
      <c r="TU157" s="102"/>
      <c r="TV157" s="102"/>
      <c r="TW157" s="102"/>
      <c r="TX157" s="102"/>
      <c r="TY157" s="102"/>
      <c r="TZ157" s="102"/>
      <c r="UA157" s="102"/>
      <c r="UB157" s="102"/>
      <c r="UC157" s="102"/>
      <c r="UD157" s="102"/>
      <c r="UE157" s="102"/>
      <c r="UF157" s="102"/>
      <c r="UG157" s="102"/>
      <c r="UH157" s="102"/>
      <c r="UI157" s="102"/>
      <c r="UJ157" s="102"/>
      <c r="UK157" s="102"/>
      <c r="UL157" s="102"/>
      <c r="UM157" s="102"/>
      <c r="UN157" s="102"/>
      <c r="UO157" s="102"/>
      <c r="UP157" s="102"/>
      <c r="UQ157" s="102"/>
      <c r="UR157" s="102"/>
      <c r="US157" s="102"/>
      <c r="UT157" s="102"/>
      <c r="UU157" s="102"/>
      <c r="UV157" s="102"/>
      <c r="UW157" s="102"/>
      <c r="UX157" s="102"/>
      <c r="UY157" s="102"/>
      <c r="UZ157" s="102"/>
      <c r="VA157" s="102"/>
      <c r="VB157" s="102"/>
      <c r="VC157" s="102"/>
      <c r="VD157" s="102"/>
      <c r="VE157" s="102"/>
      <c r="VF157" s="102"/>
      <c r="VG157" s="102"/>
      <c r="VH157" s="102"/>
      <c r="VI157" s="102"/>
      <c r="VJ157" s="102"/>
      <c r="VK157" s="102"/>
      <c r="VL157" s="102"/>
      <c r="VM157" s="102"/>
      <c r="VN157" s="102"/>
      <c r="VO157" s="102"/>
      <c r="VP157" s="102"/>
      <c r="VQ157" s="102"/>
      <c r="VR157" s="102"/>
      <c r="VS157" s="102"/>
      <c r="VT157" s="102"/>
      <c r="VU157" s="102"/>
      <c r="VV157" s="102"/>
      <c r="VW157" s="102"/>
      <c r="VX157" s="102"/>
      <c r="VY157" s="102"/>
      <c r="VZ157" s="102"/>
      <c r="WA157" s="102"/>
      <c r="WB157" s="102"/>
      <c r="WC157" s="102"/>
      <c r="WD157" s="102"/>
      <c r="WE157" s="102"/>
      <c r="WF157" s="102"/>
      <c r="WG157" s="102"/>
      <c r="WH157" s="102"/>
      <c r="WI157" s="102"/>
      <c r="WJ157" s="102"/>
      <c r="WK157" s="102"/>
      <c r="WL157" s="102"/>
      <c r="WM157" s="102"/>
      <c r="WN157" s="102"/>
      <c r="WO157" s="102"/>
      <c r="WP157" s="102"/>
      <c r="WQ157" s="102"/>
      <c r="WR157" s="102"/>
      <c r="WS157" s="102"/>
      <c r="WT157" s="102"/>
      <c r="WU157" s="102"/>
      <c r="WV157" s="102"/>
      <c r="WW157" s="102"/>
      <c r="WX157" s="102"/>
      <c r="WY157" s="102"/>
      <c r="WZ157" s="102"/>
      <c r="XA157" s="102"/>
      <c r="XB157" s="102"/>
      <c r="XC157" s="102"/>
      <c r="XD157" s="102"/>
      <c r="XE157" s="102"/>
      <c r="XF157" s="102"/>
      <c r="XG157" s="102"/>
      <c r="XH157" s="102"/>
      <c r="XI157" s="102"/>
      <c r="XJ157" s="102"/>
      <c r="XK157" s="102"/>
      <c r="XL157" s="102"/>
      <c r="XM157" s="102"/>
      <c r="XN157" s="102"/>
      <c r="XO157" s="102"/>
      <c r="XP157" s="102"/>
      <c r="XQ157" s="102"/>
      <c r="XR157" s="102"/>
      <c r="XS157" s="102"/>
      <c r="XT157" s="102"/>
      <c r="XU157" s="102"/>
      <c r="XV157" s="102"/>
      <c r="XW157" s="102"/>
      <c r="XX157" s="102"/>
      <c r="XY157" s="102"/>
      <c r="XZ157" s="102"/>
      <c r="YA157" s="102"/>
      <c r="YB157" s="102"/>
      <c r="YC157" s="102"/>
      <c r="YD157" s="102"/>
      <c r="YE157" s="102"/>
      <c r="YF157" s="102"/>
      <c r="YG157" s="102"/>
      <c r="YH157" s="102"/>
      <c r="YI157" s="102"/>
      <c r="YJ157" s="102"/>
      <c r="YK157" s="102"/>
      <c r="YL157" s="102"/>
      <c r="YM157" s="102"/>
      <c r="YN157" s="102"/>
      <c r="YO157" s="102"/>
      <c r="YP157" s="102"/>
      <c r="YQ157" s="102"/>
      <c r="YR157" s="102"/>
      <c r="YS157" s="102"/>
      <c r="YT157" s="102"/>
      <c r="YU157" s="102"/>
      <c r="YV157" s="102"/>
      <c r="YW157" s="102"/>
      <c r="YX157" s="102"/>
      <c r="YY157" s="102"/>
      <c r="YZ157" s="102"/>
      <c r="ZA157" s="102"/>
      <c r="ZB157" s="102"/>
      <c r="ZC157" s="102"/>
      <c r="ZD157" s="102"/>
      <c r="ZE157" s="102"/>
      <c r="ZF157" s="102"/>
      <c r="ZG157" s="102"/>
      <c r="ZH157" s="102"/>
      <c r="ZI157" s="102"/>
      <c r="ZJ157" s="102"/>
      <c r="ZK157" s="102"/>
      <c r="ZL157" s="102"/>
      <c r="ZM157" s="102"/>
      <c r="ZN157" s="102"/>
      <c r="ZO157" s="102"/>
      <c r="ZP157" s="102"/>
      <c r="ZQ157" s="102"/>
      <c r="ZR157" s="102"/>
      <c r="ZS157" s="102"/>
      <c r="ZT157" s="102"/>
      <c r="ZU157" s="102"/>
      <c r="ZV157" s="102"/>
      <c r="ZW157" s="102"/>
      <c r="ZX157" s="102"/>
      <c r="ZY157" s="102"/>
      <c r="ZZ157" s="102"/>
      <c r="AAA157" s="102"/>
      <c r="AAB157" s="102"/>
      <c r="AAC157" s="102"/>
      <c r="AAD157" s="102"/>
      <c r="AAE157" s="102"/>
      <c r="AAF157" s="102"/>
      <c r="AAG157" s="102"/>
      <c r="AAH157" s="102"/>
      <c r="AAI157" s="102"/>
      <c r="AAJ157" s="102"/>
      <c r="AAK157" s="102"/>
      <c r="AAL157" s="102"/>
      <c r="AAM157" s="102"/>
      <c r="AAN157" s="102"/>
      <c r="AAO157" s="102"/>
      <c r="AAP157" s="102"/>
      <c r="AAQ157" s="102"/>
      <c r="AAR157" s="102"/>
      <c r="AAS157" s="102"/>
      <c r="AAT157" s="102"/>
      <c r="AAU157" s="102"/>
      <c r="AAV157" s="102"/>
      <c r="AAW157" s="102"/>
      <c r="AAX157" s="102"/>
      <c r="AAY157" s="102"/>
      <c r="AAZ157" s="102"/>
      <c r="ABA157" s="102"/>
      <c r="ABB157" s="102"/>
      <c r="ABC157" s="102"/>
      <c r="ABD157" s="102"/>
      <c r="ABE157" s="102"/>
      <c r="ABF157" s="102"/>
      <c r="ABG157" s="102"/>
      <c r="ABH157" s="102"/>
      <c r="ABI157" s="102"/>
      <c r="ABJ157" s="102"/>
      <c r="ABK157" s="102"/>
      <c r="ABL157" s="102"/>
      <c r="ABM157" s="102"/>
      <c r="ABN157" s="102"/>
      <c r="ABO157" s="102"/>
      <c r="ABP157" s="102"/>
      <c r="ABQ157" s="102"/>
      <c r="ABR157" s="102"/>
      <c r="ABS157" s="102"/>
      <c r="ABT157" s="102"/>
      <c r="ABU157" s="102"/>
      <c r="ABV157" s="102"/>
      <c r="ABW157" s="102"/>
      <c r="ABX157" s="102"/>
      <c r="ABY157" s="102"/>
      <c r="ABZ157" s="102"/>
      <c r="ACA157" s="102"/>
      <c r="ACB157" s="102"/>
      <c r="ACC157" s="102"/>
      <c r="ACD157" s="102"/>
      <c r="ACE157" s="102"/>
      <c r="ACF157" s="102"/>
      <c r="ACG157" s="102"/>
      <c r="ACH157" s="102"/>
      <c r="ACI157" s="102"/>
      <c r="ACJ157" s="102"/>
      <c r="ACK157" s="102"/>
      <c r="ACL157" s="102"/>
      <c r="ACM157" s="102"/>
      <c r="ACN157" s="102"/>
      <c r="ACO157" s="102"/>
      <c r="ACP157" s="102"/>
      <c r="ACQ157" s="102"/>
      <c r="ACR157" s="102"/>
      <c r="ACS157" s="102"/>
      <c r="ACT157" s="102"/>
      <c r="ACU157" s="102"/>
      <c r="ACV157" s="102"/>
      <c r="ACW157" s="102"/>
      <c r="ACX157" s="102"/>
      <c r="ACY157" s="102"/>
      <c r="ACZ157" s="102"/>
      <c r="ADA157" s="102"/>
      <c r="ADB157" s="102"/>
      <c r="ADC157" s="102"/>
      <c r="ADD157" s="102"/>
      <c r="ADE157" s="102"/>
      <c r="ADF157" s="102"/>
      <c r="ADG157" s="102"/>
      <c r="ADH157" s="102"/>
      <c r="ADI157" s="102"/>
      <c r="ADJ157" s="102"/>
      <c r="ADK157" s="102"/>
      <c r="ADL157" s="102"/>
      <c r="ADM157" s="102"/>
      <c r="ADN157" s="102"/>
      <c r="ADO157" s="102"/>
      <c r="ADP157" s="102"/>
      <c r="ADQ157" s="102"/>
      <c r="ADR157" s="102"/>
      <c r="ADS157" s="102"/>
      <c r="ADT157" s="102"/>
      <c r="ADU157" s="102"/>
      <c r="ADV157" s="102"/>
      <c r="ADW157" s="102"/>
      <c r="ADX157" s="102"/>
      <c r="ADY157" s="102"/>
      <c r="ADZ157" s="102"/>
      <c r="AEA157" s="102"/>
      <c r="AEB157" s="102"/>
      <c r="AEC157" s="102"/>
    </row>
    <row r="158" spans="1:809" s="73" customFormat="1">
      <c r="A158" s="49"/>
      <c r="B158" s="116">
        <v>3</v>
      </c>
      <c r="C158" s="62" t="s">
        <v>463</v>
      </c>
      <c r="D158" s="72" t="s">
        <v>56</v>
      </c>
      <c r="E158" s="63"/>
      <c r="F158" s="63"/>
      <c r="G158" s="63"/>
      <c r="H158" s="64"/>
      <c r="I158" s="63" t="s">
        <v>136</v>
      </c>
      <c r="J158" s="65">
        <v>1</v>
      </c>
      <c r="K158" s="90">
        <v>177</v>
      </c>
      <c r="L158" s="65">
        <v>1981</v>
      </c>
      <c r="M158" s="89">
        <v>1981</v>
      </c>
      <c r="N158" s="64"/>
      <c r="O158" s="68"/>
      <c r="P158" s="68"/>
      <c r="Q158" s="69" t="s">
        <v>298</v>
      </c>
      <c r="R158" s="70"/>
      <c r="S158" s="100"/>
      <c r="T158" s="30" t="str">
        <f t="shared" si="2"/>
        <v>Cu</v>
      </c>
      <c r="U158" s="100"/>
      <c r="V158" s="100"/>
      <c r="W158" s="100"/>
      <c r="X158" s="100"/>
      <c r="Y158" s="100"/>
      <c r="Z158" s="100"/>
      <c r="AA158" s="100"/>
      <c r="AB158" s="101"/>
      <c r="AC158" s="102"/>
      <c r="AD158" s="102"/>
      <c r="AE158" s="102"/>
      <c r="AF158" s="102"/>
      <c r="AG158" s="102"/>
      <c r="AH158" s="102"/>
      <c r="AI158" s="102"/>
      <c r="AJ158" s="102"/>
      <c r="AK158" s="102"/>
      <c r="AL158" s="102"/>
      <c r="AM158" s="102"/>
      <c r="AN158" s="102"/>
      <c r="AO158" s="102"/>
      <c r="AP158" s="102"/>
      <c r="AQ158" s="102"/>
      <c r="AR158" s="102"/>
      <c r="AS158" s="102"/>
      <c r="AT158" s="102"/>
      <c r="AU158" s="102"/>
      <c r="AV158" s="102"/>
      <c r="AW158" s="102"/>
      <c r="AX158" s="102"/>
      <c r="AY158" s="102"/>
      <c r="AZ158" s="102"/>
      <c r="BA158" s="102"/>
      <c r="BB158" s="102"/>
      <c r="BC158" s="102"/>
      <c r="BD158" s="102"/>
      <c r="BE158" s="102"/>
      <c r="BF158" s="102"/>
      <c r="BG158" s="102"/>
      <c r="BH158" s="102"/>
      <c r="BI158" s="102"/>
      <c r="BJ158" s="102"/>
      <c r="BK158" s="102"/>
      <c r="BL158" s="102"/>
      <c r="BM158" s="102"/>
      <c r="BN158" s="102"/>
      <c r="BO158" s="102"/>
      <c r="BP158" s="102"/>
      <c r="BQ158" s="102"/>
      <c r="BR158" s="102"/>
      <c r="BS158" s="102"/>
      <c r="BT158" s="102"/>
      <c r="BU158" s="102"/>
      <c r="BV158" s="102"/>
      <c r="BW158" s="102"/>
      <c r="BX158" s="102"/>
      <c r="BY158" s="102"/>
      <c r="BZ158" s="102"/>
      <c r="CA158" s="102"/>
      <c r="CB158" s="102"/>
      <c r="CC158" s="102"/>
      <c r="CD158" s="102"/>
      <c r="CE158" s="102"/>
      <c r="CF158" s="102"/>
      <c r="CG158" s="102"/>
      <c r="CH158" s="102"/>
      <c r="CI158" s="102"/>
      <c r="CJ158" s="102"/>
      <c r="CK158" s="102"/>
      <c r="CL158" s="102"/>
      <c r="CM158" s="102"/>
      <c r="CN158" s="102"/>
      <c r="CO158" s="102"/>
      <c r="CP158" s="102"/>
      <c r="CQ158" s="102"/>
      <c r="CR158" s="102"/>
      <c r="CS158" s="102"/>
      <c r="CT158" s="102"/>
      <c r="CU158" s="102"/>
      <c r="CV158" s="102"/>
      <c r="CW158" s="102"/>
      <c r="CX158" s="102"/>
      <c r="CY158" s="102"/>
      <c r="CZ158" s="102"/>
      <c r="DA158" s="102"/>
      <c r="DB158" s="102"/>
      <c r="DC158" s="102"/>
      <c r="DD158" s="102"/>
      <c r="DE158" s="102"/>
      <c r="DF158" s="102"/>
      <c r="DG158" s="102"/>
      <c r="DH158" s="102"/>
      <c r="DI158" s="102"/>
      <c r="DJ158" s="102"/>
      <c r="DK158" s="102"/>
      <c r="DL158" s="102"/>
      <c r="DM158" s="102"/>
      <c r="DN158" s="102"/>
      <c r="DO158" s="102"/>
      <c r="DP158" s="102"/>
      <c r="DQ158" s="102"/>
      <c r="DR158" s="102"/>
      <c r="DS158" s="102"/>
      <c r="DT158" s="102"/>
      <c r="DU158" s="102"/>
      <c r="DV158" s="102"/>
      <c r="DW158" s="102"/>
      <c r="DX158" s="102"/>
      <c r="DY158" s="102"/>
      <c r="DZ158" s="102"/>
      <c r="EA158" s="102"/>
      <c r="EB158" s="102"/>
      <c r="EC158" s="102"/>
      <c r="ED158" s="102"/>
      <c r="EE158" s="102"/>
      <c r="EF158" s="102"/>
      <c r="EG158" s="102"/>
      <c r="EH158" s="102"/>
      <c r="EI158" s="102"/>
      <c r="EJ158" s="102"/>
      <c r="EK158" s="102"/>
      <c r="EL158" s="102"/>
      <c r="EM158" s="102"/>
      <c r="EN158" s="102"/>
      <c r="EO158" s="102"/>
      <c r="EP158" s="102"/>
      <c r="EQ158" s="102"/>
      <c r="ER158" s="102"/>
      <c r="ES158" s="102"/>
      <c r="ET158" s="102"/>
      <c r="EU158" s="102"/>
      <c r="EV158" s="102"/>
      <c r="EW158" s="102"/>
      <c r="EX158" s="102"/>
      <c r="EY158" s="102"/>
      <c r="EZ158" s="102"/>
      <c r="FA158" s="102"/>
      <c r="FB158" s="102"/>
      <c r="FC158" s="102"/>
      <c r="FD158" s="102"/>
      <c r="FE158" s="102"/>
      <c r="FF158" s="102"/>
      <c r="FG158" s="102"/>
      <c r="FH158" s="102"/>
      <c r="FI158" s="102"/>
      <c r="FJ158" s="102"/>
      <c r="FK158" s="102"/>
      <c r="FL158" s="102"/>
      <c r="FM158" s="102"/>
      <c r="FN158" s="102"/>
      <c r="FO158" s="102"/>
      <c r="FP158" s="102"/>
      <c r="FQ158" s="102"/>
      <c r="FR158" s="102"/>
      <c r="FS158" s="102"/>
      <c r="FT158" s="102"/>
      <c r="FU158" s="102"/>
      <c r="FV158" s="102"/>
      <c r="FW158" s="102"/>
      <c r="FX158" s="102"/>
      <c r="FY158" s="102"/>
      <c r="FZ158" s="102"/>
      <c r="GA158" s="102"/>
      <c r="GB158" s="102"/>
      <c r="GC158" s="102"/>
      <c r="GD158" s="102"/>
      <c r="GE158" s="102"/>
      <c r="GF158" s="102"/>
      <c r="GG158" s="102"/>
      <c r="GH158" s="102"/>
      <c r="GI158" s="102"/>
      <c r="GJ158" s="102"/>
      <c r="GK158" s="102"/>
      <c r="GL158" s="102"/>
      <c r="GM158" s="102"/>
      <c r="GN158" s="102"/>
      <c r="GO158" s="102"/>
      <c r="GP158" s="102"/>
      <c r="GQ158" s="102"/>
      <c r="GR158" s="102"/>
      <c r="GS158" s="102"/>
      <c r="GT158" s="102"/>
      <c r="GU158" s="102"/>
      <c r="GV158" s="102"/>
      <c r="GW158" s="102"/>
      <c r="GX158" s="102"/>
      <c r="GY158" s="102"/>
      <c r="GZ158" s="102"/>
      <c r="HA158" s="102"/>
      <c r="HB158" s="102"/>
      <c r="HC158" s="102"/>
      <c r="HD158" s="102"/>
      <c r="HE158" s="102"/>
      <c r="HF158" s="102"/>
      <c r="HG158" s="102"/>
      <c r="HH158" s="102"/>
      <c r="HI158" s="102"/>
      <c r="HJ158" s="102"/>
      <c r="HK158" s="102"/>
      <c r="HL158" s="102"/>
      <c r="HM158" s="102"/>
      <c r="HN158" s="102"/>
      <c r="HO158" s="102"/>
      <c r="HP158" s="102"/>
      <c r="HQ158" s="102"/>
      <c r="HR158" s="102"/>
      <c r="HS158" s="102"/>
      <c r="HT158" s="102"/>
      <c r="HU158" s="102"/>
      <c r="HV158" s="102"/>
      <c r="HW158" s="102"/>
      <c r="HX158" s="102"/>
      <c r="HY158" s="102"/>
      <c r="HZ158" s="102"/>
      <c r="IA158" s="102"/>
      <c r="IB158" s="102"/>
      <c r="IC158" s="102"/>
      <c r="ID158" s="102"/>
      <c r="IE158" s="102"/>
      <c r="IF158" s="102"/>
      <c r="IG158" s="102"/>
      <c r="IH158" s="102"/>
      <c r="II158" s="102"/>
      <c r="IJ158" s="102"/>
      <c r="IK158" s="102"/>
      <c r="IL158" s="102"/>
      <c r="IM158" s="102"/>
      <c r="IN158" s="102"/>
      <c r="IO158" s="102"/>
      <c r="IP158" s="102"/>
      <c r="IQ158" s="102"/>
      <c r="IR158" s="102"/>
      <c r="IS158" s="102"/>
      <c r="IT158" s="102"/>
      <c r="IU158" s="102"/>
      <c r="IV158" s="102"/>
      <c r="IW158" s="102"/>
      <c r="IX158" s="102"/>
      <c r="IY158" s="102"/>
      <c r="IZ158" s="102"/>
      <c r="JA158" s="102"/>
      <c r="JB158" s="102"/>
      <c r="JC158" s="102"/>
      <c r="JD158" s="102"/>
      <c r="JE158" s="102"/>
      <c r="JF158" s="102"/>
      <c r="JG158" s="102"/>
      <c r="JH158" s="102"/>
      <c r="JI158" s="102"/>
      <c r="JJ158" s="102"/>
      <c r="JK158" s="102"/>
      <c r="JL158" s="102"/>
      <c r="JM158" s="102"/>
      <c r="JN158" s="102"/>
      <c r="JO158" s="102"/>
      <c r="JP158" s="102"/>
      <c r="JQ158" s="102"/>
      <c r="JR158" s="102"/>
      <c r="JS158" s="102"/>
      <c r="JT158" s="102"/>
      <c r="JU158" s="102"/>
      <c r="JV158" s="102"/>
      <c r="JW158" s="102"/>
      <c r="JX158" s="102"/>
      <c r="JY158" s="102"/>
      <c r="JZ158" s="102"/>
      <c r="KA158" s="102"/>
      <c r="KB158" s="102"/>
      <c r="KC158" s="102"/>
      <c r="KD158" s="102"/>
      <c r="KE158" s="102"/>
      <c r="KF158" s="102"/>
      <c r="KG158" s="102"/>
      <c r="KH158" s="102"/>
      <c r="KI158" s="102"/>
      <c r="KJ158" s="102"/>
      <c r="KK158" s="102"/>
      <c r="KL158" s="102"/>
      <c r="KM158" s="102"/>
      <c r="KN158" s="102"/>
      <c r="KO158" s="102"/>
      <c r="KP158" s="102"/>
      <c r="KQ158" s="102"/>
      <c r="KR158" s="102"/>
      <c r="KS158" s="102"/>
      <c r="KT158" s="102"/>
      <c r="KU158" s="102"/>
      <c r="KV158" s="102"/>
      <c r="KW158" s="102"/>
      <c r="KX158" s="102"/>
      <c r="KY158" s="102"/>
      <c r="KZ158" s="102"/>
      <c r="LA158" s="102"/>
      <c r="LB158" s="102"/>
      <c r="LC158" s="102"/>
      <c r="LD158" s="102"/>
      <c r="LE158" s="102"/>
      <c r="LF158" s="102"/>
      <c r="LG158" s="102"/>
      <c r="LH158" s="102"/>
      <c r="LI158" s="102"/>
      <c r="LJ158" s="102"/>
      <c r="LK158" s="102"/>
      <c r="LL158" s="102"/>
      <c r="LM158" s="102"/>
      <c r="LN158" s="102"/>
      <c r="LO158" s="102"/>
      <c r="LP158" s="102"/>
      <c r="LQ158" s="102"/>
      <c r="LR158" s="102"/>
      <c r="LS158" s="102"/>
      <c r="LT158" s="102"/>
      <c r="LU158" s="102"/>
      <c r="LV158" s="102"/>
      <c r="LW158" s="102"/>
      <c r="LX158" s="102"/>
      <c r="LY158" s="102"/>
      <c r="LZ158" s="102"/>
      <c r="MA158" s="102"/>
      <c r="MB158" s="102"/>
      <c r="MC158" s="102"/>
      <c r="MD158" s="102"/>
      <c r="ME158" s="102"/>
      <c r="MF158" s="102"/>
      <c r="MG158" s="102"/>
      <c r="MH158" s="102"/>
      <c r="MI158" s="102"/>
      <c r="MJ158" s="102"/>
      <c r="MK158" s="102"/>
      <c r="ML158" s="102"/>
      <c r="MM158" s="102"/>
      <c r="MN158" s="102"/>
      <c r="MO158" s="102"/>
      <c r="MP158" s="102"/>
      <c r="MQ158" s="102"/>
      <c r="MR158" s="102"/>
      <c r="MS158" s="102"/>
      <c r="MT158" s="102"/>
      <c r="MU158" s="102"/>
      <c r="MV158" s="102"/>
      <c r="MW158" s="102"/>
      <c r="MX158" s="102"/>
      <c r="MY158" s="102"/>
      <c r="MZ158" s="102"/>
      <c r="NA158" s="102"/>
      <c r="NB158" s="102"/>
      <c r="NC158" s="102"/>
      <c r="ND158" s="102"/>
      <c r="NE158" s="102"/>
      <c r="NF158" s="102"/>
      <c r="NG158" s="102"/>
      <c r="NH158" s="102"/>
      <c r="NI158" s="102"/>
      <c r="NJ158" s="102"/>
      <c r="NK158" s="102"/>
      <c r="NL158" s="102"/>
      <c r="NM158" s="102"/>
      <c r="NN158" s="102"/>
      <c r="NO158" s="102"/>
      <c r="NP158" s="102"/>
      <c r="NQ158" s="102"/>
      <c r="NR158" s="102"/>
      <c r="NS158" s="102"/>
      <c r="NT158" s="102"/>
      <c r="NU158" s="102"/>
      <c r="NV158" s="102"/>
      <c r="NW158" s="102"/>
      <c r="NX158" s="102"/>
      <c r="NY158" s="102"/>
      <c r="NZ158" s="102"/>
      <c r="OA158" s="102"/>
      <c r="OB158" s="102"/>
      <c r="OC158" s="102"/>
      <c r="OD158" s="102"/>
      <c r="OE158" s="102"/>
      <c r="OF158" s="102"/>
      <c r="OG158" s="102"/>
      <c r="OH158" s="102"/>
      <c r="OI158" s="102"/>
      <c r="OJ158" s="102"/>
      <c r="OK158" s="102"/>
      <c r="OL158" s="102"/>
      <c r="OM158" s="102"/>
      <c r="ON158" s="102"/>
      <c r="OO158" s="102"/>
      <c r="OP158" s="102"/>
      <c r="OQ158" s="102"/>
      <c r="OR158" s="102"/>
      <c r="OS158" s="102"/>
      <c r="OT158" s="102"/>
      <c r="OU158" s="102"/>
      <c r="OV158" s="102"/>
      <c r="OW158" s="102"/>
      <c r="OX158" s="102"/>
      <c r="OY158" s="102"/>
      <c r="OZ158" s="102"/>
      <c r="PA158" s="102"/>
      <c r="PB158" s="102"/>
      <c r="PC158" s="102"/>
      <c r="PD158" s="102"/>
      <c r="PE158" s="102"/>
      <c r="PF158" s="102"/>
      <c r="PG158" s="102"/>
      <c r="PH158" s="102"/>
      <c r="PI158" s="102"/>
      <c r="PJ158" s="102"/>
      <c r="PK158" s="102"/>
      <c r="PL158" s="102"/>
      <c r="PM158" s="102"/>
      <c r="PN158" s="102"/>
      <c r="PO158" s="102"/>
      <c r="PP158" s="102"/>
      <c r="PQ158" s="102"/>
      <c r="PR158" s="102"/>
      <c r="PS158" s="102"/>
      <c r="PT158" s="102"/>
      <c r="PU158" s="102"/>
      <c r="PV158" s="102"/>
      <c r="PW158" s="102"/>
      <c r="PX158" s="102"/>
      <c r="PY158" s="102"/>
      <c r="PZ158" s="102"/>
      <c r="QA158" s="102"/>
      <c r="QB158" s="102"/>
      <c r="QC158" s="102"/>
      <c r="QD158" s="102"/>
      <c r="QE158" s="102"/>
      <c r="QF158" s="102"/>
      <c r="QG158" s="102"/>
      <c r="QH158" s="102"/>
      <c r="QI158" s="102"/>
      <c r="QJ158" s="102"/>
      <c r="QK158" s="102"/>
      <c r="QL158" s="102"/>
      <c r="QM158" s="102"/>
      <c r="QN158" s="102"/>
      <c r="QO158" s="102"/>
      <c r="QP158" s="102"/>
      <c r="QQ158" s="102"/>
      <c r="QR158" s="102"/>
      <c r="QS158" s="102"/>
      <c r="QT158" s="102"/>
      <c r="QU158" s="102"/>
      <c r="QV158" s="102"/>
      <c r="QW158" s="102"/>
      <c r="QX158" s="102"/>
      <c r="QY158" s="102"/>
      <c r="QZ158" s="102"/>
      <c r="RA158" s="102"/>
      <c r="RB158" s="102"/>
      <c r="RC158" s="102"/>
      <c r="RD158" s="102"/>
      <c r="RE158" s="102"/>
      <c r="RF158" s="102"/>
      <c r="RG158" s="102"/>
      <c r="RH158" s="102"/>
      <c r="RI158" s="102"/>
      <c r="RJ158" s="102"/>
      <c r="RK158" s="102"/>
      <c r="RL158" s="102"/>
      <c r="RM158" s="102"/>
      <c r="RN158" s="102"/>
      <c r="RO158" s="102"/>
      <c r="RP158" s="102"/>
      <c r="RQ158" s="102"/>
      <c r="RR158" s="102"/>
      <c r="RS158" s="102"/>
      <c r="RT158" s="102"/>
      <c r="RU158" s="102"/>
      <c r="RV158" s="102"/>
      <c r="RW158" s="102"/>
      <c r="RX158" s="102"/>
      <c r="RY158" s="102"/>
      <c r="RZ158" s="102"/>
      <c r="SA158" s="102"/>
      <c r="SB158" s="102"/>
      <c r="SC158" s="102"/>
      <c r="SD158" s="102"/>
      <c r="SE158" s="102"/>
      <c r="SF158" s="102"/>
      <c r="SG158" s="102"/>
      <c r="SH158" s="102"/>
      <c r="SI158" s="102"/>
      <c r="SJ158" s="102"/>
      <c r="SK158" s="102"/>
      <c r="SL158" s="102"/>
      <c r="SM158" s="102"/>
      <c r="SN158" s="102"/>
      <c r="SO158" s="102"/>
      <c r="SP158" s="102"/>
      <c r="SQ158" s="102"/>
      <c r="SR158" s="102"/>
      <c r="SS158" s="102"/>
      <c r="ST158" s="102"/>
      <c r="SU158" s="102"/>
      <c r="SV158" s="102"/>
      <c r="SW158" s="102"/>
      <c r="SX158" s="102"/>
      <c r="SY158" s="102"/>
      <c r="SZ158" s="102"/>
      <c r="TA158" s="102"/>
      <c r="TB158" s="102"/>
      <c r="TC158" s="102"/>
      <c r="TD158" s="102"/>
      <c r="TE158" s="102"/>
      <c r="TF158" s="102"/>
      <c r="TG158" s="102"/>
      <c r="TH158" s="102"/>
      <c r="TI158" s="102"/>
      <c r="TJ158" s="102"/>
      <c r="TK158" s="102"/>
      <c r="TL158" s="102"/>
      <c r="TM158" s="102"/>
      <c r="TN158" s="102"/>
      <c r="TO158" s="102"/>
      <c r="TP158" s="102"/>
      <c r="TQ158" s="102"/>
      <c r="TR158" s="102"/>
      <c r="TS158" s="102"/>
      <c r="TT158" s="102"/>
      <c r="TU158" s="102"/>
      <c r="TV158" s="102"/>
      <c r="TW158" s="102"/>
      <c r="TX158" s="102"/>
      <c r="TY158" s="102"/>
      <c r="TZ158" s="102"/>
      <c r="UA158" s="102"/>
      <c r="UB158" s="102"/>
      <c r="UC158" s="102"/>
      <c r="UD158" s="102"/>
      <c r="UE158" s="102"/>
      <c r="UF158" s="102"/>
      <c r="UG158" s="102"/>
      <c r="UH158" s="102"/>
      <c r="UI158" s="102"/>
      <c r="UJ158" s="102"/>
      <c r="UK158" s="102"/>
      <c r="UL158" s="102"/>
      <c r="UM158" s="102"/>
      <c r="UN158" s="102"/>
      <c r="UO158" s="102"/>
      <c r="UP158" s="102"/>
      <c r="UQ158" s="102"/>
      <c r="UR158" s="102"/>
      <c r="US158" s="102"/>
      <c r="UT158" s="102"/>
      <c r="UU158" s="102"/>
      <c r="UV158" s="102"/>
      <c r="UW158" s="102"/>
      <c r="UX158" s="102"/>
      <c r="UY158" s="102"/>
      <c r="UZ158" s="102"/>
      <c r="VA158" s="102"/>
      <c r="VB158" s="102"/>
      <c r="VC158" s="102"/>
      <c r="VD158" s="102"/>
      <c r="VE158" s="102"/>
      <c r="VF158" s="102"/>
      <c r="VG158" s="102"/>
      <c r="VH158" s="102"/>
      <c r="VI158" s="102"/>
      <c r="VJ158" s="102"/>
      <c r="VK158" s="102"/>
      <c r="VL158" s="102"/>
      <c r="VM158" s="102"/>
      <c r="VN158" s="102"/>
      <c r="VO158" s="102"/>
      <c r="VP158" s="102"/>
      <c r="VQ158" s="102"/>
      <c r="VR158" s="102"/>
      <c r="VS158" s="102"/>
      <c r="VT158" s="102"/>
      <c r="VU158" s="102"/>
      <c r="VV158" s="102"/>
      <c r="VW158" s="102"/>
      <c r="VX158" s="102"/>
      <c r="VY158" s="102"/>
      <c r="VZ158" s="102"/>
      <c r="WA158" s="102"/>
      <c r="WB158" s="102"/>
      <c r="WC158" s="102"/>
      <c r="WD158" s="102"/>
      <c r="WE158" s="102"/>
      <c r="WF158" s="102"/>
      <c r="WG158" s="102"/>
      <c r="WH158" s="102"/>
      <c r="WI158" s="102"/>
      <c r="WJ158" s="102"/>
      <c r="WK158" s="102"/>
      <c r="WL158" s="102"/>
      <c r="WM158" s="102"/>
      <c r="WN158" s="102"/>
      <c r="WO158" s="102"/>
      <c r="WP158" s="102"/>
      <c r="WQ158" s="102"/>
      <c r="WR158" s="102"/>
      <c r="WS158" s="102"/>
      <c r="WT158" s="102"/>
      <c r="WU158" s="102"/>
      <c r="WV158" s="102"/>
      <c r="WW158" s="102"/>
      <c r="WX158" s="102"/>
      <c r="WY158" s="102"/>
      <c r="WZ158" s="102"/>
      <c r="XA158" s="102"/>
      <c r="XB158" s="102"/>
      <c r="XC158" s="102"/>
      <c r="XD158" s="102"/>
      <c r="XE158" s="102"/>
      <c r="XF158" s="102"/>
      <c r="XG158" s="102"/>
      <c r="XH158" s="102"/>
      <c r="XI158" s="102"/>
      <c r="XJ158" s="102"/>
      <c r="XK158" s="102"/>
      <c r="XL158" s="102"/>
      <c r="XM158" s="102"/>
      <c r="XN158" s="102"/>
      <c r="XO158" s="102"/>
      <c r="XP158" s="102"/>
      <c r="XQ158" s="102"/>
      <c r="XR158" s="102"/>
      <c r="XS158" s="102"/>
      <c r="XT158" s="102"/>
      <c r="XU158" s="102"/>
      <c r="XV158" s="102"/>
      <c r="XW158" s="102"/>
      <c r="XX158" s="102"/>
      <c r="XY158" s="102"/>
      <c r="XZ158" s="102"/>
      <c r="YA158" s="102"/>
      <c r="YB158" s="102"/>
      <c r="YC158" s="102"/>
      <c r="YD158" s="102"/>
      <c r="YE158" s="102"/>
      <c r="YF158" s="102"/>
      <c r="YG158" s="102"/>
      <c r="YH158" s="102"/>
      <c r="YI158" s="102"/>
      <c r="YJ158" s="102"/>
      <c r="YK158" s="102"/>
      <c r="YL158" s="102"/>
      <c r="YM158" s="102"/>
      <c r="YN158" s="102"/>
      <c r="YO158" s="102"/>
      <c r="YP158" s="102"/>
      <c r="YQ158" s="102"/>
      <c r="YR158" s="102"/>
      <c r="YS158" s="102"/>
      <c r="YT158" s="102"/>
      <c r="YU158" s="102"/>
      <c r="YV158" s="102"/>
      <c r="YW158" s="102"/>
      <c r="YX158" s="102"/>
      <c r="YY158" s="102"/>
      <c r="YZ158" s="102"/>
      <c r="ZA158" s="102"/>
      <c r="ZB158" s="102"/>
      <c r="ZC158" s="102"/>
      <c r="ZD158" s="102"/>
      <c r="ZE158" s="102"/>
      <c r="ZF158" s="102"/>
      <c r="ZG158" s="102"/>
      <c r="ZH158" s="102"/>
      <c r="ZI158" s="102"/>
      <c r="ZJ158" s="102"/>
      <c r="ZK158" s="102"/>
      <c r="ZL158" s="102"/>
      <c r="ZM158" s="102"/>
      <c r="ZN158" s="102"/>
      <c r="ZO158" s="102"/>
      <c r="ZP158" s="102"/>
      <c r="ZQ158" s="102"/>
      <c r="ZR158" s="102"/>
      <c r="ZS158" s="102"/>
      <c r="ZT158" s="102"/>
      <c r="ZU158" s="102"/>
      <c r="ZV158" s="102"/>
      <c r="ZW158" s="102"/>
      <c r="ZX158" s="102"/>
      <c r="ZY158" s="102"/>
      <c r="ZZ158" s="102"/>
      <c r="AAA158" s="102"/>
      <c r="AAB158" s="102"/>
      <c r="AAC158" s="102"/>
      <c r="AAD158" s="102"/>
      <c r="AAE158" s="102"/>
      <c r="AAF158" s="102"/>
      <c r="AAG158" s="102"/>
      <c r="AAH158" s="102"/>
      <c r="AAI158" s="102"/>
      <c r="AAJ158" s="102"/>
      <c r="AAK158" s="102"/>
      <c r="AAL158" s="102"/>
      <c r="AAM158" s="102"/>
      <c r="AAN158" s="102"/>
      <c r="AAO158" s="102"/>
      <c r="AAP158" s="102"/>
      <c r="AAQ158" s="102"/>
      <c r="AAR158" s="102"/>
      <c r="AAS158" s="102"/>
      <c r="AAT158" s="102"/>
      <c r="AAU158" s="102"/>
      <c r="AAV158" s="102"/>
      <c r="AAW158" s="102"/>
      <c r="AAX158" s="102"/>
      <c r="AAY158" s="102"/>
      <c r="AAZ158" s="102"/>
      <c r="ABA158" s="102"/>
      <c r="ABB158" s="102"/>
      <c r="ABC158" s="102"/>
      <c r="ABD158" s="102"/>
      <c r="ABE158" s="102"/>
      <c r="ABF158" s="102"/>
      <c r="ABG158" s="102"/>
      <c r="ABH158" s="102"/>
      <c r="ABI158" s="102"/>
      <c r="ABJ158" s="102"/>
      <c r="ABK158" s="102"/>
      <c r="ABL158" s="102"/>
      <c r="ABM158" s="102"/>
      <c r="ABN158" s="102"/>
      <c r="ABO158" s="102"/>
      <c r="ABP158" s="102"/>
      <c r="ABQ158" s="102"/>
      <c r="ABR158" s="102"/>
      <c r="ABS158" s="102"/>
      <c r="ABT158" s="102"/>
      <c r="ABU158" s="102"/>
      <c r="ABV158" s="102"/>
      <c r="ABW158" s="102"/>
      <c r="ABX158" s="102"/>
      <c r="ABY158" s="102"/>
      <c r="ABZ158" s="102"/>
      <c r="ACA158" s="102"/>
      <c r="ACB158" s="102"/>
      <c r="ACC158" s="102"/>
      <c r="ACD158" s="102"/>
      <c r="ACE158" s="102"/>
      <c r="ACF158" s="102"/>
      <c r="ACG158" s="102"/>
      <c r="ACH158" s="102"/>
      <c r="ACI158" s="102"/>
      <c r="ACJ158" s="102"/>
      <c r="ACK158" s="102"/>
      <c r="ACL158" s="102"/>
      <c r="ACM158" s="102"/>
      <c r="ACN158" s="102"/>
      <c r="ACO158" s="102"/>
      <c r="ACP158" s="102"/>
      <c r="ACQ158" s="102"/>
      <c r="ACR158" s="102"/>
      <c r="ACS158" s="102"/>
      <c r="ACT158" s="102"/>
      <c r="ACU158" s="102"/>
      <c r="ACV158" s="102"/>
      <c r="ACW158" s="102"/>
      <c r="ACX158" s="102"/>
      <c r="ACY158" s="102"/>
      <c r="ACZ158" s="102"/>
      <c r="ADA158" s="102"/>
      <c r="ADB158" s="102"/>
      <c r="ADC158" s="102"/>
      <c r="ADD158" s="102"/>
      <c r="ADE158" s="102"/>
      <c r="ADF158" s="102"/>
      <c r="ADG158" s="102"/>
      <c r="ADH158" s="102"/>
      <c r="ADI158" s="102"/>
      <c r="ADJ158" s="102"/>
      <c r="ADK158" s="102"/>
      <c r="ADL158" s="102"/>
      <c r="ADM158" s="102"/>
      <c r="ADN158" s="102"/>
      <c r="ADO158" s="102"/>
      <c r="ADP158" s="102"/>
      <c r="ADQ158" s="102"/>
      <c r="ADR158" s="102"/>
      <c r="ADS158" s="102"/>
      <c r="ADT158" s="102"/>
      <c r="ADU158" s="102"/>
      <c r="ADV158" s="102"/>
      <c r="ADW158" s="102"/>
      <c r="ADX158" s="102"/>
      <c r="ADY158" s="102"/>
      <c r="ADZ158" s="102"/>
      <c r="AEA158" s="102"/>
      <c r="AEB158" s="102"/>
      <c r="AEC158" s="102"/>
    </row>
    <row r="159" spans="1:809" s="73" customFormat="1">
      <c r="A159" s="18"/>
      <c r="B159" s="35">
        <v>1</v>
      </c>
      <c r="C159" s="62" t="s">
        <v>464</v>
      </c>
      <c r="D159" s="72" t="s">
        <v>56</v>
      </c>
      <c r="E159" s="63" t="s">
        <v>36</v>
      </c>
      <c r="F159" s="63" t="s">
        <v>324</v>
      </c>
      <c r="G159" s="63">
        <v>66</v>
      </c>
      <c r="H159" s="64">
        <v>2500000</v>
      </c>
      <c r="I159" s="63" t="s">
        <v>30</v>
      </c>
      <c r="J159" s="65">
        <v>1</v>
      </c>
      <c r="K159" s="90">
        <v>94</v>
      </c>
      <c r="L159" s="65">
        <v>1980</v>
      </c>
      <c r="M159" s="67">
        <v>29507</v>
      </c>
      <c r="N159" s="64">
        <v>2000000</v>
      </c>
      <c r="O159" s="68">
        <v>8</v>
      </c>
      <c r="P159" s="68"/>
      <c r="Q159" s="69" t="s">
        <v>240</v>
      </c>
      <c r="R159" s="70"/>
      <c r="S159" s="29" t="s">
        <v>58</v>
      </c>
      <c r="T159" s="30" t="str">
        <f t="shared" si="2"/>
        <v>Cu</v>
      </c>
      <c r="U159" s="29">
        <v>1300</v>
      </c>
      <c r="V159" s="29">
        <v>0.53</v>
      </c>
      <c r="W159" s="29"/>
      <c r="X159" s="29">
        <v>0.53</v>
      </c>
      <c r="Y159" s="29">
        <v>1967</v>
      </c>
      <c r="Z159" s="29">
        <v>100</v>
      </c>
      <c r="AA159" s="29" t="s">
        <v>59</v>
      </c>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c r="DS159" s="71"/>
      <c r="DT159" s="71"/>
      <c r="DU159" s="71"/>
      <c r="DV159" s="71"/>
      <c r="DW159" s="71"/>
      <c r="DX159" s="71"/>
      <c r="DY159" s="71"/>
      <c r="DZ159" s="71"/>
      <c r="EA159" s="71"/>
      <c r="EB159" s="71"/>
      <c r="EC159" s="71"/>
      <c r="ED159" s="71"/>
      <c r="EE159" s="71"/>
      <c r="EF159" s="71"/>
      <c r="EG159" s="71"/>
      <c r="EH159" s="71"/>
      <c r="EI159" s="71"/>
      <c r="EJ159" s="71"/>
      <c r="EK159" s="71"/>
      <c r="EL159" s="71"/>
      <c r="EM159" s="71"/>
      <c r="EN159" s="71"/>
      <c r="EO159" s="71"/>
      <c r="EP159" s="71"/>
      <c r="EQ159" s="71"/>
      <c r="ER159" s="71"/>
      <c r="ES159" s="71"/>
      <c r="ET159" s="71"/>
      <c r="EU159" s="71"/>
      <c r="EV159" s="71"/>
      <c r="EW159" s="71"/>
      <c r="EX159" s="71"/>
      <c r="EY159" s="71"/>
      <c r="EZ159" s="71"/>
      <c r="FA159" s="71"/>
      <c r="FB159" s="71"/>
      <c r="FC159" s="71"/>
      <c r="FD159" s="71"/>
      <c r="FE159" s="71"/>
      <c r="FF159" s="71"/>
      <c r="FG159" s="71"/>
      <c r="FH159" s="71"/>
      <c r="FI159" s="71"/>
      <c r="FJ159" s="71"/>
      <c r="FK159" s="71"/>
      <c r="FL159" s="71"/>
      <c r="FM159" s="71"/>
      <c r="FN159" s="71"/>
      <c r="FO159" s="71"/>
      <c r="FP159" s="71"/>
      <c r="FQ159" s="71"/>
      <c r="FR159" s="71"/>
      <c r="FS159" s="71"/>
      <c r="FT159" s="71"/>
      <c r="FU159" s="71"/>
      <c r="FV159" s="71"/>
      <c r="FW159" s="71"/>
      <c r="FX159" s="71"/>
      <c r="FY159" s="71"/>
      <c r="FZ159" s="71"/>
      <c r="GA159" s="71"/>
      <c r="GB159" s="71"/>
      <c r="GC159" s="71"/>
      <c r="GD159" s="71"/>
      <c r="GE159" s="71"/>
      <c r="GF159" s="71"/>
      <c r="GG159" s="71"/>
      <c r="GH159" s="71"/>
      <c r="GI159" s="71"/>
      <c r="GJ159" s="71"/>
      <c r="GK159" s="71"/>
      <c r="GL159" s="71"/>
      <c r="GM159" s="71"/>
      <c r="GN159" s="71"/>
      <c r="GO159" s="71"/>
      <c r="GP159" s="71"/>
      <c r="GQ159" s="71"/>
      <c r="GR159" s="71"/>
      <c r="GS159" s="71"/>
      <c r="GT159" s="71"/>
      <c r="GU159" s="71"/>
      <c r="GV159" s="71"/>
      <c r="GW159" s="71"/>
      <c r="GX159" s="71"/>
      <c r="GY159" s="71"/>
      <c r="GZ159" s="71"/>
      <c r="HA159" s="71"/>
      <c r="HB159" s="71"/>
      <c r="HC159" s="71"/>
      <c r="HD159" s="71"/>
      <c r="HE159" s="71"/>
      <c r="HF159" s="71"/>
      <c r="HG159" s="71"/>
      <c r="HH159" s="71"/>
      <c r="HI159" s="71"/>
      <c r="HJ159" s="71"/>
      <c r="HK159" s="71"/>
      <c r="HL159" s="71"/>
      <c r="HM159" s="71"/>
      <c r="HN159" s="71"/>
      <c r="HO159" s="71"/>
      <c r="HP159" s="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c r="IV159" s="71"/>
      <c r="IW159" s="71"/>
      <c r="IX159" s="71"/>
      <c r="IY159" s="71"/>
      <c r="IZ159" s="71"/>
      <c r="JA159" s="71"/>
      <c r="JB159" s="71"/>
      <c r="JC159" s="71"/>
      <c r="JD159" s="71"/>
      <c r="JE159" s="71"/>
      <c r="JF159" s="71"/>
      <c r="JG159" s="71"/>
      <c r="JH159" s="71"/>
      <c r="JI159" s="71"/>
      <c r="JJ159" s="71"/>
      <c r="JK159" s="71"/>
      <c r="JL159" s="71"/>
      <c r="JM159" s="71"/>
      <c r="JN159" s="71"/>
      <c r="JO159" s="71"/>
      <c r="JP159" s="71"/>
      <c r="JQ159" s="71"/>
      <c r="JR159" s="71"/>
      <c r="JS159" s="71"/>
      <c r="JT159" s="71"/>
      <c r="JU159" s="71"/>
      <c r="JV159" s="71"/>
      <c r="JW159" s="71"/>
      <c r="JX159" s="71"/>
      <c r="JY159" s="71"/>
      <c r="JZ159" s="71"/>
      <c r="KA159" s="71"/>
      <c r="KB159" s="71"/>
      <c r="KC159" s="71"/>
      <c r="KD159" s="71"/>
      <c r="KE159" s="71"/>
      <c r="KF159" s="71"/>
      <c r="KG159" s="71"/>
      <c r="KH159" s="71"/>
      <c r="KI159" s="71"/>
      <c r="KJ159" s="71"/>
      <c r="KK159" s="71"/>
      <c r="KL159" s="71"/>
      <c r="KM159" s="71"/>
      <c r="KN159" s="71"/>
      <c r="KO159" s="71"/>
      <c r="KP159" s="71"/>
      <c r="KQ159" s="71"/>
      <c r="KR159" s="71"/>
      <c r="KS159" s="71"/>
      <c r="KT159" s="71"/>
      <c r="KU159" s="71"/>
      <c r="KV159" s="71"/>
      <c r="KW159" s="71"/>
      <c r="KX159" s="71"/>
      <c r="KY159" s="71"/>
      <c r="KZ159" s="71"/>
      <c r="LA159" s="71"/>
      <c r="LB159" s="71"/>
      <c r="LC159" s="71"/>
      <c r="LD159" s="71"/>
      <c r="LE159" s="71"/>
      <c r="LF159" s="71"/>
      <c r="LG159" s="71"/>
      <c r="LH159" s="71"/>
      <c r="LI159" s="71"/>
      <c r="LJ159" s="71"/>
      <c r="LK159" s="71"/>
      <c r="LL159" s="71"/>
      <c r="LM159" s="71"/>
      <c r="LN159" s="71"/>
      <c r="LO159" s="71"/>
      <c r="LP159" s="71"/>
      <c r="LQ159" s="71"/>
      <c r="LR159" s="71"/>
      <c r="LS159" s="71"/>
      <c r="LT159" s="71"/>
      <c r="LU159" s="71"/>
      <c r="LV159" s="71"/>
      <c r="LW159" s="71"/>
      <c r="LX159" s="71"/>
      <c r="LY159" s="71"/>
      <c r="LZ159" s="71"/>
      <c r="MA159" s="71"/>
      <c r="MB159" s="71"/>
      <c r="MC159" s="71"/>
      <c r="MD159" s="71"/>
      <c r="ME159" s="71"/>
      <c r="MF159" s="71"/>
      <c r="MG159" s="71"/>
      <c r="MH159" s="71"/>
      <c r="MI159" s="71"/>
      <c r="MJ159" s="71"/>
      <c r="MK159" s="71"/>
      <c r="ML159" s="71"/>
      <c r="MM159" s="71"/>
      <c r="MN159" s="71"/>
      <c r="MO159" s="71"/>
      <c r="MP159" s="71"/>
      <c r="MQ159" s="71"/>
      <c r="MR159" s="71"/>
      <c r="MS159" s="71"/>
      <c r="MT159" s="71"/>
      <c r="MU159" s="71"/>
      <c r="MV159" s="71"/>
      <c r="MW159" s="71"/>
      <c r="MX159" s="71"/>
      <c r="MY159" s="71"/>
      <c r="MZ159" s="71"/>
      <c r="NA159" s="71"/>
      <c r="NB159" s="71"/>
      <c r="NC159" s="71"/>
      <c r="ND159" s="71"/>
      <c r="NE159" s="71"/>
      <c r="NF159" s="71"/>
      <c r="NG159" s="71"/>
      <c r="NH159" s="71"/>
      <c r="NI159" s="71"/>
      <c r="NJ159" s="71"/>
      <c r="NK159" s="71"/>
      <c r="NL159" s="71"/>
      <c r="NM159" s="71"/>
      <c r="NN159" s="71"/>
      <c r="NO159" s="71"/>
      <c r="NP159" s="71"/>
      <c r="NQ159" s="71"/>
      <c r="NR159" s="71"/>
      <c r="NS159" s="71"/>
      <c r="NT159" s="71"/>
      <c r="NU159" s="71"/>
      <c r="NV159" s="71"/>
      <c r="NW159" s="71"/>
      <c r="NX159" s="71"/>
      <c r="NY159" s="71"/>
      <c r="NZ159" s="71"/>
      <c r="OA159" s="71"/>
      <c r="OB159" s="71"/>
      <c r="OC159" s="71"/>
      <c r="OD159" s="71"/>
      <c r="OE159" s="71"/>
      <c r="OF159" s="71"/>
      <c r="OG159" s="71"/>
      <c r="OH159" s="71"/>
      <c r="OI159" s="71"/>
      <c r="OJ159" s="71"/>
      <c r="OK159" s="71"/>
      <c r="OL159" s="71"/>
      <c r="OM159" s="71"/>
      <c r="ON159" s="71"/>
      <c r="OO159" s="71"/>
      <c r="OP159" s="71"/>
      <c r="OQ159" s="71"/>
      <c r="OR159" s="71"/>
      <c r="OS159" s="71"/>
      <c r="OT159" s="71"/>
      <c r="OU159" s="71"/>
      <c r="OV159" s="71"/>
      <c r="OW159" s="71"/>
      <c r="OX159" s="71"/>
      <c r="OY159" s="71"/>
      <c r="OZ159" s="71"/>
      <c r="PA159" s="71"/>
      <c r="PB159" s="71"/>
      <c r="PC159" s="71"/>
      <c r="PD159" s="71"/>
      <c r="PE159" s="71"/>
      <c r="PF159" s="71"/>
      <c r="PG159" s="71"/>
      <c r="PH159" s="71"/>
      <c r="PI159" s="71"/>
      <c r="PJ159" s="71"/>
      <c r="PK159" s="71"/>
      <c r="PL159" s="71"/>
      <c r="PM159" s="71"/>
      <c r="PN159" s="71"/>
      <c r="PO159" s="71"/>
      <c r="PP159" s="71"/>
      <c r="PQ159" s="71"/>
      <c r="PR159" s="71"/>
      <c r="PS159" s="71"/>
      <c r="PT159" s="71"/>
      <c r="PU159" s="71"/>
      <c r="PV159" s="71"/>
      <c r="PW159" s="71"/>
      <c r="PX159" s="71"/>
      <c r="PY159" s="71"/>
      <c r="PZ159" s="71"/>
      <c r="QA159" s="71"/>
      <c r="QB159" s="71"/>
      <c r="QC159" s="71"/>
      <c r="QD159" s="71"/>
      <c r="QE159" s="71"/>
      <c r="QF159" s="71"/>
      <c r="QG159" s="71"/>
      <c r="QH159" s="71"/>
      <c r="QI159" s="71"/>
      <c r="QJ159" s="71"/>
      <c r="QK159" s="71"/>
      <c r="QL159" s="71"/>
      <c r="QM159" s="71"/>
      <c r="QN159" s="71"/>
      <c r="QO159" s="71"/>
      <c r="QP159" s="71"/>
      <c r="QQ159" s="71"/>
      <c r="QR159" s="71"/>
      <c r="QS159" s="71"/>
      <c r="QT159" s="71"/>
      <c r="QU159" s="71"/>
      <c r="QV159" s="71"/>
      <c r="QW159" s="71"/>
      <c r="QX159" s="71"/>
      <c r="QY159" s="71"/>
      <c r="QZ159" s="71"/>
      <c r="RA159" s="71"/>
      <c r="RB159" s="71"/>
      <c r="RC159" s="71"/>
      <c r="RD159" s="71"/>
      <c r="RE159" s="71"/>
      <c r="RF159" s="71"/>
      <c r="RG159" s="71"/>
      <c r="RH159" s="71"/>
      <c r="RI159" s="71"/>
      <c r="RJ159" s="71"/>
      <c r="RK159" s="71"/>
      <c r="RL159" s="71"/>
      <c r="RM159" s="71"/>
      <c r="RN159" s="71"/>
      <c r="RO159" s="71"/>
      <c r="RP159" s="71"/>
      <c r="RQ159" s="71"/>
      <c r="RR159" s="71"/>
      <c r="RS159" s="71"/>
      <c r="RT159" s="71"/>
      <c r="RU159" s="71"/>
      <c r="RV159" s="71"/>
      <c r="RW159" s="71"/>
      <c r="RX159" s="71"/>
      <c r="RY159" s="71"/>
      <c r="RZ159" s="71"/>
      <c r="SA159" s="71"/>
      <c r="SB159" s="71"/>
      <c r="SC159" s="71"/>
      <c r="SD159" s="71"/>
      <c r="SE159" s="71"/>
      <c r="SF159" s="71"/>
      <c r="SG159" s="71"/>
      <c r="SH159" s="71"/>
      <c r="SI159" s="71"/>
      <c r="SJ159" s="71"/>
      <c r="SK159" s="71"/>
      <c r="SL159" s="71"/>
      <c r="SM159" s="71"/>
      <c r="SN159" s="71"/>
      <c r="SO159" s="71"/>
      <c r="SP159" s="71"/>
      <c r="SQ159" s="71"/>
      <c r="SR159" s="71"/>
      <c r="SS159" s="71"/>
      <c r="ST159" s="71"/>
      <c r="SU159" s="71"/>
      <c r="SV159" s="71"/>
      <c r="SW159" s="71"/>
      <c r="SX159" s="71"/>
      <c r="SY159" s="71"/>
      <c r="SZ159" s="71"/>
      <c r="TA159" s="71"/>
      <c r="TB159" s="71"/>
      <c r="TC159" s="71"/>
      <c r="TD159" s="71"/>
      <c r="TE159" s="71"/>
      <c r="TF159" s="71"/>
      <c r="TG159" s="71"/>
      <c r="TH159" s="71"/>
      <c r="TI159" s="71"/>
      <c r="TJ159" s="71"/>
      <c r="TK159" s="71"/>
      <c r="TL159" s="71"/>
      <c r="TM159" s="71"/>
      <c r="TN159" s="71"/>
      <c r="TO159" s="71"/>
      <c r="TP159" s="71"/>
      <c r="TQ159" s="71"/>
      <c r="TR159" s="71"/>
      <c r="TS159" s="71"/>
      <c r="TT159" s="71"/>
      <c r="TU159" s="71"/>
      <c r="TV159" s="71"/>
      <c r="TW159" s="71"/>
      <c r="TX159" s="71"/>
      <c r="TY159" s="71"/>
      <c r="TZ159" s="71"/>
      <c r="UA159" s="71"/>
      <c r="UB159" s="71"/>
      <c r="UC159" s="71"/>
      <c r="UD159" s="71"/>
      <c r="UE159" s="71"/>
      <c r="UF159" s="71"/>
      <c r="UG159" s="71"/>
      <c r="UH159" s="71"/>
      <c r="UI159" s="71"/>
      <c r="UJ159" s="71"/>
      <c r="UK159" s="71"/>
      <c r="UL159" s="71"/>
      <c r="UM159" s="71"/>
      <c r="UN159" s="71"/>
      <c r="UO159" s="71"/>
      <c r="UP159" s="71"/>
      <c r="UQ159" s="71"/>
      <c r="UR159" s="71"/>
      <c r="US159" s="71"/>
      <c r="UT159" s="71"/>
      <c r="UU159" s="71"/>
      <c r="UV159" s="71"/>
      <c r="UW159" s="71"/>
      <c r="UX159" s="71"/>
      <c r="UY159" s="71"/>
      <c r="UZ159" s="71"/>
      <c r="VA159" s="71"/>
      <c r="VB159" s="71"/>
      <c r="VC159" s="71"/>
      <c r="VD159" s="71"/>
      <c r="VE159" s="71"/>
      <c r="VF159" s="71"/>
      <c r="VG159" s="71"/>
      <c r="VH159" s="71"/>
      <c r="VI159" s="71"/>
      <c r="VJ159" s="71"/>
      <c r="VK159" s="71"/>
      <c r="VL159" s="71"/>
      <c r="VM159" s="71"/>
      <c r="VN159" s="71"/>
      <c r="VO159" s="71"/>
      <c r="VP159" s="71"/>
      <c r="VQ159" s="71"/>
      <c r="VR159" s="71"/>
      <c r="VS159" s="71"/>
      <c r="VT159" s="71"/>
      <c r="VU159" s="71"/>
      <c r="VV159" s="71"/>
      <c r="VW159" s="71"/>
      <c r="VX159" s="71"/>
      <c r="VY159" s="71"/>
      <c r="VZ159" s="71"/>
      <c r="WA159" s="71"/>
      <c r="WB159" s="71"/>
      <c r="WC159" s="71"/>
      <c r="WD159" s="71"/>
      <c r="WE159" s="71"/>
      <c r="WF159" s="71"/>
      <c r="WG159" s="71"/>
      <c r="WH159" s="71"/>
      <c r="WI159" s="71"/>
      <c r="WJ159" s="71"/>
      <c r="WK159" s="71"/>
      <c r="WL159" s="71"/>
      <c r="WM159" s="71"/>
      <c r="WN159" s="71"/>
      <c r="WO159" s="71"/>
      <c r="WP159" s="71"/>
      <c r="WQ159" s="71"/>
      <c r="WR159" s="71"/>
      <c r="WS159" s="71"/>
      <c r="WT159" s="71"/>
      <c r="WU159" s="71"/>
      <c r="WV159" s="71"/>
      <c r="WW159" s="71"/>
      <c r="WX159" s="71"/>
      <c r="WY159" s="71"/>
      <c r="WZ159" s="71"/>
      <c r="XA159" s="71"/>
      <c r="XB159" s="71"/>
      <c r="XC159" s="71"/>
      <c r="XD159" s="71"/>
      <c r="XE159" s="71"/>
      <c r="XF159" s="71"/>
      <c r="XG159" s="71"/>
      <c r="XH159" s="71"/>
      <c r="XI159" s="71"/>
      <c r="XJ159" s="71"/>
      <c r="XK159" s="71"/>
      <c r="XL159" s="71"/>
      <c r="XM159" s="71"/>
      <c r="XN159" s="71"/>
      <c r="XO159" s="71"/>
      <c r="XP159" s="71"/>
      <c r="XQ159" s="71"/>
      <c r="XR159" s="71"/>
      <c r="XS159" s="71"/>
      <c r="XT159" s="71"/>
      <c r="XU159" s="71"/>
      <c r="XV159" s="71"/>
      <c r="XW159" s="71"/>
      <c r="XX159" s="71"/>
      <c r="XY159" s="71"/>
      <c r="XZ159" s="71"/>
      <c r="YA159" s="71"/>
      <c r="YB159" s="71"/>
      <c r="YC159" s="71"/>
      <c r="YD159" s="71"/>
      <c r="YE159" s="71"/>
      <c r="YF159" s="71"/>
      <c r="YG159" s="71"/>
      <c r="YH159" s="71"/>
      <c r="YI159" s="71"/>
      <c r="YJ159" s="71"/>
      <c r="YK159" s="71"/>
      <c r="YL159" s="71"/>
      <c r="YM159" s="71"/>
      <c r="YN159" s="71"/>
      <c r="YO159" s="71"/>
      <c r="YP159" s="71"/>
      <c r="YQ159" s="71"/>
      <c r="YR159" s="71"/>
      <c r="YS159" s="71"/>
      <c r="YT159" s="71"/>
      <c r="YU159" s="71"/>
      <c r="YV159" s="71"/>
      <c r="YW159" s="71"/>
      <c r="YX159" s="71"/>
      <c r="YY159" s="71"/>
      <c r="YZ159" s="71"/>
      <c r="ZA159" s="71"/>
      <c r="ZB159" s="71"/>
      <c r="ZC159" s="71"/>
      <c r="ZD159" s="71"/>
      <c r="ZE159" s="71"/>
      <c r="ZF159" s="71"/>
      <c r="ZG159" s="71"/>
      <c r="ZH159" s="71"/>
      <c r="ZI159" s="71"/>
      <c r="ZJ159" s="71"/>
      <c r="ZK159" s="71"/>
      <c r="ZL159" s="71"/>
      <c r="ZM159" s="71"/>
      <c r="ZN159" s="71"/>
      <c r="ZO159" s="71"/>
      <c r="ZP159" s="71"/>
      <c r="ZQ159" s="71"/>
      <c r="ZR159" s="71"/>
      <c r="ZS159" s="71"/>
      <c r="ZT159" s="71"/>
      <c r="ZU159" s="71"/>
      <c r="ZV159" s="71"/>
      <c r="ZW159" s="71"/>
      <c r="ZX159" s="71"/>
      <c r="ZY159" s="71"/>
      <c r="ZZ159" s="71"/>
      <c r="AAA159" s="71"/>
      <c r="AAB159" s="71"/>
      <c r="AAC159" s="71"/>
      <c r="AAD159" s="71"/>
      <c r="AAE159" s="71"/>
      <c r="AAF159" s="71"/>
      <c r="AAG159" s="71"/>
      <c r="AAH159" s="71"/>
      <c r="AAI159" s="71"/>
      <c r="AAJ159" s="71"/>
      <c r="AAK159" s="71"/>
      <c r="AAL159" s="71"/>
      <c r="AAM159" s="71"/>
      <c r="AAN159" s="71"/>
      <c r="AAO159" s="71"/>
      <c r="AAP159" s="71"/>
      <c r="AAQ159" s="71"/>
      <c r="AAR159" s="71"/>
      <c r="AAS159" s="71"/>
      <c r="AAT159" s="71"/>
      <c r="AAU159" s="71"/>
      <c r="AAV159" s="71"/>
      <c r="AAW159" s="71"/>
      <c r="AAX159" s="71"/>
      <c r="AAY159" s="71"/>
      <c r="AAZ159" s="71"/>
      <c r="ABA159" s="71"/>
      <c r="ABB159" s="71"/>
      <c r="ABC159" s="71"/>
      <c r="ABD159" s="71"/>
      <c r="ABE159" s="71"/>
      <c r="ABF159" s="71"/>
      <c r="ABG159" s="71"/>
      <c r="ABH159" s="71"/>
      <c r="ABI159" s="71"/>
      <c r="ABJ159" s="71"/>
      <c r="ABK159" s="71"/>
      <c r="ABL159" s="71"/>
      <c r="ABM159" s="71"/>
      <c r="ABN159" s="71"/>
      <c r="ABO159" s="71"/>
      <c r="ABP159" s="71"/>
      <c r="ABQ159" s="71"/>
      <c r="ABR159" s="71"/>
      <c r="ABS159" s="71"/>
      <c r="ABT159" s="71"/>
      <c r="ABU159" s="71"/>
      <c r="ABV159" s="71"/>
      <c r="ABW159" s="71"/>
      <c r="ABX159" s="71"/>
      <c r="ABY159" s="71"/>
      <c r="ABZ159" s="71"/>
      <c r="ACA159" s="71"/>
      <c r="ACB159" s="71"/>
      <c r="ACC159" s="71"/>
      <c r="ACD159" s="71"/>
      <c r="ACE159" s="71"/>
      <c r="ACF159" s="71"/>
      <c r="ACG159" s="71"/>
      <c r="ACH159" s="71"/>
      <c r="ACI159" s="71"/>
      <c r="ACJ159" s="71"/>
      <c r="ACK159" s="71"/>
      <c r="ACL159" s="71"/>
      <c r="ACM159" s="71"/>
      <c r="ACN159" s="71"/>
      <c r="ACO159" s="71"/>
      <c r="ACP159" s="71"/>
      <c r="ACQ159" s="71"/>
      <c r="ACR159" s="71"/>
      <c r="ACS159" s="71"/>
      <c r="ACT159" s="71"/>
      <c r="ACU159" s="71"/>
      <c r="ACV159" s="71"/>
      <c r="ACW159" s="71"/>
      <c r="ACX159" s="71"/>
      <c r="ACY159" s="71"/>
      <c r="ACZ159" s="71"/>
      <c r="ADA159" s="71"/>
      <c r="ADB159" s="71"/>
      <c r="ADC159" s="71"/>
      <c r="ADD159" s="71"/>
      <c r="ADE159" s="71"/>
      <c r="ADF159" s="71"/>
      <c r="ADG159" s="71"/>
      <c r="ADH159" s="71"/>
      <c r="ADI159" s="71"/>
      <c r="ADJ159" s="71"/>
      <c r="ADK159" s="71"/>
      <c r="ADL159" s="71"/>
      <c r="ADM159" s="71"/>
      <c r="ADN159" s="71"/>
      <c r="ADO159" s="71"/>
      <c r="ADP159" s="71"/>
      <c r="ADQ159" s="71"/>
      <c r="ADR159" s="71"/>
      <c r="ADS159" s="71"/>
      <c r="ADT159" s="71"/>
      <c r="ADU159" s="71"/>
      <c r="ADV159" s="71"/>
      <c r="ADW159" s="71"/>
      <c r="ADX159" s="71"/>
      <c r="ADY159" s="71"/>
      <c r="ADZ159" s="71"/>
      <c r="AEA159" s="71"/>
      <c r="AEB159" s="71"/>
      <c r="AEC159" s="71"/>
    </row>
    <row r="160" spans="1:809" s="73" customFormat="1">
      <c r="A160" s="49"/>
      <c r="B160" s="35">
        <v>3</v>
      </c>
      <c r="C160" s="62" t="s">
        <v>465</v>
      </c>
      <c r="D160" s="72" t="s">
        <v>383</v>
      </c>
      <c r="E160" s="63"/>
      <c r="F160" s="63"/>
      <c r="G160" s="63">
        <v>7</v>
      </c>
      <c r="H160" s="64"/>
      <c r="I160" s="63" t="s">
        <v>92</v>
      </c>
      <c r="J160" s="65">
        <v>1</v>
      </c>
      <c r="K160" s="90">
        <v>119</v>
      </c>
      <c r="L160" s="65">
        <v>1980</v>
      </c>
      <c r="M160" s="84">
        <v>29342</v>
      </c>
      <c r="N160" s="64"/>
      <c r="O160" s="68"/>
      <c r="P160" s="68"/>
      <c r="Q160" s="69" t="s">
        <v>298</v>
      </c>
      <c r="R160" s="70"/>
      <c r="S160" s="100" t="s">
        <v>156</v>
      </c>
      <c r="T160" s="30" t="str">
        <f t="shared" si="2"/>
        <v>Sand</v>
      </c>
      <c r="U160" s="29"/>
      <c r="V160" s="29"/>
      <c r="W160" s="29"/>
      <c r="X160" s="29"/>
      <c r="Y160" s="29"/>
      <c r="Z160" s="29"/>
      <c r="AA160" s="29"/>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c r="EC160" s="71"/>
      <c r="ED160" s="71"/>
      <c r="EE160" s="71"/>
      <c r="EF160" s="71"/>
      <c r="EG160" s="71"/>
      <c r="EH160" s="71"/>
      <c r="EI160" s="71"/>
      <c r="EJ160" s="71"/>
      <c r="EK160" s="71"/>
      <c r="EL160" s="71"/>
      <c r="EM160" s="71"/>
      <c r="EN160" s="71"/>
      <c r="EO160" s="71"/>
      <c r="EP160" s="71"/>
      <c r="EQ160" s="71"/>
      <c r="ER160" s="71"/>
      <c r="ES160" s="71"/>
      <c r="ET160" s="71"/>
      <c r="EU160" s="71"/>
      <c r="EV160" s="71"/>
      <c r="EW160" s="71"/>
      <c r="EX160" s="71"/>
      <c r="EY160" s="71"/>
      <c r="EZ160" s="71"/>
      <c r="FA160" s="71"/>
      <c r="FB160" s="71"/>
      <c r="FC160" s="71"/>
      <c r="FD160" s="71"/>
      <c r="FE160" s="71"/>
      <c r="FF160" s="71"/>
      <c r="FG160" s="71"/>
      <c r="FH160" s="71"/>
      <c r="FI160" s="71"/>
      <c r="FJ160" s="71"/>
      <c r="FK160" s="71"/>
      <c r="FL160" s="71"/>
      <c r="FM160" s="71"/>
      <c r="FN160" s="71"/>
      <c r="FO160" s="71"/>
      <c r="FP160" s="71"/>
      <c r="FQ160" s="71"/>
      <c r="FR160" s="71"/>
      <c r="FS160" s="71"/>
      <c r="FT160" s="71"/>
      <c r="FU160" s="71"/>
      <c r="FV160" s="71"/>
      <c r="FW160" s="71"/>
      <c r="FX160" s="71"/>
      <c r="FY160" s="71"/>
      <c r="FZ160" s="71"/>
      <c r="GA160" s="71"/>
      <c r="GB160" s="71"/>
      <c r="GC160" s="71"/>
      <c r="GD160" s="71"/>
      <c r="GE160" s="71"/>
      <c r="GF160" s="71"/>
      <c r="GG160" s="71"/>
      <c r="GH160" s="71"/>
      <c r="GI160" s="71"/>
      <c r="GJ160" s="71"/>
      <c r="GK160" s="71"/>
      <c r="GL160" s="71"/>
      <c r="GM160" s="71"/>
      <c r="GN160" s="71"/>
      <c r="GO160" s="71"/>
      <c r="GP160" s="71"/>
      <c r="GQ160" s="71"/>
      <c r="GR160" s="71"/>
      <c r="GS160" s="71"/>
      <c r="GT160" s="71"/>
      <c r="GU160" s="71"/>
      <c r="GV160" s="71"/>
      <c r="GW160" s="71"/>
      <c r="GX160" s="71"/>
      <c r="GY160" s="71"/>
      <c r="GZ160" s="71"/>
      <c r="HA160" s="71"/>
      <c r="HB160" s="71"/>
      <c r="HC160" s="71"/>
      <c r="HD160" s="71"/>
      <c r="HE160" s="71"/>
      <c r="HF160" s="71"/>
      <c r="HG160" s="71"/>
      <c r="HH160" s="71"/>
      <c r="HI160" s="71"/>
      <c r="HJ160" s="71"/>
      <c r="HK160" s="71"/>
      <c r="HL160" s="71"/>
      <c r="HM160" s="71"/>
      <c r="HN160" s="71"/>
      <c r="HO160" s="71"/>
      <c r="HP160" s="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c r="IV160" s="71"/>
      <c r="IW160" s="71"/>
      <c r="IX160" s="71"/>
      <c r="IY160" s="71"/>
      <c r="IZ160" s="71"/>
      <c r="JA160" s="71"/>
      <c r="JB160" s="71"/>
      <c r="JC160" s="71"/>
      <c r="JD160" s="71"/>
      <c r="JE160" s="71"/>
      <c r="JF160" s="71"/>
      <c r="JG160" s="71"/>
      <c r="JH160" s="71"/>
      <c r="JI160" s="71"/>
      <c r="JJ160" s="71"/>
      <c r="JK160" s="71"/>
      <c r="JL160" s="71"/>
      <c r="JM160" s="71"/>
      <c r="JN160" s="71"/>
      <c r="JO160" s="71"/>
      <c r="JP160" s="71"/>
      <c r="JQ160" s="71"/>
      <c r="JR160" s="71"/>
      <c r="JS160" s="71"/>
      <c r="JT160" s="71"/>
      <c r="JU160" s="71"/>
      <c r="JV160" s="71"/>
      <c r="JW160" s="71"/>
      <c r="JX160" s="71"/>
      <c r="JY160" s="71"/>
      <c r="JZ160" s="71"/>
      <c r="KA160" s="71"/>
      <c r="KB160" s="71"/>
      <c r="KC160" s="71"/>
      <c r="KD160" s="71"/>
      <c r="KE160" s="71"/>
      <c r="KF160" s="71"/>
      <c r="KG160" s="71"/>
      <c r="KH160" s="71"/>
      <c r="KI160" s="71"/>
      <c r="KJ160" s="71"/>
      <c r="KK160" s="71"/>
      <c r="KL160" s="71"/>
      <c r="KM160" s="71"/>
      <c r="KN160" s="71"/>
      <c r="KO160" s="71"/>
      <c r="KP160" s="71"/>
      <c r="KQ160" s="71"/>
      <c r="KR160" s="71"/>
      <c r="KS160" s="71"/>
      <c r="KT160" s="71"/>
      <c r="KU160" s="71"/>
      <c r="KV160" s="71"/>
      <c r="KW160" s="71"/>
      <c r="KX160" s="71"/>
      <c r="KY160" s="71"/>
      <c r="KZ160" s="71"/>
      <c r="LA160" s="71"/>
      <c r="LB160" s="71"/>
      <c r="LC160" s="71"/>
      <c r="LD160" s="71"/>
      <c r="LE160" s="71"/>
      <c r="LF160" s="71"/>
      <c r="LG160" s="71"/>
      <c r="LH160" s="71"/>
      <c r="LI160" s="71"/>
      <c r="LJ160" s="71"/>
      <c r="LK160" s="71"/>
      <c r="LL160" s="71"/>
      <c r="LM160" s="71"/>
      <c r="LN160" s="71"/>
      <c r="LO160" s="71"/>
      <c r="LP160" s="71"/>
      <c r="LQ160" s="71"/>
      <c r="LR160" s="71"/>
      <c r="LS160" s="71"/>
      <c r="LT160" s="71"/>
      <c r="LU160" s="71"/>
      <c r="LV160" s="71"/>
      <c r="LW160" s="71"/>
      <c r="LX160" s="71"/>
      <c r="LY160" s="71"/>
      <c r="LZ160" s="71"/>
      <c r="MA160" s="71"/>
      <c r="MB160" s="71"/>
      <c r="MC160" s="71"/>
      <c r="MD160" s="71"/>
      <c r="ME160" s="71"/>
      <c r="MF160" s="71"/>
      <c r="MG160" s="71"/>
      <c r="MH160" s="71"/>
      <c r="MI160" s="71"/>
      <c r="MJ160" s="71"/>
      <c r="MK160" s="71"/>
      <c r="ML160" s="71"/>
      <c r="MM160" s="71"/>
      <c r="MN160" s="71"/>
      <c r="MO160" s="71"/>
      <c r="MP160" s="71"/>
      <c r="MQ160" s="71"/>
      <c r="MR160" s="71"/>
      <c r="MS160" s="71"/>
      <c r="MT160" s="71"/>
      <c r="MU160" s="71"/>
      <c r="MV160" s="71"/>
      <c r="MW160" s="71"/>
      <c r="MX160" s="71"/>
      <c r="MY160" s="71"/>
      <c r="MZ160" s="71"/>
      <c r="NA160" s="71"/>
      <c r="NB160" s="71"/>
      <c r="NC160" s="71"/>
      <c r="ND160" s="71"/>
      <c r="NE160" s="71"/>
      <c r="NF160" s="71"/>
      <c r="NG160" s="71"/>
      <c r="NH160" s="71"/>
      <c r="NI160" s="71"/>
      <c r="NJ160" s="71"/>
      <c r="NK160" s="71"/>
      <c r="NL160" s="71"/>
      <c r="NM160" s="71"/>
      <c r="NN160" s="71"/>
      <c r="NO160" s="71"/>
      <c r="NP160" s="71"/>
      <c r="NQ160" s="71"/>
      <c r="NR160" s="71"/>
      <c r="NS160" s="71"/>
      <c r="NT160" s="71"/>
      <c r="NU160" s="71"/>
      <c r="NV160" s="71"/>
      <c r="NW160" s="71"/>
      <c r="NX160" s="71"/>
      <c r="NY160" s="71"/>
      <c r="NZ160" s="71"/>
      <c r="OA160" s="71"/>
      <c r="OB160" s="71"/>
      <c r="OC160" s="71"/>
      <c r="OD160" s="71"/>
      <c r="OE160" s="71"/>
      <c r="OF160" s="71"/>
      <c r="OG160" s="71"/>
      <c r="OH160" s="71"/>
      <c r="OI160" s="71"/>
      <c r="OJ160" s="71"/>
      <c r="OK160" s="71"/>
      <c r="OL160" s="71"/>
      <c r="OM160" s="71"/>
      <c r="ON160" s="71"/>
      <c r="OO160" s="71"/>
      <c r="OP160" s="71"/>
      <c r="OQ160" s="71"/>
      <c r="OR160" s="71"/>
      <c r="OS160" s="71"/>
      <c r="OT160" s="71"/>
      <c r="OU160" s="71"/>
      <c r="OV160" s="71"/>
      <c r="OW160" s="71"/>
      <c r="OX160" s="71"/>
      <c r="OY160" s="71"/>
      <c r="OZ160" s="71"/>
      <c r="PA160" s="71"/>
      <c r="PB160" s="71"/>
      <c r="PC160" s="71"/>
      <c r="PD160" s="71"/>
      <c r="PE160" s="71"/>
      <c r="PF160" s="71"/>
      <c r="PG160" s="71"/>
      <c r="PH160" s="71"/>
      <c r="PI160" s="71"/>
      <c r="PJ160" s="71"/>
      <c r="PK160" s="71"/>
      <c r="PL160" s="71"/>
      <c r="PM160" s="71"/>
      <c r="PN160" s="71"/>
      <c r="PO160" s="71"/>
      <c r="PP160" s="71"/>
      <c r="PQ160" s="71"/>
      <c r="PR160" s="71"/>
      <c r="PS160" s="71"/>
      <c r="PT160" s="71"/>
      <c r="PU160" s="71"/>
      <c r="PV160" s="71"/>
      <c r="PW160" s="71"/>
      <c r="PX160" s="71"/>
      <c r="PY160" s="71"/>
      <c r="PZ160" s="71"/>
      <c r="QA160" s="71"/>
      <c r="QB160" s="71"/>
      <c r="QC160" s="71"/>
      <c r="QD160" s="71"/>
      <c r="QE160" s="71"/>
      <c r="QF160" s="71"/>
      <c r="QG160" s="71"/>
      <c r="QH160" s="71"/>
      <c r="QI160" s="71"/>
      <c r="QJ160" s="71"/>
      <c r="QK160" s="71"/>
      <c r="QL160" s="71"/>
      <c r="QM160" s="71"/>
      <c r="QN160" s="71"/>
      <c r="QO160" s="71"/>
      <c r="QP160" s="71"/>
      <c r="QQ160" s="71"/>
      <c r="QR160" s="71"/>
      <c r="QS160" s="71"/>
      <c r="QT160" s="71"/>
      <c r="QU160" s="71"/>
      <c r="QV160" s="71"/>
      <c r="QW160" s="71"/>
      <c r="QX160" s="71"/>
      <c r="QY160" s="71"/>
      <c r="QZ160" s="71"/>
      <c r="RA160" s="71"/>
      <c r="RB160" s="71"/>
      <c r="RC160" s="71"/>
      <c r="RD160" s="71"/>
      <c r="RE160" s="71"/>
      <c r="RF160" s="71"/>
      <c r="RG160" s="71"/>
      <c r="RH160" s="71"/>
      <c r="RI160" s="71"/>
      <c r="RJ160" s="71"/>
      <c r="RK160" s="71"/>
      <c r="RL160" s="71"/>
      <c r="RM160" s="71"/>
      <c r="RN160" s="71"/>
      <c r="RO160" s="71"/>
      <c r="RP160" s="71"/>
      <c r="RQ160" s="71"/>
      <c r="RR160" s="71"/>
      <c r="RS160" s="71"/>
      <c r="RT160" s="71"/>
      <c r="RU160" s="71"/>
      <c r="RV160" s="71"/>
      <c r="RW160" s="71"/>
      <c r="RX160" s="71"/>
      <c r="RY160" s="71"/>
      <c r="RZ160" s="71"/>
      <c r="SA160" s="71"/>
      <c r="SB160" s="71"/>
      <c r="SC160" s="71"/>
      <c r="SD160" s="71"/>
      <c r="SE160" s="71"/>
      <c r="SF160" s="71"/>
      <c r="SG160" s="71"/>
      <c r="SH160" s="71"/>
      <c r="SI160" s="71"/>
      <c r="SJ160" s="71"/>
      <c r="SK160" s="71"/>
      <c r="SL160" s="71"/>
      <c r="SM160" s="71"/>
      <c r="SN160" s="71"/>
      <c r="SO160" s="71"/>
      <c r="SP160" s="71"/>
      <c r="SQ160" s="71"/>
      <c r="SR160" s="71"/>
      <c r="SS160" s="71"/>
      <c r="ST160" s="71"/>
      <c r="SU160" s="71"/>
      <c r="SV160" s="71"/>
      <c r="SW160" s="71"/>
      <c r="SX160" s="71"/>
      <c r="SY160" s="71"/>
      <c r="SZ160" s="71"/>
      <c r="TA160" s="71"/>
      <c r="TB160" s="71"/>
      <c r="TC160" s="71"/>
      <c r="TD160" s="71"/>
      <c r="TE160" s="71"/>
      <c r="TF160" s="71"/>
      <c r="TG160" s="71"/>
      <c r="TH160" s="71"/>
      <c r="TI160" s="71"/>
      <c r="TJ160" s="71"/>
      <c r="TK160" s="71"/>
      <c r="TL160" s="71"/>
      <c r="TM160" s="71"/>
      <c r="TN160" s="71"/>
      <c r="TO160" s="71"/>
      <c r="TP160" s="71"/>
      <c r="TQ160" s="71"/>
      <c r="TR160" s="71"/>
      <c r="TS160" s="71"/>
      <c r="TT160" s="71"/>
      <c r="TU160" s="71"/>
      <c r="TV160" s="71"/>
      <c r="TW160" s="71"/>
      <c r="TX160" s="71"/>
      <c r="TY160" s="71"/>
      <c r="TZ160" s="71"/>
      <c r="UA160" s="71"/>
      <c r="UB160" s="71"/>
      <c r="UC160" s="71"/>
      <c r="UD160" s="71"/>
      <c r="UE160" s="71"/>
      <c r="UF160" s="71"/>
      <c r="UG160" s="71"/>
      <c r="UH160" s="71"/>
      <c r="UI160" s="71"/>
      <c r="UJ160" s="71"/>
      <c r="UK160" s="71"/>
      <c r="UL160" s="71"/>
      <c r="UM160" s="71"/>
      <c r="UN160" s="71"/>
      <c r="UO160" s="71"/>
      <c r="UP160" s="71"/>
      <c r="UQ160" s="71"/>
      <c r="UR160" s="71"/>
      <c r="US160" s="71"/>
      <c r="UT160" s="71"/>
      <c r="UU160" s="71"/>
      <c r="UV160" s="71"/>
      <c r="UW160" s="71"/>
      <c r="UX160" s="71"/>
      <c r="UY160" s="71"/>
      <c r="UZ160" s="71"/>
      <c r="VA160" s="71"/>
      <c r="VB160" s="71"/>
      <c r="VC160" s="71"/>
      <c r="VD160" s="71"/>
      <c r="VE160" s="71"/>
      <c r="VF160" s="71"/>
      <c r="VG160" s="71"/>
      <c r="VH160" s="71"/>
      <c r="VI160" s="71"/>
      <c r="VJ160" s="71"/>
      <c r="VK160" s="71"/>
      <c r="VL160" s="71"/>
      <c r="VM160" s="71"/>
      <c r="VN160" s="71"/>
      <c r="VO160" s="71"/>
      <c r="VP160" s="71"/>
      <c r="VQ160" s="71"/>
      <c r="VR160" s="71"/>
      <c r="VS160" s="71"/>
      <c r="VT160" s="71"/>
      <c r="VU160" s="71"/>
      <c r="VV160" s="71"/>
      <c r="VW160" s="71"/>
      <c r="VX160" s="71"/>
      <c r="VY160" s="71"/>
      <c r="VZ160" s="71"/>
      <c r="WA160" s="71"/>
      <c r="WB160" s="71"/>
      <c r="WC160" s="71"/>
      <c r="WD160" s="71"/>
      <c r="WE160" s="71"/>
      <c r="WF160" s="71"/>
      <c r="WG160" s="71"/>
      <c r="WH160" s="71"/>
      <c r="WI160" s="71"/>
      <c r="WJ160" s="71"/>
      <c r="WK160" s="71"/>
      <c r="WL160" s="71"/>
      <c r="WM160" s="71"/>
      <c r="WN160" s="71"/>
      <c r="WO160" s="71"/>
      <c r="WP160" s="71"/>
      <c r="WQ160" s="71"/>
      <c r="WR160" s="71"/>
      <c r="WS160" s="71"/>
      <c r="WT160" s="71"/>
      <c r="WU160" s="71"/>
      <c r="WV160" s="71"/>
      <c r="WW160" s="71"/>
      <c r="WX160" s="71"/>
      <c r="WY160" s="71"/>
      <c r="WZ160" s="71"/>
      <c r="XA160" s="71"/>
      <c r="XB160" s="71"/>
      <c r="XC160" s="71"/>
      <c r="XD160" s="71"/>
      <c r="XE160" s="71"/>
      <c r="XF160" s="71"/>
      <c r="XG160" s="71"/>
      <c r="XH160" s="71"/>
      <c r="XI160" s="71"/>
      <c r="XJ160" s="71"/>
      <c r="XK160" s="71"/>
      <c r="XL160" s="71"/>
      <c r="XM160" s="71"/>
      <c r="XN160" s="71"/>
      <c r="XO160" s="71"/>
      <c r="XP160" s="71"/>
      <c r="XQ160" s="71"/>
      <c r="XR160" s="71"/>
      <c r="XS160" s="71"/>
      <c r="XT160" s="71"/>
      <c r="XU160" s="71"/>
      <c r="XV160" s="71"/>
      <c r="XW160" s="71"/>
      <c r="XX160" s="71"/>
      <c r="XY160" s="71"/>
      <c r="XZ160" s="71"/>
      <c r="YA160" s="71"/>
      <c r="YB160" s="71"/>
      <c r="YC160" s="71"/>
      <c r="YD160" s="71"/>
      <c r="YE160" s="71"/>
      <c r="YF160" s="71"/>
      <c r="YG160" s="71"/>
      <c r="YH160" s="71"/>
      <c r="YI160" s="71"/>
      <c r="YJ160" s="71"/>
      <c r="YK160" s="71"/>
      <c r="YL160" s="71"/>
      <c r="YM160" s="71"/>
      <c r="YN160" s="71"/>
      <c r="YO160" s="71"/>
      <c r="YP160" s="71"/>
      <c r="YQ160" s="71"/>
      <c r="YR160" s="71"/>
      <c r="YS160" s="71"/>
      <c r="YT160" s="71"/>
      <c r="YU160" s="71"/>
      <c r="YV160" s="71"/>
      <c r="YW160" s="71"/>
      <c r="YX160" s="71"/>
      <c r="YY160" s="71"/>
      <c r="YZ160" s="71"/>
      <c r="ZA160" s="71"/>
      <c r="ZB160" s="71"/>
      <c r="ZC160" s="71"/>
      <c r="ZD160" s="71"/>
      <c r="ZE160" s="71"/>
      <c r="ZF160" s="71"/>
      <c r="ZG160" s="71"/>
      <c r="ZH160" s="71"/>
      <c r="ZI160" s="71"/>
      <c r="ZJ160" s="71"/>
      <c r="ZK160" s="71"/>
      <c r="ZL160" s="71"/>
      <c r="ZM160" s="71"/>
      <c r="ZN160" s="71"/>
      <c r="ZO160" s="71"/>
      <c r="ZP160" s="71"/>
      <c r="ZQ160" s="71"/>
      <c r="ZR160" s="71"/>
      <c r="ZS160" s="71"/>
      <c r="ZT160" s="71"/>
      <c r="ZU160" s="71"/>
      <c r="ZV160" s="71"/>
      <c r="ZW160" s="71"/>
      <c r="ZX160" s="71"/>
      <c r="ZY160" s="71"/>
      <c r="ZZ160" s="71"/>
      <c r="AAA160" s="71"/>
      <c r="AAB160" s="71"/>
      <c r="AAC160" s="71"/>
      <c r="AAD160" s="71"/>
      <c r="AAE160" s="71"/>
      <c r="AAF160" s="71"/>
      <c r="AAG160" s="71"/>
      <c r="AAH160" s="71"/>
      <c r="AAI160" s="71"/>
      <c r="AAJ160" s="71"/>
      <c r="AAK160" s="71"/>
      <c r="AAL160" s="71"/>
      <c r="AAM160" s="71"/>
      <c r="AAN160" s="71"/>
      <c r="AAO160" s="71"/>
      <c r="AAP160" s="71"/>
      <c r="AAQ160" s="71"/>
      <c r="AAR160" s="71"/>
      <c r="AAS160" s="71"/>
      <c r="AAT160" s="71"/>
      <c r="AAU160" s="71"/>
      <c r="AAV160" s="71"/>
      <c r="AAW160" s="71"/>
      <c r="AAX160" s="71"/>
      <c r="AAY160" s="71"/>
      <c r="AAZ160" s="71"/>
      <c r="ABA160" s="71"/>
      <c r="ABB160" s="71"/>
      <c r="ABC160" s="71"/>
      <c r="ABD160" s="71"/>
      <c r="ABE160" s="71"/>
      <c r="ABF160" s="71"/>
      <c r="ABG160" s="71"/>
      <c r="ABH160" s="71"/>
      <c r="ABI160" s="71"/>
      <c r="ABJ160" s="71"/>
      <c r="ABK160" s="71"/>
      <c r="ABL160" s="71"/>
      <c r="ABM160" s="71"/>
      <c r="ABN160" s="71"/>
      <c r="ABO160" s="71"/>
      <c r="ABP160" s="71"/>
      <c r="ABQ160" s="71"/>
      <c r="ABR160" s="71"/>
      <c r="ABS160" s="71"/>
      <c r="ABT160" s="71"/>
      <c r="ABU160" s="71"/>
      <c r="ABV160" s="71"/>
      <c r="ABW160" s="71"/>
      <c r="ABX160" s="71"/>
      <c r="ABY160" s="71"/>
      <c r="ABZ160" s="71"/>
      <c r="ACA160" s="71"/>
      <c r="ACB160" s="71"/>
      <c r="ACC160" s="71"/>
      <c r="ACD160" s="71"/>
      <c r="ACE160" s="71"/>
      <c r="ACF160" s="71"/>
      <c r="ACG160" s="71"/>
      <c r="ACH160" s="71"/>
      <c r="ACI160" s="71"/>
      <c r="ACJ160" s="71"/>
      <c r="ACK160" s="71"/>
      <c r="ACL160" s="71"/>
      <c r="ACM160" s="71"/>
      <c r="ACN160" s="71"/>
      <c r="ACO160" s="71"/>
      <c r="ACP160" s="71"/>
      <c r="ACQ160" s="71"/>
      <c r="ACR160" s="71"/>
      <c r="ACS160" s="71"/>
      <c r="ACT160" s="71"/>
      <c r="ACU160" s="71"/>
      <c r="ACV160" s="71"/>
      <c r="ACW160" s="71"/>
      <c r="ACX160" s="71"/>
      <c r="ACY160" s="71"/>
      <c r="ACZ160" s="71"/>
      <c r="ADA160" s="71"/>
      <c r="ADB160" s="71"/>
      <c r="ADC160" s="71"/>
      <c r="ADD160" s="71"/>
      <c r="ADE160" s="71"/>
      <c r="ADF160" s="71"/>
      <c r="ADG160" s="71"/>
      <c r="ADH160" s="71"/>
      <c r="ADI160" s="71"/>
      <c r="ADJ160" s="71"/>
      <c r="ADK160" s="71"/>
      <c r="ADL160" s="71"/>
      <c r="ADM160" s="71"/>
      <c r="ADN160" s="71"/>
      <c r="ADO160" s="71"/>
      <c r="ADP160" s="71"/>
      <c r="ADQ160" s="71"/>
      <c r="ADR160" s="71"/>
      <c r="ADS160" s="71"/>
      <c r="ADT160" s="71"/>
      <c r="ADU160" s="71"/>
      <c r="ADV160" s="71"/>
      <c r="ADW160" s="71"/>
      <c r="ADX160" s="71"/>
      <c r="ADY160" s="71"/>
      <c r="ADZ160" s="71"/>
      <c r="AEA160" s="71"/>
      <c r="AEB160" s="71"/>
      <c r="AEC160" s="71"/>
    </row>
    <row r="161" spans="1:809" s="73" customFormat="1">
      <c r="A161" s="49"/>
      <c r="B161" s="35">
        <v>3</v>
      </c>
      <c r="C161" s="62" t="s">
        <v>466</v>
      </c>
      <c r="D161" s="72" t="s">
        <v>56</v>
      </c>
      <c r="E161" s="63"/>
      <c r="F161" s="63"/>
      <c r="G161" s="63"/>
      <c r="H161" s="64"/>
      <c r="I161" s="63" t="s">
        <v>81</v>
      </c>
      <c r="J161" s="65">
        <v>1</v>
      </c>
      <c r="K161" s="90"/>
      <c r="L161" s="65">
        <v>1980</v>
      </c>
      <c r="M161" s="84">
        <v>1980</v>
      </c>
      <c r="N161" s="64"/>
      <c r="O161" s="68"/>
      <c r="P161" s="68"/>
      <c r="Q161" s="69" t="s">
        <v>137</v>
      </c>
      <c r="R161" s="70" t="s">
        <v>208</v>
      </c>
      <c r="S161" s="29" t="s">
        <v>58</v>
      </c>
      <c r="T161" s="30" t="str">
        <f t="shared" si="2"/>
        <v>Cu</v>
      </c>
      <c r="U161" s="29">
        <v>12000</v>
      </c>
      <c r="V161" s="29">
        <v>1</v>
      </c>
      <c r="W161" s="29"/>
      <c r="X161" s="29">
        <v>1</v>
      </c>
      <c r="Y161" s="29"/>
      <c r="Z161" s="29">
        <v>580</v>
      </c>
      <c r="AA161" s="29" t="s">
        <v>59</v>
      </c>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c r="EC161" s="71"/>
      <c r="ED161" s="71"/>
      <c r="EE161" s="71"/>
      <c r="EF161" s="71"/>
      <c r="EG161" s="71"/>
      <c r="EH161" s="71"/>
      <c r="EI161" s="71"/>
      <c r="EJ161" s="71"/>
      <c r="EK161" s="71"/>
      <c r="EL161" s="71"/>
      <c r="EM161" s="71"/>
      <c r="EN161" s="71"/>
      <c r="EO161" s="71"/>
      <c r="EP161" s="71"/>
      <c r="EQ161" s="71"/>
      <c r="ER161" s="71"/>
      <c r="ES161" s="71"/>
      <c r="ET161" s="71"/>
      <c r="EU161" s="71"/>
      <c r="EV161" s="71"/>
      <c r="EW161" s="71"/>
      <c r="EX161" s="71"/>
      <c r="EY161" s="71"/>
      <c r="EZ161" s="71"/>
      <c r="FA161" s="71"/>
      <c r="FB161" s="71"/>
      <c r="FC161" s="71"/>
      <c r="FD161" s="71"/>
      <c r="FE161" s="71"/>
      <c r="FF161" s="71"/>
      <c r="FG161" s="71"/>
      <c r="FH161" s="71"/>
      <c r="FI161" s="71"/>
      <c r="FJ161" s="71"/>
      <c r="FK161" s="71"/>
      <c r="FL161" s="71"/>
      <c r="FM161" s="71"/>
      <c r="FN161" s="71"/>
      <c r="FO161" s="71"/>
      <c r="FP161" s="71"/>
      <c r="FQ161" s="71"/>
      <c r="FR161" s="71"/>
      <c r="FS161" s="71"/>
      <c r="FT161" s="71"/>
      <c r="FU161" s="71"/>
      <c r="FV161" s="71"/>
      <c r="FW161" s="71"/>
      <c r="FX161" s="71"/>
      <c r="FY161" s="71"/>
      <c r="FZ161" s="71"/>
      <c r="GA161" s="71"/>
      <c r="GB161" s="71"/>
      <c r="GC161" s="71"/>
      <c r="GD161" s="71"/>
      <c r="GE161" s="71"/>
      <c r="GF161" s="71"/>
      <c r="GG161" s="71"/>
      <c r="GH161" s="71"/>
      <c r="GI161" s="71"/>
      <c r="GJ161" s="71"/>
      <c r="GK161" s="71"/>
      <c r="GL161" s="71"/>
      <c r="GM161" s="71"/>
      <c r="GN161" s="71"/>
      <c r="GO161" s="71"/>
      <c r="GP161" s="71"/>
      <c r="GQ161" s="71"/>
      <c r="GR161" s="71"/>
      <c r="GS161" s="71"/>
      <c r="GT161" s="71"/>
      <c r="GU161" s="71"/>
      <c r="GV161" s="71"/>
      <c r="GW161" s="71"/>
      <c r="GX161" s="71"/>
      <c r="GY161" s="71"/>
      <c r="GZ161" s="71"/>
      <c r="HA161" s="71"/>
      <c r="HB161" s="71"/>
      <c r="HC161" s="71"/>
      <c r="HD161" s="71"/>
      <c r="HE161" s="71"/>
      <c r="HF161" s="71"/>
      <c r="HG161" s="71"/>
      <c r="HH161" s="71"/>
      <c r="HI161" s="71"/>
      <c r="HJ161" s="71"/>
      <c r="HK161" s="71"/>
      <c r="HL161" s="71"/>
      <c r="HM161" s="71"/>
      <c r="HN161" s="71"/>
      <c r="HO161" s="71"/>
      <c r="HP161" s="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c r="IV161" s="71"/>
      <c r="IW161" s="71"/>
      <c r="IX161" s="71"/>
      <c r="IY161" s="71"/>
      <c r="IZ161" s="71"/>
      <c r="JA161" s="71"/>
      <c r="JB161" s="71"/>
      <c r="JC161" s="71"/>
      <c r="JD161" s="71"/>
      <c r="JE161" s="71"/>
      <c r="JF161" s="71"/>
      <c r="JG161" s="71"/>
      <c r="JH161" s="71"/>
      <c r="JI161" s="71"/>
      <c r="JJ161" s="71"/>
      <c r="JK161" s="71"/>
      <c r="JL161" s="71"/>
      <c r="JM161" s="71"/>
      <c r="JN161" s="71"/>
      <c r="JO161" s="71"/>
      <c r="JP161" s="71"/>
      <c r="JQ161" s="71"/>
      <c r="JR161" s="71"/>
      <c r="JS161" s="71"/>
      <c r="JT161" s="71"/>
      <c r="JU161" s="71"/>
      <c r="JV161" s="71"/>
      <c r="JW161" s="71"/>
      <c r="JX161" s="71"/>
      <c r="JY161" s="71"/>
      <c r="JZ161" s="71"/>
      <c r="KA161" s="71"/>
      <c r="KB161" s="71"/>
      <c r="KC161" s="71"/>
      <c r="KD161" s="71"/>
      <c r="KE161" s="71"/>
      <c r="KF161" s="71"/>
      <c r="KG161" s="71"/>
      <c r="KH161" s="71"/>
      <c r="KI161" s="71"/>
      <c r="KJ161" s="71"/>
      <c r="KK161" s="71"/>
      <c r="KL161" s="71"/>
      <c r="KM161" s="71"/>
      <c r="KN161" s="71"/>
      <c r="KO161" s="71"/>
      <c r="KP161" s="71"/>
      <c r="KQ161" s="71"/>
      <c r="KR161" s="71"/>
      <c r="KS161" s="71"/>
      <c r="KT161" s="71"/>
      <c r="KU161" s="71"/>
      <c r="KV161" s="71"/>
      <c r="KW161" s="71"/>
      <c r="KX161" s="71"/>
      <c r="KY161" s="71"/>
      <c r="KZ161" s="71"/>
      <c r="LA161" s="71"/>
      <c r="LB161" s="71"/>
      <c r="LC161" s="71"/>
      <c r="LD161" s="71"/>
      <c r="LE161" s="71"/>
      <c r="LF161" s="71"/>
      <c r="LG161" s="71"/>
      <c r="LH161" s="71"/>
      <c r="LI161" s="71"/>
      <c r="LJ161" s="71"/>
      <c r="LK161" s="71"/>
      <c r="LL161" s="71"/>
      <c r="LM161" s="71"/>
      <c r="LN161" s="71"/>
      <c r="LO161" s="71"/>
      <c r="LP161" s="71"/>
      <c r="LQ161" s="71"/>
      <c r="LR161" s="71"/>
      <c r="LS161" s="71"/>
      <c r="LT161" s="71"/>
      <c r="LU161" s="71"/>
      <c r="LV161" s="71"/>
      <c r="LW161" s="71"/>
      <c r="LX161" s="71"/>
      <c r="LY161" s="71"/>
      <c r="LZ161" s="71"/>
      <c r="MA161" s="71"/>
      <c r="MB161" s="71"/>
      <c r="MC161" s="71"/>
      <c r="MD161" s="71"/>
      <c r="ME161" s="71"/>
      <c r="MF161" s="71"/>
      <c r="MG161" s="71"/>
      <c r="MH161" s="71"/>
      <c r="MI161" s="71"/>
      <c r="MJ161" s="71"/>
      <c r="MK161" s="71"/>
      <c r="ML161" s="71"/>
      <c r="MM161" s="71"/>
      <c r="MN161" s="71"/>
      <c r="MO161" s="71"/>
      <c r="MP161" s="71"/>
      <c r="MQ161" s="71"/>
      <c r="MR161" s="71"/>
      <c r="MS161" s="71"/>
      <c r="MT161" s="71"/>
      <c r="MU161" s="71"/>
      <c r="MV161" s="71"/>
      <c r="MW161" s="71"/>
      <c r="MX161" s="71"/>
      <c r="MY161" s="71"/>
      <c r="MZ161" s="71"/>
      <c r="NA161" s="71"/>
      <c r="NB161" s="71"/>
      <c r="NC161" s="71"/>
      <c r="ND161" s="71"/>
      <c r="NE161" s="71"/>
      <c r="NF161" s="71"/>
      <c r="NG161" s="71"/>
      <c r="NH161" s="71"/>
      <c r="NI161" s="71"/>
      <c r="NJ161" s="71"/>
      <c r="NK161" s="71"/>
      <c r="NL161" s="71"/>
      <c r="NM161" s="71"/>
      <c r="NN161" s="71"/>
      <c r="NO161" s="71"/>
      <c r="NP161" s="71"/>
      <c r="NQ161" s="71"/>
      <c r="NR161" s="71"/>
      <c r="NS161" s="71"/>
      <c r="NT161" s="71"/>
      <c r="NU161" s="71"/>
      <c r="NV161" s="71"/>
      <c r="NW161" s="71"/>
      <c r="NX161" s="71"/>
      <c r="NY161" s="71"/>
      <c r="NZ161" s="71"/>
      <c r="OA161" s="71"/>
      <c r="OB161" s="71"/>
      <c r="OC161" s="71"/>
      <c r="OD161" s="71"/>
      <c r="OE161" s="71"/>
      <c r="OF161" s="71"/>
      <c r="OG161" s="71"/>
      <c r="OH161" s="71"/>
      <c r="OI161" s="71"/>
      <c r="OJ161" s="71"/>
      <c r="OK161" s="71"/>
      <c r="OL161" s="71"/>
      <c r="OM161" s="71"/>
      <c r="ON161" s="71"/>
      <c r="OO161" s="71"/>
      <c r="OP161" s="71"/>
      <c r="OQ161" s="71"/>
      <c r="OR161" s="71"/>
      <c r="OS161" s="71"/>
      <c r="OT161" s="71"/>
      <c r="OU161" s="71"/>
      <c r="OV161" s="71"/>
      <c r="OW161" s="71"/>
      <c r="OX161" s="71"/>
      <c r="OY161" s="71"/>
      <c r="OZ161" s="71"/>
      <c r="PA161" s="71"/>
      <c r="PB161" s="71"/>
      <c r="PC161" s="71"/>
      <c r="PD161" s="71"/>
      <c r="PE161" s="71"/>
      <c r="PF161" s="71"/>
      <c r="PG161" s="71"/>
      <c r="PH161" s="71"/>
      <c r="PI161" s="71"/>
      <c r="PJ161" s="71"/>
      <c r="PK161" s="71"/>
      <c r="PL161" s="71"/>
      <c r="PM161" s="71"/>
      <c r="PN161" s="71"/>
      <c r="PO161" s="71"/>
      <c r="PP161" s="71"/>
      <c r="PQ161" s="71"/>
      <c r="PR161" s="71"/>
      <c r="PS161" s="71"/>
      <c r="PT161" s="71"/>
      <c r="PU161" s="71"/>
      <c r="PV161" s="71"/>
      <c r="PW161" s="71"/>
      <c r="PX161" s="71"/>
      <c r="PY161" s="71"/>
      <c r="PZ161" s="71"/>
      <c r="QA161" s="71"/>
      <c r="QB161" s="71"/>
      <c r="QC161" s="71"/>
      <c r="QD161" s="71"/>
      <c r="QE161" s="71"/>
      <c r="QF161" s="71"/>
      <c r="QG161" s="71"/>
      <c r="QH161" s="71"/>
      <c r="QI161" s="71"/>
      <c r="QJ161" s="71"/>
      <c r="QK161" s="71"/>
      <c r="QL161" s="71"/>
      <c r="QM161" s="71"/>
      <c r="QN161" s="71"/>
      <c r="QO161" s="71"/>
      <c r="QP161" s="71"/>
      <c r="QQ161" s="71"/>
      <c r="QR161" s="71"/>
      <c r="QS161" s="71"/>
      <c r="QT161" s="71"/>
      <c r="QU161" s="71"/>
      <c r="QV161" s="71"/>
      <c r="QW161" s="71"/>
      <c r="QX161" s="71"/>
      <c r="QY161" s="71"/>
      <c r="QZ161" s="71"/>
      <c r="RA161" s="71"/>
      <c r="RB161" s="71"/>
      <c r="RC161" s="71"/>
      <c r="RD161" s="71"/>
      <c r="RE161" s="71"/>
      <c r="RF161" s="71"/>
      <c r="RG161" s="71"/>
      <c r="RH161" s="71"/>
      <c r="RI161" s="71"/>
      <c r="RJ161" s="71"/>
      <c r="RK161" s="71"/>
      <c r="RL161" s="71"/>
      <c r="RM161" s="71"/>
      <c r="RN161" s="71"/>
      <c r="RO161" s="71"/>
      <c r="RP161" s="71"/>
      <c r="RQ161" s="71"/>
      <c r="RR161" s="71"/>
      <c r="RS161" s="71"/>
      <c r="RT161" s="71"/>
      <c r="RU161" s="71"/>
      <c r="RV161" s="71"/>
      <c r="RW161" s="71"/>
      <c r="RX161" s="71"/>
      <c r="RY161" s="71"/>
      <c r="RZ161" s="71"/>
      <c r="SA161" s="71"/>
      <c r="SB161" s="71"/>
      <c r="SC161" s="71"/>
      <c r="SD161" s="71"/>
      <c r="SE161" s="71"/>
      <c r="SF161" s="71"/>
      <c r="SG161" s="71"/>
      <c r="SH161" s="71"/>
      <c r="SI161" s="71"/>
      <c r="SJ161" s="71"/>
      <c r="SK161" s="71"/>
      <c r="SL161" s="71"/>
      <c r="SM161" s="71"/>
      <c r="SN161" s="71"/>
      <c r="SO161" s="71"/>
      <c r="SP161" s="71"/>
      <c r="SQ161" s="71"/>
      <c r="SR161" s="71"/>
      <c r="SS161" s="71"/>
      <c r="ST161" s="71"/>
      <c r="SU161" s="71"/>
      <c r="SV161" s="71"/>
      <c r="SW161" s="71"/>
      <c r="SX161" s="71"/>
      <c r="SY161" s="71"/>
      <c r="SZ161" s="71"/>
      <c r="TA161" s="71"/>
      <c r="TB161" s="71"/>
      <c r="TC161" s="71"/>
      <c r="TD161" s="71"/>
      <c r="TE161" s="71"/>
      <c r="TF161" s="71"/>
      <c r="TG161" s="71"/>
      <c r="TH161" s="71"/>
      <c r="TI161" s="71"/>
      <c r="TJ161" s="71"/>
      <c r="TK161" s="71"/>
      <c r="TL161" s="71"/>
      <c r="TM161" s="71"/>
      <c r="TN161" s="71"/>
      <c r="TO161" s="71"/>
      <c r="TP161" s="71"/>
      <c r="TQ161" s="71"/>
      <c r="TR161" s="71"/>
      <c r="TS161" s="71"/>
      <c r="TT161" s="71"/>
      <c r="TU161" s="71"/>
      <c r="TV161" s="71"/>
      <c r="TW161" s="71"/>
      <c r="TX161" s="71"/>
      <c r="TY161" s="71"/>
      <c r="TZ161" s="71"/>
      <c r="UA161" s="71"/>
      <c r="UB161" s="71"/>
      <c r="UC161" s="71"/>
      <c r="UD161" s="71"/>
      <c r="UE161" s="71"/>
      <c r="UF161" s="71"/>
      <c r="UG161" s="71"/>
      <c r="UH161" s="71"/>
      <c r="UI161" s="71"/>
      <c r="UJ161" s="71"/>
      <c r="UK161" s="71"/>
      <c r="UL161" s="71"/>
      <c r="UM161" s="71"/>
      <c r="UN161" s="71"/>
      <c r="UO161" s="71"/>
      <c r="UP161" s="71"/>
      <c r="UQ161" s="71"/>
      <c r="UR161" s="71"/>
      <c r="US161" s="71"/>
      <c r="UT161" s="71"/>
      <c r="UU161" s="71"/>
      <c r="UV161" s="71"/>
      <c r="UW161" s="71"/>
      <c r="UX161" s="71"/>
      <c r="UY161" s="71"/>
      <c r="UZ161" s="71"/>
      <c r="VA161" s="71"/>
      <c r="VB161" s="71"/>
      <c r="VC161" s="71"/>
      <c r="VD161" s="71"/>
      <c r="VE161" s="71"/>
      <c r="VF161" s="71"/>
      <c r="VG161" s="71"/>
      <c r="VH161" s="71"/>
      <c r="VI161" s="71"/>
      <c r="VJ161" s="71"/>
      <c r="VK161" s="71"/>
      <c r="VL161" s="71"/>
      <c r="VM161" s="71"/>
      <c r="VN161" s="71"/>
      <c r="VO161" s="71"/>
      <c r="VP161" s="71"/>
      <c r="VQ161" s="71"/>
      <c r="VR161" s="71"/>
      <c r="VS161" s="71"/>
      <c r="VT161" s="71"/>
      <c r="VU161" s="71"/>
      <c r="VV161" s="71"/>
      <c r="VW161" s="71"/>
      <c r="VX161" s="71"/>
      <c r="VY161" s="71"/>
      <c r="VZ161" s="71"/>
      <c r="WA161" s="71"/>
      <c r="WB161" s="71"/>
      <c r="WC161" s="71"/>
      <c r="WD161" s="71"/>
      <c r="WE161" s="71"/>
      <c r="WF161" s="71"/>
      <c r="WG161" s="71"/>
      <c r="WH161" s="71"/>
      <c r="WI161" s="71"/>
      <c r="WJ161" s="71"/>
      <c r="WK161" s="71"/>
      <c r="WL161" s="71"/>
      <c r="WM161" s="71"/>
      <c r="WN161" s="71"/>
      <c r="WO161" s="71"/>
      <c r="WP161" s="71"/>
      <c r="WQ161" s="71"/>
      <c r="WR161" s="71"/>
      <c r="WS161" s="71"/>
      <c r="WT161" s="71"/>
      <c r="WU161" s="71"/>
      <c r="WV161" s="71"/>
      <c r="WW161" s="71"/>
      <c r="WX161" s="71"/>
      <c r="WY161" s="71"/>
      <c r="WZ161" s="71"/>
      <c r="XA161" s="71"/>
      <c r="XB161" s="71"/>
      <c r="XC161" s="71"/>
      <c r="XD161" s="71"/>
      <c r="XE161" s="71"/>
      <c r="XF161" s="71"/>
      <c r="XG161" s="71"/>
      <c r="XH161" s="71"/>
      <c r="XI161" s="71"/>
      <c r="XJ161" s="71"/>
      <c r="XK161" s="71"/>
      <c r="XL161" s="71"/>
      <c r="XM161" s="71"/>
      <c r="XN161" s="71"/>
      <c r="XO161" s="71"/>
      <c r="XP161" s="71"/>
      <c r="XQ161" s="71"/>
      <c r="XR161" s="71"/>
      <c r="XS161" s="71"/>
      <c r="XT161" s="71"/>
      <c r="XU161" s="71"/>
      <c r="XV161" s="71"/>
      <c r="XW161" s="71"/>
      <c r="XX161" s="71"/>
      <c r="XY161" s="71"/>
      <c r="XZ161" s="71"/>
      <c r="YA161" s="71"/>
      <c r="YB161" s="71"/>
      <c r="YC161" s="71"/>
      <c r="YD161" s="71"/>
      <c r="YE161" s="71"/>
      <c r="YF161" s="71"/>
      <c r="YG161" s="71"/>
      <c r="YH161" s="71"/>
      <c r="YI161" s="71"/>
      <c r="YJ161" s="71"/>
      <c r="YK161" s="71"/>
      <c r="YL161" s="71"/>
      <c r="YM161" s="71"/>
      <c r="YN161" s="71"/>
      <c r="YO161" s="71"/>
      <c r="YP161" s="71"/>
      <c r="YQ161" s="71"/>
      <c r="YR161" s="71"/>
      <c r="YS161" s="71"/>
      <c r="YT161" s="71"/>
      <c r="YU161" s="71"/>
      <c r="YV161" s="71"/>
      <c r="YW161" s="71"/>
      <c r="YX161" s="71"/>
      <c r="YY161" s="71"/>
      <c r="YZ161" s="71"/>
      <c r="ZA161" s="71"/>
      <c r="ZB161" s="71"/>
      <c r="ZC161" s="71"/>
      <c r="ZD161" s="71"/>
      <c r="ZE161" s="71"/>
      <c r="ZF161" s="71"/>
      <c r="ZG161" s="71"/>
      <c r="ZH161" s="71"/>
      <c r="ZI161" s="71"/>
      <c r="ZJ161" s="71"/>
      <c r="ZK161" s="71"/>
      <c r="ZL161" s="71"/>
      <c r="ZM161" s="71"/>
      <c r="ZN161" s="71"/>
      <c r="ZO161" s="71"/>
      <c r="ZP161" s="71"/>
      <c r="ZQ161" s="71"/>
      <c r="ZR161" s="71"/>
      <c r="ZS161" s="71"/>
      <c r="ZT161" s="71"/>
      <c r="ZU161" s="71"/>
      <c r="ZV161" s="71"/>
      <c r="ZW161" s="71"/>
      <c r="ZX161" s="71"/>
      <c r="ZY161" s="71"/>
      <c r="ZZ161" s="71"/>
      <c r="AAA161" s="71"/>
      <c r="AAB161" s="71"/>
      <c r="AAC161" s="71"/>
      <c r="AAD161" s="71"/>
      <c r="AAE161" s="71"/>
      <c r="AAF161" s="71"/>
      <c r="AAG161" s="71"/>
      <c r="AAH161" s="71"/>
      <c r="AAI161" s="71"/>
      <c r="AAJ161" s="71"/>
      <c r="AAK161" s="71"/>
      <c r="AAL161" s="71"/>
      <c r="AAM161" s="71"/>
      <c r="AAN161" s="71"/>
      <c r="AAO161" s="71"/>
      <c r="AAP161" s="71"/>
      <c r="AAQ161" s="71"/>
      <c r="AAR161" s="71"/>
      <c r="AAS161" s="71"/>
      <c r="AAT161" s="71"/>
      <c r="AAU161" s="71"/>
      <c r="AAV161" s="71"/>
      <c r="AAW161" s="71"/>
      <c r="AAX161" s="71"/>
      <c r="AAY161" s="71"/>
      <c r="AAZ161" s="71"/>
      <c r="ABA161" s="71"/>
      <c r="ABB161" s="71"/>
      <c r="ABC161" s="71"/>
      <c r="ABD161" s="71"/>
      <c r="ABE161" s="71"/>
      <c r="ABF161" s="71"/>
      <c r="ABG161" s="71"/>
      <c r="ABH161" s="71"/>
      <c r="ABI161" s="71"/>
      <c r="ABJ161" s="71"/>
      <c r="ABK161" s="71"/>
      <c r="ABL161" s="71"/>
      <c r="ABM161" s="71"/>
      <c r="ABN161" s="71"/>
      <c r="ABO161" s="71"/>
      <c r="ABP161" s="71"/>
      <c r="ABQ161" s="71"/>
      <c r="ABR161" s="71"/>
      <c r="ABS161" s="71"/>
      <c r="ABT161" s="71"/>
      <c r="ABU161" s="71"/>
      <c r="ABV161" s="71"/>
      <c r="ABW161" s="71"/>
      <c r="ABX161" s="71"/>
      <c r="ABY161" s="71"/>
      <c r="ABZ161" s="71"/>
      <c r="ACA161" s="71"/>
      <c r="ACB161" s="71"/>
      <c r="ACC161" s="71"/>
      <c r="ACD161" s="71"/>
      <c r="ACE161" s="71"/>
      <c r="ACF161" s="71"/>
      <c r="ACG161" s="71"/>
      <c r="ACH161" s="71"/>
      <c r="ACI161" s="71"/>
      <c r="ACJ161" s="71"/>
      <c r="ACK161" s="71"/>
      <c r="ACL161" s="71"/>
      <c r="ACM161" s="71"/>
      <c r="ACN161" s="71"/>
      <c r="ACO161" s="71"/>
      <c r="ACP161" s="71"/>
      <c r="ACQ161" s="71"/>
      <c r="ACR161" s="71"/>
      <c r="ACS161" s="71"/>
      <c r="ACT161" s="71"/>
      <c r="ACU161" s="71"/>
      <c r="ACV161" s="71"/>
      <c r="ACW161" s="71"/>
      <c r="ACX161" s="71"/>
      <c r="ACY161" s="71"/>
      <c r="ACZ161" s="71"/>
      <c r="ADA161" s="71"/>
      <c r="ADB161" s="71"/>
      <c r="ADC161" s="71"/>
      <c r="ADD161" s="71"/>
      <c r="ADE161" s="71"/>
      <c r="ADF161" s="71"/>
      <c r="ADG161" s="71"/>
      <c r="ADH161" s="71"/>
      <c r="ADI161" s="71"/>
      <c r="ADJ161" s="71"/>
      <c r="ADK161" s="71"/>
      <c r="ADL161" s="71"/>
      <c r="ADM161" s="71"/>
      <c r="ADN161" s="71"/>
      <c r="ADO161" s="71"/>
      <c r="ADP161" s="71"/>
      <c r="ADQ161" s="71"/>
      <c r="ADR161" s="71"/>
      <c r="ADS161" s="71"/>
      <c r="ADT161" s="71"/>
      <c r="ADU161" s="71"/>
      <c r="ADV161" s="71"/>
      <c r="ADW161" s="71"/>
      <c r="ADX161" s="71"/>
      <c r="ADY161" s="71"/>
      <c r="ADZ161" s="71"/>
      <c r="AEA161" s="71"/>
      <c r="AEB161" s="71"/>
      <c r="AEC161" s="71"/>
    </row>
    <row r="162" spans="1:809" s="73" customFormat="1">
      <c r="A162" s="49"/>
      <c r="B162" s="35">
        <v>3</v>
      </c>
      <c r="C162" s="62" t="s">
        <v>467</v>
      </c>
      <c r="D162" s="72" t="s">
        <v>56</v>
      </c>
      <c r="E162" s="63"/>
      <c r="F162" s="63"/>
      <c r="G162" s="63"/>
      <c r="H162" s="64"/>
      <c r="I162" s="63" t="s">
        <v>81</v>
      </c>
      <c r="J162" s="65">
        <v>1</v>
      </c>
      <c r="K162" s="90"/>
      <c r="L162" s="65">
        <v>1980</v>
      </c>
      <c r="M162" s="84">
        <v>1980</v>
      </c>
      <c r="N162" s="64"/>
      <c r="O162" s="68"/>
      <c r="P162" s="68"/>
      <c r="Q162" s="69" t="s">
        <v>137</v>
      </c>
      <c r="R162" s="70" t="s">
        <v>208</v>
      </c>
      <c r="S162" s="29" t="s">
        <v>58</v>
      </c>
      <c r="T162" s="30" t="str">
        <f t="shared" si="2"/>
        <v>Cu</v>
      </c>
      <c r="U162" s="29">
        <v>12000</v>
      </c>
      <c r="V162" s="29">
        <v>1</v>
      </c>
      <c r="W162" s="29"/>
      <c r="X162" s="29">
        <v>1</v>
      </c>
      <c r="Y162" s="29"/>
      <c r="Z162" s="29">
        <v>580</v>
      </c>
      <c r="AA162" s="29" t="s">
        <v>59</v>
      </c>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c r="DS162" s="71"/>
      <c r="DT162" s="71"/>
      <c r="DU162" s="71"/>
      <c r="DV162" s="71"/>
      <c r="DW162" s="71"/>
      <c r="DX162" s="71"/>
      <c r="DY162" s="71"/>
      <c r="DZ162" s="71"/>
      <c r="EA162" s="71"/>
      <c r="EB162" s="71"/>
      <c r="EC162" s="71"/>
      <c r="ED162" s="71"/>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c r="GJ162" s="71"/>
      <c r="GK162" s="71"/>
      <c r="GL162" s="71"/>
      <c r="GM162" s="71"/>
      <c r="GN162" s="71"/>
      <c r="GO162" s="71"/>
      <c r="GP162" s="71"/>
      <c r="GQ162" s="71"/>
      <c r="GR162" s="71"/>
      <c r="GS162" s="71"/>
      <c r="GT162" s="71"/>
      <c r="GU162" s="71"/>
      <c r="GV162" s="71"/>
      <c r="GW162" s="71"/>
      <c r="GX162" s="71"/>
      <c r="GY162" s="71"/>
      <c r="GZ162" s="71"/>
      <c r="HA162" s="71"/>
      <c r="HB162" s="71"/>
      <c r="HC162" s="71"/>
      <c r="HD162" s="71"/>
      <c r="HE162" s="71"/>
      <c r="HF162" s="71"/>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c r="IW162" s="71"/>
      <c r="IX162" s="71"/>
      <c r="IY162" s="71"/>
      <c r="IZ162" s="71"/>
      <c r="JA162" s="71"/>
      <c r="JB162" s="71"/>
      <c r="JC162" s="71"/>
      <c r="JD162" s="71"/>
      <c r="JE162" s="71"/>
      <c r="JF162" s="71"/>
      <c r="JG162" s="71"/>
      <c r="JH162" s="71"/>
      <c r="JI162" s="71"/>
      <c r="JJ162" s="71"/>
      <c r="JK162" s="71"/>
      <c r="JL162" s="71"/>
      <c r="JM162" s="71"/>
      <c r="JN162" s="71"/>
      <c r="JO162" s="71"/>
      <c r="JP162" s="71"/>
      <c r="JQ162" s="71"/>
      <c r="JR162" s="71"/>
      <c r="JS162" s="71"/>
      <c r="JT162" s="71"/>
      <c r="JU162" s="71"/>
      <c r="JV162" s="71"/>
      <c r="JW162" s="71"/>
      <c r="JX162" s="71"/>
      <c r="JY162" s="71"/>
      <c r="JZ162" s="71"/>
      <c r="KA162" s="71"/>
      <c r="KB162" s="71"/>
      <c r="KC162" s="71"/>
      <c r="KD162" s="71"/>
      <c r="KE162" s="71"/>
      <c r="KF162" s="71"/>
      <c r="KG162" s="71"/>
      <c r="KH162" s="71"/>
      <c r="KI162" s="71"/>
      <c r="KJ162" s="71"/>
      <c r="KK162" s="71"/>
      <c r="KL162" s="71"/>
      <c r="KM162" s="71"/>
      <c r="KN162" s="71"/>
      <c r="KO162" s="71"/>
      <c r="KP162" s="71"/>
      <c r="KQ162" s="71"/>
      <c r="KR162" s="71"/>
      <c r="KS162" s="71"/>
      <c r="KT162" s="71"/>
      <c r="KU162" s="71"/>
      <c r="KV162" s="71"/>
      <c r="KW162" s="71"/>
      <c r="KX162" s="71"/>
      <c r="KY162" s="71"/>
      <c r="KZ162" s="71"/>
      <c r="LA162" s="71"/>
      <c r="LB162" s="71"/>
      <c r="LC162" s="71"/>
      <c r="LD162" s="71"/>
      <c r="LE162" s="71"/>
      <c r="LF162" s="71"/>
      <c r="LG162" s="71"/>
      <c r="LH162" s="71"/>
      <c r="LI162" s="71"/>
      <c r="LJ162" s="71"/>
      <c r="LK162" s="71"/>
      <c r="LL162" s="71"/>
      <c r="LM162" s="71"/>
      <c r="LN162" s="71"/>
      <c r="LO162" s="71"/>
      <c r="LP162" s="71"/>
      <c r="LQ162" s="71"/>
      <c r="LR162" s="71"/>
      <c r="LS162" s="71"/>
      <c r="LT162" s="71"/>
      <c r="LU162" s="71"/>
      <c r="LV162" s="71"/>
      <c r="LW162" s="71"/>
      <c r="LX162" s="71"/>
      <c r="LY162" s="71"/>
      <c r="LZ162" s="71"/>
      <c r="MA162" s="71"/>
      <c r="MB162" s="71"/>
      <c r="MC162" s="71"/>
      <c r="MD162" s="71"/>
      <c r="ME162" s="71"/>
      <c r="MF162" s="71"/>
      <c r="MG162" s="71"/>
      <c r="MH162" s="71"/>
      <c r="MI162" s="71"/>
      <c r="MJ162" s="71"/>
      <c r="MK162" s="71"/>
      <c r="ML162" s="71"/>
      <c r="MM162" s="71"/>
      <c r="MN162" s="71"/>
      <c r="MO162" s="71"/>
      <c r="MP162" s="71"/>
      <c r="MQ162" s="71"/>
      <c r="MR162" s="71"/>
      <c r="MS162" s="71"/>
      <c r="MT162" s="71"/>
      <c r="MU162" s="71"/>
      <c r="MV162" s="71"/>
      <c r="MW162" s="71"/>
      <c r="MX162" s="71"/>
      <c r="MY162" s="71"/>
      <c r="MZ162" s="71"/>
      <c r="NA162" s="71"/>
      <c r="NB162" s="71"/>
      <c r="NC162" s="71"/>
      <c r="ND162" s="71"/>
      <c r="NE162" s="71"/>
      <c r="NF162" s="71"/>
      <c r="NG162" s="71"/>
      <c r="NH162" s="71"/>
      <c r="NI162" s="71"/>
      <c r="NJ162" s="71"/>
      <c r="NK162" s="71"/>
      <c r="NL162" s="71"/>
      <c r="NM162" s="71"/>
      <c r="NN162" s="71"/>
      <c r="NO162" s="71"/>
      <c r="NP162" s="71"/>
      <c r="NQ162" s="71"/>
      <c r="NR162" s="71"/>
      <c r="NS162" s="71"/>
      <c r="NT162" s="71"/>
      <c r="NU162" s="71"/>
      <c r="NV162" s="71"/>
      <c r="NW162" s="71"/>
      <c r="NX162" s="71"/>
      <c r="NY162" s="71"/>
      <c r="NZ162" s="71"/>
      <c r="OA162" s="71"/>
      <c r="OB162" s="71"/>
      <c r="OC162" s="71"/>
      <c r="OD162" s="71"/>
      <c r="OE162" s="71"/>
      <c r="OF162" s="71"/>
      <c r="OG162" s="71"/>
      <c r="OH162" s="71"/>
      <c r="OI162" s="71"/>
      <c r="OJ162" s="71"/>
      <c r="OK162" s="71"/>
      <c r="OL162" s="71"/>
      <c r="OM162" s="71"/>
      <c r="ON162" s="71"/>
      <c r="OO162" s="71"/>
      <c r="OP162" s="71"/>
      <c r="OQ162" s="71"/>
      <c r="OR162" s="71"/>
      <c r="OS162" s="71"/>
      <c r="OT162" s="71"/>
      <c r="OU162" s="71"/>
      <c r="OV162" s="71"/>
      <c r="OW162" s="71"/>
      <c r="OX162" s="71"/>
      <c r="OY162" s="71"/>
      <c r="OZ162" s="71"/>
      <c r="PA162" s="71"/>
      <c r="PB162" s="71"/>
      <c r="PC162" s="71"/>
      <c r="PD162" s="71"/>
      <c r="PE162" s="71"/>
      <c r="PF162" s="71"/>
      <c r="PG162" s="71"/>
      <c r="PH162" s="71"/>
      <c r="PI162" s="71"/>
      <c r="PJ162" s="71"/>
      <c r="PK162" s="71"/>
      <c r="PL162" s="71"/>
      <c r="PM162" s="71"/>
      <c r="PN162" s="71"/>
      <c r="PO162" s="71"/>
      <c r="PP162" s="71"/>
      <c r="PQ162" s="71"/>
      <c r="PR162" s="71"/>
      <c r="PS162" s="71"/>
      <c r="PT162" s="71"/>
      <c r="PU162" s="71"/>
      <c r="PV162" s="71"/>
      <c r="PW162" s="71"/>
      <c r="PX162" s="71"/>
      <c r="PY162" s="71"/>
      <c r="PZ162" s="71"/>
      <c r="QA162" s="71"/>
      <c r="QB162" s="71"/>
      <c r="QC162" s="71"/>
      <c r="QD162" s="71"/>
      <c r="QE162" s="71"/>
      <c r="QF162" s="71"/>
      <c r="QG162" s="71"/>
      <c r="QH162" s="71"/>
      <c r="QI162" s="71"/>
      <c r="QJ162" s="71"/>
      <c r="QK162" s="71"/>
      <c r="QL162" s="71"/>
      <c r="QM162" s="71"/>
      <c r="QN162" s="71"/>
      <c r="QO162" s="71"/>
      <c r="QP162" s="71"/>
      <c r="QQ162" s="71"/>
      <c r="QR162" s="71"/>
      <c r="QS162" s="71"/>
      <c r="QT162" s="71"/>
      <c r="QU162" s="71"/>
      <c r="QV162" s="71"/>
      <c r="QW162" s="71"/>
      <c r="QX162" s="71"/>
      <c r="QY162" s="71"/>
      <c r="QZ162" s="71"/>
      <c r="RA162" s="71"/>
      <c r="RB162" s="71"/>
      <c r="RC162" s="71"/>
      <c r="RD162" s="71"/>
      <c r="RE162" s="71"/>
      <c r="RF162" s="71"/>
      <c r="RG162" s="71"/>
      <c r="RH162" s="71"/>
      <c r="RI162" s="71"/>
      <c r="RJ162" s="71"/>
      <c r="RK162" s="71"/>
      <c r="RL162" s="71"/>
      <c r="RM162" s="71"/>
      <c r="RN162" s="71"/>
      <c r="RO162" s="71"/>
      <c r="RP162" s="71"/>
      <c r="RQ162" s="71"/>
      <c r="RR162" s="71"/>
      <c r="RS162" s="71"/>
      <c r="RT162" s="71"/>
      <c r="RU162" s="71"/>
      <c r="RV162" s="71"/>
      <c r="RW162" s="71"/>
      <c r="RX162" s="71"/>
      <c r="RY162" s="71"/>
      <c r="RZ162" s="71"/>
      <c r="SA162" s="71"/>
      <c r="SB162" s="71"/>
      <c r="SC162" s="71"/>
      <c r="SD162" s="71"/>
      <c r="SE162" s="71"/>
      <c r="SF162" s="71"/>
      <c r="SG162" s="71"/>
      <c r="SH162" s="71"/>
      <c r="SI162" s="71"/>
      <c r="SJ162" s="71"/>
      <c r="SK162" s="71"/>
      <c r="SL162" s="71"/>
      <c r="SM162" s="71"/>
      <c r="SN162" s="71"/>
      <c r="SO162" s="71"/>
      <c r="SP162" s="71"/>
      <c r="SQ162" s="71"/>
      <c r="SR162" s="71"/>
      <c r="SS162" s="71"/>
      <c r="ST162" s="71"/>
      <c r="SU162" s="71"/>
      <c r="SV162" s="71"/>
      <c r="SW162" s="71"/>
      <c r="SX162" s="71"/>
      <c r="SY162" s="71"/>
      <c r="SZ162" s="71"/>
      <c r="TA162" s="71"/>
      <c r="TB162" s="71"/>
      <c r="TC162" s="71"/>
      <c r="TD162" s="71"/>
      <c r="TE162" s="71"/>
      <c r="TF162" s="71"/>
      <c r="TG162" s="71"/>
      <c r="TH162" s="71"/>
      <c r="TI162" s="71"/>
      <c r="TJ162" s="71"/>
      <c r="TK162" s="71"/>
      <c r="TL162" s="71"/>
      <c r="TM162" s="71"/>
      <c r="TN162" s="71"/>
      <c r="TO162" s="71"/>
      <c r="TP162" s="71"/>
      <c r="TQ162" s="71"/>
      <c r="TR162" s="71"/>
      <c r="TS162" s="71"/>
      <c r="TT162" s="71"/>
      <c r="TU162" s="71"/>
      <c r="TV162" s="71"/>
      <c r="TW162" s="71"/>
      <c r="TX162" s="71"/>
      <c r="TY162" s="71"/>
      <c r="TZ162" s="71"/>
      <c r="UA162" s="71"/>
      <c r="UB162" s="71"/>
      <c r="UC162" s="71"/>
      <c r="UD162" s="71"/>
      <c r="UE162" s="71"/>
      <c r="UF162" s="71"/>
      <c r="UG162" s="71"/>
      <c r="UH162" s="71"/>
      <c r="UI162" s="71"/>
      <c r="UJ162" s="71"/>
      <c r="UK162" s="71"/>
      <c r="UL162" s="71"/>
      <c r="UM162" s="71"/>
      <c r="UN162" s="71"/>
      <c r="UO162" s="71"/>
      <c r="UP162" s="71"/>
      <c r="UQ162" s="71"/>
      <c r="UR162" s="71"/>
      <c r="US162" s="71"/>
      <c r="UT162" s="71"/>
      <c r="UU162" s="71"/>
      <c r="UV162" s="71"/>
      <c r="UW162" s="71"/>
      <c r="UX162" s="71"/>
      <c r="UY162" s="71"/>
      <c r="UZ162" s="71"/>
      <c r="VA162" s="71"/>
      <c r="VB162" s="71"/>
      <c r="VC162" s="71"/>
      <c r="VD162" s="71"/>
      <c r="VE162" s="71"/>
      <c r="VF162" s="71"/>
      <c r="VG162" s="71"/>
      <c r="VH162" s="71"/>
      <c r="VI162" s="71"/>
      <c r="VJ162" s="71"/>
      <c r="VK162" s="71"/>
      <c r="VL162" s="71"/>
      <c r="VM162" s="71"/>
      <c r="VN162" s="71"/>
      <c r="VO162" s="71"/>
      <c r="VP162" s="71"/>
      <c r="VQ162" s="71"/>
      <c r="VR162" s="71"/>
      <c r="VS162" s="71"/>
      <c r="VT162" s="71"/>
      <c r="VU162" s="71"/>
      <c r="VV162" s="71"/>
      <c r="VW162" s="71"/>
      <c r="VX162" s="71"/>
      <c r="VY162" s="71"/>
      <c r="VZ162" s="71"/>
      <c r="WA162" s="71"/>
      <c r="WB162" s="71"/>
      <c r="WC162" s="71"/>
      <c r="WD162" s="71"/>
      <c r="WE162" s="71"/>
      <c r="WF162" s="71"/>
      <c r="WG162" s="71"/>
      <c r="WH162" s="71"/>
      <c r="WI162" s="71"/>
      <c r="WJ162" s="71"/>
      <c r="WK162" s="71"/>
      <c r="WL162" s="71"/>
      <c r="WM162" s="71"/>
      <c r="WN162" s="71"/>
      <c r="WO162" s="71"/>
      <c r="WP162" s="71"/>
      <c r="WQ162" s="71"/>
      <c r="WR162" s="71"/>
      <c r="WS162" s="71"/>
      <c r="WT162" s="71"/>
      <c r="WU162" s="71"/>
      <c r="WV162" s="71"/>
      <c r="WW162" s="71"/>
      <c r="WX162" s="71"/>
      <c r="WY162" s="71"/>
      <c r="WZ162" s="71"/>
      <c r="XA162" s="71"/>
      <c r="XB162" s="71"/>
      <c r="XC162" s="71"/>
      <c r="XD162" s="71"/>
      <c r="XE162" s="71"/>
      <c r="XF162" s="71"/>
      <c r="XG162" s="71"/>
      <c r="XH162" s="71"/>
      <c r="XI162" s="71"/>
      <c r="XJ162" s="71"/>
      <c r="XK162" s="71"/>
      <c r="XL162" s="71"/>
      <c r="XM162" s="71"/>
      <c r="XN162" s="71"/>
      <c r="XO162" s="71"/>
      <c r="XP162" s="71"/>
      <c r="XQ162" s="71"/>
      <c r="XR162" s="71"/>
      <c r="XS162" s="71"/>
      <c r="XT162" s="71"/>
      <c r="XU162" s="71"/>
      <c r="XV162" s="71"/>
      <c r="XW162" s="71"/>
      <c r="XX162" s="71"/>
      <c r="XY162" s="71"/>
      <c r="XZ162" s="71"/>
      <c r="YA162" s="71"/>
      <c r="YB162" s="71"/>
      <c r="YC162" s="71"/>
      <c r="YD162" s="71"/>
      <c r="YE162" s="71"/>
      <c r="YF162" s="71"/>
      <c r="YG162" s="71"/>
      <c r="YH162" s="71"/>
      <c r="YI162" s="71"/>
      <c r="YJ162" s="71"/>
      <c r="YK162" s="71"/>
      <c r="YL162" s="71"/>
      <c r="YM162" s="71"/>
      <c r="YN162" s="71"/>
      <c r="YO162" s="71"/>
      <c r="YP162" s="71"/>
      <c r="YQ162" s="71"/>
      <c r="YR162" s="71"/>
      <c r="YS162" s="71"/>
      <c r="YT162" s="71"/>
      <c r="YU162" s="71"/>
      <c r="YV162" s="71"/>
      <c r="YW162" s="71"/>
      <c r="YX162" s="71"/>
      <c r="YY162" s="71"/>
      <c r="YZ162" s="71"/>
      <c r="ZA162" s="71"/>
      <c r="ZB162" s="71"/>
      <c r="ZC162" s="71"/>
      <c r="ZD162" s="71"/>
      <c r="ZE162" s="71"/>
      <c r="ZF162" s="71"/>
      <c r="ZG162" s="71"/>
      <c r="ZH162" s="71"/>
      <c r="ZI162" s="71"/>
      <c r="ZJ162" s="71"/>
      <c r="ZK162" s="71"/>
      <c r="ZL162" s="71"/>
      <c r="ZM162" s="71"/>
      <c r="ZN162" s="71"/>
      <c r="ZO162" s="71"/>
      <c r="ZP162" s="71"/>
      <c r="ZQ162" s="71"/>
      <c r="ZR162" s="71"/>
      <c r="ZS162" s="71"/>
      <c r="ZT162" s="71"/>
      <c r="ZU162" s="71"/>
      <c r="ZV162" s="71"/>
      <c r="ZW162" s="71"/>
      <c r="ZX162" s="71"/>
      <c r="ZY162" s="71"/>
      <c r="ZZ162" s="71"/>
      <c r="AAA162" s="71"/>
      <c r="AAB162" s="71"/>
      <c r="AAC162" s="71"/>
      <c r="AAD162" s="71"/>
      <c r="AAE162" s="71"/>
      <c r="AAF162" s="71"/>
      <c r="AAG162" s="71"/>
      <c r="AAH162" s="71"/>
      <c r="AAI162" s="71"/>
      <c r="AAJ162" s="71"/>
      <c r="AAK162" s="71"/>
      <c r="AAL162" s="71"/>
      <c r="AAM162" s="71"/>
      <c r="AAN162" s="71"/>
      <c r="AAO162" s="71"/>
      <c r="AAP162" s="71"/>
      <c r="AAQ162" s="71"/>
      <c r="AAR162" s="71"/>
      <c r="AAS162" s="71"/>
      <c r="AAT162" s="71"/>
      <c r="AAU162" s="71"/>
      <c r="AAV162" s="71"/>
      <c r="AAW162" s="71"/>
      <c r="AAX162" s="71"/>
      <c r="AAY162" s="71"/>
      <c r="AAZ162" s="71"/>
      <c r="ABA162" s="71"/>
      <c r="ABB162" s="71"/>
      <c r="ABC162" s="71"/>
      <c r="ABD162" s="71"/>
      <c r="ABE162" s="71"/>
      <c r="ABF162" s="71"/>
      <c r="ABG162" s="71"/>
      <c r="ABH162" s="71"/>
      <c r="ABI162" s="71"/>
      <c r="ABJ162" s="71"/>
      <c r="ABK162" s="71"/>
      <c r="ABL162" s="71"/>
      <c r="ABM162" s="71"/>
      <c r="ABN162" s="71"/>
      <c r="ABO162" s="71"/>
      <c r="ABP162" s="71"/>
      <c r="ABQ162" s="71"/>
      <c r="ABR162" s="71"/>
      <c r="ABS162" s="71"/>
      <c r="ABT162" s="71"/>
      <c r="ABU162" s="71"/>
      <c r="ABV162" s="71"/>
      <c r="ABW162" s="71"/>
      <c r="ABX162" s="71"/>
      <c r="ABY162" s="71"/>
      <c r="ABZ162" s="71"/>
      <c r="ACA162" s="71"/>
      <c r="ACB162" s="71"/>
      <c r="ACC162" s="71"/>
      <c r="ACD162" s="71"/>
      <c r="ACE162" s="71"/>
      <c r="ACF162" s="71"/>
      <c r="ACG162" s="71"/>
      <c r="ACH162" s="71"/>
      <c r="ACI162" s="71"/>
      <c r="ACJ162" s="71"/>
      <c r="ACK162" s="71"/>
      <c r="ACL162" s="71"/>
      <c r="ACM162" s="71"/>
      <c r="ACN162" s="71"/>
      <c r="ACO162" s="71"/>
      <c r="ACP162" s="71"/>
      <c r="ACQ162" s="71"/>
      <c r="ACR162" s="71"/>
      <c r="ACS162" s="71"/>
      <c r="ACT162" s="71"/>
      <c r="ACU162" s="71"/>
      <c r="ACV162" s="71"/>
      <c r="ACW162" s="71"/>
      <c r="ACX162" s="71"/>
      <c r="ACY162" s="71"/>
      <c r="ACZ162" s="71"/>
      <c r="ADA162" s="71"/>
      <c r="ADB162" s="71"/>
      <c r="ADC162" s="71"/>
      <c r="ADD162" s="71"/>
      <c r="ADE162" s="71"/>
      <c r="ADF162" s="71"/>
      <c r="ADG162" s="71"/>
      <c r="ADH162" s="71"/>
      <c r="ADI162" s="71"/>
      <c r="ADJ162" s="71"/>
      <c r="ADK162" s="71"/>
      <c r="ADL162" s="71"/>
      <c r="ADM162" s="71"/>
      <c r="ADN162" s="71"/>
      <c r="ADO162" s="71"/>
      <c r="ADP162" s="71"/>
      <c r="ADQ162" s="71"/>
      <c r="ADR162" s="71"/>
      <c r="ADS162" s="71"/>
      <c r="ADT162" s="71"/>
      <c r="ADU162" s="71"/>
      <c r="ADV162" s="71"/>
      <c r="ADW162" s="71"/>
      <c r="ADX162" s="71"/>
      <c r="ADY162" s="71"/>
      <c r="ADZ162" s="71"/>
      <c r="AEA162" s="71"/>
      <c r="AEB162" s="71"/>
      <c r="AEC162" s="71"/>
    </row>
    <row r="163" spans="1:809" s="73" customFormat="1">
      <c r="A163" s="49"/>
      <c r="B163" s="35">
        <v>3</v>
      </c>
      <c r="C163" s="62" t="s">
        <v>468</v>
      </c>
      <c r="D163" s="72" t="s">
        <v>469</v>
      </c>
      <c r="E163" s="63"/>
      <c r="F163" s="63"/>
      <c r="G163" s="63">
        <v>11</v>
      </c>
      <c r="H163" s="64">
        <v>430000</v>
      </c>
      <c r="I163" s="63" t="s">
        <v>374</v>
      </c>
      <c r="J163" s="65">
        <v>2</v>
      </c>
      <c r="K163" s="90">
        <v>67</v>
      </c>
      <c r="L163" s="65">
        <v>1980</v>
      </c>
      <c r="M163" s="89">
        <v>1980</v>
      </c>
      <c r="N163" s="64"/>
      <c r="O163" s="68"/>
      <c r="P163" s="68"/>
      <c r="Q163" s="69" t="s">
        <v>298</v>
      </c>
      <c r="R163" s="70"/>
      <c r="S163" s="29"/>
      <c r="T163" s="30" t="str">
        <f t="shared" si="2"/>
        <v>Kyanite</v>
      </c>
      <c r="U163" s="29"/>
      <c r="V163" s="29"/>
      <c r="W163" s="29"/>
      <c r="X163" s="29"/>
      <c r="Y163" s="29"/>
      <c r="Z163" s="29"/>
      <c r="AA163" s="29"/>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c r="DS163" s="71"/>
      <c r="DT163" s="71"/>
      <c r="DU163" s="71"/>
      <c r="DV163" s="71"/>
      <c r="DW163" s="71"/>
      <c r="DX163" s="71"/>
      <c r="DY163" s="71"/>
      <c r="DZ163" s="71"/>
      <c r="EA163" s="71"/>
      <c r="EB163" s="71"/>
      <c r="EC163" s="71"/>
      <c r="ED163" s="71"/>
      <c r="EE163" s="71"/>
      <c r="EF163" s="71"/>
      <c r="EG163" s="71"/>
      <c r="EH163" s="71"/>
      <c r="EI163" s="71"/>
      <c r="EJ163" s="71"/>
      <c r="EK163" s="71"/>
      <c r="EL163" s="71"/>
      <c r="EM163" s="71"/>
      <c r="EN163" s="71"/>
      <c r="EO163" s="71"/>
      <c r="EP163" s="71"/>
      <c r="EQ163" s="71"/>
      <c r="ER163" s="71"/>
      <c r="ES163" s="71"/>
      <c r="ET163" s="71"/>
      <c r="EU163" s="71"/>
      <c r="EV163" s="71"/>
      <c r="EW163" s="71"/>
      <c r="EX163" s="71"/>
      <c r="EY163" s="71"/>
      <c r="EZ163" s="71"/>
      <c r="FA163" s="71"/>
      <c r="FB163" s="71"/>
      <c r="FC163" s="71"/>
      <c r="FD163" s="71"/>
      <c r="FE163" s="71"/>
      <c r="FF163" s="71"/>
      <c r="FG163" s="71"/>
      <c r="FH163" s="71"/>
      <c r="FI163" s="71"/>
      <c r="FJ163" s="71"/>
      <c r="FK163" s="71"/>
      <c r="FL163" s="71"/>
      <c r="FM163" s="71"/>
      <c r="FN163" s="71"/>
      <c r="FO163" s="71"/>
      <c r="FP163" s="71"/>
      <c r="FQ163" s="71"/>
      <c r="FR163" s="71"/>
      <c r="FS163" s="71"/>
      <c r="FT163" s="71"/>
      <c r="FU163" s="71"/>
      <c r="FV163" s="71"/>
      <c r="FW163" s="71"/>
      <c r="FX163" s="71"/>
      <c r="FY163" s="71"/>
      <c r="FZ163" s="71"/>
      <c r="GA163" s="71"/>
      <c r="GB163" s="71"/>
      <c r="GC163" s="71"/>
      <c r="GD163" s="71"/>
      <c r="GE163" s="71"/>
      <c r="GF163" s="71"/>
      <c r="GG163" s="71"/>
      <c r="GH163" s="71"/>
      <c r="GI163" s="71"/>
      <c r="GJ163" s="71"/>
      <c r="GK163" s="71"/>
      <c r="GL163" s="71"/>
      <c r="GM163" s="71"/>
      <c r="GN163" s="71"/>
      <c r="GO163" s="71"/>
      <c r="GP163" s="71"/>
      <c r="GQ163" s="71"/>
      <c r="GR163" s="71"/>
      <c r="GS163" s="71"/>
      <c r="GT163" s="71"/>
      <c r="GU163" s="71"/>
      <c r="GV163" s="71"/>
      <c r="GW163" s="71"/>
      <c r="GX163" s="71"/>
      <c r="GY163" s="71"/>
      <c r="GZ163" s="71"/>
      <c r="HA163" s="71"/>
      <c r="HB163" s="71"/>
      <c r="HC163" s="71"/>
      <c r="HD163" s="71"/>
      <c r="HE163" s="71"/>
      <c r="HF163" s="71"/>
      <c r="HG163" s="71"/>
      <c r="HH163" s="71"/>
      <c r="HI163" s="71"/>
      <c r="HJ163" s="71"/>
      <c r="HK163" s="71"/>
      <c r="HL163" s="71"/>
      <c r="HM163" s="71"/>
      <c r="HN163" s="71"/>
      <c r="HO163" s="71"/>
      <c r="HP163" s="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c r="IV163" s="71"/>
      <c r="IW163" s="71"/>
      <c r="IX163" s="71"/>
      <c r="IY163" s="71"/>
      <c r="IZ163" s="71"/>
      <c r="JA163" s="71"/>
      <c r="JB163" s="71"/>
      <c r="JC163" s="71"/>
      <c r="JD163" s="71"/>
      <c r="JE163" s="71"/>
      <c r="JF163" s="71"/>
      <c r="JG163" s="71"/>
      <c r="JH163" s="71"/>
      <c r="JI163" s="71"/>
      <c r="JJ163" s="71"/>
      <c r="JK163" s="71"/>
      <c r="JL163" s="71"/>
      <c r="JM163" s="71"/>
      <c r="JN163" s="71"/>
      <c r="JO163" s="71"/>
      <c r="JP163" s="71"/>
      <c r="JQ163" s="71"/>
      <c r="JR163" s="71"/>
      <c r="JS163" s="71"/>
      <c r="JT163" s="71"/>
      <c r="JU163" s="71"/>
      <c r="JV163" s="71"/>
      <c r="JW163" s="71"/>
      <c r="JX163" s="71"/>
      <c r="JY163" s="71"/>
      <c r="JZ163" s="71"/>
      <c r="KA163" s="71"/>
      <c r="KB163" s="71"/>
      <c r="KC163" s="71"/>
      <c r="KD163" s="71"/>
      <c r="KE163" s="71"/>
      <c r="KF163" s="71"/>
      <c r="KG163" s="71"/>
      <c r="KH163" s="71"/>
      <c r="KI163" s="71"/>
      <c r="KJ163" s="71"/>
      <c r="KK163" s="71"/>
      <c r="KL163" s="71"/>
      <c r="KM163" s="71"/>
      <c r="KN163" s="71"/>
      <c r="KO163" s="71"/>
      <c r="KP163" s="71"/>
      <c r="KQ163" s="71"/>
      <c r="KR163" s="71"/>
      <c r="KS163" s="71"/>
      <c r="KT163" s="71"/>
      <c r="KU163" s="71"/>
      <c r="KV163" s="71"/>
      <c r="KW163" s="71"/>
      <c r="KX163" s="71"/>
      <c r="KY163" s="71"/>
      <c r="KZ163" s="71"/>
      <c r="LA163" s="71"/>
      <c r="LB163" s="71"/>
      <c r="LC163" s="71"/>
      <c r="LD163" s="71"/>
      <c r="LE163" s="71"/>
      <c r="LF163" s="71"/>
      <c r="LG163" s="71"/>
      <c r="LH163" s="71"/>
      <c r="LI163" s="71"/>
      <c r="LJ163" s="71"/>
      <c r="LK163" s="71"/>
      <c r="LL163" s="71"/>
      <c r="LM163" s="71"/>
      <c r="LN163" s="71"/>
      <c r="LO163" s="71"/>
      <c r="LP163" s="71"/>
      <c r="LQ163" s="71"/>
      <c r="LR163" s="71"/>
      <c r="LS163" s="71"/>
      <c r="LT163" s="71"/>
      <c r="LU163" s="71"/>
      <c r="LV163" s="71"/>
      <c r="LW163" s="71"/>
      <c r="LX163" s="71"/>
      <c r="LY163" s="71"/>
      <c r="LZ163" s="71"/>
      <c r="MA163" s="71"/>
      <c r="MB163" s="71"/>
      <c r="MC163" s="71"/>
      <c r="MD163" s="71"/>
      <c r="ME163" s="71"/>
      <c r="MF163" s="71"/>
      <c r="MG163" s="71"/>
      <c r="MH163" s="71"/>
      <c r="MI163" s="71"/>
      <c r="MJ163" s="71"/>
      <c r="MK163" s="71"/>
      <c r="ML163" s="71"/>
      <c r="MM163" s="71"/>
      <c r="MN163" s="71"/>
      <c r="MO163" s="71"/>
      <c r="MP163" s="71"/>
      <c r="MQ163" s="71"/>
      <c r="MR163" s="71"/>
      <c r="MS163" s="71"/>
      <c r="MT163" s="71"/>
      <c r="MU163" s="71"/>
      <c r="MV163" s="71"/>
      <c r="MW163" s="71"/>
      <c r="MX163" s="71"/>
      <c r="MY163" s="71"/>
      <c r="MZ163" s="71"/>
      <c r="NA163" s="71"/>
      <c r="NB163" s="71"/>
      <c r="NC163" s="71"/>
      <c r="ND163" s="71"/>
      <c r="NE163" s="71"/>
      <c r="NF163" s="71"/>
      <c r="NG163" s="71"/>
      <c r="NH163" s="71"/>
      <c r="NI163" s="71"/>
      <c r="NJ163" s="71"/>
      <c r="NK163" s="71"/>
      <c r="NL163" s="71"/>
      <c r="NM163" s="71"/>
      <c r="NN163" s="71"/>
      <c r="NO163" s="71"/>
      <c r="NP163" s="71"/>
      <c r="NQ163" s="71"/>
      <c r="NR163" s="71"/>
      <c r="NS163" s="71"/>
      <c r="NT163" s="71"/>
      <c r="NU163" s="71"/>
      <c r="NV163" s="71"/>
      <c r="NW163" s="71"/>
      <c r="NX163" s="71"/>
      <c r="NY163" s="71"/>
      <c r="NZ163" s="71"/>
      <c r="OA163" s="71"/>
      <c r="OB163" s="71"/>
      <c r="OC163" s="71"/>
      <c r="OD163" s="71"/>
      <c r="OE163" s="71"/>
      <c r="OF163" s="71"/>
      <c r="OG163" s="71"/>
      <c r="OH163" s="71"/>
      <c r="OI163" s="71"/>
      <c r="OJ163" s="71"/>
      <c r="OK163" s="71"/>
      <c r="OL163" s="71"/>
      <c r="OM163" s="71"/>
      <c r="ON163" s="71"/>
      <c r="OO163" s="71"/>
      <c r="OP163" s="71"/>
      <c r="OQ163" s="71"/>
      <c r="OR163" s="71"/>
      <c r="OS163" s="71"/>
      <c r="OT163" s="71"/>
      <c r="OU163" s="71"/>
      <c r="OV163" s="71"/>
      <c r="OW163" s="71"/>
      <c r="OX163" s="71"/>
      <c r="OY163" s="71"/>
      <c r="OZ163" s="71"/>
      <c r="PA163" s="71"/>
      <c r="PB163" s="71"/>
      <c r="PC163" s="71"/>
      <c r="PD163" s="71"/>
      <c r="PE163" s="71"/>
      <c r="PF163" s="71"/>
      <c r="PG163" s="71"/>
      <c r="PH163" s="71"/>
      <c r="PI163" s="71"/>
      <c r="PJ163" s="71"/>
      <c r="PK163" s="71"/>
      <c r="PL163" s="71"/>
      <c r="PM163" s="71"/>
      <c r="PN163" s="71"/>
      <c r="PO163" s="71"/>
      <c r="PP163" s="71"/>
      <c r="PQ163" s="71"/>
      <c r="PR163" s="71"/>
      <c r="PS163" s="71"/>
      <c r="PT163" s="71"/>
      <c r="PU163" s="71"/>
      <c r="PV163" s="71"/>
      <c r="PW163" s="71"/>
      <c r="PX163" s="71"/>
      <c r="PY163" s="71"/>
      <c r="PZ163" s="71"/>
      <c r="QA163" s="71"/>
      <c r="QB163" s="71"/>
      <c r="QC163" s="71"/>
      <c r="QD163" s="71"/>
      <c r="QE163" s="71"/>
      <c r="QF163" s="71"/>
      <c r="QG163" s="71"/>
      <c r="QH163" s="71"/>
      <c r="QI163" s="71"/>
      <c r="QJ163" s="71"/>
      <c r="QK163" s="71"/>
      <c r="QL163" s="71"/>
      <c r="QM163" s="71"/>
      <c r="QN163" s="71"/>
      <c r="QO163" s="71"/>
      <c r="QP163" s="71"/>
      <c r="QQ163" s="71"/>
      <c r="QR163" s="71"/>
      <c r="QS163" s="71"/>
      <c r="QT163" s="71"/>
      <c r="QU163" s="71"/>
      <c r="QV163" s="71"/>
      <c r="QW163" s="71"/>
      <c r="QX163" s="71"/>
      <c r="QY163" s="71"/>
      <c r="QZ163" s="71"/>
      <c r="RA163" s="71"/>
      <c r="RB163" s="71"/>
      <c r="RC163" s="71"/>
      <c r="RD163" s="71"/>
      <c r="RE163" s="71"/>
      <c r="RF163" s="71"/>
      <c r="RG163" s="71"/>
      <c r="RH163" s="71"/>
      <c r="RI163" s="71"/>
      <c r="RJ163" s="71"/>
      <c r="RK163" s="71"/>
      <c r="RL163" s="71"/>
      <c r="RM163" s="71"/>
      <c r="RN163" s="71"/>
      <c r="RO163" s="71"/>
      <c r="RP163" s="71"/>
      <c r="RQ163" s="71"/>
      <c r="RR163" s="71"/>
      <c r="RS163" s="71"/>
      <c r="RT163" s="71"/>
      <c r="RU163" s="71"/>
      <c r="RV163" s="71"/>
      <c r="RW163" s="71"/>
      <c r="RX163" s="71"/>
      <c r="RY163" s="71"/>
      <c r="RZ163" s="71"/>
      <c r="SA163" s="71"/>
      <c r="SB163" s="71"/>
      <c r="SC163" s="71"/>
      <c r="SD163" s="71"/>
      <c r="SE163" s="71"/>
      <c r="SF163" s="71"/>
      <c r="SG163" s="71"/>
      <c r="SH163" s="71"/>
      <c r="SI163" s="71"/>
      <c r="SJ163" s="71"/>
      <c r="SK163" s="71"/>
      <c r="SL163" s="71"/>
      <c r="SM163" s="71"/>
      <c r="SN163" s="71"/>
      <c r="SO163" s="71"/>
      <c r="SP163" s="71"/>
      <c r="SQ163" s="71"/>
      <c r="SR163" s="71"/>
      <c r="SS163" s="71"/>
      <c r="ST163" s="71"/>
      <c r="SU163" s="71"/>
      <c r="SV163" s="71"/>
      <c r="SW163" s="71"/>
      <c r="SX163" s="71"/>
      <c r="SY163" s="71"/>
      <c r="SZ163" s="71"/>
      <c r="TA163" s="71"/>
      <c r="TB163" s="71"/>
      <c r="TC163" s="71"/>
      <c r="TD163" s="71"/>
      <c r="TE163" s="71"/>
      <c r="TF163" s="71"/>
      <c r="TG163" s="71"/>
      <c r="TH163" s="71"/>
      <c r="TI163" s="71"/>
      <c r="TJ163" s="71"/>
      <c r="TK163" s="71"/>
      <c r="TL163" s="71"/>
      <c r="TM163" s="71"/>
      <c r="TN163" s="71"/>
      <c r="TO163" s="71"/>
      <c r="TP163" s="71"/>
      <c r="TQ163" s="71"/>
      <c r="TR163" s="71"/>
      <c r="TS163" s="71"/>
      <c r="TT163" s="71"/>
      <c r="TU163" s="71"/>
      <c r="TV163" s="71"/>
      <c r="TW163" s="71"/>
      <c r="TX163" s="71"/>
      <c r="TY163" s="71"/>
      <c r="TZ163" s="71"/>
      <c r="UA163" s="71"/>
      <c r="UB163" s="71"/>
      <c r="UC163" s="71"/>
      <c r="UD163" s="71"/>
      <c r="UE163" s="71"/>
      <c r="UF163" s="71"/>
      <c r="UG163" s="71"/>
      <c r="UH163" s="71"/>
      <c r="UI163" s="71"/>
      <c r="UJ163" s="71"/>
      <c r="UK163" s="71"/>
      <c r="UL163" s="71"/>
      <c r="UM163" s="71"/>
      <c r="UN163" s="71"/>
      <c r="UO163" s="71"/>
      <c r="UP163" s="71"/>
      <c r="UQ163" s="71"/>
      <c r="UR163" s="71"/>
      <c r="US163" s="71"/>
      <c r="UT163" s="71"/>
      <c r="UU163" s="71"/>
      <c r="UV163" s="71"/>
      <c r="UW163" s="71"/>
      <c r="UX163" s="71"/>
      <c r="UY163" s="71"/>
      <c r="UZ163" s="71"/>
      <c r="VA163" s="71"/>
      <c r="VB163" s="71"/>
      <c r="VC163" s="71"/>
      <c r="VD163" s="71"/>
      <c r="VE163" s="71"/>
      <c r="VF163" s="71"/>
      <c r="VG163" s="71"/>
      <c r="VH163" s="71"/>
      <c r="VI163" s="71"/>
      <c r="VJ163" s="71"/>
      <c r="VK163" s="71"/>
      <c r="VL163" s="71"/>
      <c r="VM163" s="71"/>
      <c r="VN163" s="71"/>
      <c r="VO163" s="71"/>
      <c r="VP163" s="71"/>
      <c r="VQ163" s="71"/>
      <c r="VR163" s="71"/>
      <c r="VS163" s="71"/>
      <c r="VT163" s="71"/>
      <c r="VU163" s="71"/>
      <c r="VV163" s="71"/>
      <c r="VW163" s="71"/>
      <c r="VX163" s="71"/>
      <c r="VY163" s="71"/>
      <c r="VZ163" s="71"/>
      <c r="WA163" s="71"/>
      <c r="WB163" s="71"/>
      <c r="WC163" s="71"/>
      <c r="WD163" s="71"/>
      <c r="WE163" s="71"/>
      <c r="WF163" s="71"/>
      <c r="WG163" s="71"/>
      <c r="WH163" s="71"/>
      <c r="WI163" s="71"/>
      <c r="WJ163" s="71"/>
      <c r="WK163" s="71"/>
      <c r="WL163" s="71"/>
      <c r="WM163" s="71"/>
      <c r="WN163" s="71"/>
      <c r="WO163" s="71"/>
      <c r="WP163" s="71"/>
      <c r="WQ163" s="71"/>
      <c r="WR163" s="71"/>
      <c r="WS163" s="71"/>
      <c r="WT163" s="71"/>
      <c r="WU163" s="71"/>
      <c r="WV163" s="71"/>
      <c r="WW163" s="71"/>
      <c r="WX163" s="71"/>
      <c r="WY163" s="71"/>
      <c r="WZ163" s="71"/>
      <c r="XA163" s="71"/>
      <c r="XB163" s="71"/>
      <c r="XC163" s="71"/>
      <c r="XD163" s="71"/>
      <c r="XE163" s="71"/>
      <c r="XF163" s="71"/>
      <c r="XG163" s="71"/>
      <c r="XH163" s="71"/>
      <c r="XI163" s="71"/>
      <c r="XJ163" s="71"/>
      <c r="XK163" s="71"/>
      <c r="XL163" s="71"/>
      <c r="XM163" s="71"/>
      <c r="XN163" s="71"/>
      <c r="XO163" s="71"/>
      <c r="XP163" s="71"/>
      <c r="XQ163" s="71"/>
      <c r="XR163" s="71"/>
      <c r="XS163" s="71"/>
      <c r="XT163" s="71"/>
      <c r="XU163" s="71"/>
      <c r="XV163" s="71"/>
      <c r="XW163" s="71"/>
      <c r="XX163" s="71"/>
      <c r="XY163" s="71"/>
      <c r="XZ163" s="71"/>
      <c r="YA163" s="71"/>
      <c r="YB163" s="71"/>
      <c r="YC163" s="71"/>
      <c r="YD163" s="71"/>
      <c r="YE163" s="71"/>
      <c r="YF163" s="71"/>
      <c r="YG163" s="71"/>
      <c r="YH163" s="71"/>
      <c r="YI163" s="71"/>
      <c r="YJ163" s="71"/>
      <c r="YK163" s="71"/>
      <c r="YL163" s="71"/>
      <c r="YM163" s="71"/>
      <c r="YN163" s="71"/>
      <c r="YO163" s="71"/>
      <c r="YP163" s="71"/>
      <c r="YQ163" s="71"/>
      <c r="YR163" s="71"/>
      <c r="YS163" s="71"/>
      <c r="YT163" s="71"/>
      <c r="YU163" s="71"/>
      <c r="YV163" s="71"/>
      <c r="YW163" s="71"/>
      <c r="YX163" s="71"/>
      <c r="YY163" s="71"/>
      <c r="YZ163" s="71"/>
      <c r="ZA163" s="71"/>
      <c r="ZB163" s="71"/>
      <c r="ZC163" s="71"/>
      <c r="ZD163" s="71"/>
      <c r="ZE163" s="71"/>
      <c r="ZF163" s="71"/>
      <c r="ZG163" s="71"/>
      <c r="ZH163" s="71"/>
      <c r="ZI163" s="71"/>
      <c r="ZJ163" s="71"/>
      <c r="ZK163" s="71"/>
      <c r="ZL163" s="71"/>
      <c r="ZM163" s="71"/>
      <c r="ZN163" s="71"/>
      <c r="ZO163" s="71"/>
      <c r="ZP163" s="71"/>
      <c r="ZQ163" s="71"/>
      <c r="ZR163" s="71"/>
      <c r="ZS163" s="71"/>
      <c r="ZT163" s="71"/>
      <c r="ZU163" s="71"/>
      <c r="ZV163" s="71"/>
      <c r="ZW163" s="71"/>
      <c r="ZX163" s="71"/>
      <c r="ZY163" s="71"/>
      <c r="ZZ163" s="71"/>
      <c r="AAA163" s="71"/>
      <c r="AAB163" s="71"/>
      <c r="AAC163" s="71"/>
      <c r="AAD163" s="71"/>
      <c r="AAE163" s="71"/>
      <c r="AAF163" s="71"/>
      <c r="AAG163" s="71"/>
      <c r="AAH163" s="71"/>
      <c r="AAI163" s="71"/>
      <c r="AAJ163" s="71"/>
      <c r="AAK163" s="71"/>
      <c r="AAL163" s="71"/>
      <c r="AAM163" s="71"/>
      <c r="AAN163" s="71"/>
      <c r="AAO163" s="71"/>
      <c r="AAP163" s="71"/>
      <c r="AAQ163" s="71"/>
      <c r="AAR163" s="71"/>
      <c r="AAS163" s="71"/>
      <c r="AAT163" s="71"/>
      <c r="AAU163" s="71"/>
      <c r="AAV163" s="71"/>
      <c r="AAW163" s="71"/>
      <c r="AAX163" s="71"/>
      <c r="AAY163" s="71"/>
      <c r="AAZ163" s="71"/>
      <c r="ABA163" s="71"/>
      <c r="ABB163" s="71"/>
      <c r="ABC163" s="71"/>
      <c r="ABD163" s="71"/>
      <c r="ABE163" s="71"/>
      <c r="ABF163" s="71"/>
      <c r="ABG163" s="71"/>
      <c r="ABH163" s="71"/>
      <c r="ABI163" s="71"/>
      <c r="ABJ163" s="71"/>
      <c r="ABK163" s="71"/>
      <c r="ABL163" s="71"/>
      <c r="ABM163" s="71"/>
      <c r="ABN163" s="71"/>
      <c r="ABO163" s="71"/>
      <c r="ABP163" s="71"/>
      <c r="ABQ163" s="71"/>
      <c r="ABR163" s="71"/>
      <c r="ABS163" s="71"/>
      <c r="ABT163" s="71"/>
      <c r="ABU163" s="71"/>
      <c r="ABV163" s="71"/>
      <c r="ABW163" s="71"/>
      <c r="ABX163" s="71"/>
      <c r="ABY163" s="71"/>
      <c r="ABZ163" s="71"/>
      <c r="ACA163" s="71"/>
      <c r="ACB163" s="71"/>
      <c r="ACC163" s="71"/>
      <c r="ACD163" s="71"/>
      <c r="ACE163" s="71"/>
      <c r="ACF163" s="71"/>
      <c r="ACG163" s="71"/>
      <c r="ACH163" s="71"/>
      <c r="ACI163" s="71"/>
      <c r="ACJ163" s="71"/>
      <c r="ACK163" s="71"/>
      <c r="ACL163" s="71"/>
      <c r="ACM163" s="71"/>
      <c r="ACN163" s="71"/>
      <c r="ACO163" s="71"/>
      <c r="ACP163" s="71"/>
      <c r="ACQ163" s="71"/>
      <c r="ACR163" s="71"/>
      <c r="ACS163" s="71"/>
      <c r="ACT163" s="71"/>
      <c r="ACU163" s="71"/>
      <c r="ACV163" s="71"/>
      <c r="ACW163" s="71"/>
      <c r="ACX163" s="71"/>
      <c r="ACY163" s="71"/>
      <c r="ACZ163" s="71"/>
      <c r="ADA163" s="71"/>
      <c r="ADB163" s="71"/>
      <c r="ADC163" s="71"/>
      <c r="ADD163" s="71"/>
      <c r="ADE163" s="71"/>
      <c r="ADF163" s="71"/>
      <c r="ADG163" s="71"/>
      <c r="ADH163" s="71"/>
      <c r="ADI163" s="71"/>
      <c r="ADJ163" s="71"/>
      <c r="ADK163" s="71"/>
      <c r="ADL163" s="71"/>
      <c r="ADM163" s="71"/>
      <c r="ADN163" s="71"/>
      <c r="ADO163" s="71"/>
      <c r="ADP163" s="71"/>
      <c r="ADQ163" s="71"/>
      <c r="ADR163" s="71"/>
      <c r="ADS163" s="71"/>
      <c r="ADT163" s="71"/>
      <c r="ADU163" s="71"/>
      <c r="ADV163" s="71"/>
      <c r="ADW163" s="71"/>
      <c r="ADX163" s="71"/>
      <c r="ADY163" s="71"/>
      <c r="ADZ163" s="71"/>
      <c r="AEA163" s="71"/>
      <c r="AEB163" s="71"/>
      <c r="AEC163" s="71"/>
    </row>
    <row r="164" spans="1:809" s="71" customFormat="1">
      <c r="A164" s="49"/>
      <c r="B164" s="35">
        <v>3</v>
      </c>
      <c r="C164" s="93" t="s">
        <v>470</v>
      </c>
      <c r="D164" s="94" t="s">
        <v>56</v>
      </c>
      <c r="E164" s="95"/>
      <c r="F164" s="95"/>
      <c r="G164" s="95"/>
      <c r="H164" s="96"/>
      <c r="I164" s="95" t="s">
        <v>92</v>
      </c>
      <c r="J164" s="97">
        <v>1</v>
      </c>
      <c r="K164" s="98"/>
      <c r="L164" s="97">
        <v>1979</v>
      </c>
      <c r="M164" s="50">
        <v>29190</v>
      </c>
      <c r="N164" s="96">
        <v>37854.1</v>
      </c>
      <c r="O164" s="99"/>
      <c r="P164" s="99"/>
      <c r="Q164" s="117" t="s">
        <v>251</v>
      </c>
      <c r="R164" s="58" t="s">
        <v>471</v>
      </c>
      <c r="S164" s="29"/>
      <c r="T164" s="30" t="str">
        <f t="shared" si="2"/>
        <v>Cu</v>
      </c>
      <c r="U164" s="29"/>
      <c r="V164" s="29"/>
      <c r="W164" s="29"/>
      <c r="X164" s="29"/>
      <c r="Y164" s="29"/>
      <c r="Z164" s="29"/>
      <c r="AA164" s="29"/>
    </row>
    <row r="165" spans="1:809" s="71" customFormat="1">
      <c r="A165" s="38"/>
      <c r="B165" s="35">
        <v>2</v>
      </c>
      <c r="C165" s="93" t="s">
        <v>472</v>
      </c>
      <c r="D165" s="94" t="s">
        <v>195</v>
      </c>
      <c r="E165" s="95" t="s">
        <v>184</v>
      </c>
      <c r="F165" s="95" t="s">
        <v>86</v>
      </c>
      <c r="G165" s="95">
        <v>11</v>
      </c>
      <c r="H165" s="96">
        <v>370000</v>
      </c>
      <c r="I165" s="95" t="s">
        <v>63</v>
      </c>
      <c r="J165" s="97">
        <v>1</v>
      </c>
      <c r="K165" s="98">
        <v>173</v>
      </c>
      <c r="L165" s="97">
        <v>1979</v>
      </c>
      <c r="M165" s="50">
        <v>29052</v>
      </c>
      <c r="N165" s="96">
        <v>370000</v>
      </c>
      <c r="O165" s="99">
        <v>110</v>
      </c>
      <c r="P165" s="99"/>
      <c r="Q165" s="117" t="s">
        <v>473</v>
      </c>
      <c r="R165" s="58" t="s">
        <v>474</v>
      </c>
      <c r="S165" s="29"/>
      <c r="T165" s="30" t="str">
        <f t="shared" si="2"/>
        <v>U</v>
      </c>
      <c r="U165" s="29"/>
      <c r="V165" s="29"/>
      <c r="W165" s="29"/>
      <c r="X165" s="29"/>
      <c r="Y165" s="29">
        <v>1967</v>
      </c>
      <c r="Z165" s="29">
        <v>3</v>
      </c>
      <c r="AA165" s="29" t="s">
        <v>195</v>
      </c>
    </row>
    <row r="166" spans="1:809" s="71" customFormat="1">
      <c r="A166" s="49"/>
      <c r="B166" s="35">
        <v>3</v>
      </c>
      <c r="C166" s="93" t="s">
        <v>475</v>
      </c>
      <c r="D166" s="94" t="s">
        <v>195</v>
      </c>
      <c r="E166" s="95" t="s">
        <v>36</v>
      </c>
      <c r="F166" s="95" t="s">
        <v>198</v>
      </c>
      <c r="G166" s="95">
        <v>43</v>
      </c>
      <c r="H166" s="96"/>
      <c r="I166" s="95" t="s">
        <v>326</v>
      </c>
      <c r="J166" s="97">
        <v>2</v>
      </c>
      <c r="K166" s="98">
        <v>172</v>
      </c>
      <c r="L166" s="97">
        <v>1979</v>
      </c>
      <c r="M166" s="51">
        <v>28915</v>
      </c>
      <c r="N166" s="96"/>
      <c r="O166" s="99"/>
      <c r="P166" s="99"/>
      <c r="Q166" s="60" t="s">
        <v>298</v>
      </c>
      <c r="R166" s="58"/>
      <c r="S166" s="29"/>
      <c r="T166" s="30" t="str">
        <f t="shared" si="2"/>
        <v>U</v>
      </c>
      <c r="U166" s="29"/>
      <c r="V166" s="29"/>
      <c r="W166" s="29"/>
      <c r="X166" s="29"/>
      <c r="Y166" s="29"/>
      <c r="Z166" s="29"/>
      <c r="AA166" s="29"/>
    </row>
    <row r="167" spans="1:809" s="71" customFormat="1">
      <c r="A167" s="49"/>
      <c r="B167" s="35">
        <v>3</v>
      </c>
      <c r="C167" s="93" t="s">
        <v>476</v>
      </c>
      <c r="D167" s="94" t="s">
        <v>477</v>
      </c>
      <c r="E167" s="95" t="s">
        <v>184</v>
      </c>
      <c r="F167" s="95" t="s">
        <v>37</v>
      </c>
      <c r="G167" s="95">
        <v>30</v>
      </c>
      <c r="H167" s="96"/>
      <c r="I167" s="95" t="s">
        <v>326</v>
      </c>
      <c r="J167" s="97">
        <v>2</v>
      </c>
      <c r="K167" s="98">
        <v>118</v>
      </c>
      <c r="L167" s="97">
        <v>1979</v>
      </c>
      <c r="M167" s="118">
        <v>1979</v>
      </c>
      <c r="N167" s="96"/>
      <c r="O167" s="99"/>
      <c r="P167" s="99"/>
      <c r="Q167" s="60" t="s">
        <v>298</v>
      </c>
      <c r="R167" s="58"/>
      <c r="S167" s="100" t="s">
        <v>156</v>
      </c>
      <c r="T167" s="30" t="str">
        <f t="shared" si="2"/>
        <v>Oil Sands</v>
      </c>
      <c r="U167" s="29"/>
      <c r="V167" s="29"/>
      <c r="W167" s="29"/>
      <c r="X167" s="29"/>
      <c r="Y167" s="29"/>
      <c r="Z167" s="29"/>
      <c r="AA167" s="29"/>
      <c r="FF167" s="119"/>
      <c r="FG167" s="119"/>
      <c r="FH167" s="119"/>
      <c r="FI167" s="119"/>
      <c r="FJ167" s="119"/>
      <c r="FK167" s="119"/>
      <c r="FL167" s="119"/>
      <c r="FM167" s="119"/>
      <c r="FN167" s="119"/>
      <c r="FO167" s="119"/>
      <c r="FP167" s="119"/>
      <c r="FQ167" s="119"/>
      <c r="FR167" s="119"/>
      <c r="FS167" s="119"/>
      <c r="FT167" s="119"/>
      <c r="FU167" s="119"/>
      <c r="FV167" s="119"/>
      <c r="FW167" s="119"/>
      <c r="FX167" s="119"/>
      <c r="FY167" s="119"/>
      <c r="FZ167" s="119"/>
      <c r="GA167" s="119"/>
      <c r="GB167" s="119"/>
      <c r="GC167" s="119"/>
      <c r="GD167" s="119"/>
      <c r="GE167" s="119"/>
      <c r="GF167" s="119"/>
      <c r="GG167" s="119"/>
      <c r="GH167" s="119"/>
      <c r="GI167" s="119"/>
      <c r="GJ167" s="119"/>
      <c r="GK167" s="119"/>
      <c r="GL167" s="119"/>
      <c r="GM167" s="119"/>
      <c r="GN167" s="119"/>
      <c r="GO167" s="119"/>
      <c r="GP167" s="119"/>
      <c r="GQ167" s="119"/>
      <c r="GR167" s="119"/>
      <c r="GS167" s="119"/>
      <c r="GT167" s="119"/>
      <c r="GU167" s="119"/>
      <c r="GV167" s="119"/>
      <c r="GW167" s="119"/>
      <c r="GX167" s="119"/>
      <c r="GY167" s="119"/>
      <c r="GZ167" s="119"/>
      <c r="HA167" s="119"/>
      <c r="HB167" s="119"/>
      <c r="HC167" s="119"/>
      <c r="HD167" s="119"/>
      <c r="HE167" s="119"/>
      <c r="HF167" s="119"/>
      <c r="HG167" s="119"/>
      <c r="HH167" s="119"/>
      <c r="HI167" s="119"/>
      <c r="HJ167" s="119"/>
      <c r="HK167" s="119"/>
      <c r="HL167" s="119"/>
      <c r="HM167" s="119"/>
      <c r="HN167" s="119"/>
      <c r="HO167" s="119"/>
      <c r="HP167" s="119"/>
      <c r="HQ167" s="119"/>
      <c r="HR167" s="119"/>
      <c r="HS167" s="119"/>
      <c r="HT167" s="119"/>
      <c r="HU167" s="119"/>
      <c r="HV167" s="119"/>
      <c r="HW167" s="119"/>
      <c r="HX167" s="119"/>
      <c r="HY167" s="119"/>
      <c r="HZ167" s="119"/>
      <c r="IA167" s="119"/>
      <c r="IB167" s="119"/>
      <c r="IC167" s="119"/>
      <c r="ID167" s="119"/>
      <c r="IE167" s="119"/>
      <c r="IF167" s="119"/>
      <c r="IG167" s="119"/>
      <c r="IH167" s="119"/>
      <c r="II167" s="119"/>
      <c r="IJ167" s="119"/>
      <c r="IK167" s="119"/>
      <c r="IL167" s="119"/>
      <c r="IM167" s="119"/>
      <c r="IN167" s="119"/>
      <c r="IO167" s="119"/>
      <c r="IP167" s="119"/>
      <c r="IQ167" s="119"/>
      <c r="IR167" s="119"/>
      <c r="IS167" s="119"/>
      <c r="IT167" s="119"/>
      <c r="IU167" s="119"/>
      <c r="IV167" s="119"/>
      <c r="IW167" s="119"/>
      <c r="IX167" s="119"/>
      <c r="IY167" s="119"/>
      <c r="IZ167" s="119"/>
      <c r="JA167" s="119"/>
      <c r="JB167" s="119"/>
      <c r="JC167" s="119"/>
      <c r="JD167" s="119"/>
      <c r="JE167" s="119"/>
      <c r="JF167" s="119"/>
      <c r="JG167" s="119"/>
      <c r="JH167" s="119"/>
      <c r="JI167" s="119"/>
      <c r="JJ167" s="119"/>
      <c r="JK167" s="119"/>
      <c r="JL167" s="119"/>
      <c r="JM167" s="119"/>
      <c r="JN167" s="119"/>
      <c r="JO167" s="119"/>
      <c r="JP167" s="119"/>
      <c r="JQ167" s="119"/>
      <c r="JR167" s="119"/>
      <c r="JS167" s="119"/>
      <c r="JT167" s="119"/>
      <c r="JU167" s="119"/>
      <c r="JV167" s="119"/>
      <c r="JW167" s="119"/>
      <c r="JX167" s="119"/>
      <c r="JY167" s="119"/>
      <c r="JZ167" s="119"/>
      <c r="KA167" s="119"/>
      <c r="KB167" s="119"/>
      <c r="KC167" s="119"/>
      <c r="KD167" s="119"/>
      <c r="KE167" s="119"/>
      <c r="KF167" s="119"/>
      <c r="KG167" s="119"/>
      <c r="KH167" s="119"/>
      <c r="KI167" s="119"/>
      <c r="KJ167" s="119"/>
      <c r="KK167" s="119"/>
      <c r="KL167" s="119"/>
      <c r="KM167" s="119"/>
      <c r="KN167" s="119"/>
      <c r="KO167" s="119"/>
      <c r="KP167" s="119"/>
      <c r="KQ167" s="119"/>
      <c r="KR167" s="119"/>
      <c r="KS167" s="119"/>
      <c r="KT167" s="119"/>
      <c r="KU167" s="119"/>
      <c r="KV167" s="119"/>
      <c r="KW167" s="119"/>
      <c r="KX167" s="119"/>
      <c r="KY167" s="119"/>
      <c r="KZ167" s="119"/>
      <c r="LA167" s="119"/>
      <c r="LB167" s="119"/>
      <c r="LC167" s="119"/>
      <c r="LD167" s="119"/>
      <c r="LE167" s="119"/>
      <c r="LF167" s="119"/>
      <c r="LG167" s="119"/>
      <c r="LH167" s="119"/>
      <c r="LI167" s="119"/>
      <c r="LJ167" s="119"/>
      <c r="LK167" s="119"/>
      <c r="LL167" s="119"/>
      <c r="LM167" s="119"/>
      <c r="LN167" s="119"/>
      <c r="LO167" s="119"/>
      <c r="LP167" s="119"/>
      <c r="LQ167" s="119"/>
      <c r="LR167" s="119"/>
      <c r="LS167" s="119"/>
      <c r="LT167" s="119"/>
      <c r="LU167" s="119"/>
      <c r="LV167" s="119"/>
      <c r="LW167" s="119"/>
      <c r="LX167" s="119"/>
      <c r="LY167" s="119"/>
      <c r="LZ167" s="119"/>
      <c r="MA167" s="119"/>
      <c r="MB167" s="119"/>
      <c r="MC167" s="119"/>
      <c r="MD167" s="119"/>
      <c r="ME167" s="119"/>
      <c r="MF167" s="119"/>
      <c r="MG167" s="119"/>
      <c r="MH167" s="119"/>
      <c r="MI167" s="119"/>
      <c r="MJ167" s="119"/>
      <c r="MK167" s="119"/>
      <c r="ML167" s="119"/>
      <c r="MM167" s="119"/>
      <c r="MN167" s="119"/>
      <c r="MO167" s="119"/>
      <c r="MP167" s="119"/>
      <c r="MQ167" s="119"/>
      <c r="MR167" s="119"/>
      <c r="MS167" s="119"/>
      <c r="MT167" s="119"/>
      <c r="MU167" s="119"/>
      <c r="MV167" s="119"/>
      <c r="MW167" s="119"/>
      <c r="MX167" s="119"/>
      <c r="MY167" s="119"/>
      <c r="MZ167" s="119"/>
      <c r="NA167" s="119"/>
      <c r="NB167" s="119"/>
      <c r="NC167" s="119"/>
      <c r="ND167" s="119"/>
      <c r="NE167" s="119"/>
      <c r="NF167" s="119"/>
      <c r="NG167" s="119"/>
      <c r="NH167" s="119"/>
      <c r="NI167" s="119"/>
      <c r="NJ167" s="119"/>
      <c r="NK167" s="119"/>
      <c r="NL167" s="119"/>
      <c r="NM167" s="119"/>
      <c r="NN167" s="119"/>
      <c r="NO167" s="119"/>
      <c r="NP167" s="119"/>
      <c r="NQ167" s="119"/>
      <c r="NR167" s="119"/>
      <c r="NS167" s="119"/>
      <c r="NT167" s="119"/>
      <c r="NU167" s="119"/>
      <c r="NV167" s="119"/>
      <c r="NW167" s="119"/>
      <c r="NX167" s="119"/>
      <c r="NY167" s="119"/>
      <c r="NZ167" s="119"/>
      <c r="OA167" s="119"/>
      <c r="OB167" s="119"/>
      <c r="OC167" s="119"/>
      <c r="OD167" s="119"/>
      <c r="OE167" s="119"/>
      <c r="OF167" s="119"/>
      <c r="OG167" s="119"/>
      <c r="OH167" s="119"/>
      <c r="OI167" s="119"/>
      <c r="OJ167" s="119"/>
      <c r="OK167" s="119"/>
      <c r="OL167" s="119"/>
      <c r="OM167" s="119"/>
      <c r="ON167" s="119"/>
      <c r="OO167" s="119"/>
      <c r="OP167" s="119"/>
      <c r="OQ167" s="119"/>
      <c r="OR167" s="119"/>
      <c r="OS167" s="119"/>
      <c r="OT167" s="119"/>
      <c r="OU167" s="119"/>
      <c r="OV167" s="119"/>
      <c r="OW167" s="119"/>
      <c r="OX167" s="119"/>
      <c r="OY167" s="119"/>
      <c r="OZ167" s="119"/>
      <c r="PA167" s="119"/>
      <c r="PB167" s="119"/>
      <c r="PC167" s="119"/>
      <c r="PD167" s="119"/>
      <c r="PE167" s="119"/>
      <c r="PF167" s="119"/>
      <c r="PG167" s="119"/>
      <c r="PH167" s="119"/>
      <c r="PI167" s="119"/>
      <c r="PJ167" s="119"/>
      <c r="PK167" s="119"/>
      <c r="PL167" s="119"/>
      <c r="PM167" s="119"/>
      <c r="PN167" s="119"/>
      <c r="PO167" s="119"/>
      <c r="PP167" s="119"/>
      <c r="PQ167" s="119"/>
      <c r="PR167" s="119"/>
      <c r="PS167" s="119"/>
      <c r="PT167" s="119"/>
      <c r="PU167" s="119"/>
      <c r="PV167" s="119"/>
      <c r="PW167" s="119"/>
      <c r="PX167" s="119"/>
      <c r="PY167" s="119"/>
      <c r="PZ167" s="119"/>
      <c r="QA167" s="119"/>
      <c r="QB167" s="119"/>
      <c r="QC167" s="119"/>
      <c r="QD167" s="119"/>
      <c r="QE167" s="119"/>
      <c r="QF167" s="119"/>
      <c r="QG167" s="119"/>
      <c r="QH167" s="119"/>
      <c r="QI167" s="119"/>
      <c r="QJ167" s="119"/>
      <c r="QK167" s="119"/>
      <c r="QL167" s="119"/>
      <c r="QM167" s="119"/>
      <c r="QN167" s="119"/>
      <c r="QO167" s="119"/>
      <c r="QP167" s="119"/>
      <c r="QQ167" s="119"/>
      <c r="QR167" s="119"/>
      <c r="QS167" s="119"/>
      <c r="QT167" s="119"/>
      <c r="QU167" s="119"/>
      <c r="QV167" s="119"/>
      <c r="QW167" s="119"/>
      <c r="QX167" s="119"/>
      <c r="QY167" s="119"/>
      <c r="QZ167" s="119"/>
      <c r="RA167" s="119"/>
      <c r="RB167" s="119"/>
      <c r="RC167" s="119"/>
      <c r="RD167" s="119"/>
      <c r="RE167" s="119"/>
      <c r="RF167" s="119"/>
      <c r="RG167" s="119"/>
      <c r="RH167" s="119"/>
      <c r="RI167" s="119"/>
      <c r="RJ167" s="119"/>
      <c r="RK167" s="119"/>
      <c r="RL167" s="119"/>
      <c r="RM167" s="119"/>
      <c r="RN167" s="119"/>
      <c r="RO167" s="119"/>
      <c r="RP167" s="119"/>
      <c r="RQ167" s="119"/>
      <c r="RR167" s="119"/>
      <c r="RS167" s="119"/>
      <c r="RT167" s="119"/>
      <c r="RU167" s="119"/>
      <c r="RV167" s="119"/>
      <c r="RW167" s="119"/>
      <c r="RX167" s="119"/>
      <c r="RY167" s="119"/>
      <c r="RZ167" s="119"/>
      <c r="SA167" s="119"/>
      <c r="SB167" s="119"/>
      <c r="SC167" s="119"/>
      <c r="SD167" s="119"/>
      <c r="SE167" s="119"/>
      <c r="SF167" s="119"/>
      <c r="SG167" s="119"/>
      <c r="SH167" s="119"/>
      <c r="SI167" s="119"/>
      <c r="SJ167" s="119"/>
      <c r="SK167" s="119"/>
      <c r="SL167" s="119"/>
      <c r="SM167" s="119"/>
      <c r="SN167" s="119"/>
      <c r="SO167" s="119"/>
      <c r="SP167" s="119"/>
      <c r="SQ167" s="119"/>
      <c r="SR167" s="119"/>
      <c r="SS167" s="119"/>
      <c r="ST167" s="119"/>
      <c r="SU167" s="119"/>
      <c r="SV167" s="119"/>
      <c r="SW167" s="119"/>
      <c r="SX167" s="119"/>
      <c r="SY167" s="119"/>
      <c r="SZ167" s="119"/>
      <c r="TA167" s="119"/>
      <c r="TB167" s="119"/>
      <c r="TC167" s="119"/>
      <c r="TD167" s="119"/>
      <c r="TE167" s="119"/>
      <c r="TF167" s="119"/>
      <c r="TG167" s="119"/>
      <c r="TH167" s="119"/>
      <c r="TI167" s="119"/>
      <c r="TJ167" s="119"/>
      <c r="TK167" s="119"/>
      <c r="TL167" s="119"/>
      <c r="TM167" s="119"/>
      <c r="TN167" s="119"/>
      <c r="TO167" s="119"/>
      <c r="TP167" s="119"/>
      <c r="TQ167" s="119"/>
      <c r="TR167" s="119"/>
      <c r="TS167" s="119"/>
      <c r="TT167" s="119"/>
      <c r="TU167" s="119"/>
      <c r="TV167" s="119"/>
      <c r="TW167" s="119"/>
      <c r="TX167" s="119"/>
      <c r="TY167" s="119"/>
      <c r="TZ167" s="119"/>
      <c r="UA167" s="119"/>
      <c r="UB167" s="119"/>
      <c r="UC167" s="119"/>
      <c r="UD167" s="119"/>
      <c r="UE167" s="119"/>
      <c r="UF167" s="119"/>
      <c r="UG167" s="119"/>
      <c r="UH167" s="119"/>
      <c r="UI167" s="119"/>
      <c r="UJ167" s="119"/>
      <c r="UK167" s="119"/>
      <c r="UL167" s="119"/>
      <c r="UM167" s="119"/>
      <c r="UN167" s="119"/>
      <c r="UO167" s="119"/>
      <c r="UP167" s="119"/>
      <c r="UQ167" s="119"/>
      <c r="UR167" s="119"/>
      <c r="US167" s="119"/>
      <c r="UT167" s="119"/>
      <c r="UU167" s="119"/>
      <c r="UV167" s="119"/>
      <c r="UW167" s="119"/>
      <c r="UX167" s="119"/>
      <c r="UY167" s="119"/>
      <c r="UZ167" s="119"/>
      <c r="VA167" s="119"/>
      <c r="VB167" s="119"/>
      <c r="VC167" s="119"/>
      <c r="VD167" s="119"/>
      <c r="VE167" s="119"/>
      <c r="VF167" s="119"/>
      <c r="VG167" s="119"/>
      <c r="VH167" s="119"/>
      <c r="VI167" s="119"/>
      <c r="VJ167" s="119"/>
      <c r="VK167" s="119"/>
      <c r="VL167" s="119"/>
      <c r="VM167" s="119"/>
      <c r="VN167" s="119"/>
      <c r="VO167" s="119"/>
      <c r="VP167" s="119"/>
      <c r="VQ167" s="119"/>
      <c r="VR167" s="119"/>
      <c r="VS167" s="119"/>
      <c r="VT167" s="119"/>
      <c r="VU167" s="119"/>
      <c r="VV167" s="119"/>
      <c r="VW167" s="119"/>
      <c r="VX167" s="119"/>
      <c r="VY167" s="119"/>
      <c r="VZ167" s="119"/>
      <c r="WA167" s="119"/>
      <c r="WB167" s="119"/>
      <c r="WC167" s="119"/>
      <c r="WD167" s="119"/>
      <c r="WE167" s="119"/>
      <c r="WF167" s="119"/>
      <c r="WG167" s="119"/>
      <c r="WH167" s="119"/>
      <c r="WI167" s="119"/>
      <c r="WJ167" s="119"/>
      <c r="WK167" s="119"/>
      <c r="WL167" s="119"/>
      <c r="WM167" s="119"/>
      <c r="WN167" s="119"/>
      <c r="WO167" s="119"/>
      <c r="WP167" s="119"/>
      <c r="WQ167" s="119"/>
      <c r="WR167" s="119"/>
      <c r="WS167" s="119"/>
      <c r="WT167" s="119"/>
      <c r="WU167" s="119"/>
      <c r="WV167" s="119"/>
      <c r="WW167" s="119"/>
      <c r="WX167" s="119"/>
      <c r="WY167" s="119"/>
      <c r="WZ167" s="119"/>
      <c r="XA167" s="119"/>
      <c r="XB167" s="119"/>
      <c r="XC167" s="119"/>
      <c r="XD167" s="119"/>
      <c r="XE167" s="119"/>
      <c r="XF167" s="119"/>
      <c r="XG167" s="119"/>
      <c r="XH167" s="119"/>
      <c r="XI167" s="119"/>
      <c r="XJ167" s="119"/>
      <c r="XK167" s="119"/>
      <c r="XL167" s="119"/>
      <c r="XM167" s="119"/>
      <c r="XN167" s="119"/>
      <c r="XO167" s="119"/>
      <c r="XP167" s="119"/>
      <c r="XQ167" s="119"/>
      <c r="XR167" s="119"/>
      <c r="XS167" s="119"/>
      <c r="XT167" s="119"/>
      <c r="XU167" s="119"/>
      <c r="XV167" s="119"/>
      <c r="XW167" s="119"/>
      <c r="XX167" s="119"/>
      <c r="XY167" s="119"/>
      <c r="XZ167" s="119"/>
      <c r="YA167" s="119"/>
      <c r="YB167" s="119"/>
      <c r="YC167" s="119"/>
      <c r="YD167" s="119"/>
      <c r="YE167" s="119"/>
      <c r="YF167" s="119"/>
      <c r="YG167" s="119"/>
      <c r="YH167" s="119"/>
      <c r="YI167" s="119"/>
      <c r="YJ167" s="119"/>
      <c r="YK167" s="119"/>
      <c r="YL167" s="119"/>
      <c r="YM167" s="119"/>
      <c r="YN167" s="119"/>
      <c r="YO167" s="119"/>
      <c r="YP167" s="119"/>
      <c r="YQ167" s="119"/>
      <c r="YR167" s="119"/>
      <c r="YS167" s="119"/>
      <c r="YT167" s="119"/>
      <c r="YU167" s="119"/>
      <c r="YV167" s="119"/>
      <c r="YW167" s="119"/>
      <c r="YX167" s="119"/>
      <c r="YY167" s="119"/>
      <c r="YZ167" s="119"/>
      <c r="ZA167" s="119"/>
      <c r="ZB167" s="119"/>
      <c r="ZC167" s="119"/>
      <c r="ZD167" s="119"/>
      <c r="ZE167" s="119"/>
      <c r="ZF167" s="119"/>
      <c r="ZG167" s="119"/>
      <c r="ZH167" s="119"/>
      <c r="ZI167" s="119"/>
      <c r="ZJ167" s="119"/>
      <c r="ZK167" s="119"/>
      <c r="ZL167" s="119"/>
      <c r="ZM167" s="119"/>
      <c r="ZN167" s="119"/>
      <c r="ZO167" s="119"/>
      <c r="ZP167" s="119"/>
      <c r="ZQ167" s="119"/>
      <c r="ZR167" s="119"/>
      <c r="ZS167" s="119"/>
      <c r="ZT167" s="119"/>
      <c r="ZU167" s="119"/>
      <c r="ZV167" s="119"/>
      <c r="ZW167" s="119"/>
      <c r="ZX167" s="119"/>
      <c r="ZY167" s="119"/>
      <c r="ZZ167" s="119"/>
      <c r="AAA167" s="119"/>
      <c r="AAB167" s="119"/>
      <c r="AAC167" s="119"/>
      <c r="AAD167" s="119"/>
      <c r="AAE167" s="119"/>
      <c r="AAF167" s="119"/>
      <c r="AAG167" s="119"/>
      <c r="AAH167" s="119"/>
      <c r="AAI167" s="119"/>
      <c r="AAJ167" s="119"/>
      <c r="AAK167" s="119"/>
      <c r="AAL167" s="119"/>
      <c r="AAM167" s="119"/>
      <c r="AAN167" s="119"/>
      <c r="AAO167" s="119"/>
      <c r="AAP167" s="119"/>
      <c r="AAQ167" s="119"/>
      <c r="AAR167" s="119"/>
      <c r="AAS167" s="119"/>
      <c r="AAT167" s="119"/>
      <c r="AAU167" s="119"/>
      <c r="AAV167" s="119"/>
      <c r="AAW167" s="119"/>
      <c r="AAX167" s="119"/>
      <c r="AAY167" s="119"/>
      <c r="AAZ167" s="119"/>
      <c r="ABA167" s="119"/>
      <c r="ABB167" s="119"/>
      <c r="ABC167" s="119"/>
      <c r="ABD167" s="119"/>
      <c r="ABE167" s="119"/>
      <c r="ABF167" s="119"/>
      <c r="ABG167" s="119"/>
      <c r="ABH167" s="119"/>
      <c r="ABI167" s="119"/>
      <c r="ABJ167" s="119"/>
      <c r="ABK167" s="119"/>
      <c r="ABL167" s="119"/>
      <c r="ABM167" s="119"/>
      <c r="ABN167" s="119"/>
      <c r="ABO167" s="119"/>
      <c r="ABP167" s="119"/>
      <c r="ABQ167" s="119"/>
      <c r="ABR167" s="119"/>
      <c r="ABS167" s="119"/>
      <c r="ABT167" s="119"/>
      <c r="ABU167" s="119"/>
      <c r="ABV167" s="119"/>
      <c r="ABW167" s="119"/>
      <c r="ABX167" s="119"/>
      <c r="ABY167" s="119"/>
      <c r="ABZ167" s="119"/>
      <c r="ACA167" s="119"/>
      <c r="ACB167" s="119"/>
      <c r="ACC167" s="119"/>
      <c r="ACD167" s="119"/>
      <c r="ACE167" s="119"/>
      <c r="ACF167" s="119"/>
      <c r="ACG167" s="119"/>
      <c r="ACH167" s="119"/>
      <c r="ACI167" s="119"/>
      <c r="ACJ167" s="119"/>
      <c r="ACK167" s="119"/>
      <c r="ACL167" s="119"/>
      <c r="ACM167" s="119"/>
      <c r="ACN167" s="119"/>
      <c r="ACO167" s="119"/>
      <c r="ACP167" s="119"/>
      <c r="ACQ167" s="119"/>
      <c r="ACR167" s="119"/>
      <c r="ACS167" s="119"/>
      <c r="ACT167" s="119"/>
      <c r="ACU167" s="119"/>
      <c r="ACV167" s="119"/>
      <c r="ACW167" s="119"/>
      <c r="ACX167" s="119"/>
      <c r="ACY167" s="119"/>
      <c r="ACZ167" s="119"/>
      <c r="ADA167" s="119"/>
      <c r="ADB167" s="119"/>
      <c r="ADC167" s="119"/>
      <c r="ADD167" s="119"/>
      <c r="ADE167" s="119"/>
      <c r="ADF167" s="119"/>
      <c r="ADG167" s="119"/>
      <c r="ADH167" s="119"/>
      <c r="ADI167" s="119"/>
      <c r="ADJ167" s="119"/>
      <c r="ADK167" s="119"/>
      <c r="ADL167" s="119"/>
      <c r="ADM167" s="119"/>
      <c r="ADN167" s="119"/>
      <c r="ADO167" s="119"/>
      <c r="ADP167" s="119"/>
      <c r="ADQ167" s="119"/>
      <c r="ADR167" s="119"/>
      <c r="ADS167" s="119"/>
      <c r="ADT167" s="119"/>
      <c r="ADU167" s="119"/>
      <c r="ADV167" s="119"/>
      <c r="ADW167" s="119"/>
      <c r="ADX167" s="119"/>
      <c r="ADY167" s="119"/>
      <c r="ADZ167" s="119"/>
      <c r="AEA167" s="119"/>
      <c r="AEB167" s="119"/>
      <c r="AEC167" s="119"/>
    </row>
    <row r="168" spans="1:809" s="71" customFormat="1">
      <c r="A168" s="49"/>
      <c r="B168" s="35">
        <v>3</v>
      </c>
      <c r="C168" s="93" t="s">
        <v>478</v>
      </c>
      <c r="D168" s="94" t="s">
        <v>167</v>
      </c>
      <c r="E168" s="95"/>
      <c r="F168" s="95"/>
      <c r="G168" s="95"/>
      <c r="H168" s="96"/>
      <c r="I168" s="95" t="s">
        <v>63</v>
      </c>
      <c r="J168" s="97">
        <v>1</v>
      </c>
      <c r="K168" s="98"/>
      <c r="L168" s="97">
        <v>1979</v>
      </c>
      <c r="M168" s="118">
        <v>1979</v>
      </c>
      <c r="N168" s="96">
        <v>40000</v>
      </c>
      <c r="O168" s="99"/>
      <c r="P168" s="99"/>
      <c r="Q168" s="60" t="s">
        <v>53</v>
      </c>
      <c r="R168" s="58" t="s">
        <v>479</v>
      </c>
      <c r="S168" s="29"/>
      <c r="T168" s="30" t="str">
        <f t="shared" si="2"/>
        <v>?</v>
      </c>
      <c r="U168" s="29"/>
      <c r="V168" s="29"/>
      <c r="W168" s="29"/>
      <c r="X168" s="29"/>
      <c r="Y168" s="29"/>
      <c r="Z168" s="29"/>
      <c r="AA168" s="29"/>
    </row>
    <row r="169" spans="1:809" s="71" customFormat="1">
      <c r="A169" s="35"/>
      <c r="B169" s="35">
        <v>5</v>
      </c>
      <c r="C169" s="93" t="s">
        <v>480</v>
      </c>
      <c r="D169" s="94" t="s">
        <v>195</v>
      </c>
      <c r="E169" s="95" t="s">
        <v>184</v>
      </c>
      <c r="F169" s="95" t="s">
        <v>86</v>
      </c>
      <c r="G169" s="95">
        <v>9</v>
      </c>
      <c r="H169" s="96"/>
      <c r="I169" s="95">
        <v>3</v>
      </c>
      <c r="J169" s="97">
        <v>3</v>
      </c>
      <c r="K169" s="98">
        <v>35</v>
      </c>
      <c r="L169" s="97">
        <v>1979</v>
      </c>
      <c r="M169" s="118">
        <v>1979</v>
      </c>
      <c r="N169" s="96"/>
      <c r="O169" s="99"/>
      <c r="P169" s="99"/>
      <c r="Q169" s="60" t="s">
        <v>298</v>
      </c>
      <c r="R169" s="58"/>
      <c r="S169" s="29"/>
      <c r="T169" s="30" t="str">
        <f t="shared" si="2"/>
        <v>U</v>
      </c>
      <c r="U169" s="29"/>
      <c r="V169" s="29"/>
      <c r="W169" s="29"/>
      <c r="X169" s="29"/>
      <c r="Y169" s="29"/>
      <c r="Z169" s="29"/>
      <c r="AA169" s="29"/>
    </row>
    <row r="170" spans="1:809" s="71" customFormat="1">
      <c r="A170" s="38"/>
      <c r="B170" s="35">
        <v>2</v>
      </c>
      <c r="C170" s="93" t="s">
        <v>481</v>
      </c>
      <c r="D170" s="94" t="s">
        <v>42</v>
      </c>
      <c r="E170" s="95" t="s">
        <v>36</v>
      </c>
      <c r="F170" s="95" t="s">
        <v>198</v>
      </c>
      <c r="G170" s="95">
        <v>25</v>
      </c>
      <c r="H170" s="96" t="s">
        <v>482</v>
      </c>
      <c r="I170" s="95" t="s">
        <v>95</v>
      </c>
      <c r="J170" s="97">
        <v>1</v>
      </c>
      <c r="K170" s="98">
        <v>185</v>
      </c>
      <c r="L170" s="97">
        <v>1978</v>
      </c>
      <c r="M170" s="50">
        <v>28521</v>
      </c>
      <c r="N170" s="96">
        <v>39000</v>
      </c>
      <c r="O170" s="99">
        <v>0.3</v>
      </c>
      <c r="P170" s="99">
        <v>1</v>
      </c>
      <c r="Q170" s="60" t="s">
        <v>240</v>
      </c>
      <c r="R170" s="58"/>
      <c r="S170" s="29"/>
      <c r="T170" s="30" t="str">
        <f t="shared" si="2"/>
        <v>Au</v>
      </c>
      <c r="U170" s="29"/>
      <c r="V170" s="29"/>
      <c r="W170" s="29"/>
      <c r="X170" s="29"/>
      <c r="Y170" s="29"/>
      <c r="Z170" s="29"/>
      <c r="AA170" s="29" t="s">
        <v>483</v>
      </c>
    </row>
    <row r="171" spans="1:809" s="71" customFormat="1">
      <c r="A171" s="38"/>
      <c r="B171" s="35">
        <v>2</v>
      </c>
      <c r="C171" s="93" t="s">
        <v>484</v>
      </c>
      <c r="D171" s="94" t="s">
        <v>42</v>
      </c>
      <c r="E171" s="95" t="s">
        <v>36</v>
      </c>
      <c r="F171" s="95" t="s">
        <v>198</v>
      </c>
      <c r="G171" s="95">
        <v>28</v>
      </c>
      <c r="H171" s="96">
        <v>480000</v>
      </c>
      <c r="I171" s="95" t="s">
        <v>136</v>
      </c>
      <c r="J171" s="97">
        <v>1</v>
      </c>
      <c r="K171" s="98">
        <v>84</v>
      </c>
      <c r="L171" s="97">
        <v>1978</v>
      </c>
      <c r="M171" s="50">
        <v>28504</v>
      </c>
      <c r="N171" s="96">
        <v>80000</v>
      </c>
      <c r="O171" s="99">
        <v>8</v>
      </c>
      <c r="P171" s="99">
        <v>1</v>
      </c>
      <c r="Q171" s="60" t="s">
        <v>240</v>
      </c>
      <c r="R171" s="58" t="s">
        <v>485</v>
      </c>
      <c r="S171" s="29"/>
      <c r="T171" s="30" t="str">
        <f t="shared" si="2"/>
        <v>Au</v>
      </c>
      <c r="U171" s="29"/>
      <c r="V171" s="29"/>
      <c r="W171" s="29"/>
      <c r="X171" s="29"/>
      <c r="Y171" s="29"/>
      <c r="Z171" s="29"/>
      <c r="AA171" s="29"/>
    </row>
    <row r="172" spans="1:809" s="71" customFormat="1">
      <c r="A172" s="49"/>
      <c r="B172" s="35">
        <v>3</v>
      </c>
      <c r="C172" s="93" t="s">
        <v>486</v>
      </c>
      <c r="D172" s="94" t="s">
        <v>42</v>
      </c>
      <c r="E172" s="95" t="s">
        <v>85</v>
      </c>
      <c r="F172" s="95"/>
      <c r="G172" s="95">
        <v>24</v>
      </c>
      <c r="H172" s="96">
        <v>225000</v>
      </c>
      <c r="I172" s="95" t="s">
        <v>487</v>
      </c>
      <c r="J172" s="97">
        <v>2</v>
      </c>
      <c r="K172" s="98">
        <v>90</v>
      </c>
      <c r="L172" s="97">
        <v>1978</v>
      </c>
      <c r="M172" s="50">
        <v>28504</v>
      </c>
      <c r="N172" s="96"/>
      <c r="O172" s="99"/>
      <c r="P172" s="99"/>
      <c r="Q172" s="60" t="s">
        <v>298</v>
      </c>
      <c r="R172" s="58"/>
      <c r="S172" s="29"/>
      <c r="T172" s="30" t="str">
        <f t="shared" si="2"/>
        <v>Au</v>
      </c>
      <c r="U172" s="29"/>
      <c r="V172" s="29"/>
      <c r="W172" s="29"/>
      <c r="X172" s="29"/>
      <c r="Y172" s="29"/>
      <c r="Z172" s="29"/>
      <c r="AA172" s="29"/>
    </row>
    <row r="173" spans="1:809" s="71" customFormat="1">
      <c r="A173" s="49"/>
      <c r="B173" s="35">
        <v>3</v>
      </c>
      <c r="C173" s="93" t="s">
        <v>488</v>
      </c>
      <c r="D173" s="94" t="s">
        <v>42</v>
      </c>
      <c r="E173" s="95" t="s">
        <v>85</v>
      </c>
      <c r="F173" s="95"/>
      <c r="G173" s="95">
        <v>9</v>
      </c>
      <c r="H173" s="96">
        <v>87000</v>
      </c>
      <c r="I173" s="95" t="s">
        <v>487</v>
      </c>
      <c r="J173" s="97">
        <v>2</v>
      </c>
      <c r="K173" s="98">
        <v>56</v>
      </c>
      <c r="L173" s="97">
        <v>1978</v>
      </c>
      <c r="M173" s="118">
        <v>1978</v>
      </c>
      <c r="N173" s="96"/>
      <c r="O173" s="99"/>
      <c r="P173" s="99"/>
      <c r="Q173" s="60" t="s">
        <v>298</v>
      </c>
      <c r="R173" s="58"/>
      <c r="S173" s="29"/>
      <c r="T173" s="30" t="str">
        <f t="shared" si="2"/>
        <v>Au</v>
      </c>
      <c r="U173" s="29"/>
      <c r="V173" s="29"/>
      <c r="W173" s="29"/>
      <c r="X173" s="29"/>
      <c r="Y173" s="29"/>
      <c r="Z173" s="29"/>
      <c r="AA173" s="29"/>
    </row>
    <row r="174" spans="1:809" s="71" customFormat="1">
      <c r="A174" s="49"/>
      <c r="B174" s="35">
        <v>3</v>
      </c>
      <c r="C174" s="93" t="s">
        <v>489</v>
      </c>
      <c r="D174" s="94" t="s">
        <v>42</v>
      </c>
      <c r="E174" s="95" t="s">
        <v>36</v>
      </c>
      <c r="F174" s="95" t="s">
        <v>198</v>
      </c>
      <c r="G174" s="95">
        <v>19</v>
      </c>
      <c r="H174" s="96"/>
      <c r="I174" s="95" t="s">
        <v>136</v>
      </c>
      <c r="J174" s="97">
        <v>1</v>
      </c>
      <c r="K174" s="98">
        <v>85</v>
      </c>
      <c r="L174" s="97">
        <v>1978</v>
      </c>
      <c r="M174" s="118">
        <v>1978</v>
      </c>
      <c r="N174" s="96">
        <v>3000</v>
      </c>
      <c r="O174" s="99">
        <v>0.15</v>
      </c>
      <c r="P174" s="99"/>
      <c r="Q174" s="60" t="s">
        <v>292</v>
      </c>
      <c r="R174" s="58" t="s">
        <v>490</v>
      </c>
      <c r="S174" s="29"/>
      <c r="T174" s="30" t="str">
        <f t="shared" si="2"/>
        <v>Au</v>
      </c>
      <c r="U174" s="29"/>
      <c r="V174" s="29"/>
      <c r="W174" s="29"/>
      <c r="X174" s="29"/>
      <c r="Y174" s="29"/>
      <c r="Z174" s="29"/>
      <c r="AA174" s="29"/>
    </row>
    <row r="175" spans="1:809" customFormat="1">
      <c r="A175" s="49"/>
      <c r="B175" s="35">
        <v>3</v>
      </c>
      <c r="C175" s="93" t="s">
        <v>491</v>
      </c>
      <c r="D175" s="94" t="s">
        <v>477</v>
      </c>
      <c r="E175" s="95" t="s">
        <v>306</v>
      </c>
      <c r="F175" s="95" t="s">
        <v>198</v>
      </c>
      <c r="G175" s="95"/>
      <c r="H175" s="96"/>
      <c r="I175" s="95" t="s">
        <v>377</v>
      </c>
      <c r="J175" s="97">
        <v>2</v>
      </c>
      <c r="K175" s="98">
        <v>120</v>
      </c>
      <c r="L175" s="97">
        <v>1978</v>
      </c>
      <c r="M175" s="118">
        <v>1978</v>
      </c>
      <c r="N175" s="96"/>
      <c r="O175" s="99"/>
      <c r="P175" s="99"/>
      <c r="Q175" s="60" t="s">
        <v>298</v>
      </c>
      <c r="R175" s="58"/>
      <c r="S175" s="100" t="s">
        <v>156</v>
      </c>
      <c r="T175" s="30" t="str">
        <f t="shared" si="2"/>
        <v>Oil Sands</v>
      </c>
      <c r="U175" s="29"/>
      <c r="V175" s="29"/>
      <c r="W175" s="29"/>
      <c r="X175" s="29"/>
      <c r="Y175" s="29"/>
      <c r="Z175" s="29"/>
      <c r="AA175" s="29"/>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c r="DS175" s="71"/>
      <c r="DT175" s="71"/>
      <c r="DU175" s="71"/>
      <c r="DV175" s="71"/>
      <c r="DW175" s="71"/>
      <c r="DX175" s="71"/>
      <c r="DY175" s="71"/>
      <c r="DZ175" s="71"/>
      <c r="EA175" s="71"/>
      <c r="EB175" s="71"/>
      <c r="EC175" s="71"/>
      <c r="ED175" s="71"/>
      <c r="EE175" s="71"/>
      <c r="EF175" s="71"/>
      <c r="EG175" s="71"/>
      <c r="EH175" s="71"/>
      <c r="EI175" s="71"/>
      <c r="EJ175" s="71"/>
      <c r="EK175" s="71"/>
      <c r="EL175" s="71"/>
      <c r="EM175" s="71"/>
      <c r="EN175" s="71"/>
      <c r="EO175" s="71"/>
      <c r="EP175" s="71"/>
      <c r="EQ175" s="71"/>
      <c r="ER175" s="71"/>
      <c r="ES175" s="71"/>
      <c r="ET175" s="71"/>
      <c r="EU175" s="71"/>
      <c r="EV175" s="71"/>
      <c r="EW175" s="71"/>
      <c r="EX175" s="71"/>
      <c r="EY175" s="71"/>
      <c r="EZ175" s="71"/>
      <c r="FA175" s="71"/>
      <c r="FB175" s="71"/>
      <c r="FC175" s="71"/>
      <c r="FD175" s="71"/>
      <c r="FE175" s="71"/>
      <c r="FF175" s="120"/>
      <c r="FG175" s="120"/>
      <c r="FH175" s="120"/>
      <c r="FI175" s="120"/>
      <c r="FJ175" s="120"/>
      <c r="FK175" s="120"/>
      <c r="FL175" s="120"/>
      <c r="FM175" s="120"/>
      <c r="FN175" s="120"/>
      <c r="FO175" s="120"/>
      <c r="FP175" s="120"/>
      <c r="FQ175" s="120"/>
      <c r="FR175" s="120"/>
      <c r="FS175" s="120"/>
      <c r="FT175" s="120"/>
      <c r="FU175" s="120"/>
      <c r="FV175" s="120"/>
      <c r="FW175" s="120"/>
      <c r="FX175" s="120"/>
      <c r="FY175" s="120"/>
      <c r="FZ175" s="120"/>
      <c r="GA175" s="120"/>
      <c r="GB175" s="120"/>
      <c r="GC175" s="120"/>
      <c r="GD175" s="120"/>
      <c r="GE175" s="120"/>
      <c r="GF175" s="120"/>
      <c r="GG175" s="120"/>
      <c r="GH175" s="120"/>
      <c r="GI175" s="120"/>
      <c r="GJ175" s="120"/>
      <c r="GK175" s="120"/>
      <c r="GL175" s="120"/>
      <c r="GM175" s="120"/>
      <c r="GN175" s="120"/>
      <c r="GO175" s="120"/>
      <c r="GP175" s="120"/>
      <c r="GQ175" s="120"/>
      <c r="GR175" s="120"/>
      <c r="GS175" s="120"/>
      <c r="GT175" s="120"/>
      <c r="GU175" s="120"/>
      <c r="GV175" s="120"/>
      <c r="GW175" s="120"/>
      <c r="GX175" s="120"/>
      <c r="GY175" s="120"/>
      <c r="GZ175" s="120"/>
      <c r="HA175" s="120"/>
      <c r="HB175" s="120"/>
      <c r="HC175" s="120"/>
      <c r="HD175" s="120"/>
      <c r="HE175" s="120"/>
      <c r="HF175" s="120"/>
      <c r="HG175" s="120"/>
      <c r="HH175" s="120"/>
      <c r="HI175" s="120"/>
      <c r="HJ175" s="120"/>
      <c r="HK175" s="120"/>
      <c r="HL175" s="120"/>
      <c r="HM175" s="120"/>
      <c r="HN175" s="120"/>
      <c r="HO175" s="120"/>
      <c r="HP175" s="120"/>
      <c r="HQ175" s="120"/>
      <c r="HR175" s="120"/>
      <c r="HS175" s="120"/>
      <c r="HT175" s="120"/>
      <c r="HU175" s="120"/>
      <c r="HV175" s="120"/>
      <c r="HW175" s="120"/>
      <c r="HX175" s="120"/>
      <c r="HY175" s="120"/>
      <c r="HZ175" s="120"/>
      <c r="IA175" s="120"/>
      <c r="IB175" s="120"/>
      <c r="IC175" s="120"/>
      <c r="ID175" s="120"/>
      <c r="IE175" s="120"/>
      <c r="IF175" s="120"/>
      <c r="IG175" s="120"/>
      <c r="IH175" s="120"/>
      <c r="II175" s="120"/>
      <c r="IJ175" s="120"/>
      <c r="IK175" s="120"/>
      <c r="IL175" s="120"/>
      <c r="IM175" s="120"/>
      <c r="IN175" s="120"/>
      <c r="IO175" s="120"/>
      <c r="IP175" s="120"/>
      <c r="IQ175" s="120"/>
      <c r="IR175" s="120"/>
      <c r="IS175" s="120"/>
      <c r="IT175" s="120"/>
      <c r="IU175" s="120"/>
      <c r="IV175" s="120"/>
      <c r="IW175" s="120"/>
      <c r="IX175" s="120"/>
      <c r="IY175" s="120"/>
      <c r="IZ175" s="120"/>
      <c r="JA175" s="120"/>
      <c r="JB175" s="120"/>
      <c r="JC175" s="120"/>
      <c r="JD175" s="120"/>
      <c r="JE175" s="120"/>
      <c r="JF175" s="120"/>
      <c r="JG175" s="120"/>
      <c r="JH175" s="120"/>
      <c r="JI175" s="120"/>
      <c r="JJ175" s="120"/>
      <c r="JK175" s="120"/>
      <c r="JL175" s="120"/>
      <c r="JM175" s="120"/>
      <c r="JN175" s="120"/>
      <c r="JO175" s="120"/>
      <c r="JP175" s="120"/>
      <c r="JQ175" s="120"/>
      <c r="JR175" s="120"/>
      <c r="JS175" s="120"/>
      <c r="JT175" s="120"/>
      <c r="JU175" s="120"/>
      <c r="JV175" s="120"/>
      <c r="JW175" s="120"/>
      <c r="JX175" s="120"/>
      <c r="JY175" s="120"/>
      <c r="JZ175" s="120"/>
      <c r="KA175" s="120"/>
      <c r="KB175" s="120"/>
      <c r="KC175" s="120"/>
      <c r="KD175" s="120"/>
      <c r="KE175" s="120"/>
      <c r="KF175" s="120"/>
      <c r="KG175" s="120"/>
      <c r="KH175" s="120"/>
      <c r="KI175" s="120"/>
      <c r="KJ175" s="120"/>
      <c r="KK175" s="120"/>
      <c r="KL175" s="120"/>
      <c r="KM175" s="120"/>
      <c r="KN175" s="120"/>
      <c r="KO175" s="120"/>
      <c r="KP175" s="120"/>
      <c r="KQ175" s="120"/>
      <c r="KR175" s="120"/>
      <c r="KS175" s="120"/>
      <c r="KT175" s="120"/>
      <c r="KU175" s="120"/>
      <c r="KV175" s="120"/>
      <c r="KW175" s="120"/>
      <c r="KX175" s="120"/>
      <c r="KY175" s="120"/>
      <c r="KZ175" s="120"/>
      <c r="LA175" s="120"/>
      <c r="LB175" s="120"/>
      <c r="LC175" s="120"/>
      <c r="LD175" s="120"/>
      <c r="LE175" s="120"/>
      <c r="LF175" s="120"/>
      <c r="LG175" s="120"/>
      <c r="LH175" s="120"/>
      <c r="LI175" s="120"/>
      <c r="LJ175" s="120"/>
      <c r="LK175" s="120"/>
      <c r="LL175" s="120"/>
      <c r="LM175" s="120"/>
      <c r="LN175" s="120"/>
      <c r="LO175" s="120"/>
      <c r="LP175" s="120"/>
      <c r="LQ175" s="120"/>
      <c r="LR175" s="120"/>
      <c r="LS175" s="120"/>
      <c r="LT175" s="120"/>
      <c r="LU175" s="120"/>
      <c r="LV175" s="120"/>
      <c r="LW175" s="120"/>
      <c r="LX175" s="120"/>
      <c r="LY175" s="120"/>
      <c r="LZ175" s="120"/>
      <c r="MA175" s="120"/>
      <c r="MB175" s="120"/>
      <c r="MC175" s="120"/>
      <c r="MD175" s="120"/>
      <c r="ME175" s="120"/>
      <c r="MF175" s="120"/>
      <c r="MG175" s="120"/>
      <c r="MH175" s="120"/>
      <c r="MI175" s="120"/>
      <c r="MJ175" s="120"/>
      <c r="MK175" s="120"/>
      <c r="ML175" s="120"/>
      <c r="MM175" s="120"/>
      <c r="MN175" s="120"/>
      <c r="MO175" s="120"/>
      <c r="MP175" s="120"/>
      <c r="MQ175" s="120"/>
      <c r="MR175" s="120"/>
      <c r="MS175" s="120"/>
      <c r="MT175" s="120"/>
      <c r="MU175" s="120"/>
      <c r="MV175" s="120"/>
      <c r="MW175" s="120"/>
      <c r="MX175" s="120"/>
      <c r="MY175" s="120"/>
      <c r="MZ175" s="120"/>
      <c r="NA175" s="120"/>
      <c r="NB175" s="120"/>
      <c r="NC175" s="120"/>
      <c r="ND175" s="120"/>
      <c r="NE175" s="120"/>
      <c r="NF175" s="120"/>
      <c r="NG175" s="120"/>
      <c r="NH175" s="120"/>
      <c r="NI175" s="120"/>
      <c r="NJ175" s="120"/>
      <c r="NK175" s="120"/>
      <c r="NL175" s="120"/>
      <c r="NM175" s="120"/>
      <c r="NN175" s="120"/>
      <c r="NO175" s="120"/>
      <c r="NP175" s="120"/>
      <c r="NQ175" s="120"/>
      <c r="NR175" s="120"/>
      <c r="NS175" s="120"/>
      <c r="NT175" s="120"/>
      <c r="NU175" s="120"/>
      <c r="NV175" s="120"/>
      <c r="NW175" s="120"/>
      <c r="NX175" s="120"/>
      <c r="NY175" s="120"/>
      <c r="NZ175" s="120"/>
      <c r="OA175" s="120"/>
      <c r="OB175" s="120"/>
      <c r="OC175" s="120"/>
      <c r="OD175" s="120"/>
      <c r="OE175" s="120"/>
      <c r="OF175" s="120"/>
      <c r="OG175" s="120"/>
      <c r="OH175" s="120"/>
      <c r="OI175" s="120"/>
      <c r="OJ175" s="120"/>
      <c r="OK175" s="120"/>
      <c r="OL175" s="120"/>
      <c r="OM175" s="120"/>
      <c r="ON175" s="120"/>
      <c r="OO175" s="120"/>
      <c r="OP175" s="120"/>
      <c r="OQ175" s="120"/>
      <c r="OR175" s="120"/>
      <c r="OS175" s="120"/>
      <c r="OT175" s="120"/>
      <c r="OU175" s="120"/>
      <c r="OV175" s="120"/>
      <c r="OW175" s="120"/>
      <c r="OX175" s="120"/>
      <c r="OY175" s="120"/>
      <c r="OZ175" s="120"/>
      <c r="PA175" s="120"/>
      <c r="PB175" s="120"/>
      <c r="PC175" s="120"/>
      <c r="PD175" s="120"/>
      <c r="PE175" s="120"/>
      <c r="PF175" s="120"/>
      <c r="PG175" s="120"/>
      <c r="PH175" s="120"/>
      <c r="PI175" s="120"/>
      <c r="PJ175" s="120"/>
      <c r="PK175" s="120"/>
      <c r="PL175" s="120"/>
      <c r="PM175" s="120"/>
      <c r="PN175" s="120"/>
      <c r="PO175" s="120"/>
      <c r="PP175" s="120"/>
      <c r="PQ175" s="120"/>
      <c r="PR175" s="120"/>
      <c r="PS175" s="120"/>
      <c r="PT175" s="120"/>
      <c r="PU175" s="120"/>
      <c r="PV175" s="120"/>
      <c r="PW175" s="120"/>
      <c r="PX175" s="120"/>
      <c r="PY175" s="120"/>
      <c r="PZ175" s="120"/>
      <c r="QA175" s="120"/>
      <c r="QB175" s="120"/>
      <c r="QC175" s="120"/>
      <c r="QD175" s="120"/>
      <c r="QE175" s="120"/>
      <c r="QF175" s="120"/>
      <c r="QG175" s="120"/>
      <c r="QH175" s="120"/>
      <c r="QI175" s="120"/>
      <c r="QJ175" s="120"/>
      <c r="QK175" s="120"/>
      <c r="QL175" s="120"/>
      <c r="QM175" s="120"/>
      <c r="QN175" s="120"/>
      <c r="QO175" s="120"/>
      <c r="QP175" s="120"/>
      <c r="QQ175" s="120"/>
      <c r="QR175" s="120"/>
      <c r="QS175" s="120"/>
      <c r="QT175" s="120"/>
      <c r="QU175" s="120"/>
      <c r="QV175" s="120"/>
      <c r="QW175" s="120"/>
      <c r="QX175" s="120"/>
      <c r="QY175" s="120"/>
      <c r="QZ175" s="120"/>
      <c r="RA175" s="120"/>
      <c r="RB175" s="120"/>
      <c r="RC175" s="120"/>
      <c r="RD175" s="120"/>
      <c r="RE175" s="120"/>
      <c r="RF175" s="120"/>
      <c r="RG175" s="120"/>
      <c r="RH175" s="120"/>
      <c r="RI175" s="120"/>
      <c r="RJ175" s="120"/>
      <c r="RK175" s="120"/>
      <c r="RL175" s="120"/>
      <c r="RM175" s="120"/>
      <c r="RN175" s="120"/>
      <c r="RO175" s="120"/>
      <c r="RP175" s="120"/>
      <c r="RQ175" s="120"/>
      <c r="RR175" s="120"/>
      <c r="RS175" s="120"/>
      <c r="RT175" s="120"/>
      <c r="RU175" s="120"/>
      <c r="RV175" s="120"/>
      <c r="RW175" s="120"/>
      <c r="RX175" s="120"/>
      <c r="RY175" s="120"/>
      <c r="RZ175" s="120"/>
      <c r="SA175" s="120"/>
      <c r="SB175" s="120"/>
      <c r="SC175" s="120"/>
      <c r="SD175" s="120"/>
      <c r="SE175" s="120"/>
      <c r="SF175" s="120"/>
      <c r="SG175" s="120"/>
      <c r="SH175" s="120"/>
      <c r="SI175" s="120"/>
      <c r="SJ175" s="120"/>
      <c r="SK175" s="120"/>
      <c r="SL175" s="120"/>
      <c r="SM175" s="120"/>
      <c r="SN175" s="120"/>
      <c r="SO175" s="120"/>
      <c r="SP175" s="120"/>
      <c r="SQ175" s="120"/>
      <c r="SR175" s="120"/>
      <c r="SS175" s="120"/>
      <c r="ST175" s="120"/>
      <c r="SU175" s="120"/>
      <c r="SV175" s="120"/>
      <c r="SW175" s="120"/>
      <c r="SX175" s="120"/>
      <c r="SY175" s="120"/>
      <c r="SZ175" s="120"/>
      <c r="TA175" s="120"/>
      <c r="TB175" s="120"/>
      <c r="TC175" s="120"/>
      <c r="TD175" s="120"/>
      <c r="TE175" s="120"/>
      <c r="TF175" s="120"/>
      <c r="TG175" s="120"/>
      <c r="TH175" s="120"/>
      <c r="TI175" s="120"/>
      <c r="TJ175" s="120"/>
      <c r="TK175" s="120"/>
      <c r="TL175" s="120"/>
      <c r="TM175" s="120"/>
      <c r="TN175" s="120"/>
      <c r="TO175" s="120"/>
      <c r="TP175" s="120"/>
      <c r="TQ175" s="120"/>
      <c r="TR175" s="120"/>
      <c r="TS175" s="120"/>
      <c r="TT175" s="120"/>
      <c r="TU175" s="120"/>
      <c r="TV175" s="120"/>
      <c r="TW175" s="120"/>
      <c r="TX175" s="120"/>
      <c r="TY175" s="120"/>
      <c r="TZ175" s="120"/>
      <c r="UA175" s="120"/>
      <c r="UB175" s="120"/>
      <c r="UC175" s="120"/>
      <c r="UD175" s="120"/>
      <c r="UE175" s="120"/>
      <c r="UF175" s="120"/>
      <c r="UG175" s="120"/>
      <c r="UH175" s="120"/>
      <c r="UI175" s="120"/>
      <c r="UJ175" s="120"/>
      <c r="UK175" s="120"/>
      <c r="UL175" s="120"/>
      <c r="UM175" s="120"/>
      <c r="UN175" s="120"/>
      <c r="UO175" s="120"/>
      <c r="UP175" s="120"/>
      <c r="UQ175" s="120"/>
      <c r="UR175" s="120"/>
      <c r="US175" s="120"/>
      <c r="UT175" s="120"/>
      <c r="UU175" s="120"/>
      <c r="UV175" s="120"/>
      <c r="UW175" s="120"/>
      <c r="UX175" s="120"/>
      <c r="UY175" s="120"/>
      <c r="UZ175" s="120"/>
      <c r="VA175" s="120"/>
      <c r="VB175" s="120"/>
      <c r="VC175" s="120"/>
      <c r="VD175" s="120"/>
      <c r="VE175" s="120"/>
      <c r="VF175" s="120"/>
      <c r="VG175" s="120"/>
      <c r="VH175" s="120"/>
      <c r="VI175" s="120"/>
      <c r="VJ175" s="120"/>
      <c r="VK175" s="120"/>
      <c r="VL175" s="120"/>
      <c r="VM175" s="120"/>
      <c r="VN175" s="120"/>
      <c r="VO175" s="120"/>
      <c r="VP175" s="120"/>
      <c r="VQ175" s="120"/>
      <c r="VR175" s="120"/>
      <c r="VS175" s="120"/>
      <c r="VT175" s="120"/>
      <c r="VU175" s="120"/>
      <c r="VV175" s="120"/>
      <c r="VW175" s="120"/>
      <c r="VX175" s="120"/>
      <c r="VY175" s="120"/>
      <c r="VZ175" s="120"/>
      <c r="WA175" s="120"/>
      <c r="WB175" s="120"/>
      <c r="WC175" s="120"/>
      <c r="WD175" s="120"/>
      <c r="WE175" s="120"/>
      <c r="WF175" s="120"/>
      <c r="WG175" s="120"/>
      <c r="WH175" s="120"/>
      <c r="WI175" s="120"/>
      <c r="WJ175" s="120"/>
      <c r="WK175" s="120"/>
      <c r="WL175" s="120"/>
      <c r="WM175" s="120"/>
      <c r="WN175" s="120"/>
      <c r="WO175" s="120"/>
      <c r="WP175" s="120"/>
      <c r="WQ175" s="120"/>
      <c r="WR175" s="120"/>
      <c r="WS175" s="120"/>
      <c r="WT175" s="120"/>
      <c r="WU175" s="120"/>
      <c r="WV175" s="120"/>
      <c r="WW175" s="120"/>
      <c r="WX175" s="120"/>
      <c r="WY175" s="120"/>
      <c r="WZ175" s="120"/>
      <c r="XA175" s="120"/>
      <c r="XB175" s="120"/>
      <c r="XC175" s="120"/>
      <c r="XD175" s="120"/>
      <c r="XE175" s="120"/>
      <c r="XF175" s="120"/>
      <c r="XG175" s="120"/>
      <c r="XH175" s="120"/>
      <c r="XI175" s="120"/>
      <c r="XJ175" s="120"/>
      <c r="XK175" s="120"/>
      <c r="XL175" s="120"/>
      <c r="XM175" s="120"/>
      <c r="XN175" s="120"/>
      <c r="XO175" s="120"/>
      <c r="XP175" s="120"/>
      <c r="XQ175" s="120"/>
      <c r="XR175" s="120"/>
      <c r="XS175" s="120"/>
      <c r="XT175" s="120"/>
      <c r="XU175" s="120"/>
      <c r="XV175" s="120"/>
      <c r="XW175" s="120"/>
      <c r="XX175" s="120"/>
      <c r="XY175" s="120"/>
      <c r="XZ175" s="120"/>
      <c r="YA175" s="120"/>
      <c r="YB175" s="120"/>
      <c r="YC175" s="120"/>
      <c r="YD175" s="120"/>
      <c r="YE175" s="120"/>
      <c r="YF175" s="120"/>
      <c r="YG175" s="120"/>
      <c r="YH175" s="120"/>
      <c r="YI175" s="120"/>
      <c r="YJ175" s="120"/>
      <c r="YK175" s="120"/>
      <c r="YL175" s="120"/>
      <c r="YM175" s="120"/>
      <c r="YN175" s="120"/>
      <c r="YO175" s="120"/>
      <c r="YP175" s="120"/>
      <c r="YQ175" s="120"/>
      <c r="YR175" s="120"/>
      <c r="YS175" s="120"/>
      <c r="YT175" s="120"/>
      <c r="YU175" s="120"/>
      <c r="YV175" s="120"/>
      <c r="YW175" s="120"/>
      <c r="YX175" s="120"/>
      <c r="YY175" s="120"/>
      <c r="YZ175" s="120"/>
      <c r="ZA175" s="120"/>
      <c r="ZB175" s="120"/>
      <c r="ZC175" s="120"/>
      <c r="ZD175" s="120"/>
      <c r="ZE175" s="120"/>
      <c r="ZF175" s="120"/>
      <c r="ZG175" s="120"/>
      <c r="ZH175" s="120"/>
      <c r="ZI175" s="120"/>
      <c r="ZJ175" s="120"/>
      <c r="ZK175" s="120"/>
      <c r="ZL175" s="120"/>
      <c r="ZM175" s="120"/>
      <c r="ZN175" s="120"/>
      <c r="ZO175" s="120"/>
      <c r="ZP175" s="120"/>
      <c r="ZQ175" s="120"/>
      <c r="ZR175" s="120"/>
      <c r="ZS175" s="120"/>
      <c r="ZT175" s="120"/>
      <c r="ZU175" s="120"/>
      <c r="ZV175" s="120"/>
      <c r="ZW175" s="120"/>
      <c r="ZX175" s="120"/>
      <c r="ZY175" s="120"/>
      <c r="ZZ175" s="120"/>
      <c r="AAA175" s="120"/>
      <c r="AAB175" s="120"/>
      <c r="AAC175" s="120"/>
      <c r="AAD175" s="120"/>
      <c r="AAE175" s="120"/>
      <c r="AAF175" s="120"/>
      <c r="AAG175" s="120"/>
      <c r="AAH175" s="120"/>
      <c r="AAI175" s="120"/>
      <c r="AAJ175" s="120"/>
      <c r="AAK175" s="120"/>
      <c r="AAL175" s="120"/>
      <c r="AAM175" s="120"/>
      <c r="AAN175" s="120"/>
      <c r="AAO175" s="120"/>
      <c r="AAP175" s="120"/>
      <c r="AAQ175" s="120"/>
      <c r="AAR175" s="120"/>
      <c r="AAS175" s="120"/>
      <c r="AAT175" s="120"/>
      <c r="AAU175" s="120"/>
      <c r="AAV175" s="120"/>
      <c r="AAW175" s="120"/>
      <c r="AAX175" s="120"/>
      <c r="AAY175" s="120"/>
      <c r="AAZ175" s="120"/>
      <c r="ABA175" s="120"/>
      <c r="ABB175" s="120"/>
      <c r="ABC175" s="120"/>
      <c r="ABD175" s="120"/>
      <c r="ABE175" s="120"/>
      <c r="ABF175" s="120"/>
      <c r="ABG175" s="120"/>
      <c r="ABH175" s="120"/>
      <c r="ABI175" s="120"/>
      <c r="ABJ175" s="120"/>
      <c r="ABK175" s="120"/>
      <c r="ABL175" s="120"/>
      <c r="ABM175" s="120"/>
      <c r="ABN175" s="120"/>
      <c r="ABO175" s="120"/>
      <c r="ABP175" s="120"/>
      <c r="ABQ175" s="120"/>
      <c r="ABR175" s="120"/>
      <c r="ABS175" s="120"/>
      <c r="ABT175" s="120"/>
      <c r="ABU175" s="120"/>
      <c r="ABV175" s="120"/>
      <c r="ABW175" s="120"/>
      <c r="ABX175" s="120"/>
      <c r="ABY175" s="120"/>
      <c r="ABZ175" s="120"/>
      <c r="ACA175" s="120"/>
      <c r="ACB175" s="120"/>
      <c r="ACC175" s="120"/>
      <c r="ACD175" s="120"/>
      <c r="ACE175" s="120"/>
      <c r="ACF175" s="120"/>
      <c r="ACG175" s="120"/>
      <c r="ACH175" s="120"/>
      <c r="ACI175" s="120"/>
      <c r="ACJ175" s="120"/>
      <c r="ACK175" s="120"/>
      <c r="ACL175" s="120"/>
      <c r="ACM175" s="120"/>
      <c r="ACN175" s="120"/>
      <c r="ACO175" s="120"/>
      <c r="ACP175" s="120"/>
      <c r="ACQ175" s="120"/>
      <c r="ACR175" s="120"/>
      <c r="ACS175" s="120"/>
      <c r="ACT175" s="120"/>
      <c r="ACU175" s="120"/>
      <c r="ACV175" s="120"/>
      <c r="ACW175" s="120"/>
      <c r="ACX175" s="120"/>
      <c r="ACY175" s="120"/>
      <c r="ACZ175" s="120"/>
      <c r="ADA175" s="120"/>
      <c r="ADB175" s="120"/>
      <c r="ADC175" s="120"/>
      <c r="ADD175" s="120"/>
      <c r="ADE175" s="120"/>
      <c r="ADF175" s="120"/>
      <c r="ADG175" s="120"/>
      <c r="ADH175" s="120"/>
      <c r="ADI175" s="120"/>
      <c r="ADJ175" s="120"/>
      <c r="ADK175" s="120"/>
      <c r="ADL175" s="120"/>
      <c r="ADM175" s="120"/>
      <c r="ADN175" s="120"/>
      <c r="ADO175" s="120"/>
      <c r="ADP175" s="120"/>
      <c r="ADQ175" s="120"/>
      <c r="ADR175" s="120"/>
      <c r="ADS175" s="120"/>
      <c r="ADT175" s="120"/>
      <c r="ADU175" s="120"/>
      <c r="ADV175" s="120"/>
      <c r="ADW175" s="120"/>
      <c r="ADX175" s="120"/>
      <c r="ADY175" s="120"/>
      <c r="ADZ175" s="120"/>
      <c r="AEA175" s="120"/>
      <c r="AEB175" s="120"/>
      <c r="AEC175" s="120"/>
    </row>
    <row r="176" spans="1:809" s="71" customFormat="1">
      <c r="A176" s="49"/>
      <c r="B176" s="35">
        <v>3</v>
      </c>
      <c r="C176" s="93" t="s">
        <v>492</v>
      </c>
      <c r="D176" s="94" t="s">
        <v>493</v>
      </c>
      <c r="E176" s="95" t="s">
        <v>184</v>
      </c>
      <c r="F176" s="95" t="s">
        <v>86</v>
      </c>
      <c r="G176" s="95">
        <v>11</v>
      </c>
      <c r="H176" s="96"/>
      <c r="I176" s="95" t="s">
        <v>95</v>
      </c>
      <c r="J176" s="97">
        <v>1</v>
      </c>
      <c r="K176" s="98">
        <v>74</v>
      </c>
      <c r="L176" s="97">
        <v>1977</v>
      </c>
      <c r="M176" s="50">
        <v>28184</v>
      </c>
      <c r="N176" s="96"/>
      <c r="O176" s="99"/>
      <c r="P176" s="99"/>
      <c r="Q176" s="60" t="s">
        <v>298</v>
      </c>
      <c r="R176" s="58"/>
      <c r="S176" s="29"/>
      <c r="T176" s="30" t="str">
        <f t="shared" si="2"/>
        <v>Pb</v>
      </c>
      <c r="U176" s="29"/>
      <c r="V176" s="29"/>
      <c r="W176" s="29"/>
      <c r="X176" s="29"/>
      <c r="Y176" s="29"/>
      <c r="Z176" s="29"/>
      <c r="AA176" s="29"/>
    </row>
    <row r="177" spans="1:27" s="71" customFormat="1">
      <c r="A177" s="49"/>
      <c r="B177" s="35">
        <v>3</v>
      </c>
      <c r="C177" s="93" t="s">
        <v>494</v>
      </c>
      <c r="D177" s="94" t="s">
        <v>195</v>
      </c>
      <c r="E177" s="95" t="s">
        <v>36</v>
      </c>
      <c r="F177" s="95" t="s">
        <v>198</v>
      </c>
      <c r="G177" s="95">
        <v>21</v>
      </c>
      <c r="H177" s="96"/>
      <c r="I177" s="95" t="s">
        <v>38</v>
      </c>
      <c r="J177" s="97">
        <v>1</v>
      </c>
      <c r="K177" s="98">
        <v>59</v>
      </c>
      <c r="L177" s="97">
        <v>1977</v>
      </c>
      <c r="M177" s="51">
        <v>28157</v>
      </c>
      <c r="N177" s="96">
        <v>30000</v>
      </c>
      <c r="O177" s="99"/>
      <c r="P177" s="99"/>
      <c r="Q177" s="60" t="s">
        <v>229</v>
      </c>
      <c r="R177" s="58" t="s">
        <v>495</v>
      </c>
      <c r="S177" s="29" t="s">
        <v>496</v>
      </c>
      <c r="T177" s="30" t="str">
        <f t="shared" si="2"/>
        <v>U</v>
      </c>
      <c r="U177" s="29"/>
      <c r="V177" s="29"/>
      <c r="W177" s="29"/>
      <c r="X177" s="29"/>
      <c r="Y177" s="29">
        <v>1958</v>
      </c>
      <c r="Z177" s="29"/>
      <c r="AA177" s="29" t="s">
        <v>195</v>
      </c>
    </row>
    <row r="178" spans="1:27" s="71" customFormat="1">
      <c r="A178" s="49"/>
      <c r="B178" s="35">
        <v>3</v>
      </c>
      <c r="C178" s="93" t="s">
        <v>497</v>
      </c>
      <c r="D178" s="94" t="s">
        <v>498</v>
      </c>
      <c r="E178" s="95" t="s">
        <v>36</v>
      </c>
      <c r="F178" s="95" t="s">
        <v>198</v>
      </c>
      <c r="G178" s="95">
        <v>9</v>
      </c>
      <c r="H178" s="96"/>
      <c r="I178" s="95" t="s">
        <v>30</v>
      </c>
      <c r="J178" s="97">
        <v>1</v>
      </c>
      <c r="K178" s="98">
        <v>96</v>
      </c>
      <c r="L178" s="97">
        <v>1977</v>
      </c>
      <c r="M178" s="118">
        <v>1977</v>
      </c>
      <c r="N178" s="96"/>
      <c r="O178" s="99"/>
      <c r="P178" s="99"/>
      <c r="Q178" s="60" t="s">
        <v>298</v>
      </c>
      <c r="R178" s="58"/>
      <c r="S178" s="29"/>
      <c r="T178" s="30" t="str">
        <f t="shared" si="2"/>
        <v>REE</v>
      </c>
      <c r="U178" s="29"/>
      <c r="V178" s="29"/>
      <c r="W178" s="29"/>
      <c r="X178" s="29"/>
      <c r="Y178" s="29"/>
      <c r="Z178" s="29"/>
      <c r="AA178" s="29"/>
    </row>
    <row r="179" spans="1:27" s="71" customFormat="1">
      <c r="A179" s="49"/>
      <c r="B179" s="35">
        <v>3</v>
      </c>
      <c r="C179" s="93" t="s">
        <v>390</v>
      </c>
      <c r="D179" s="94" t="s">
        <v>386</v>
      </c>
      <c r="E179" s="95" t="s">
        <v>306</v>
      </c>
      <c r="F179" s="95" t="s">
        <v>86</v>
      </c>
      <c r="G179" s="95">
        <v>6</v>
      </c>
      <c r="H179" s="96"/>
      <c r="I179" s="95" t="s">
        <v>377</v>
      </c>
      <c r="J179" s="97">
        <v>2</v>
      </c>
      <c r="K179" s="98">
        <v>162</v>
      </c>
      <c r="L179" s="97">
        <v>1977</v>
      </c>
      <c r="M179" s="118">
        <v>1977</v>
      </c>
      <c r="N179" s="96"/>
      <c r="O179" s="99"/>
      <c r="P179" s="99"/>
      <c r="Q179" s="60" t="s">
        <v>298</v>
      </c>
      <c r="R179" s="58"/>
      <c r="S179" s="100" t="s">
        <v>156</v>
      </c>
      <c r="T179" s="30" t="str">
        <f t="shared" si="2"/>
        <v>Limestone</v>
      </c>
      <c r="U179" s="29"/>
      <c r="V179" s="29"/>
      <c r="W179" s="29"/>
      <c r="X179" s="29"/>
      <c r="Y179" s="29"/>
      <c r="Z179" s="29"/>
      <c r="AA179" s="29"/>
    </row>
    <row r="180" spans="1:27" s="71" customFormat="1">
      <c r="A180" s="49"/>
      <c r="B180" s="35">
        <v>3</v>
      </c>
      <c r="C180" s="93" t="s">
        <v>499</v>
      </c>
      <c r="D180" s="94" t="s">
        <v>195</v>
      </c>
      <c r="E180" s="95"/>
      <c r="F180" s="95"/>
      <c r="G180" s="95"/>
      <c r="H180" s="96"/>
      <c r="I180" s="95" t="s">
        <v>30</v>
      </c>
      <c r="J180" s="97">
        <v>1</v>
      </c>
      <c r="K180" s="98">
        <v>180</v>
      </c>
      <c r="L180" s="97">
        <v>1977</v>
      </c>
      <c r="M180" s="118">
        <v>1977</v>
      </c>
      <c r="N180" s="96">
        <v>40</v>
      </c>
      <c r="O180" s="99"/>
      <c r="P180" s="99"/>
      <c r="Q180" s="60" t="s">
        <v>298</v>
      </c>
      <c r="R180" s="58"/>
      <c r="S180" s="100" t="s">
        <v>156</v>
      </c>
      <c r="T180" s="30" t="str">
        <f t="shared" si="2"/>
        <v>U</v>
      </c>
      <c r="U180" s="29"/>
      <c r="V180" s="29"/>
      <c r="W180" s="29"/>
      <c r="X180" s="29"/>
      <c r="Y180" s="29"/>
      <c r="Z180" s="29"/>
      <c r="AA180" s="29"/>
    </row>
    <row r="181" spans="1:27" s="71" customFormat="1">
      <c r="A181" s="49"/>
      <c r="B181" s="35">
        <v>3</v>
      </c>
      <c r="C181" s="93" t="s">
        <v>500</v>
      </c>
      <c r="D181" s="94" t="s">
        <v>195</v>
      </c>
      <c r="E181" s="95" t="s">
        <v>184</v>
      </c>
      <c r="F181" s="95" t="s">
        <v>86</v>
      </c>
      <c r="G181" s="95">
        <v>9</v>
      </c>
      <c r="H181" s="96"/>
      <c r="I181" s="95" t="s">
        <v>63</v>
      </c>
      <c r="J181" s="97">
        <v>1</v>
      </c>
      <c r="K181" s="98">
        <v>64</v>
      </c>
      <c r="L181" s="97">
        <v>1976</v>
      </c>
      <c r="M181" s="51">
        <v>27851</v>
      </c>
      <c r="N181" s="96"/>
      <c r="O181" s="99"/>
      <c r="P181" s="99"/>
      <c r="Q181" s="60" t="s">
        <v>298</v>
      </c>
      <c r="R181" s="58"/>
      <c r="S181" s="29"/>
      <c r="T181" s="30" t="str">
        <f t="shared" si="2"/>
        <v>U</v>
      </c>
      <c r="U181" s="29"/>
      <c r="V181" s="29"/>
      <c r="W181" s="29"/>
      <c r="X181" s="29"/>
      <c r="Y181" s="29"/>
      <c r="Z181" s="29"/>
      <c r="AA181" s="29"/>
    </row>
    <row r="182" spans="1:27" s="71" customFormat="1">
      <c r="A182" s="38"/>
      <c r="B182" s="35">
        <v>2</v>
      </c>
      <c r="C182" s="93" t="s">
        <v>501</v>
      </c>
      <c r="D182" s="94" t="s">
        <v>99</v>
      </c>
      <c r="E182" s="95" t="s">
        <v>36</v>
      </c>
      <c r="F182" s="95" t="s">
        <v>198</v>
      </c>
      <c r="G182" s="95">
        <v>25</v>
      </c>
      <c r="H182" s="96">
        <v>1000000</v>
      </c>
      <c r="I182" s="95" t="s">
        <v>30</v>
      </c>
      <c r="J182" s="97">
        <v>1</v>
      </c>
      <c r="K182" s="98">
        <v>184</v>
      </c>
      <c r="L182" s="97">
        <v>1976</v>
      </c>
      <c r="M182" s="51">
        <v>27820</v>
      </c>
      <c r="N182" s="96">
        <v>300000</v>
      </c>
      <c r="O182" s="99"/>
      <c r="P182" s="99"/>
      <c r="Q182" s="60" t="s">
        <v>229</v>
      </c>
      <c r="R182" s="58" t="s">
        <v>502</v>
      </c>
      <c r="S182" s="29"/>
      <c r="T182" s="30" t="str">
        <f t="shared" si="2"/>
        <v>Pb Zn</v>
      </c>
      <c r="U182" s="29"/>
      <c r="V182" s="29"/>
      <c r="W182" s="29"/>
      <c r="X182" s="29"/>
      <c r="Y182" s="29"/>
      <c r="Z182" s="29"/>
      <c r="AA182" s="29"/>
    </row>
    <row r="183" spans="1:27" s="71" customFormat="1">
      <c r="A183" s="49"/>
      <c r="B183" s="35">
        <v>3</v>
      </c>
      <c r="C183" s="93" t="s">
        <v>503</v>
      </c>
      <c r="D183" s="94" t="s">
        <v>35</v>
      </c>
      <c r="E183" s="95" t="s">
        <v>36</v>
      </c>
      <c r="F183" s="95"/>
      <c r="G183" s="95">
        <v>37</v>
      </c>
      <c r="H183" s="96"/>
      <c r="I183" s="95" t="s">
        <v>371</v>
      </c>
      <c r="J183" s="97">
        <v>2</v>
      </c>
      <c r="K183" s="98">
        <v>36</v>
      </c>
      <c r="L183" s="97">
        <v>1976</v>
      </c>
      <c r="M183" s="118">
        <v>1976</v>
      </c>
      <c r="N183" s="96"/>
      <c r="O183" s="99"/>
      <c r="P183" s="99"/>
      <c r="Q183" s="60" t="s">
        <v>298</v>
      </c>
      <c r="R183" s="58"/>
      <c r="S183" s="29"/>
      <c r="T183" s="30" t="str">
        <f t="shared" si="2"/>
        <v>Fe</v>
      </c>
      <c r="U183" s="29"/>
      <c r="V183" s="29"/>
      <c r="W183" s="29"/>
      <c r="X183" s="29"/>
      <c r="Y183" s="29"/>
      <c r="Z183" s="29"/>
      <c r="AA183" s="29"/>
    </row>
    <row r="184" spans="1:27" s="71" customFormat="1">
      <c r="A184" s="49"/>
      <c r="B184" s="35">
        <v>3</v>
      </c>
      <c r="C184" s="93" t="s">
        <v>504</v>
      </c>
      <c r="D184" s="94" t="s">
        <v>180</v>
      </c>
      <c r="E184" s="95" t="s">
        <v>85</v>
      </c>
      <c r="F184" s="95" t="s">
        <v>86</v>
      </c>
      <c r="G184" s="95">
        <v>34</v>
      </c>
      <c r="H184" s="96"/>
      <c r="I184" s="95" t="s">
        <v>326</v>
      </c>
      <c r="J184" s="97">
        <v>2</v>
      </c>
      <c r="K184" s="98">
        <v>149</v>
      </c>
      <c r="L184" s="97">
        <v>1976</v>
      </c>
      <c r="M184" s="118">
        <v>1976</v>
      </c>
      <c r="N184" s="96"/>
      <c r="O184" s="99"/>
      <c r="P184" s="99"/>
      <c r="Q184" s="60" t="s">
        <v>298</v>
      </c>
      <c r="R184" s="58"/>
      <c r="S184" s="100" t="s">
        <v>156</v>
      </c>
      <c r="T184" s="30" t="str">
        <f t="shared" si="2"/>
        <v>P</v>
      </c>
      <c r="U184" s="29"/>
      <c r="V184" s="29"/>
      <c r="W184" s="29"/>
      <c r="X184" s="29"/>
      <c r="Y184" s="29"/>
      <c r="Z184" s="29"/>
      <c r="AA184" s="29"/>
    </row>
    <row r="185" spans="1:27" s="71" customFormat="1">
      <c r="A185" s="49"/>
      <c r="B185" s="35">
        <v>3</v>
      </c>
      <c r="C185" s="93" t="s">
        <v>505</v>
      </c>
      <c r="D185" s="94" t="s">
        <v>506</v>
      </c>
      <c r="E185" s="95" t="s">
        <v>306</v>
      </c>
      <c r="F185" s="95" t="s">
        <v>86</v>
      </c>
      <c r="G185" s="95">
        <v>21</v>
      </c>
      <c r="H185" s="96"/>
      <c r="I185" s="95" t="s">
        <v>326</v>
      </c>
      <c r="J185" s="97">
        <v>2</v>
      </c>
      <c r="K185" s="98">
        <v>18</v>
      </c>
      <c r="L185" s="97">
        <v>1975</v>
      </c>
      <c r="M185" s="51">
        <v>27638</v>
      </c>
      <c r="N185" s="96"/>
      <c r="O185" s="99"/>
      <c r="P185" s="99"/>
      <c r="Q185" s="60" t="s">
        <v>298</v>
      </c>
      <c r="R185" s="58"/>
      <c r="S185" s="29"/>
      <c r="T185" s="30" t="str">
        <f t="shared" si="2"/>
        <v>Barite</v>
      </c>
      <c r="U185" s="29"/>
      <c r="V185" s="29"/>
      <c r="W185" s="29"/>
      <c r="X185" s="29"/>
      <c r="Y185" s="29"/>
      <c r="Z185" s="29"/>
      <c r="AA185" s="29"/>
    </row>
    <row r="186" spans="1:27" s="71" customFormat="1">
      <c r="A186" s="38"/>
      <c r="B186" s="35">
        <v>2</v>
      </c>
      <c r="C186" s="93" t="s">
        <v>507</v>
      </c>
      <c r="D186" s="94" t="s">
        <v>249</v>
      </c>
      <c r="E186" s="95"/>
      <c r="F186" s="95"/>
      <c r="G186" s="95"/>
      <c r="H186" s="96"/>
      <c r="I186" s="95" t="s">
        <v>52</v>
      </c>
      <c r="J186" s="97">
        <v>1</v>
      </c>
      <c r="K186" s="98"/>
      <c r="L186" s="97">
        <v>1975</v>
      </c>
      <c r="M186" s="51">
        <v>27546</v>
      </c>
      <c r="N186" s="96" t="s">
        <v>508</v>
      </c>
      <c r="O186" s="99"/>
      <c r="P186" s="99"/>
      <c r="Q186" s="60" t="s">
        <v>53</v>
      </c>
      <c r="R186" s="58" t="s">
        <v>509</v>
      </c>
      <c r="S186" s="29"/>
      <c r="T186" s="30" t="str">
        <f t="shared" si="2"/>
        <v>Au Ag</v>
      </c>
      <c r="U186" s="29"/>
      <c r="V186" s="29"/>
      <c r="W186" s="29"/>
      <c r="X186" s="29"/>
      <c r="Y186" s="29"/>
      <c r="Z186" s="29"/>
      <c r="AA186" s="29"/>
    </row>
    <row r="187" spans="1:27" s="71" customFormat="1">
      <c r="A187" s="38"/>
      <c r="B187" s="35">
        <v>2</v>
      </c>
      <c r="C187" s="93" t="s">
        <v>510</v>
      </c>
      <c r="D187" s="94" t="s">
        <v>99</v>
      </c>
      <c r="E187" s="95" t="s">
        <v>36</v>
      </c>
      <c r="F187" s="95" t="s">
        <v>198</v>
      </c>
      <c r="G187" s="95">
        <v>40</v>
      </c>
      <c r="H187" s="96">
        <v>3000000</v>
      </c>
      <c r="I187" s="95" t="s">
        <v>38</v>
      </c>
      <c r="J187" s="97">
        <v>1</v>
      </c>
      <c r="K187" s="98">
        <v>219</v>
      </c>
      <c r="L187" s="97">
        <v>1975</v>
      </c>
      <c r="M187" s="51">
        <v>27485</v>
      </c>
      <c r="N187" s="96">
        <v>250000</v>
      </c>
      <c r="O187" s="99" t="s">
        <v>511</v>
      </c>
      <c r="P187" s="99"/>
      <c r="Q187" s="60" t="s">
        <v>298</v>
      </c>
      <c r="R187" s="58"/>
      <c r="S187" s="29"/>
      <c r="T187" s="30" t="str">
        <f t="shared" si="2"/>
        <v>Pb Zn</v>
      </c>
      <c r="U187" s="29"/>
      <c r="V187" s="29"/>
      <c r="W187" s="29"/>
      <c r="X187" s="29"/>
      <c r="Y187" s="29"/>
      <c r="Z187" s="29"/>
      <c r="AA187" s="29"/>
    </row>
    <row r="188" spans="1:27" s="71" customFormat="1">
      <c r="A188" s="49"/>
      <c r="B188" s="35">
        <v>3</v>
      </c>
      <c r="C188" s="93" t="s">
        <v>512</v>
      </c>
      <c r="D188" s="94" t="s">
        <v>61</v>
      </c>
      <c r="E188" s="95"/>
      <c r="F188" s="95"/>
      <c r="G188" s="95">
        <v>10</v>
      </c>
      <c r="H188" s="96"/>
      <c r="I188" s="95" t="s">
        <v>38</v>
      </c>
      <c r="J188" s="97">
        <v>1</v>
      </c>
      <c r="K188" s="98">
        <v>22</v>
      </c>
      <c r="L188" s="97">
        <v>1975</v>
      </c>
      <c r="M188" s="51">
        <v>27426</v>
      </c>
      <c r="N188" s="96"/>
      <c r="O188" s="99"/>
      <c r="P188" s="99"/>
      <c r="Q188" s="60" t="s">
        <v>298</v>
      </c>
      <c r="R188" s="58" t="s">
        <v>513</v>
      </c>
      <c r="S188" s="29" t="s">
        <v>514</v>
      </c>
      <c r="T188" s="30" t="str">
        <f t="shared" si="2"/>
        <v>Cu Au</v>
      </c>
      <c r="U188" s="29">
        <v>127</v>
      </c>
      <c r="V188" s="29">
        <v>2.42</v>
      </c>
      <c r="W188" s="29">
        <v>1.1200000000000001</v>
      </c>
      <c r="X188" s="29">
        <v>3.3183447694868353</v>
      </c>
      <c r="Y188" s="29">
        <v>1979</v>
      </c>
      <c r="Z188" s="29"/>
      <c r="AA188" s="29" t="s">
        <v>59</v>
      </c>
    </row>
    <row r="189" spans="1:27" s="71" customFormat="1">
      <c r="A189" s="38"/>
      <c r="B189" s="35">
        <v>2</v>
      </c>
      <c r="C189" s="93" t="s">
        <v>515</v>
      </c>
      <c r="D189" s="94" t="s">
        <v>99</v>
      </c>
      <c r="E189" s="95" t="s">
        <v>36</v>
      </c>
      <c r="F189" s="95" t="s">
        <v>198</v>
      </c>
      <c r="G189" s="95">
        <v>18</v>
      </c>
      <c r="H189" s="96">
        <v>750000</v>
      </c>
      <c r="I189" s="95" t="s">
        <v>81</v>
      </c>
      <c r="J189" s="97">
        <v>1</v>
      </c>
      <c r="K189" s="98">
        <v>79</v>
      </c>
      <c r="L189" s="97">
        <v>1975</v>
      </c>
      <c r="M189" s="118">
        <v>1975</v>
      </c>
      <c r="N189" s="96">
        <v>150000</v>
      </c>
      <c r="O189" s="99"/>
      <c r="P189" s="99"/>
      <c r="Q189" s="60" t="s">
        <v>298</v>
      </c>
      <c r="R189" s="58"/>
      <c r="S189" s="29" t="s">
        <v>151</v>
      </c>
      <c r="T189" s="30" t="str">
        <f t="shared" si="2"/>
        <v>Pb Zn</v>
      </c>
      <c r="U189" s="29"/>
      <c r="V189" s="29"/>
      <c r="W189" s="29"/>
      <c r="X189" s="29"/>
      <c r="Y189" s="29"/>
      <c r="Z189" s="29"/>
      <c r="AA189" s="29" t="s">
        <v>516</v>
      </c>
    </row>
    <row r="190" spans="1:27" s="71" customFormat="1">
      <c r="A190" s="49"/>
      <c r="B190" s="35">
        <v>3</v>
      </c>
      <c r="C190" s="93" t="s">
        <v>517</v>
      </c>
      <c r="D190" s="94" t="s">
        <v>506</v>
      </c>
      <c r="E190" s="95" t="s">
        <v>306</v>
      </c>
      <c r="F190" s="95" t="s">
        <v>86</v>
      </c>
      <c r="G190" s="95">
        <v>15</v>
      </c>
      <c r="H190" s="96"/>
      <c r="I190" s="95" t="s">
        <v>63</v>
      </c>
      <c r="J190" s="97">
        <v>1</v>
      </c>
      <c r="K190" s="98">
        <v>40</v>
      </c>
      <c r="L190" s="97">
        <v>1975</v>
      </c>
      <c r="M190" s="118">
        <v>1975</v>
      </c>
      <c r="N190" s="96"/>
      <c r="O190" s="99"/>
      <c r="P190" s="99"/>
      <c r="Q190" s="60" t="s">
        <v>298</v>
      </c>
      <c r="R190" s="58"/>
      <c r="S190" s="29"/>
      <c r="T190" s="30" t="str">
        <f t="shared" si="2"/>
        <v>Barite</v>
      </c>
      <c r="U190" s="29"/>
      <c r="V190" s="29"/>
      <c r="W190" s="29"/>
      <c r="X190" s="29"/>
      <c r="Y190" s="29"/>
      <c r="Z190" s="29"/>
      <c r="AA190" s="29"/>
    </row>
    <row r="191" spans="1:27" s="71" customFormat="1">
      <c r="A191" s="49"/>
      <c r="B191" s="35">
        <v>3</v>
      </c>
      <c r="C191" s="93" t="s">
        <v>518</v>
      </c>
      <c r="D191" s="94" t="s">
        <v>379</v>
      </c>
      <c r="E191" s="95"/>
      <c r="F191" s="95"/>
      <c r="G191" s="95"/>
      <c r="H191" s="96"/>
      <c r="I191" s="95" t="s">
        <v>76</v>
      </c>
      <c r="J191" s="97">
        <v>1</v>
      </c>
      <c r="K191" s="98">
        <v>65</v>
      </c>
      <c r="L191" s="97">
        <v>1975</v>
      </c>
      <c r="M191" s="118">
        <v>1975</v>
      </c>
      <c r="N191" s="96"/>
      <c r="O191" s="99"/>
      <c r="P191" s="99"/>
      <c r="Q191" s="60" t="s">
        <v>298</v>
      </c>
      <c r="R191" s="58"/>
      <c r="S191" s="29"/>
      <c r="T191" s="30" t="str">
        <f t="shared" si="2"/>
        <v>Mo</v>
      </c>
      <c r="U191" s="29"/>
      <c r="V191" s="29"/>
      <c r="W191" s="29"/>
      <c r="X191" s="29"/>
      <c r="Y191" s="29"/>
      <c r="Z191" s="29"/>
      <c r="AA191" s="29"/>
    </row>
    <row r="192" spans="1:27" s="71" customFormat="1">
      <c r="A192" s="49"/>
      <c r="B192" s="35">
        <v>3</v>
      </c>
      <c r="C192" s="93" t="s">
        <v>519</v>
      </c>
      <c r="D192" s="94" t="s">
        <v>99</v>
      </c>
      <c r="E192" s="95" t="s">
        <v>184</v>
      </c>
      <c r="F192" s="95" t="s">
        <v>520</v>
      </c>
      <c r="G192" s="95">
        <v>30</v>
      </c>
      <c r="H192" s="96"/>
      <c r="I192" s="95" t="s">
        <v>377</v>
      </c>
      <c r="J192" s="97">
        <v>2</v>
      </c>
      <c r="K192" s="98">
        <v>186</v>
      </c>
      <c r="L192" s="97">
        <v>1975</v>
      </c>
      <c r="M192" s="118">
        <v>1975</v>
      </c>
      <c r="N192" s="96"/>
      <c r="O192" s="99"/>
      <c r="P192" s="99"/>
      <c r="Q192" s="60" t="s">
        <v>298</v>
      </c>
      <c r="R192" s="58"/>
      <c r="S192" s="29" t="s">
        <v>265</v>
      </c>
      <c r="T192" s="30" t="str">
        <f t="shared" si="2"/>
        <v>Pb Zn</v>
      </c>
      <c r="U192" s="29">
        <v>40</v>
      </c>
      <c r="V192" s="29">
        <v>1.1100000000000001</v>
      </c>
      <c r="W192" s="29">
        <v>0.93</v>
      </c>
      <c r="X192" s="29">
        <v>5.0224804125971065</v>
      </c>
      <c r="Y192" s="29">
        <v>1956</v>
      </c>
      <c r="Z192" s="29"/>
      <c r="AA192" s="29" t="s">
        <v>521</v>
      </c>
    </row>
    <row r="193" spans="1:809" s="71" customFormat="1">
      <c r="A193" s="35"/>
      <c r="B193" s="35">
        <v>5</v>
      </c>
      <c r="C193" s="93" t="s">
        <v>522</v>
      </c>
      <c r="D193" s="94" t="s">
        <v>523</v>
      </c>
      <c r="E193" s="95" t="s">
        <v>36</v>
      </c>
      <c r="F193" s="95" t="s">
        <v>198</v>
      </c>
      <c r="G193" s="95">
        <v>12</v>
      </c>
      <c r="H193" s="96"/>
      <c r="I193" s="95">
        <v>3</v>
      </c>
      <c r="J193" s="97">
        <v>3</v>
      </c>
      <c r="K193" s="98">
        <v>92</v>
      </c>
      <c r="L193" s="97">
        <v>1975</v>
      </c>
      <c r="M193" s="118">
        <v>1975</v>
      </c>
      <c r="N193" s="96"/>
      <c r="O193" s="99"/>
      <c r="P193" s="99"/>
      <c r="Q193" s="60" t="s">
        <v>298</v>
      </c>
      <c r="R193" s="58"/>
      <c r="S193" s="100" t="s">
        <v>156</v>
      </c>
      <c r="T193" s="30" t="str">
        <f t="shared" si="2"/>
        <v>K</v>
      </c>
      <c r="U193" s="29"/>
      <c r="V193" s="29"/>
      <c r="W193" s="29"/>
      <c r="X193" s="29"/>
      <c r="Y193" s="29"/>
      <c r="Z193" s="29"/>
      <c r="AA193" s="29"/>
    </row>
    <row r="194" spans="1:809" s="71" customFormat="1">
      <c r="A194" s="35"/>
      <c r="B194" s="35">
        <v>5</v>
      </c>
      <c r="C194" s="93" t="s">
        <v>524</v>
      </c>
      <c r="D194" s="94" t="s">
        <v>525</v>
      </c>
      <c r="E194" s="95" t="s">
        <v>184</v>
      </c>
      <c r="F194" s="95" t="s">
        <v>86</v>
      </c>
      <c r="G194" s="95">
        <v>18</v>
      </c>
      <c r="H194" s="96"/>
      <c r="I194" s="95">
        <v>3</v>
      </c>
      <c r="J194" s="97">
        <v>3</v>
      </c>
      <c r="K194" s="98">
        <v>161</v>
      </c>
      <c r="L194" s="97">
        <v>1975</v>
      </c>
      <c r="M194" s="118">
        <v>1975</v>
      </c>
      <c r="N194" s="96"/>
      <c r="O194" s="99"/>
      <c r="P194" s="99"/>
      <c r="Q194" s="60" t="s">
        <v>298</v>
      </c>
      <c r="R194" s="58"/>
      <c r="S194" s="29" t="s">
        <v>156</v>
      </c>
      <c r="T194" s="30" t="str">
        <f t="shared" si="2"/>
        <v>Trona</v>
      </c>
      <c r="U194" s="29"/>
      <c r="V194" s="29"/>
      <c r="W194" s="29"/>
      <c r="X194" s="29"/>
      <c r="Y194" s="29"/>
      <c r="Z194" s="29"/>
      <c r="AA194" s="29"/>
    </row>
    <row r="195" spans="1:809" s="71" customFormat="1" ht="24">
      <c r="A195" s="18"/>
      <c r="B195" s="35">
        <v>1</v>
      </c>
      <c r="C195" s="93" t="s">
        <v>526</v>
      </c>
      <c r="D195" s="94" t="s">
        <v>527</v>
      </c>
      <c r="E195" s="95" t="s">
        <v>36</v>
      </c>
      <c r="F195" s="95" t="s">
        <v>198</v>
      </c>
      <c r="G195" s="95">
        <v>20</v>
      </c>
      <c r="H195" s="96">
        <v>17000000</v>
      </c>
      <c r="I195" s="95" t="s">
        <v>92</v>
      </c>
      <c r="J195" s="97">
        <v>1</v>
      </c>
      <c r="K195" s="98">
        <v>7</v>
      </c>
      <c r="L195" s="97">
        <v>1974</v>
      </c>
      <c r="M195" s="50">
        <v>27344</v>
      </c>
      <c r="N195" s="96">
        <v>3000000</v>
      </c>
      <c r="O195" s="99">
        <v>45</v>
      </c>
      <c r="P195" s="99">
        <v>12</v>
      </c>
      <c r="Q195" s="60" t="s">
        <v>240</v>
      </c>
      <c r="R195" s="58" t="s">
        <v>528</v>
      </c>
      <c r="S195" s="29" t="s">
        <v>276</v>
      </c>
      <c r="T195" s="30" t="str">
        <f t="shared" ref="T195:T258" si="3">D195</f>
        <v>Pt</v>
      </c>
      <c r="U195" s="29"/>
      <c r="V195" s="29"/>
      <c r="W195" s="29"/>
      <c r="X195" s="29"/>
      <c r="Y195" s="29"/>
      <c r="Z195" s="29"/>
      <c r="AA195" s="29"/>
    </row>
    <row r="196" spans="1:809" s="71" customFormat="1">
      <c r="A196" s="49"/>
      <c r="B196" s="35">
        <v>3</v>
      </c>
      <c r="C196" s="93" t="s">
        <v>529</v>
      </c>
      <c r="D196" s="94" t="s">
        <v>42</v>
      </c>
      <c r="E196" s="95"/>
      <c r="F196" s="95"/>
      <c r="G196" s="95">
        <v>12</v>
      </c>
      <c r="H196" s="96"/>
      <c r="I196" s="95" t="s">
        <v>76</v>
      </c>
      <c r="J196" s="97">
        <v>1</v>
      </c>
      <c r="K196" s="98">
        <v>50</v>
      </c>
      <c r="L196" s="97">
        <v>1974</v>
      </c>
      <c r="M196" s="51">
        <v>27334</v>
      </c>
      <c r="N196" s="96"/>
      <c r="O196" s="99"/>
      <c r="P196" s="99"/>
      <c r="Q196" s="60" t="s">
        <v>298</v>
      </c>
      <c r="R196" s="58"/>
      <c r="S196" s="29"/>
      <c r="T196" s="30" t="str">
        <f t="shared" si="3"/>
        <v>Au</v>
      </c>
      <c r="U196" s="29"/>
      <c r="V196" s="29"/>
      <c r="W196" s="29"/>
      <c r="X196" s="29"/>
      <c r="Y196" s="29"/>
      <c r="Z196" s="29"/>
      <c r="AA196" s="29"/>
    </row>
    <row r="197" spans="1:809" s="71" customFormat="1">
      <c r="A197" s="49"/>
      <c r="B197" s="35">
        <v>3</v>
      </c>
      <c r="C197" s="93" t="s">
        <v>530</v>
      </c>
      <c r="D197" s="94" t="s">
        <v>531</v>
      </c>
      <c r="E197" s="95" t="s">
        <v>36</v>
      </c>
      <c r="F197" s="95" t="s">
        <v>324</v>
      </c>
      <c r="G197" s="95">
        <v>18</v>
      </c>
      <c r="H197" s="96">
        <v>300000</v>
      </c>
      <c r="I197" s="95" t="s">
        <v>30</v>
      </c>
      <c r="J197" s="97">
        <v>1</v>
      </c>
      <c r="K197" s="98">
        <v>37</v>
      </c>
      <c r="L197" s="97">
        <v>1974</v>
      </c>
      <c r="M197" s="51">
        <v>27181</v>
      </c>
      <c r="N197" s="96">
        <v>38000</v>
      </c>
      <c r="O197" s="99">
        <v>0.03</v>
      </c>
      <c r="P197" s="99"/>
      <c r="Q197" s="60" t="s">
        <v>298</v>
      </c>
      <c r="R197" s="58"/>
      <c r="S197" s="29"/>
      <c r="T197" s="30" t="str">
        <f t="shared" si="3"/>
        <v>Mica</v>
      </c>
      <c r="U197" s="29"/>
      <c r="V197" s="29"/>
      <c r="W197" s="29"/>
      <c r="X197" s="29"/>
      <c r="Y197" s="29"/>
      <c r="Z197" s="29"/>
      <c r="AA197" s="29"/>
    </row>
    <row r="198" spans="1:809" s="71" customFormat="1">
      <c r="A198" s="49"/>
      <c r="B198" s="35">
        <v>3</v>
      </c>
      <c r="C198" s="93" t="s">
        <v>372</v>
      </c>
      <c r="D198" s="94" t="s">
        <v>532</v>
      </c>
      <c r="E198" s="95" t="s">
        <v>85</v>
      </c>
      <c r="F198" s="95" t="s">
        <v>86</v>
      </c>
      <c r="G198" s="95">
        <v>9</v>
      </c>
      <c r="H198" s="96">
        <v>37000</v>
      </c>
      <c r="I198" s="95" t="s">
        <v>95</v>
      </c>
      <c r="J198" s="97">
        <v>1</v>
      </c>
      <c r="K198" s="98">
        <v>109</v>
      </c>
      <c r="L198" s="97">
        <v>1974</v>
      </c>
      <c r="M198" s="50">
        <v>27045</v>
      </c>
      <c r="N198" s="96">
        <v>6000</v>
      </c>
      <c r="O198" s="99"/>
      <c r="P198" s="99"/>
      <c r="Q198" s="60" t="s">
        <v>298</v>
      </c>
      <c r="R198" s="58"/>
      <c r="S198" s="29"/>
      <c r="T198" s="30" t="str">
        <f t="shared" si="3"/>
        <v>Ag</v>
      </c>
      <c r="U198" s="29"/>
      <c r="V198" s="29"/>
      <c r="W198" s="29"/>
      <c r="X198" s="29"/>
      <c r="Y198" s="29"/>
      <c r="Z198" s="29"/>
      <c r="AA198" s="29"/>
    </row>
    <row r="199" spans="1:809" s="71" customFormat="1">
      <c r="A199" s="49"/>
      <c r="B199" s="35">
        <v>3</v>
      </c>
      <c r="C199" s="93" t="s">
        <v>533</v>
      </c>
      <c r="D199" s="94" t="s">
        <v>373</v>
      </c>
      <c r="E199" s="95" t="s">
        <v>36</v>
      </c>
      <c r="F199" s="95" t="s">
        <v>37</v>
      </c>
      <c r="G199" s="95">
        <v>9</v>
      </c>
      <c r="H199" s="96"/>
      <c r="I199" s="95" t="s">
        <v>95</v>
      </c>
      <c r="J199" s="97">
        <v>1</v>
      </c>
      <c r="K199" s="98">
        <v>49</v>
      </c>
      <c r="L199" s="97">
        <v>1974</v>
      </c>
      <c r="M199" s="50">
        <v>27044</v>
      </c>
      <c r="N199" s="96">
        <v>3800</v>
      </c>
      <c r="O199" s="99">
        <v>0.61</v>
      </c>
      <c r="P199" s="99"/>
      <c r="Q199" s="60" t="s">
        <v>292</v>
      </c>
      <c r="R199" s="58"/>
      <c r="S199" s="29"/>
      <c r="T199" s="30" t="str">
        <f t="shared" si="3"/>
        <v>Ag Pb</v>
      </c>
      <c r="U199" s="29"/>
      <c r="V199" s="29"/>
      <c r="W199" s="29"/>
      <c r="X199" s="29"/>
      <c r="Y199" s="29"/>
      <c r="Z199" s="29"/>
      <c r="AA199" s="29"/>
    </row>
    <row r="200" spans="1:809" s="71" customFormat="1">
      <c r="A200" s="49"/>
      <c r="B200" s="35">
        <v>3</v>
      </c>
      <c r="C200" s="93" t="s">
        <v>534</v>
      </c>
      <c r="D200" s="94" t="s">
        <v>373</v>
      </c>
      <c r="E200" s="95" t="s">
        <v>36</v>
      </c>
      <c r="F200" s="95" t="s">
        <v>263</v>
      </c>
      <c r="G200" s="95">
        <v>9</v>
      </c>
      <c r="H200" s="96"/>
      <c r="I200" s="95" t="s">
        <v>92</v>
      </c>
      <c r="J200" s="97">
        <v>1</v>
      </c>
      <c r="K200" s="98">
        <v>10</v>
      </c>
      <c r="L200" s="97">
        <v>1974</v>
      </c>
      <c r="M200" s="118">
        <v>1974</v>
      </c>
      <c r="N200" s="96"/>
      <c r="O200" s="99"/>
      <c r="P200" s="99"/>
      <c r="Q200" s="60" t="s">
        <v>298</v>
      </c>
      <c r="R200" s="58"/>
      <c r="S200" s="100" t="s">
        <v>156</v>
      </c>
      <c r="T200" s="30" t="str">
        <f t="shared" si="3"/>
        <v>Ag Pb</v>
      </c>
      <c r="U200" s="29"/>
      <c r="V200" s="29"/>
      <c r="W200" s="29"/>
      <c r="X200" s="29"/>
      <c r="Y200" s="29"/>
      <c r="Z200" s="29"/>
      <c r="AA200" s="29"/>
    </row>
    <row r="201" spans="1:809" s="71" customFormat="1">
      <c r="A201" s="49"/>
      <c r="B201" s="35">
        <v>3</v>
      </c>
      <c r="C201" s="93" t="s">
        <v>535</v>
      </c>
      <c r="D201" s="94" t="s">
        <v>477</v>
      </c>
      <c r="E201" s="95" t="s">
        <v>36</v>
      </c>
      <c r="F201" s="95" t="s">
        <v>198</v>
      </c>
      <c r="G201" s="95">
        <v>61</v>
      </c>
      <c r="H201" s="96"/>
      <c r="I201" s="95" t="s">
        <v>326</v>
      </c>
      <c r="J201" s="97">
        <v>2</v>
      </c>
      <c r="K201" s="98">
        <v>47</v>
      </c>
      <c r="L201" s="97">
        <v>1974</v>
      </c>
      <c r="M201" s="118">
        <v>1974</v>
      </c>
      <c r="N201" s="96"/>
      <c r="O201" s="99"/>
      <c r="P201" s="99"/>
      <c r="Q201" s="60" t="s">
        <v>298</v>
      </c>
      <c r="R201" s="58"/>
      <c r="S201" s="29"/>
      <c r="T201" s="30" t="str">
        <f t="shared" si="3"/>
        <v>Oil Sands</v>
      </c>
      <c r="U201" s="29"/>
      <c r="V201" s="29"/>
      <c r="W201" s="29"/>
      <c r="X201" s="29"/>
      <c r="Y201" s="29"/>
      <c r="Z201" s="29"/>
      <c r="AA201" s="29"/>
    </row>
    <row r="202" spans="1:809" s="71" customFormat="1">
      <c r="A202" s="49"/>
      <c r="B202" s="35">
        <v>3</v>
      </c>
      <c r="C202" s="93" t="s">
        <v>536</v>
      </c>
      <c r="D202" s="94" t="s">
        <v>455</v>
      </c>
      <c r="E202" s="95" t="s">
        <v>36</v>
      </c>
      <c r="F202" s="95" t="s">
        <v>198</v>
      </c>
      <c r="G202" s="95">
        <v>20</v>
      </c>
      <c r="H202" s="96"/>
      <c r="I202" s="95" t="s">
        <v>377</v>
      </c>
      <c r="J202" s="97">
        <v>2</v>
      </c>
      <c r="K202" s="98">
        <v>153</v>
      </c>
      <c r="L202" s="97">
        <v>1974</v>
      </c>
      <c r="M202" s="118">
        <v>1974</v>
      </c>
      <c r="N202" s="96"/>
      <c r="O202" s="99"/>
      <c r="P202" s="99"/>
      <c r="Q202" s="60" t="s">
        <v>298</v>
      </c>
      <c r="R202" s="58"/>
      <c r="S202" s="29"/>
      <c r="T202" s="30" t="str">
        <f t="shared" si="3"/>
        <v>Gypsum</v>
      </c>
      <c r="U202" s="29"/>
      <c r="V202" s="29"/>
      <c r="W202" s="29"/>
      <c r="X202" s="29"/>
      <c r="Y202" s="29"/>
      <c r="Z202" s="29"/>
      <c r="AA202" s="29"/>
    </row>
    <row r="203" spans="1:809" s="71" customFormat="1">
      <c r="A203" s="49"/>
      <c r="B203" s="35">
        <v>3</v>
      </c>
      <c r="C203" s="93" t="s">
        <v>537</v>
      </c>
      <c r="D203" s="94" t="s">
        <v>56</v>
      </c>
      <c r="E203" s="95" t="s">
        <v>36</v>
      </c>
      <c r="F203" s="95" t="s">
        <v>198</v>
      </c>
      <c r="G203" s="95">
        <v>46</v>
      </c>
      <c r="H203" s="96"/>
      <c r="I203" s="95" t="s">
        <v>95</v>
      </c>
      <c r="J203" s="97">
        <v>1</v>
      </c>
      <c r="K203" s="98">
        <v>159</v>
      </c>
      <c r="L203" s="97">
        <v>1974</v>
      </c>
      <c r="M203" s="118">
        <v>1974</v>
      </c>
      <c r="N203" s="96"/>
      <c r="O203" s="99"/>
      <c r="P203" s="99"/>
      <c r="Q203" s="60" t="s">
        <v>298</v>
      </c>
      <c r="R203" s="58"/>
      <c r="S203" s="29"/>
      <c r="T203" s="30" t="str">
        <f t="shared" si="3"/>
        <v>Cu</v>
      </c>
      <c r="U203" s="29"/>
      <c r="V203" s="29"/>
      <c r="W203" s="29"/>
      <c r="X203" s="29"/>
      <c r="Y203" s="29"/>
      <c r="Z203" s="29"/>
      <c r="AA203" s="29"/>
    </row>
    <row r="204" spans="1:809" s="71" customFormat="1">
      <c r="A204" s="49"/>
      <c r="B204" s="35">
        <v>3</v>
      </c>
      <c r="C204" s="93" t="s">
        <v>538</v>
      </c>
      <c r="D204" s="94" t="s">
        <v>56</v>
      </c>
      <c r="E204" s="95" t="s">
        <v>36</v>
      </c>
      <c r="F204" s="95" t="s">
        <v>198</v>
      </c>
      <c r="G204" s="95">
        <v>52</v>
      </c>
      <c r="H204" s="96"/>
      <c r="I204" s="95" t="s">
        <v>326</v>
      </c>
      <c r="J204" s="97">
        <v>2</v>
      </c>
      <c r="K204" s="98">
        <v>101</v>
      </c>
      <c r="L204" s="97">
        <v>1973</v>
      </c>
      <c r="M204" s="50">
        <v>26700</v>
      </c>
      <c r="N204" s="96"/>
      <c r="O204" s="99"/>
      <c r="P204" s="99"/>
      <c r="Q204" s="60" t="s">
        <v>298</v>
      </c>
      <c r="R204" s="58"/>
      <c r="S204" s="29" t="s">
        <v>58</v>
      </c>
      <c r="T204" s="30" t="str">
        <f t="shared" si="3"/>
        <v>Cu</v>
      </c>
      <c r="U204" s="29">
        <v>3200</v>
      </c>
      <c r="V204" s="29">
        <v>0.49</v>
      </c>
      <c r="W204" s="29"/>
      <c r="X204" s="29">
        <v>0.66999999999999993</v>
      </c>
      <c r="Y204" s="29">
        <v>1911</v>
      </c>
      <c r="Z204" s="29">
        <v>32</v>
      </c>
      <c r="AA204" s="29" t="s">
        <v>59</v>
      </c>
    </row>
    <row r="205" spans="1:809" s="71" customFormat="1">
      <c r="A205" s="38"/>
      <c r="B205" s="35">
        <v>2</v>
      </c>
      <c r="C205" s="93" t="s">
        <v>539</v>
      </c>
      <c r="D205" s="94" t="s">
        <v>56</v>
      </c>
      <c r="E205" s="95" t="s">
        <v>36</v>
      </c>
      <c r="F205" s="95" t="s">
        <v>86</v>
      </c>
      <c r="G205" s="95">
        <v>43</v>
      </c>
      <c r="H205" s="96">
        <v>500000</v>
      </c>
      <c r="I205" s="95" t="s">
        <v>30</v>
      </c>
      <c r="J205" s="97">
        <v>1</v>
      </c>
      <c r="K205" s="98">
        <v>169</v>
      </c>
      <c r="L205" s="97">
        <v>1973</v>
      </c>
      <c r="M205" s="118">
        <v>1973</v>
      </c>
      <c r="N205" s="96">
        <v>170000</v>
      </c>
      <c r="O205" s="99">
        <v>25</v>
      </c>
      <c r="P205" s="99"/>
      <c r="Q205" s="60" t="s">
        <v>240</v>
      </c>
      <c r="R205" s="58" t="s">
        <v>540</v>
      </c>
      <c r="S205" s="100"/>
      <c r="T205" s="30" t="str">
        <f t="shared" si="3"/>
        <v>Cu</v>
      </c>
      <c r="U205" s="100"/>
      <c r="V205" s="100"/>
      <c r="W205" s="100"/>
      <c r="X205" s="100"/>
      <c r="Y205" s="100"/>
      <c r="Z205" s="100"/>
      <c r="AA205" s="100"/>
      <c r="AB205" s="101"/>
      <c r="AC205" s="102"/>
      <c r="AD205" s="102"/>
      <c r="AE205" s="102"/>
      <c r="AF205" s="102"/>
      <c r="AG205" s="102"/>
      <c r="AH205" s="102"/>
      <c r="AI205" s="102"/>
      <c r="AJ205" s="102"/>
      <c r="AK205" s="102"/>
      <c r="AL205" s="102"/>
      <c r="AM205" s="102"/>
      <c r="AN205" s="102"/>
      <c r="AO205" s="102"/>
      <c r="AP205" s="102"/>
      <c r="AQ205" s="102"/>
      <c r="AR205" s="102"/>
      <c r="AS205" s="102"/>
      <c r="AT205" s="102"/>
      <c r="AU205" s="102"/>
      <c r="AV205" s="102"/>
      <c r="AW205" s="102"/>
      <c r="AX205" s="102"/>
      <c r="AY205" s="102"/>
      <c r="AZ205" s="102"/>
      <c r="BA205" s="102"/>
      <c r="BB205" s="102"/>
      <c r="BC205" s="102"/>
      <c r="BD205" s="102"/>
      <c r="BE205" s="102"/>
      <c r="BF205" s="102"/>
      <c r="BG205" s="102"/>
      <c r="BH205" s="102"/>
      <c r="BI205" s="102"/>
      <c r="BJ205" s="102"/>
      <c r="BK205" s="102"/>
      <c r="BL205" s="102"/>
      <c r="BM205" s="102"/>
      <c r="BN205" s="102"/>
      <c r="BO205" s="102"/>
      <c r="BP205" s="102"/>
      <c r="BQ205" s="102"/>
      <c r="BR205" s="102"/>
      <c r="BS205" s="102"/>
      <c r="BT205" s="102"/>
      <c r="BU205" s="102"/>
      <c r="BV205" s="102"/>
      <c r="BW205" s="102"/>
      <c r="BX205" s="102"/>
      <c r="BY205" s="102"/>
      <c r="BZ205" s="102"/>
      <c r="CA205" s="102"/>
      <c r="CB205" s="102"/>
      <c r="CC205" s="102"/>
      <c r="CD205" s="102"/>
      <c r="CE205" s="102"/>
      <c r="CF205" s="102"/>
      <c r="CG205" s="102"/>
      <c r="CH205" s="102"/>
      <c r="CI205" s="102"/>
      <c r="CJ205" s="102"/>
      <c r="CK205" s="102"/>
      <c r="CL205" s="102"/>
      <c r="CM205" s="102"/>
      <c r="CN205" s="102"/>
      <c r="CO205" s="102"/>
      <c r="CP205" s="102"/>
      <c r="CQ205" s="102"/>
      <c r="CR205" s="102"/>
      <c r="CS205" s="102"/>
      <c r="CT205" s="102"/>
      <c r="CU205" s="102"/>
      <c r="CV205" s="102"/>
      <c r="CW205" s="102"/>
      <c r="CX205" s="102"/>
      <c r="CY205" s="102"/>
      <c r="CZ205" s="102"/>
      <c r="DA205" s="102"/>
      <c r="DB205" s="102"/>
      <c r="DC205" s="102"/>
      <c r="DD205" s="102"/>
      <c r="DE205" s="102"/>
      <c r="DF205" s="102"/>
      <c r="DG205" s="102"/>
      <c r="DH205" s="102"/>
      <c r="DI205" s="102"/>
      <c r="DJ205" s="102"/>
      <c r="DK205" s="102"/>
      <c r="DL205" s="102"/>
      <c r="DM205" s="102"/>
      <c r="DN205" s="102"/>
      <c r="DO205" s="102"/>
      <c r="DP205" s="102"/>
      <c r="DQ205" s="102"/>
      <c r="DR205" s="102"/>
      <c r="DS205" s="102"/>
      <c r="DT205" s="102"/>
      <c r="DU205" s="102"/>
      <c r="DV205" s="102"/>
      <c r="DW205" s="102"/>
      <c r="DX205" s="102"/>
      <c r="DY205" s="102"/>
      <c r="DZ205" s="102"/>
      <c r="EA205" s="102"/>
      <c r="EB205" s="102"/>
      <c r="EC205" s="102"/>
      <c r="ED205" s="102"/>
      <c r="EE205" s="102"/>
      <c r="EF205" s="102"/>
      <c r="EG205" s="102"/>
      <c r="EH205" s="102"/>
      <c r="EI205" s="102"/>
      <c r="EJ205" s="102"/>
      <c r="EK205" s="102"/>
      <c r="EL205" s="102"/>
      <c r="EM205" s="102"/>
      <c r="EN205" s="102"/>
      <c r="EO205" s="102"/>
      <c r="EP205" s="102"/>
      <c r="EQ205" s="102"/>
      <c r="ER205" s="102"/>
      <c r="ES205" s="102"/>
      <c r="ET205" s="102"/>
      <c r="EU205" s="102"/>
      <c r="EV205" s="102"/>
      <c r="EW205" s="102"/>
      <c r="EX205" s="102"/>
      <c r="EY205" s="102"/>
      <c r="EZ205" s="102"/>
      <c r="FA205" s="102"/>
      <c r="FB205" s="102"/>
      <c r="FC205" s="102"/>
      <c r="FD205" s="102"/>
      <c r="FE205" s="102"/>
      <c r="FF205" s="102"/>
      <c r="FG205" s="102"/>
      <c r="FH205" s="102"/>
      <c r="FI205" s="102"/>
      <c r="FJ205" s="102"/>
      <c r="FK205" s="102"/>
      <c r="FL205" s="102"/>
      <c r="FM205" s="102"/>
      <c r="FN205" s="102"/>
      <c r="FO205" s="102"/>
      <c r="FP205" s="102"/>
      <c r="FQ205" s="102"/>
      <c r="FR205" s="102"/>
      <c r="FS205" s="102"/>
      <c r="FT205" s="102"/>
      <c r="FU205" s="102"/>
      <c r="FV205" s="102"/>
      <c r="FW205" s="102"/>
      <c r="FX205" s="102"/>
      <c r="FY205" s="102"/>
      <c r="FZ205" s="102"/>
      <c r="GA205" s="102"/>
      <c r="GB205" s="102"/>
      <c r="GC205" s="102"/>
      <c r="GD205" s="102"/>
      <c r="GE205" s="102"/>
      <c r="GF205" s="102"/>
      <c r="GG205" s="102"/>
      <c r="GH205" s="102"/>
      <c r="GI205" s="102"/>
      <c r="GJ205" s="102"/>
      <c r="GK205" s="102"/>
      <c r="GL205" s="102"/>
      <c r="GM205" s="102"/>
      <c r="GN205" s="102"/>
      <c r="GO205" s="102"/>
      <c r="GP205" s="102"/>
      <c r="GQ205" s="102"/>
      <c r="GR205" s="102"/>
      <c r="GS205" s="102"/>
      <c r="GT205" s="102"/>
      <c r="GU205" s="102"/>
      <c r="GV205" s="102"/>
      <c r="GW205" s="102"/>
      <c r="GX205" s="102"/>
      <c r="GY205" s="102"/>
      <c r="GZ205" s="102"/>
      <c r="HA205" s="102"/>
      <c r="HB205" s="102"/>
      <c r="HC205" s="102"/>
      <c r="HD205" s="102"/>
      <c r="HE205" s="102"/>
      <c r="HF205" s="102"/>
      <c r="HG205" s="102"/>
      <c r="HH205" s="102"/>
      <c r="HI205" s="102"/>
      <c r="HJ205" s="102"/>
      <c r="HK205" s="102"/>
      <c r="HL205" s="102"/>
      <c r="HM205" s="102"/>
      <c r="HN205" s="102"/>
      <c r="HO205" s="102"/>
      <c r="HP205" s="102"/>
      <c r="HQ205" s="102"/>
      <c r="HR205" s="102"/>
      <c r="HS205" s="102"/>
      <c r="HT205" s="102"/>
      <c r="HU205" s="102"/>
      <c r="HV205" s="102"/>
      <c r="HW205" s="102"/>
      <c r="HX205" s="102"/>
      <c r="HY205" s="102"/>
      <c r="HZ205" s="102"/>
      <c r="IA205" s="102"/>
      <c r="IB205" s="102"/>
      <c r="IC205" s="102"/>
      <c r="ID205" s="102"/>
      <c r="IE205" s="102"/>
      <c r="IF205" s="102"/>
      <c r="IG205" s="102"/>
      <c r="IH205" s="102"/>
      <c r="II205" s="102"/>
      <c r="IJ205" s="102"/>
      <c r="IK205" s="102"/>
      <c r="IL205" s="102"/>
      <c r="IM205" s="102"/>
      <c r="IN205" s="102"/>
      <c r="IO205" s="102"/>
      <c r="IP205" s="102"/>
      <c r="IQ205" s="102"/>
      <c r="IR205" s="102"/>
      <c r="IS205" s="102"/>
      <c r="IT205" s="102"/>
      <c r="IU205" s="102"/>
      <c r="IV205" s="102"/>
      <c r="IW205" s="102"/>
      <c r="IX205" s="102"/>
      <c r="IY205" s="102"/>
      <c r="IZ205" s="102"/>
      <c r="JA205" s="102"/>
      <c r="JB205" s="102"/>
      <c r="JC205" s="102"/>
      <c r="JD205" s="102"/>
      <c r="JE205" s="102"/>
      <c r="JF205" s="102"/>
      <c r="JG205" s="102"/>
      <c r="JH205" s="102"/>
      <c r="JI205" s="102"/>
      <c r="JJ205" s="102"/>
      <c r="JK205" s="102"/>
      <c r="JL205" s="102"/>
      <c r="JM205" s="102"/>
      <c r="JN205" s="102"/>
      <c r="JO205" s="102"/>
      <c r="JP205" s="102"/>
      <c r="JQ205" s="102"/>
      <c r="JR205" s="102"/>
      <c r="JS205" s="102"/>
      <c r="JT205" s="102"/>
      <c r="JU205" s="102"/>
      <c r="JV205" s="102"/>
      <c r="JW205" s="102"/>
      <c r="JX205" s="102"/>
      <c r="JY205" s="102"/>
      <c r="JZ205" s="102"/>
      <c r="KA205" s="102"/>
      <c r="KB205" s="102"/>
      <c r="KC205" s="102"/>
      <c r="KD205" s="102"/>
      <c r="KE205" s="102"/>
      <c r="KF205" s="102"/>
      <c r="KG205" s="102"/>
      <c r="KH205" s="102"/>
      <c r="KI205" s="102"/>
      <c r="KJ205" s="102"/>
      <c r="KK205" s="102"/>
      <c r="KL205" s="102"/>
      <c r="KM205" s="102"/>
      <c r="KN205" s="102"/>
      <c r="KO205" s="102"/>
      <c r="KP205" s="102"/>
      <c r="KQ205" s="102"/>
      <c r="KR205" s="102"/>
      <c r="KS205" s="102"/>
      <c r="KT205" s="102"/>
      <c r="KU205" s="102"/>
      <c r="KV205" s="102"/>
      <c r="KW205" s="102"/>
      <c r="KX205" s="102"/>
      <c r="KY205" s="102"/>
      <c r="KZ205" s="102"/>
      <c r="LA205" s="102"/>
      <c r="LB205" s="102"/>
      <c r="LC205" s="102"/>
      <c r="LD205" s="102"/>
      <c r="LE205" s="102"/>
      <c r="LF205" s="102"/>
      <c r="LG205" s="102"/>
      <c r="LH205" s="102"/>
      <c r="LI205" s="102"/>
      <c r="LJ205" s="102"/>
      <c r="LK205" s="102"/>
      <c r="LL205" s="102"/>
      <c r="LM205" s="102"/>
      <c r="LN205" s="102"/>
      <c r="LO205" s="102"/>
      <c r="LP205" s="102"/>
      <c r="LQ205" s="102"/>
      <c r="LR205" s="102"/>
      <c r="LS205" s="102"/>
      <c r="LT205" s="102"/>
      <c r="LU205" s="102"/>
      <c r="LV205" s="102"/>
      <c r="LW205" s="102"/>
      <c r="LX205" s="102"/>
      <c r="LY205" s="102"/>
      <c r="LZ205" s="102"/>
      <c r="MA205" s="102"/>
      <c r="MB205" s="102"/>
      <c r="MC205" s="102"/>
      <c r="MD205" s="102"/>
      <c r="ME205" s="102"/>
      <c r="MF205" s="102"/>
      <c r="MG205" s="102"/>
      <c r="MH205" s="102"/>
      <c r="MI205" s="102"/>
      <c r="MJ205" s="102"/>
      <c r="MK205" s="102"/>
      <c r="ML205" s="102"/>
      <c r="MM205" s="102"/>
      <c r="MN205" s="102"/>
      <c r="MO205" s="102"/>
      <c r="MP205" s="102"/>
      <c r="MQ205" s="102"/>
      <c r="MR205" s="102"/>
      <c r="MS205" s="102"/>
      <c r="MT205" s="102"/>
      <c r="MU205" s="102"/>
      <c r="MV205" s="102"/>
      <c r="MW205" s="102"/>
      <c r="MX205" s="102"/>
      <c r="MY205" s="102"/>
      <c r="MZ205" s="102"/>
      <c r="NA205" s="102"/>
      <c r="NB205" s="102"/>
      <c r="NC205" s="102"/>
      <c r="ND205" s="102"/>
      <c r="NE205" s="102"/>
      <c r="NF205" s="102"/>
      <c r="NG205" s="102"/>
      <c r="NH205" s="102"/>
      <c r="NI205" s="102"/>
      <c r="NJ205" s="102"/>
      <c r="NK205" s="102"/>
      <c r="NL205" s="102"/>
      <c r="NM205" s="102"/>
      <c r="NN205" s="102"/>
      <c r="NO205" s="102"/>
      <c r="NP205" s="102"/>
      <c r="NQ205" s="102"/>
      <c r="NR205" s="102"/>
      <c r="NS205" s="102"/>
      <c r="NT205" s="102"/>
      <c r="NU205" s="102"/>
      <c r="NV205" s="102"/>
      <c r="NW205" s="102"/>
      <c r="NX205" s="102"/>
      <c r="NY205" s="102"/>
      <c r="NZ205" s="102"/>
      <c r="OA205" s="102"/>
      <c r="OB205" s="102"/>
      <c r="OC205" s="102"/>
      <c r="OD205" s="102"/>
      <c r="OE205" s="102"/>
      <c r="OF205" s="102"/>
      <c r="OG205" s="102"/>
      <c r="OH205" s="102"/>
      <c r="OI205" s="102"/>
      <c r="OJ205" s="102"/>
      <c r="OK205" s="102"/>
      <c r="OL205" s="102"/>
      <c r="OM205" s="102"/>
      <c r="ON205" s="102"/>
      <c r="OO205" s="102"/>
      <c r="OP205" s="102"/>
      <c r="OQ205" s="102"/>
      <c r="OR205" s="102"/>
      <c r="OS205" s="102"/>
      <c r="OT205" s="102"/>
      <c r="OU205" s="102"/>
      <c r="OV205" s="102"/>
      <c r="OW205" s="102"/>
      <c r="OX205" s="102"/>
      <c r="OY205" s="102"/>
      <c r="OZ205" s="102"/>
      <c r="PA205" s="102"/>
      <c r="PB205" s="102"/>
      <c r="PC205" s="102"/>
      <c r="PD205" s="102"/>
      <c r="PE205" s="102"/>
      <c r="PF205" s="102"/>
      <c r="PG205" s="102"/>
      <c r="PH205" s="102"/>
      <c r="PI205" s="102"/>
      <c r="PJ205" s="102"/>
      <c r="PK205" s="102"/>
      <c r="PL205" s="102"/>
      <c r="PM205" s="102"/>
      <c r="PN205" s="102"/>
      <c r="PO205" s="102"/>
      <c r="PP205" s="102"/>
      <c r="PQ205" s="102"/>
      <c r="PR205" s="102"/>
      <c r="PS205" s="102"/>
      <c r="PT205" s="102"/>
      <c r="PU205" s="102"/>
      <c r="PV205" s="102"/>
      <c r="PW205" s="102"/>
      <c r="PX205" s="102"/>
      <c r="PY205" s="102"/>
      <c r="PZ205" s="102"/>
      <c r="QA205" s="102"/>
      <c r="QB205" s="102"/>
      <c r="QC205" s="102"/>
      <c r="QD205" s="102"/>
      <c r="QE205" s="102"/>
      <c r="QF205" s="102"/>
      <c r="QG205" s="102"/>
      <c r="QH205" s="102"/>
      <c r="QI205" s="102"/>
      <c r="QJ205" s="102"/>
      <c r="QK205" s="102"/>
      <c r="QL205" s="102"/>
      <c r="QM205" s="102"/>
      <c r="QN205" s="102"/>
      <c r="QO205" s="102"/>
      <c r="QP205" s="102"/>
      <c r="QQ205" s="102"/>
      <c r="QR205" s="102"/>
      <c r="QS205" s="102"/>
      <c r="QT205" s="102"/>
      <c r="QU205" s="102"/>
      <c r="QV205" s="102"/>
      <c r="QW205" s="102"/>
      <c r="QX205" s="102"/>
      <c r="QY205" s="102"/>
      <c r="QZ205" s="102"/>
      <c r="RA205" s="102"/>
      <c r="RB205" s="102"/>
      <c r="RC205" s="102"/>
      <c r="RD205" s="102"/>
      <c r="RE205" s="102"/>
      <c r="RF205" s="102"/>
      <c r="RG205" s="102"/>
      <c r="RH205" s="102"/>
      <c r="RI205" s="102"/>
      <c r="RJ205" s="102"/>
      <c r="RK205" s="102"/>
      <c r="RL205" s="102"/>
      <c r="RM205" s="102"/>
      <c r="RN205" s="102"/>
      <c r="RO205" s="102"/>
      <c r="RP205" s="102"/>
      <c r="RQ205" s="102"/>
      <c r="RR205" s="102"/>
      <c r="RS205" s="102"/>
      <c r="RT205" s="102"/>
      <c r="RU205" s="102"/>
      <c r="RV205" s="102"/>
      <c r="RW205" s="102"/>
      <c r="RX205" s="102"/>
      <c r="RY205" s="102"/>
      <c r="RZ205" s="102"/>
      <c r="SA205" s="102"/>
      <c r="SB205" s="102"/>
      <c r="SC205" s="102"/>
      <c r="SD205" s="102"/>
      <c r="SE205" s="102"/>
      <c r="SF205" s="102"/>
      <c r="SG205" s="102"/>
      <c r="SH205" s="102"/>
      <c r="SI205" s="102"/>
      <c r="SJ205" s="102"/>
      <c r="SK205" s="102"/>
      <c r="SL205" s="102"/>
      <c r="SM205" s="102"/>
      <c r="SN205" s="102"/>
      <c r="SO205" s="102"/>
      <c r="SP205" s="102"/>
      <c r="SQ205" s="102"/>
      <c r="SR205" s="102"/>
      <c r="SS205" s="102"/>
      <c r="ST205" s="102"/>
      <c r="SU205" s="102"/>
      <c r="SV205" s="102"/>
      <c r="SW205" s="102"/>
      <c r="SX205" s="102"/>
      <c r="SY205" s="102"/>
      <c r="SZ205" s="102"/>
      <c r="TA205" s="102"/>
      <c r="TB205" s="102"/>
      <c r="TC205" s="102"/>
      <c r="TD205" s="102"/>
      <c r="TE205" s="102"/>
      <c r="TF205" s="102"/>
      <c r="TG205" s="102"/>
      <c r="TH205" s="102"/>
      <c r="TI205" s="102"/>
      <c r="TJ205" s="102"/>
      <c r="TK205" s="102"/>
      <c r="TL205" s="102"/>
      <c r="TM205" s="102"/>
      <c r="TN205" s="102"/>
      <c r="TO205" s="102"/>
      <c r="TP205" s="102"/>
      <c r="TQ205" s="102"/>
      <c r="TR205" s="102"/>
      <c r="TS205" s="102"/>
      <c r="TT205" s="102"/>
      <c r="TU205" s="102"/>
      <c r="TV205" s="102"/>
      <c r="TW205" s="102"/>
      <c r="TX205" s="102"/>
      <c r="TY205" s="102"/>
      <c r="TZ205" s="102"/>
      <c r="UA205" s="102"/>
      <c r="UB205" s="102"/>
      <c r="UC205" s="102"/>
      <c r="UD205" s="102"/>
      <c r="UE205" s="102"/>
      <c r="UF205" s="102"/>
      <c r="UG205" s="102"/>
      <c r="UH205" s="102"/>
      <c r="UI205" s="102"/>
      <c r="UJ205" s="102"/>
      <c r="UK205" s="102"/>
      <c r="UL205" s="102"/>
      <c r="UM205" s="102"/>
      <c r="UN205" s="102"/>
      <c r="UO205" s="102"/>
      <c r="UP205" s="102"/>
      <c r="UQ205" s="102"/>
      <c r="UR205" s="102"/>
      <c r="US205" s="102"/>
      <c r="UT205" s="102"/>
      <c r="UU205" s="102"/>
      <c r="UV205" s="102"/>
      <c r="UW205" s="102"/>
      <c r="UX205" s="102"/>
      <c r="UY205" s="102"/>
      <c r="UZ205" s="102"/>
      <c r="VA205" s="102"/>
      <c r="VB205" s="102"/>
      <c r="VC205" s="102"/>
      <c r="VD205" s="102"/>
      <c r="VE205" s="102"/>
      <c r="VF205" s="102"/>
      <c r="VG205" s="102"/>
      <c r="VH205" s="102"/>
      <c r="VI205" s="102"/>
      <c r="VJ205" s="102"/>
      <c r="VK205" s="102"/>
      <c r="VL205" s="102"/>
      <c r="VM205" s="102"/>
      <c r="VN205" s="102"/>
      <c r="VO205" s="102"/>
      <c r="VP205" s="102"/>
      <c r="VQ205" s="102"/>
      <c r="VR205" s="102"/>
      <c r="VS205" s="102"/>
      <c r="VT205" s="102"/>
      <c r="VU205" s="102"/>
      <c r="VV205" s="102"/>
      <c r="VW205" s="102"/>
      <c r="VX205" s="102"/>
      <c r="VY205" s="102"/>
      <c r="VZ205" s="102"/>
      <c r="WA205" s="102"/>
      <c r="WB205" s="102"/>
      <c r="WC205" s="102"/>
      <c r="WD205" s="102"/>
      <c r="WE205" s="102"/>
      <c r="WF205" s="102"/>
      <c r="WG205" s="102"/>
      <c r="WH205" s="102"/>
      <c r="WI205" s="102"/>
      <c r="WJ205" s="102"/>
      <c r="WK205" s="102"/>
      <c r="WL205" s="102"/>
      <c r="WM205" s="102"/>
      <c r="WN205" s="102"/>
      <c r="WO205" s="102"/>
      <c r="WP205" s="102"/>
      <c r="WQ205" s="102"/>
      <c r="WR205" s="102"/>
      <c r="WS205" s="102"/>
      <c r="WT205" s="102"/>
      <c r="WU205" s="102"/>
      <c r="WV205" s="102"/>
      <c r="WW205" s="102"/>
      <c r="WX205" s="102"/>
      <c r="WY205" s="102"/>
      <c r="WZ205" s="102"/>
      <c r="XA205" s="102"/>
      <c r="XB205" s="102"/>
      <c r="XC205" s="102"/>
      <c r="XD205" s="102"/>
      <c r="XE205" s="102"/>
      <c r="XF205" s="102"/>
      <c r="XG205" s="102"/>
      <c r="XH205" s="102"/>
      <c r="XI205" s="102"/>
      <c r="XJ205" s="102"/>
      <c r="XK205" s="102"/>
      <c r="XL205" s="102"/>
      <c r="XM205" s="102"/>
      <c r="XN205" s="102"/>
      <c r="XO205" s="102"/>
      <c r="XP205" s="102"/>
      <c r="XQ205" s="102"/>
      <c r="XR205" s="102"/>
      <c r="XS205" s="102"/>
      <c r="XT205" s="102"/>
      <c r="XU205" s="102"/>
      <c r="XV205" s="102"/>
      <c r="XW205" s="102"/>
      <c r="XX205" s="102"/>
      <c r="XY205" s="102"/>
      <c r="XZ205" s="102"/>
      <c r="YA205" s="102"/>
      <c r="YB205" s="102"/>
      <c r="YC205" s="102"/>
      <c r="YD205" s="102"/>
      <c r="YE205" s="102"/>
      <c r="YF205" s="102"/>
      <c r="YG205" s="102"/>
      <c r="YH205" s="102"/>
      <c r="YI205" s="102"/>
      <c r="YJ205" s="102"/>
      <c r="YK205" s="102"/>
      <c r="YL205" s="102"/>
      <c r="YM205" s="102"/>
      <c r="YN205" s="102"/>
      <c r="YO205" s="102"/>
      <c r="YP205" s="102"/>
      <c r="YQ205" s="102"/>
      <c r="YR205" s="102"/>
      <c r="YS205" s="102"/>
      <c r="YT205" s="102"/>
      <c r="YU205" s="102"/>
      <c r="YV205" s="102"/>
      <c r="YW205" s="102"/>
      <c r="YX205" s="102"/>
      <c r="YY205" s="102"/>
      <c r="YZ205" s="102"/>
      <c r="ZA205" s="102"/>
      <c r="ZB205" s="102"/>
      <c r="ZC205" s="102"/>
      <c r="ZD205" s="102"/>
      <c r="ZE205" s="102"/>
      <c r="ZF205" s="102"/>
      <c r="ZG205" s="102"/>
      <c r="ZH205" s="102"/>
      <c r="ZI205" s="102"/>
      <c r="ZJ205" s="102"/>
      <c r="ZK205" s="102"/>
      <c r="ZL205" s="102"/>
      <c r="ZM205" s="102"/>
      <c r="ZN205" s="102"/>
      <c r="ZO205" s="102"/>
      <c r="ZP205" s="102"/>
      <c r="ZQ205" s="102"/>
      <c r="ZR205" s="102"/>
      <c r="ZS205" s="102"/>
      <c r="ZT205" s="102"/>
      <c r="ZU205" s="102"/>
      <c r="ZV205" s="102"/>
      <c r="ZW205" s="102"/>
      <c r="ZX205" s="102"/>
      <c r="ZY205" s="102"/>
      <c r="ZZ205" s="102"/>
      <c r="AAA205" s="102"/>
      <c r="AAB205" s="102"/>
      <c r="AAC205" s="102"/>
      <c r="AAD205" s="102"/>
      <c r="AAE205" s="102"/>
      <c r="AAF205" s="102"/>
      <c r="AAG205" s="102"/>
      <c r="AAH205" s="102"/>
      <c r="AAI205" s="102"/>
      <c r="AAJ205" s="102"/>
      <c r="AAK205" s="102"/>
      <c r="AAL205" s="102"/>
      <c r="AAM205" s="102"/>
      <c r="AAN205" s="102"/>
      <c r="AAO205" s="102"/>
      <c r="AAP205" s="102"/>
      <c r="AAQ205" s="102"/>
      <c r="AAR205" s="102"/>
      <c r="AAS205" s="102"/>
      <c r="AAT205" s="102"/>
      <c r="AAU205" s="102"/>
      <c r="AAV205" s="102"/>
      <c r="AAW205" s="102"/>
      <c r="AAX205" s="102"/>
      <c r="AAY205" s="102"/>
      <c r="AAZ205" s="102"/>
      <c r="ABA205" s="102"/>
      <c r="ABB205" s="102"/>
      <c r="ABC205" s="102"/>
      <c r="ABD205" s="102"/>
      <c r="ABE205" s="102"/>
      <c r="ABF205" s="102"/>
      <c r="ABG205" s="102"/>
      <c r="ABH205" s="102"/>
      <c r="ABI205" s="102"/>
      <c r="ABJ205" s="102"/>
      <c r="ABK205" s="102"/>
      <c r="ABL205" s="102"/>
      <c r="ABM205" s="102"/>
      <c r="ABN205" s="102"/>
      <c r="ABO205" s="102"/>
      <c r="ABP205" s="102"/>
      <c r="ABQ205" s="102"/>
      <c r="ABR205" s="102"/>
      <c r="ABS205" s="102"/>
      <c r="ABT205" s="102"/>
      <c r="ABU205" s="102"/>
      <c r="ABV205" s="102"/>
      <c r="ABW205" s="102"/>
      <c r="ABX205" s="102"/>
      <c r="ABY205" s="102"/>
      <c r="ABZ205" s="102"/>
      <c r="ACA205" s="102"/>
      <c r="ACB205" s="102"/>
      <c r="ACC205" s="102"/>
      <c r="ACD205" s="102"/>
      <c r="ACE205" s="102"/>
      <c r="ACF205" s="102"/>
      <c r="ACG205" s="102"/>
      <c r="ACH205" s="102"/>
      <c r="ACI205" s="102"/>
      <c r="ACJ205" s="102"/>
      <c r="ACK205" s="102"/>
      <c r="ACL205" s="102"/>
      <c r="ACM205" s="102"/>
      <c r="ACN205" s="102"/>
      <c r="ACO205" s="102"/>
      <c r="ACP205" s="102"/>
      <c r="ACQ205" s="102"/>
      <c r="ACR205" s="102"/>
      <c r="ACS205" s="102"/>
      <c r="ACT205" s="102"/>
      <c r="ACU205" s="102"/>
      <c r="ACV205" s="102"/>
      <c r="ACW205" s="102"/>
      <c r="ACX205" s="102"/>
      <c r="ACY205" s="102"/>
      <c r="ACZ205" s="102"/>
      <c r="ADA205" s="102"/>
      <c r="ADB205" s="102"/>
      <c r="ADC205" s="102"/>
      <c r="ADD205" s="102"/>
      <c r="ADE205" s="102"/>
      <c r="ADF205" s="102"/>
      <c r="ADG205" s="102"/>
      <c r="ADH205" s="102"/>
      <c r="ADI205" s="102"/>
      <c r="ADJ205" s="102"/>
      <c r="ADK205" s="102"/>
      <c r="ADL205" s="102"/>
      <c r="ADM205" s="102"/>
      <c r="ADN205" s="102"/>
      <c r="ADO205" s="102"/>
      <c r="ADP205" s="102"/>
      <c r="ADQ205" s="102"/>
      <c r="ADR205" s="102"/>
      <c r="ADS205" s="102"/>
      <c r="ADT205" s="102"/>
      <c r="ADU205" s="102"/>
      <c r="ADV205" s="102"/>
      <c r="ADW205" s="102"/>
      <c r="ADX205" s="102"/>
      <c r="ADY205" s="102"/>
      <c r="ADZ205" s="102"/>
      <c r="AEA205" s="102"/>
      <c r="AEB205" s="102"/>
      <c r="AEC205" s="102"/>
    </row>
    <row r="206" spans="1:809">
      <c r="A206" s="49"/>
      <c r="B206" s="35">
        <v>3</v>
      </c>
      <c r="C206" s="93" t="s">
        <v>541</v>
      </c>
      <c r="D206" s="94" t="s">
        <v>56</v>
      </c>
      <c r="E206" s="95" t="s">
        <v>36</v>
      </c>
      <c r="F206" s="95" t="s">
        <v>198</v>
      </c>
      <c r="G206" s="95">
        <v>21</v>
      </c>
      <c r="H206" s="96"/>
      <c r="I206" s="95" t="s">
        <v>95</v>
      </c>
      <c r="J206" s="97">
        <v>1</v>
      </c>
      <c r="K206" s="98">
        <v>41</v>
      </c>
      <c r="L206" s="97">
        <v>1973</v>
      </c>
      <c r="M206" s="118">
        <v>1973</v>
      </c>
      <c r="N206" s="96"/>
      <c r="O206" s="99"/>
      <c r="P206" s="99"/>
      <c r="Q206" s="60" t="s">
        <v>298</v>
      </c>
      <c r="R206" s="58"/>
      <c r="S206" s="29"/>
      <c r="T206" s="30" t="str">
        <f t="shared" si="3"/>
        <v>Cu</v>
      </c>
      <c r="U206" s="29"/>
      <c r="V206" s="29"/>
      <c r="W206" s="29"/>
      <c r="X206" s="29"/>
      <c r="Y206" s="29"/>
      <c r="Z206" s="29"/>
      <c r="AA206" s="29"/>
    </row>
    <row r="207" spans="1:809">
      <c r="A207" s="49"/>
      <c r="B207" s="35">
        <v>3</v>
      </c>
      <c r="C207" s="93" t="s">
        <v>542</v>
      </c>
      <c r="D207" s="94" t="s">
        <v>56</v>
      </c>
      <c r="E207" s="95" t="s">
        <v>36</v>
      </c>
      <c r="F207" s="95" t="s">
        <v>198</v>
      </c>
      <c r="G207" s="95">
        <v>52</v>
      </c>
      <c r="H207" s="96"/>
      <c r="I207" s="95" t="s">
        <v>30</v>
      </c>
      <c r="J207" s="97">
        <v>1</v>
      </c>
      <c r="K207" s="98">
        <v>100</v>
      </c>
      <c r="L207" s="97">
        <v>1972</v>
      </c>
      <c r="M207" s="50">
        <v>26635</v>
      </c>
      <c r="N207" s="96"/>
      <c r="O207" s="99"/>
      <c r="P207" s="99"/>
      <c r="Q207" s="60" t="s">
        <v>298</v>
      </c>
      <c r="R207" s="58"/>
      <c r="S207" s="29" t="s">
        <v>58</v>
      </c>
      <c r="T207" s="30" t="str">
        <f t="shared" si="3"/>
        <v>Cu</v>
      </c>
      <c r="U207" s="29">
        <v>3200</v>
      </c>
      <c r="V207" s="29">
        <v>0.49</v>
      </c>
      <c r="W207" s="29"/>
      <c r="X207" s="29">
        <v>0.66999999999999993</v>
      </c>
      <c r="Y207" s="29">
        <v>1911</v>
      </c>
      <c r="Z207" s="29">
        <v>30</v>
      </c>
      <c r="AA207" s="29" t="s">
        <v>59</v>
      </c>
    </row>
    <row r="208" spans="1:809">
      <c r="A208" s="18"/>
      <c r="B208" s="35">
        <v>1</v>
      </c>
      <c r="C208" s="93" t="s">
        <v>543</v>
      </c>
      <c r="D208" s="94" t="s">
        <v>67</v>
      </c>
      <c r="E208" s="95"/>
      <c r="F208" s="95"/>
      <c r="G208" s="95"/>
      <c r="H208" s="96"/>
      <c r="I208" s="95" t="s">
        <v>52</v>
      </c>
      <c r="J208" s="97">
        <v>1</v>
      </c>
      <c r="K208" s="98" t="s">
        <v>228</v>
      </c>
      <c r="L208" s="97">
        <v>1972</v>
      </c>
      <c r="M208" s="50">
        <v>26355</v>
      </c>
      <c r="N208" s="96">
        <v>500000</v>
      </c>
      <c r="O208" s="99">
        <v>64.400000000000006</v>
      </c>
      <c r="P208" s="99">
        <v>125</v>
      </c>
      <c r="Q208" s="60" t="s">
        <v>240</v>
      </c>
      <c r="R208" s="58" t="s">
        <v>544</v>
      </c>
      <c r="S208" s="100" t="s">
        <v>156</v>
      </c>
      <c r="T208" s="30" t="str">
        <f t="shared" si="3"/>
        <v>Coal</v>
      </c>
      <c r="U208" s="100"/>
      <c r="V208" s="100"/>
      <c r="W208" s="100"/>
      <c r="X208" s="100"/>
      <c r="Y208" s="100"/>
      <c r="Z208" s="100"/>
      <c r="AA208" s="100"/>
      <c r="AB208" s="101"/>
      <c r="AC208" s="102"/>
      <c r="AD208" s="102"/>
      <c r="AE208" s="102"/>
      <c r="AF208" s="102"/>
      <c r="AG208" s="102"/>
      <c r="AH208" s="102"/>
      <c r="AI208" s="102"/>
      <c r="AJ208" s="102"/>
      <c r="AK208" s="102"/>
      <c r="AL208" s="102"/>
      <c r="AM208" s="102"/>
      <c r="AN208" s="102"/>
      <c r="AO208" s="102"/>
      <c r="AP208" s="102"/>
      <c r="AQ208" s="102"/>
      <c r="AR208" s="102"/>
      <c r="AS208" s="102"/>
      <c r="AT208" s="102"/>
      <c r="AU208" s="102"/>
      <c r="AV208" s="102"/>
      <c r="AW208" s="102"/>
      <c r="AX208" s="102"/>
      <c r="AY208" s="102"/>
      <c r="AZ208" s="102"/>
      <c r="BA208" s="102"/>
      <c r="BB208" s="102"/>
      <c r="BC208" s="102"/>
      <c r="BD208" s="102"/>
      <c r="BE208" s="102"/>
      <c r="BF208" s="102"/>
      <c r="BG208" s="102"/>
      <c r="BH208" s="102"/>
      <c r="BI208" s="102"/>
      <c r="BJ208" s="102"/>
      <c r="BK208" s="102"/>
      <c r="BL208" s="102"/>
      <c r="BM208" s="102"/>
      <c r="BN208" s="102"/>
      <c r="BO208" s="102"/>
      <c r="BP208" s="102"/>
      <c r="BQ208" s="102"/>
      <c r="BR208" s="102"/>
      <c r="BS208" s="102"/>
      <c r="BT208" s="102"/>
      <c r="BU208" s="102"/>
      <c r="BV208" s="102"/>
      <c r="BW208" s="102"/>
      <c r="BX208" s="102"/>
      <c r="BY208" s="102"/>
      <c r="BZ208" s="102"/>
      <c r="CA208" s="102"/>
      <c r="CB208" s="102"/>
      <c r="CC208" s="102"/>
      <c r="CD208" s="102"/>
      <c r="CE208" s="102"/>
      <c r="CF208" s="102"/>
      <c r="CG208" s="102"/>
      <c r="CH208" s="102"/>
      <c r="CI208" s="102"/>
      <c r="CJ208" s="102"/>
      <c r="CK208" s="102"/>
      <c r="CL208" s="102"/>
      <c r="CM208" s="102"/>
      <c r="CN208" s="102"/>
      <c r="CO208" s="102"/>
      <c r="CP208" s="102"/>
      <c r="CQ208" s="102"/>
      <c r="CR208" s="102"/>
      <c r="CS208" s="102"/>
      <c r="CT208" s="102"/>
      <c r="CU208" s="102"/>
      <c r="CV208" s="102"/>
      <c r="CW208" s="102"/>
      <c r="CX208" s="102"/>
      <c r="CY208" s="102"/>
      <c r="CZ208" s="102"/>
      <c r="DA208" s="102"/>
      <c r="DB208" s="102"/>
      <c r="DC208" s="102"/>
      <c r="DD208" s="102"/>
      <c r="DE208" s="102"/>
      <c r="DF208" s="102"/>
      <c r="DG208" s="102"/>
      <c r="DH208" s="102"/>
      <c r="DI208" s="102"/>
      <c r="DJ208" s="102"/>
      <c r="DK208" s="102"/>
      <c r="DL208" s="102"/>
      <c r="DM208" s="102"/>
      <c r="DN208" s="102"/>
      <c r="DO208" s="102"/>
      <c r="DP208" s="102"/>
      <c r="DQ208" s="102"/>
      <c r="DR208" s="102"/>
      <c r="DS208" s="102"/>
      <c r="DT208" s="102"/>
      <c r="DU208" s="102"/>
      <c r="DV208" s="102"/>
      <c r="DW208" s="102"/>
      <c r="DX208" s="102"/>
      <c r="DY208" s="102"/>
      <c r="DZ208" s="102"/>
      <c r="EA208" s="102"/>
      <c r="EB208" s="102"/>
      <c r="EC208" s="102"/>
      <c r="ED208" s="102"/>
      <c r="EE208" s="102"/>
      <c r="EF208" s="102"/>
      <c r="EG208" s="102"/>
      <c r="EH208" s="102"/>
      <c r="EI208" s="102"/>
      <c r="EJ208" s="102"/>
      <c r="EK208" s="102"/>
      <c r="EL208" s="102"/>
      <c r="EM208" s="102"/>
      <c r="EN208" s="102"/>
      <c r="EO208" s="102"/>
      <c r="EP208" s="102"/>
      <c r="EQ208" s="102"/>
      <c r="ER208" s="102"/>
      <c r="ES208" s="102"/>
      <c r="ET208" s="102"/>
      <c r="EU208" s="102"/>
      <c r="EV208" s="102"/>
      <c r="EW208" s="102"/>
      <c r="EX208" s="102"/>
      <c r="EY208" s="102"/>
      <c r="EZ208" s="102"/>
      <c r="FA208" s="102"/>
      <c r="FB208" s="102"/>
      <c r="FC208" s="102"/>
      <c r="FD208" s="102"/>
      <c r="FE208" s="102"/>
      <c r="FF208" s="122"/>
      <c r="FG208" s="122"/>
      <c r="FH208" s="122"/>
      <c r="FI208" s="122"/>
      <c r="FJ208" s="122"/>
      <c r="FK208" s="122"/>
      <c r="FL208" s="122"/>
      <c r="FM208" s="122"/>
      <c r="FN208" s="122"/>
      <c r="FO208" s="122"/>
      <c r="FP208" s="122"/>
      <c r="FQ208" s="122"/>
      <c r="FR208" s="122"/>
      <c r="FS208" s="122"/>
      <c r="FT208" s="122"/>
      <c r="FU208" s="122"/>
      <c r="FV208" s="122"/>
      <c r="FW208" s="122"/>
      <c r="FX208" s="122"/>
      <c r="FY208" s="122"/>
      <c r="FZ208" s="122"/>
      <c r="GA208" s="122"/>
      <c r="GB208" s="122"/>
      <c r="GC208" s="122"/>
      <c r="GD208" s="122"/>
      <c r="GE208" s="122"/>
      <c r="GF208" s="122"/>
      <c r="GG208" s="122"/>
      <c r="GH208" s="122"/>
      <c r="GI208" s="122"/>
      <c r="GJ208" s="122"/>
      <c r="GK208" s="122"/>
      <c r="GL208" s="122"/>
      <c r="GM208" s="122"/>
      <c r="GN208" s="122"/>
      <c r="GO208" s="122"/>
      <c r="GP208" s="122"/>
      <c r="GQ208" s="122"/>
      <c r="GR208" s="122"/>
      <c r="GS208" s="122"/>
      <c r="GT208" s="122"/>
      <c r="GU208" s="122"/>
      <c r="GV208" s="122"/>
      <c r="GW208" s="122"/>
      <c r="GX208" s="122"/>
      <c r="GY208" s="122"/>
      <c r="GZ208" s="122"/>
      <c r="HA208" s="122"/>
      <c r="HB208" s="122"/>
      <c r="HC208" s="122"/>
      <c r="HD208" s="122"/>
      <c r="HE208" s="122"/>
      <c r="HF208" s="122"/>
      <c r="HG208" s="122"/>
      <c r="HH208" s="122"/>
      <c r="HI208" s="122"/>
      <c r="HJ208" s="122"/>
      <c r="HK208" s="122"/>
      <c r="HL208" s="122"/>
      <c r="HM208" s="122"/>
      <c r="HN208" s="122"/>
      <c r="HO208" s="122"/>
      <c r="HP208" s="122"/>
      <c r="HQ208" s="122"/>
      <c r="HR208" s="122"/>
      <c r="HS208" s="122"/>
      <c r="HT208" s="122"/>
      <c r="HU208" s="122"/>
      <c r="HV208" s="122"/>
      <c r="HW208" s="122"/>
      <c r="HX208" s="122"/>
      <c r="HY208" s="122"/>
      <c r="HZ208" s="122"/>
      <c r="IA208" s="122"/>
      <c r="IB208" s="122"/>
      <c r="IC208" s="122"/>
      <c r="ID208" s="122"/>
      <c r="IE208" s="122"/>
      <c r="IF208" s="122"/>
      <c r="IG208" s="122"/>
      <c r="IH208" s="122"/>
      <c r="II208" s="122"/>
      <c r="IJ208" s="122"/>
      <c r="IK208" s="122"/>
      <c r="IL208" s="122"/>
      <c r="IM208" s="122"/>
      <c r="IN208" s="122"/>
      <c r="IO208" s="122"/>
      <c r="IP208" s="122"/>
      <c r="IQ208" s="122"/>
      <c r="IR208" s="122"/>
      <c r="IS208" s="122"/>
      <c r="IT208" s="122"/>
      <c r="IU208" s="122"/>
      <c r="IV208" s="122"/>
      <c r="IW208" s="122"/>
      <c r="IX208" s="122"/>
      <c r="IY208" s="122"/>
      <c r="IZ208" s="122"/>
      <c r="JA208" s="122"/>
      <c r="JB208" s="122"/>
      <c r="JC208" s="122"/>
      <c r="JD208" s="122"/>
      <c r="JE208" s="122"/>
      <c r="JF208" s="122"/>
      <c r="JG208" s="122"/>
      <c r="JH208" s="122"/>
      <c r="JI208" s="122"/>
      <c r="JJ208" s="122"/>
      <c r="JK208" s="122"/>
      <c r="JL208" s="122"/>
      <c r="JM208" s="122"/>
      <c r="JN208" s="122"/>
      <c r="JO208" s="122"/>
      <c r="JP208" s="122"/>
      <c r="JQ208" s="122"/>
      <c r="JR208" s="122"/>
      <c r="JS208" s="122"/>
      <c r="JT208" s="122"/>
      <c r="JU208" s="122"/>
      <c r="JV208" s="122"/>
      <c r="JW208" s="122"/>
      <c r="JX208" s="122"/>
      <c r="JY208" s="122"/>
      <c r="JZ208" s="122"/>
      <c r="KA208" s="122"/>
      <c r="KB208" s="122"/>
      <c r="KC208" s="122"/>
      <c r="KD208" s="122"/>
      <c r="KE208" s="122"/>
      <c r="KF208" s="122"/>
      <c r="KG208" s="122"/>
      <c r="KH208" s="122"/>
      <c r="KI208" s="122"/>
      <c r="KJ208" s="122"/>
      <c r="KK208" s="122"/>
      <c r="KL208" s="122"/>
      <c r="KM208" s="122"/>
      <c r="KN208" s="122"/>
      <c r="KO208" s="122"/>
      <c r="KP208" s="122"/>
      <c r="KQ208" s="122"/>
      <c r="KR208" s="122"/>
      <c r="KS208" s="122"/>
      <c r="KT208" s="122"/>
      <c r="KU208" s="122"/>
      <c r="KV208" s="122"/>
      <c r="KW208" s="122"/>
      <c r="KX208" s="122"/>
      <c r="KY208" s="122"/>
      <c r="KZ208" s="122"/>
      <c r="LA208" s="122"/>
      <c r="LB208" s="122"/>
      <c r="LC208" s="122"/>
      <c r="LD208" s="122"/>
      <c r="LE208" s="122"/>
      <c r="LF208" s="122"/>
      <c r="LG208" s="122"/>
      <c r="LH208" s="122"/>
      <c r="LI208" s="122"/>
      <c r="LJ208" s="122"/>
      <c r="LK208" s="122"/>
      <c r="LL208" s="122"/>
      <c r="LM208" s="122"/>
      <c r="LN208" s="122"/>
      <c r="LO208" s="122"/>
      <c r="LP208" s="122"/>
      <c r="LQ208" s="122"/>
      <c r="LR208" s="122"/>
      <c r="LS208" s="122"/>
      <c r="LT208" s="122"/>
      <c r="LU208" s="122"/>
      <c r="LV208" s="122"/>
      <c r="LW208" s="122"/>
      <c r="LX208" s="122"/>
      <c r="LY208" s="122"/>
      <c r="LZ208" s="122"/>
      <c r="MA208" s="122"/>
      <c r="MB208" s="122"/>
      <c r="MC208" s="122"/>
      <c r="MD208" s="122"/>
      <c r="ME208" s="122"/>
      <c r="MF208" s="122"/>
      <c r="MG208" s="122"/>
      <c r="MH208" s="122"/>
      <c r="MI208" s="122"/>
      <c r="MJ208" s="122"/>
      <c r="MK208" s="122"/>
      <c r="ML208" s="122"/>
      <c r="MM208" s="122"/>
      <c r="MN208" s="122"/>
      <c r="MO208" s="122"/>
      <c r="MP208" s="122"/>
      <c r="MQ208" s="122"/>
      <c r="MR208" s="122"/>
      <c r="MS208" s="122"/>
      <c r="MT208" s="122"/>
      <c r="MU208" s="122"/>
      <c r="MV208" s="122"/>
      <c r="MW208" s="122"/>
      <c r="MX208" s="122"/>
      <c r="MY208" s="122"/>
      <c r="MZ208" s="122"/>
      <c r="NA208" s="122"/>
      <c r="NB208" s="122"/>
      <c r="NC208" s="122"/>
      <c r="ND208" s="122"/>
      <c r="NE208" s="122"/>
      <c r="NF208" s="122"/>
      <c r="NG208" s="122"/>
      <c r="NH208" s="122"/>
      <c r="NI208" s="122"/>
      <c r="NJ208" s="122"/>
      <c r="NK208" s="122"/>
      <c r="NL208" s="122"/>
      <c r="NM208" s="122"/>
      <c r="NN208" s="122"/>
      <c r="NO208" s="122"/>
      <c r="NP208" s="122"/>
      <c r="NQ208" s="122"/>
      <c r="NR208" s="122"/>
      <c r="NS208" s="122"/>
      <c r="NT208" s="122"/>
      <c r="NU208" s="122"/>
      <c r="NV208" s="122"/>
      <c r="NW208" s="122"/>
      <c r="NX208" s="122"/>
      <c r="NY208" s="122"/>
      <c r="NZ208" s="122"/>
      <c r="OA208" s="122"/>
      <c r="OB208" s="122"/>
      <c r="OC208" s="122"/>
      <c r="OD208" s="122"/>
      <c r="OE208" s="122"/>
      <c r="OF208" s="122"/>
      <c r="OG208" s="122"/>
      <c r="OH208" s="122"/>
      <c r="OI208" s="122"/>
      <c r="OJ208" s="122"/>
      <c r="OK208" s="122"/>
      <c r="OL208" s="122"/>
      <c r="OM208" s="122"/>
      <c r="ON208" s="122"/>
      <c r="OO208" s="122"/>
      <c r="OP208" s="122"/>
      <c r="OQ208" s="122"/>
      <c r="OR208" s="122"/>
      <c r="OS208" s="122"/>
      <c r="OT208" s="122"/>
      <c r="OU208" s="122"/>
      <c r="OV208" s="122"/>
      <c r="OW208" s="122"/>
      <c r="OX208" s="122"/>
      <c r="OY208" s="122"/>
      <c r="OZ208" s="122"/>
      <c r="PA208" s="122"/>
      <c r="PB208" s="122"/>
      <c r="PC208" s="122"/>
      <c r="PD208" s="122"/>
      <c r="PE208" s="122"/>
      <c r="PF208" s="122"/>
      <c r="PG208" s="122"/>
      <c r="PH208" s="122"/>
      <c r="PI208" s="122"/>
      <c r="PJ208" s="122"/>
      <c r="PK208" s="122"/>
      <c r="PL208" s="122"/>
      <c r="PM208" s="122"/>
      <c r="PN208" s="122"/>
      <c r="PO208" s="122"/>
      <c r="PP208" s="122"/>
      <c r="PQ208" s="122"/>
      <c r="PR208" s="122"/>
      <c r="PS208" s="122"/>
      <c r="PT208" s="122"/>
      <c r="PU208" s="122"/>
      <c r="PV208" s="122"/>
      <c r="PW208" s="122"/>
      <c r="PX208" s="122"/>
      <c r="PY208" s="122"/>
      <c r="PZ208" s="122"/>
      <c r="QA208" s="122"/>
      <c r="QB208" s="122"/>
      <c r="QC208" s="122"/>
      <c r="QD208" s="122"/>
      <c r="QE208" s="122"/>
      <c r="QF208" s="122"/>
      <c r="QG208" s="122"/>
      <c r="QH208" s="122"/>
      <c r="QI208" s="122"/>
      <c r="QJ208" s="122"/>
      <c r="QK208" s="122"/>
      <c r="QL208" s="122"/>
      <c r="QM208" s="122"/>
      <c r="QN208" s="122"/>
      <c r="QO208" s="122"/>
      <c r="QP208" s="122"/>
      <c r="QQ208" s="122"/>
      <c r="QR208" s="122"/>
      <c r="QS208" s="122"/>
      <c r="QT208" s="122"/>
      <c r="QU208" s="122"/>
      <c r="QV208" s="122"/>
      <c r="QW208" s="122"/>
      <c r="QX208" s="122"/>
      <c r="QY208" s="122"/>
      <c r="QZ208" s="122"/>
      <c r="RA208" s="122"/>
      <c r="RB208" s="122"/>
      <c r="RC208" s="122"/>
      <c r="RD208" s="122"/>
      <c r="RE208" s="122"/>
      <c r="RF208" s="122"/>
      <c r="RG208" s="122"/>
      <c r="RH208" s="122"/>
      <c r="RI208" s="122"/>
      <c r="RJ208" s="122"/>
      <c r="RK208" s="122"/>
      <c r="RL208" s="122"/>
      <c r="RM208" s="122"/>
      <c r="RN208" s="122"/>
      <c r="RO208" s="122"/>
      <c r="RP208" s="122"/>
      <c r="RQ208" s="122"/>
      <c r="RR208" s="122"/>
      <c r="RS208" s="122"/>
      <c r="RT208" s="122"/>
      <c r="RU208" s="122"/>
      <c r="RV208" s="122"/>
      <c r="RW208" s="122"/>
      <c r="RX208" s="122"/>
      <c r="RY208" s="122"/>
      <c r="RZ208" s="122"/>
      <c r="SA208" s="122"/>
      <c r="SB208" s="122"/>
      <c r="SC208" s="122"/>
      <c r="SD208" s="122"/>
      <c r="SE208" s="122"/>
      <c r="SF208" s="122"/>
      <c r="SG208" s="122"/>
      <c r="SH208" s="122"/>
      <c r="SI208" s="122"/>
      <c r="SJ208" s="122"/>
      <c r="SK208" s="122"/>
      <c r="SL208" s="122"/>
      <c r="SM208" s="122"/>
      <c r="SN208" s="122"/>
      <c r="SO208" s="122"/>
      <c r="SP208" s="122"/>
      <c r="SQ208" s="122"/>
      <c r="SR208" s="122"/>
      <c r="SS208" s="122"/>
      <c r="ST208" s="122"/>
      <c r="SU208" s="122"/>
      <c r="SV208" s="122"/>
      <c r="SW208" s="122"/>
      <c r="SX208" s="122"/>
      <c r="SY208" s="122"/>
      <c r="SZ208" s="122"/>
      <c r="TA208" s="122"/>
      <c r="TB208" s="122"/>
      <c r="TC208" s="122"/>
      <c r="TD208" s="122"/>
      <c r="TE208" s="122"/>
      <c r="TF208" s="122"/>
      <c r="TG208" s="122"/>
      <c r="TH208" s="122"/>
      <c r="TI208" s="122"/>
      <c r="TJ208" s="122"/>
      <c r="TK208" s="122"/>
      <c r="TL208" s="122"/>
      <c r="TM208" s="122"/>
      <c r="TN208" s="122"/>
      <c r="TO208" s="122"/>
      <c r="TP208" s="122"/>
      <c r="TQ208" s="122"/>
      <c r="TR208" s="122"/>
      <c r="TS208" s="122"/>
      <c r="TT208" s="122"/>
      <c r="TU208" s="122"/>
      <c r="TV208" s="122"/>
      <c r="TW208" s="122"/>
      <c r="TX208" s="122"/>
      <c r="TY208" s="122"/>
      <c r="TZ208" s="122"/>
      <c r="UA208" s="122"/>
      <c r="UB208" s="122"/>
      <c r="UC208" s="122"/>
      <c r="UD208" s="122"/>
      <c r="UE208" s="122"/>
      <c r="UF208" s="122"/>
      <c r="UG208" s="122"/>
      <c r="UH208" s="122"/>
      <c r="UI208" s="122"/>
      <c r="UJ208" s="122"/>
      <c r="UK208" s="122"/>
      <c r="UL208" s="122"/>
      <c r="UM208" s="122"/>
      <c r="UN208" s="122"/>
      <c r="UO208" s="122"/>
      <c r="UP208" s="122"/>
      <c r="UQ208" s="122"/>
      <c r="UR208" s="122"/>
      <c r="US208" s="122"/>
      <c r="UT208" s="122"/>
      <c r="UU208" s="122"/>
      <c r="UV208" s="122"/>
      <c r="UW208" s="122"/>
      <c r="UX208" s="122"/>
      <c r="UY208" s="122"/>
      <c r="UZ208" s="122"/>
      <c r="VA208" s="122"/>
      <c r="VB208" s="122"/>
      <c r="VC208" s="122"/>
      <c r="VD208" s="122"/>
      <c r="VE208" s="122"/>
      <c r="VF208" s="122"/>
      <c r="VG208" s="122"/>
      <c r="VH208" s="122"/>
      <c r="VI208" s="122"/>
      <c r="VJ208" s="122"/>
      <c r="VK208" s="122"/>
      <c r="VL208" s="122"/>
      <c r="VM208" s="122"/>
      <c r="VN208" s="122"/>
      <c r="VO208" s="122"/>
      <c r="VP208" s="122"/>
      <c r="VQ208" s="122"/>
      <c r="VR208" s="122"/>
      <c r="VS208" s="122"/>
      <c r="VT208" s="122"/>
      <c r="VU208" s="122"/>
      <c r="VV208" s="122"/>
      <c r="VW208" s="122"/>
      <c r="VX208" s="122"/>
      <c r="VY208" s="122"/>
      <c r="VZ208" s="122"/>
      <c r="WA208" s="122"/>
      <c r="WB208" s="122"/>
      <c r="WC208" s="122"/>
      <c r="WD208" s="122"/>
      <c r="WE208" s="122"/>
      <c r="WF208" s="122"/>
      <c r="WG208" s="122"/>
      <c r="WH208" s="122"/>
      <c r="WI208" s="122"/>
      <c r="WJ208" s="122"/>
      <c r="WK208" s="122"/>
      <c r="WL208" s="122"/>
      <c r="WM208" s="122"/>
      <c r="WN208" s="122"/>
      <c r="WO208" s="122"/>
      <c r="WP208" s="122"/>
      <c r="WQ208" s="122"/>
      <c r="WR208" s="122"/>
      <c r="WS208" s="122"/>
      <c r="WT208" s="122"/>
      <c r="WU208" s="122"/>
      <c r="WV208" s="122"/>
      <c r="WW208" s="122"/>
      <c r="WX208" s="122"/>
      <c r="WY208" s="122"/>
      <c r="WZ208" s="122"/>
      <c r="XA208" s="122"/>
      <c r="XB208" s="122"/>
      <c r="XC208" s="122"/>
      <c r="XD208" s="122"/>
      <c r="XE208" s="122"/>
      <c r="XF208" s="122"/>
      <c r="XG208" s="122"/>
      <c r="XH208" s="122"/>
      <c r="XI208" s="122"/>
      <c r="XJ208" s="122"/>
      <c r="XK208" s="122"/>
      <c r="XL208" s="122"/>
      <c r="XM208" s="122"/>
      <c r="XN208" s="122"/>
      <c r="XO208" s="122"/>
      <c r="XP208" s="122"/>
      <c r="XQ208" s="122"/>
      <c r="XR208" s="122"/>
      <c r="XS208" s="122"/>
      <c r="XT208" s="122"/>
      <c r="XU208" s="122"/>
      <c r="XV208" s="122"/>
      <c r="XW208" s="122"/>
      <c r="XX208" s="122"/>
      <c r="XY208" s="122"/>
      <c r="XZ208" s="122"/>
      <c r="YA208" s="122"/>
      <c r="YB208" s="122"/>
      <c r="YC208" s="122"/>
      <c r="YD208" s="122"/>
      <c r="YE208" s="122"/>
      <c r="YF208" s="122"/>
      <c r="YG208" s="122"/>
      <c r="YH208" s="122"/>
      <c r="YI208" s="122"/>
      <c r="YJ208" s="122"/>
      <c r="YK208" s="122"/>
      <c r="YL208" s="122"/>
      <c r="YM208" s="122"/>
      <c r="YN208" s="122"/>
      <c r="YO208" s="122"/>
      <c r="YP208" s="122"/>
      <c r="YQ208" s="122"/>
      <c r="YR208" s="122"/>
      <c r="YS208" s="122"/>
      <c r="YT208" s="122"/>
      <c r="YU208" s="122"/>
      <c r="YV208" s="122"/>
      <c r="YW208" s="122"/>
      <c r="YX208" s="122"/>
      <c r="YY208" s="122"/>
      <c r="YZ208" s="122"/>
      <c r="ZA208" s="122"/>
      <c r="ZB208" s="122"/>
      <c r="ZC208" s="122"/>
      <c r="ZD208" s="122"/>
      <c r="ZE208" s="122"/>
      <c r="ZF208" s="122"/>
      <c r="ZG208" s="122"/>
      <c r="ZH208" s="122"/>
      <c r="ZI208" s="122"/>
      <c r="ZJ208" s="122"/>
      <c r="ZK208" s="122"/>
      <c r="ZL208" s="122"/>
      <c r="ZM208" s="122"/>
      <c r="ZN208" s="122"/>
      <c r="ZO208" s="122"/>
      <c r="ZP208" s="122"/>
      <c r="ZQ208" s="122"/>
      <c r="ZR208" s="122"/>
      <c r="ZS208" s="122"/>
      <c r="ZT208" s="122"/>
      <c r="ZU208" s="122"/>
      <c r="ZV208" s="122"/>
      <c r="ZW208" s="122"/>
      <c r="ZX208" s="122"/>
      <c r="ZY208" s="122"/>
      <c r="ZZ208" s="122"/>
      <c r="AAA208" s="122"/>
      <c r="AAB208" s="122"/>
      <c r="AAC208" s="122"/>
      <c r="AAD208" s="122"/>
      <c r="AAE208" s="122"/>
      <c r="AAF208" s="122"/>
      <c r="AAG208" s="122"/>
      <c r="AAH208" s="122"/>
      <c r="AAI208" s="122"/>
      <c r="AAJ208" s="122"/>
      <c r="AAK208" s="122"/>
      <c r="AAL208" s="122"/>
      <c r="AAM208" s="122"/>
      <c r="AAN208" s="122"/>
      <c r="AAO208" s="122"/>
      <c r="AAP208" s="122"/>
      <c r="AAQ208" s="122"/>
      <c r="AAR208" s="122"/>
      <c r="AAS208" s="122"/>
      <c r="AAT208" s="122"/>
      <c r="AAU208" s="122"/>
      <c r="AAV208" s="122"/>
      <c r="AAW208" s="122"/>
      <c r="AAX208" s="122"/>
      <c r="AAY208" s="122"/>
      <c r="AAZ208" s="122"/>
      <c r="ABA208" s="122"/>
      <c r="ABB208" s="122"/>
      <c r="ABC208" s="122"/>
      <c r="ABD208" s="122"/>
      <c r="ABE208" s="122"/>
      <c r="ABF208" s="122"/>
      <c r="ABG208" s="122"/>
      <c r="ABH208" s="122"/>
      <c r="ABI208" s="122"/>
      <c r="ABJ208" s="122"/>
      <c r="ABK208" s="122"/>
      <c r="ABL208" s="122"/>
      <c r="ABM208" s="122"/>
      <c r="ABN208" s="122"/>
      <c r="ABO208" s="122"/>
      <c r="ABP208" s="122"/>
      <c r="ABQ208" s="122"/>
      <c r="ABR208" s="122"/>
      <c r="ABS208" s="122"/>
      <c r="ABT208" s="122"/>
      <c r="ABU208" s="122"/>
      <c r="ABV208" s="122"/>
      <c r="ABW208" s="122"/>
      <c r="ABX208" s="122"/>
      <c r="ABY208" s="122"/>
      <c r="ABZ208" s="122"/>
      <c r="ACA208" s="122"/>
      <c r="ACB208" s="122"/>
      <c r="ACC208" s="122"/>
      <c r="ACD208" s="122"/>
      <c r="ACE208" s="122"/>
      <c r="ACF208" s="122"/>
      <c r="ACG208" s="122"/>
      <c r="ACH208" s="122"/>
      <c r="ACI208" s="122"/>
      <c r="ACJ208" s="122"/>
      <c r="ACK208" s="122"/>
      <c r="ACL208" s="122"/>
      <c r="ACM208" s="122"/>
      <c r="ACN208" s="122"/>
      <c r="ACO208" s="122"/>
      <c r="ACP208" s="122"/>
      <c r="ACQ208" s="122"/>
      <c r="ACR208" s="122"/>
      <c r="ACS208" s="122"/>
      <c r="ACT208" s="122"/>
      <c r="ACU208" s="122"/>
      <c r="ACV208" s="122"/>
      <c r="ACW208" s="122"/>
      <c r="ACX208" s="122"/>
      <c r="ACY208" s="122"/>
      <c r="ACZ208" s="122"/>
      <c r="ADA208" s="122"/>
      <c r="ADB208" s="122"/>
      <c r="ADC208" s="122"/>
      <c r="ADD208" s="122"/>
      <c r="ADE208" s="122"/>
      <c r="ADF208" s="122"/>
      <c r="ADG208" s="122"/>
      <c r="ADH208" s="122"/>
      <c r="ADI208" s="122"/>
      <c r="ADJ208" s="122"/>
      <c r="ADK208" s="122"/>
      <c r="ADL208" s="122"/>
      <c r="ADM208" s="122"/>
      <c r="ADN208" s="122"/>
      <c r="ADO208" s="122"/>
      <c r="ADP208" s="122"/>
      <c r="ADQ208" s="122"/>
      <c r="ADR208" s="122"/>
      <c r="ADS208" s="122"/>
      <c r="ADT208" s="122"/>
      <c r="ADU208" s="122"/>
      <c r="ADV208" s="122"/>
      <c r="ADW208" s="122"/>
      <c r="ADX208" s="122"/>
      <c r="ADY208" s="122"/>
      <c r="ADZ208" s="122"/>
      <c r="AEA208" s="122"/>
      <c r="AEB208" s="122"/>
      <c r="AEC208" s="122"/>
    </row>
    <row r="209" spans="1:809">
      <c r="A209" s="49"/>
      <c r="B209" s="35">
        <v>3</v>
      </c>
      <c r="C209" s="93" t="s">
        <v>545</v>
      </c>
      <c r="D209" s="94" t="s">
        <v>373</v>
      </c>
      <c r="E209" s="95" t="s">
        <v>36</v>
      </c>
      <c r="F209" s="95" t="s">
        <v>86</v>
      </c>
      <c r="G209" s="95">
        <v>14</v>
      </c>
      <c r="H209" s="96"/>
      <c r="I209" s="95" t="s">
        <v>185</v>
      </c>
      <c r="J209" s="97">
        <v>2</v>
      </c>
      <c r="K209" s="98">
        <v>48</v>
      </c>
      <c r="L209" s="97">
        <v>1972</v>
      </c>
      <c r="M209" s="118">
        <v>1972</v>
      </c>
      <c r="N209" s="96"/>
      <c r="O209" s="99"/>
      <c r="P209" s="99"/>
      <c r="Q209" s="60" t="s">
        <v>298</v>
      </c>
      <c r="R209" s="58"/>
      <c r="S209" s="29" t="s">
        <v>151</v>
      </c>
      <c r="T209" s="30" t="str">
        <f t="shared" si="3"/>
        <v>Ag Pb</v>
      </c>
      <c r="U209" s="29"/>
      <c r="V209" s="29"/>
      <c r="W209" s="29"/>
      <c r="X209" s="29"/>
      <c r="Y209" s="29"/>
      <c r="Z209" s="29"/>
      <c r="AA209" s="29"/>
    </row>
    <row r="210" spans="1:809">
      <c r="A210" s="18"/>
      <c r="B210" s="35">
        <v>1</v>
      </c>
      <c r="C210" s="93" t="s">
        <v>546</v>
      </c>
      <c r="D210" s="94" t="s">
        <v>180</v>
      </c>
      <c r="E210" s="95"/>
      <c r="F210" s="95"/>
      <c r="G210" s="95"/>
      <c r="H210" s="96"/>
      <c r="I210" s="95" t="s">
        <v>52</v>
      </c>
      <c r="J210" s="97">
        <v>1</v>
      </c>
      <c r="K210" s="98">
        <v>31</v>
      </c>
      <c r="L210" s="97">
        <v>1971</v>
      </c>
      <c r="M210" s="50">
        <v>26270</v>
      </c>
      <c r="N210" s="96">
        <v>9000000</v>
      </c>
      <c r="O210" s="99">
        <v>120</v>
      </c>
      <c r="P210" s="99"/>
      <c r="Q210" s="60" t="s">
        <v>430</v>
      </c>
      <c r="R210" s="58"/>
      <c r="S210" s="29" t="s">
        <v>156</v>
      </c>
      <c r="T210" s="30" t="str">
        <f t="shared" si="3"/>
        <v>P</v>
      </c>
      <c r="U210" s="29"/>
      <c r="V210" s="29"/>
      <c r="W210" s="29"/>
      <c r="X210" s="29"/>
      <c r="Y210" s="29"/>
      <c r="Z210" s="29"/>
      <c r="AA210" s="29"/>
    </row>
    <row r="211" spans="1:809" ht="24">
      <c r="A211" s="18"/>
      <c r="B211" s="35">
        <v>1</v>
      </c>
      <c r="C211" s="93" t="s">
        <v>547</v>
      </c>
      <c r="D211" s="94" t="s">
        <v>42</v>
      </c>
      <c r="E211" s="123"/>
      <c r="F211" s="123"/>
      <c r="G211" s="95">
        <v>25</v>
      </c>
      <c r="H211" s="96"/>
      <c r="I211" s="95" t="s">
        <v>30</v>
      </c>
      <c r="J211" s="97">
        <v>1</v>
      </c>
      <c r="K211" s="98" t="s">
        <v>31</v>
      </c>
      <c r="L211" s="97">
        <v>1971</v>
      </c>
      <c r="M211" s="50">
        <v>26236</v>
      </c>
      <c r="N211" s="96">
        <v>300000</v>
      </c>
      <c r="O211" s="99"/>
      <c r="P211" s="99">
        <v>89</v>
      </c>
      <c r="Q211" s="60" t="s">
        <v>548</v>
      </c>
      <c r="R211" s="58" t="s">
        <v>549</v>
      </c>
      <c r="S211" s="29"/>
      <c r="T211" s="30" t="str">
        <f t="shared" si="3"/>
        <v>Au</v>
      </c>
      <c r="U211" s="29"/>
      <c r="V211" s="29"/>
      <c r="W211" s="29"/>
      <c r="X211" s="29"/>
      <c r="Y211" s="29"/>
      <c r="Z211" s="29"/>
      <c r="AA211" s="29"/>
    </row>
    <row r="212" spans="1:809">
      <c r="A212" s="49"/>
      <c r="B212" s="35">
        <v>3</v>
      </c>
      <c r="C212" s="93" t="s">
        <v>550</v>
      </c>
      <c r="D212" s="94" t="s">
        <v>183</v>
      </c>
      <c r="E212" s="95" t="s">
        <v>184</v>
      </c>
      <c r="F212" s="95" t="s">
        <v>86</v>
      </c>
      <c r="G212" s="95">
        <v>13</v>
      </c>
      <c r="H212" s="96"/>
      <c r="I212" s="95" t="s">
        <v>185</v>
      </c>
      <c r="J212" s="97">
        <v>2</v>
      </c>
      <c r="K212" s="98">
        <v>95</v>
      </c>
      <c r="L212" s="97">
        <v>1971</v>
      </c>
      <c r="M212" s="118">
        <v>1971</v>
      </c>
      <c r="N212" s="96"/>
      <c r="O212" s="99"/>
      <c r="P212" s="99"/>
      <c r="Q212" s="60" t="s">
        <v>298</v>
      </c>
      <c r="R212" s="58"/>
      <c r="S212" s="29" t="s">
        <v>188</v>
      </c>
      <c r="T212" s="30" t="str">
        <f t="shared" si="3"/>
        <v>Hg</v>
      </c>
      <c r="U212" s="29">
        <v>1.1000000000000001</v>
      </c>
      <c r="V212" s="29"/>
      <c r="W212" s="29"/>
      <c r="X212" s="29"/>
      <c r="Y212" s="29">
        <v>1940</v>
      </c>
      <c r="Z212" s="29"/>
      <c r="AA212" s="29"/>
    </row>
    <row r="213" spans="1:809">
      <c r="A213" s="49"/>
      <c r="B213" s="35">
        <v>3</v>
      </c>
      <c r="C213" s="93" t="s">
        <v>551</v>
      </c>
      <c r="D213" s="94" t="s">
        <v>195</v>
      </c>
      <c r="E213" s="95"/>
      <c r="F213" s="95"/>
      <c r="G213" s="95"/>
      <c r="H213" s="96"/>
      <c r="I213" s="95" t="s">
        <v>38</v>
      </c>
      <c r="J213" s="97">
        <v>1</v>
      </c>
      <c r="K213" s="98">
        <v>181</v>
      </c>
      <c r="L213" s="97">
        <v>1971</v>
      </c>
      <c r="M213" s="118">
        <v>1971</v>
      </c>
      <c r="N213" s="96"/>
      <c r="O213" s="99"/>
      <c r="P213" s="99"/>
      <c r="Q213" s="60" t="s">
        <v>298</v>
      </c>
      <c r="R213" s="58"/>
      <c r="S213" s="29" t="s">
        <v>156</v>
      </c>
      <c r="T213" s="30" t="str">
        <f t="shared" si="3"/>
        <v>U</v>
      </c>
      <c r="U213" s="29"/>
      <c r="V213" s="29"/>
      <c r="W213" s="29"/>
      <c r="X213" s="29"/>
      <c r="Y213" s="29"/>
      <c r="Z213" s="29"/>
      <c r="AA213" s="29"/>
    </row>
    <row r="214" spans="1:809">
      <c r="A214" s="18"/>
      <c r="B214" s="35">
        <v>1</v>
      </c>
      <c r="C214" s="93" t="s">
        <v>552</v>
      </c>
      <c r="D214" s="94" t="s">
        <v>56</v>
      </c>
      <c r="E214" s="95"/>
      <c r="F214" s="95"/>
      <c r="G214" s="95">
        <v>50</v>
      </c>
      <c r="H214" s="96">
        <v>1000000</v>
      </c>
      <c r="I214" s="95" t="s">
        <v>553</v>
      </c>
      <c r="J214" s="97">
        <v>1</v>
      </c>
      <c r="K214" s="98">
        <v>88</v>
      </c>
      <c r="L214" s="97">
        <v>1970</v>
      </c>
      <c r="M214" s="51">
        <v>25812</v>
      </c>
      <c r="N214" s="96">
        <v>68000</v>
      </c>
      <c r="O214" s="99"/>
      <c r="P214" s="99">
        <v>89</v>
      </c>
      <c r="Q214" s="60" t="s">
        <v>229</v>
      </c>
      <c r="R214" s="58" t="s">
        <v>554</v>
      </c>
      <c r="S214" s="29" t="s">
        <v>173</v>
      </c>
      <c r="T214" s="30" t="str">
        <f t="shared" si="3"/>
        <v>Cu</v>
      </c>
      <c r="U214" s="29">
        <v>612</v>
      </c>
      <c r="V214" s="29">
        <v>3</v>
      </c>
      <c r="W214" s="29"/>
      <c r="X214" s="29">
        <v>3</v>
      </c>
      <c r="Y214" s="29">
        <v>1967</v>
      </c>
      <c r="Z214" s="29">
        <v>50</v>
      </c>
      <c r="AA214" s="29"/>
    </row>
    <row r="215" spans="1:809">
      <c r="A215" s="49"/>
      <c r="B215" s="35">
        <v>3</v>
      </c>
      <c r="C215" s="93" t="s">
        <v>555</v>
      </c>
      <c r="D215" s="94" t="s">
        <v>381</v>
      </c>
      <c r="E215" s="95" t="s">
        <v>36</v>
      </c>
      <c r="F215" s="95" t="s">
        <v>198</v>
      </c>
      <c r="G215" s="95">
        <v>18</v>
      </c>
      <c r="H215" s="96"/>
      <c r="I215" s="95" t="s">
        <v>30</v>
      </c>
      <c r="J215" s="97">
        <v>1</v>
      </c>
      <c r="K215" s="98">
        <v>75</v>
      </c>
      <c r="L215" s="97">
        <v>1970</v>
      </c>
      <c r="M215" s="51">
        <v>25569</v>
      </c>
      <c r="N215" s="96">
        <v>15000</v>
      </c>
      <c r="O215" s="99"/>
      <c r="P215" s="99"/>
      <c r="Q215" s="60" t="s">
        <v>229</v>
      </c>
      <c r="R215" s="58"/>
      <c r="S215" s="29" t="s">
        <v>156</v>
      </c>
      <c r="T215" s="30" t="str">
        <f t="shared" si="3"/>
        <v>Clay</v>
      </c>
      <c r="U215" s="29"/>
      <c r="V215" s="29"/>
      <c r="W215" s="29"/>
      <c r="X215" s="29"/>
      <c r="Y215" s="29"/>
      <c r="Z215" s="29"/>
      <c r="AA215" s="29"/>
    </row>
    <row r="216" spans="1:809">
      <c r="A216" s="49"/>
      <c r="B216" s="35">
        <v>3</v>
      </c>
      <c r="C216" s="93" t="s">
        <v>556</v>
      </c>
      <c r="D216" s="94" t="s">
        <v>381</v>
      </c>
      <c r="E216" s="95" t="s">
        <v>184</v>
      </c>
      <c r="F216" s="95" t="s">
        <v>198</v>
      </c>
      <c r="G216" s="95">
        <v>3</v>
      </c>
      <c r="H216" s="96"/>
      <c r="I216" s="95" t="s">
        <v>95</v>
      </c>
      <c r="J216" s="97">
        <v>1</v>
      </c>
      <c r="K216" s="98">
        <v>93</v>
      </c>
      <c r="L216" s="97">
        <v>1970</v>
      </c>
      <c r="M216" s="118">
        <v>1970</v>
      </c>
      <c r="N216" s="96"/>
      <c r="O216" s="99"/>
      <c r="P216" s="99"/>
      <c r="Q216" s="60" t="s">
        <v>298</v>
      </c>
      <c r="R216" s="58"/>
      <c r="S216" s="29" t="s">
        <v>156</v>
      </c>
      <c r="T216" s="30" t="str">
        <f t="shared" si="3"/>
        <v>Clay</v>
      </c>
      <c r="U216" s="29"/>
      <c r="V216" s="29"/>
      <c r="W216" s="29"/>
      <c r="X216" s="29"/>
      <c r="Y216" s="29"/>
      <c r="Z216" s="29"/>
      <c r="AA216" s="29"/>
    </row>
    <row r="217" spans="1:809">
      <c r="A217" s="49"/>
      <c r="B217" s="35">
        <v>3</v>
      </c>
      <c r="C217" s="93" t="s">
        <v>557</v>
      </c>
      <c r="D217" s="94" t="s">
        <v>381</v>
      </c>
      <c r="E217" s="95" t="s">
        <v>85</v>
      </c>
      <c r="F217" s="95" t="s">
        <v>263</v>
      </c>
      <c r="G217" s="95">
        <v>15</v>
      </c>
      <c r="H217" s="96"/>
      <c r="I217" s="95" t="s">
        <v>38</v>
      </c>
      <c r="J217" s="97">
        <v>1</v>
      </c>
      <c r="K217" s="98">
        <v>97</v>
      </c>
      <c r="L217" s="97">
        <v>1970</v>
      </c>
      <c r="M217" s="118">
        <v>1970</v>
      </c>
      <c r="N217" s="96"/>
      <c r="O217" s="99"/>
      <c r="P217" s="99"/>
      <c r="Q217" s="60" t="s">
        <v>298</v>
      </c>
      <c r="R217" s="58"/>
      <c r="S217" s="29" t="s">
        <v>156</v>
      </c>
      <c r="T217" s="30" t="str">
        <f t="shared" si="3"/>
        <v>Clay</v>
      </c>
      <c r="U217" s="29"/>
      <c r="V217" s="29"/>
      <c r="W217" s="29"/>
      <c r="X217" s="29"/>
      <c r="Y217" s="29"/>
      <c r="Z217" s="29"/>
      <c r="AA217" s="29"/>
    </row>
    <row r="218" spans="1:809">
      <c r="A218" s="49"/>
      <c r="B218" s="35">
        <v>3</v>
      </c>
      <c r="C218" s="93" t="s">
        <v>558</v>
      </c>
      <c r="D218" s="94" t="s">
        <v>455</v>
      </c>
      <c r="E218" s="95" t="s">
        <v>36</v>
      </c>
      <c r="F218" s="95" t="s">
        <v>198</v>
      </c>
      <c r="G218" s="95">
        <v>15</v>
      </c>
      <c r="H218" s="96"/>
      <c r="I218" s="95" t="s">
        <v>95</v>
      </c>
      <c r="J218" s="97">
        <v>1</v>
      </c>
      <c r="K218" s="98">
        <v>152</v>
      </c>
      <c r="L218" s="97">
        <v>1970</v>
      </c>
      <c r="M218" s="118">
        <v>1970</v>
      </c>
      <c r="N218" s="96"/>
      <c r="O218" s="99"/>
      <c r="P218" s="99"/>
      <c r="Q218" s="60" t="s">
        <v>298</v>
      </c>
      <c r="R218" s="58"/>
      <c r="S218" s="29" t="s">
        <v>156</v>
      </c>
      <c r="T218" s="30" t="str">
        <f t="shared" si="3"/>
        <v>Gypsum</v>
      </c>
      <c r="U218" s="29"/>
      <c r="V218" s="29"/>
      <c r="W218" s="29"/>
      <c r="X218" s="29"/>
      <c r="Y218" s="29"/>
      <c r="Z218" s="29"/>
      <c r="AA218" s="29"/>
    </row>
    <row r="219" spans="1:809" s="71" customFormat="1">
      <c r="A219" s="49"/>
      <c r="B219" s="35">
        <v>3</v>
      </c>
      <c r="C219" s="93" t="s">
        <v>559</v>
      </c>
      <c r="D219" s="94" t="s">
        <v>180</v>
      </c>
      <c r="E219" s="95"/>
      <c r="F219" s="95"/>
      <c r="G219" s="95">
        <v>21</v>
      </c>
      <c r="H219" s="96"/>
      <c r="I219" s="95" t="s">
        <v>52</v>
      </c>
      <c r="J219" s="97">
        <v>1</v>
      </c>
      <c r="K219" s="98">
        <v>182</v>
      </c>
      <c r="L219" s="97">
        <v>1970</v>
      </c>
      <c r="M219" s="118">
        <v>1970</v>
      </c>
      <c r="N219" s="96"/>
      <c r="O219" s="99"/>
      <c r="P219" s="99"/>
      <c r="Q219" s="60" t="s">
        <v>298</v>
      </c>
      <c r="R219" s="58"/>
      <c r="S219" s="29" t="s">
        <v>156</v>
      </c>
      <c r="T219" s="30" t="str">
        <f t="shared" si="3"/>
        <v>P</v>
      </c>
      <c r="U219" s="29"/>
      <c r="V219" s="29"/>
      <c r="W219" s="29"/>
      <c r="X219" s="29"/>
      <c r="Y219" s="29"/>
      <c r="Z219" s="29"/>
      <c r="AA219" s="29"/>
    </row>
    <row r="220" spans="1:809" s="71" customFormat="1">
      <c r="A220" s="38"/>
      <c r="B220" s="35">
        <v>2</v>
      </c>
      <c r="C220" s="62" t="s">
        <v>560</v>
      </c>
      <c r="D220" s="72" t="s">
        <v>35</v>
      </c>
      <c r="E220" s="63"/>
      <c r="F220" s="63"/>
      <c r="G220" s="63"/>
      <c r="H220" s="64"/>
      <c r="I220" s="63" t="s">
        <v>30</v>
      </c>
      <c r="J220" s="65">
        <v>1</v>
      </c>
      <c r="K220" s="90">
        <v>15</v>
      </c>
      <c r="L220" s="65">
        <v>1969</v>
      </c>
      <c r="M220" s="89">
        <v>1969</v>
      </c>
      <c r="N220" s="64">
        <v>115000</v>
      </c>
      <c r="O220" s="68">
        <v>3.5000000000000003E-2</v>
      </c>
      <c r="P220" s="68" t="s">
        <v>167</v>
      </c>
      <c r="Q220" s="69" t="s">
        <v>229</v>
      </c>
      <c r="R220" s="70"/>
      <c r="S220" s="100"/>
      <c r="T220" s="30" t="str">
        <f t="shared" si="3"/>
        <v>Fe</v>
      </c>
      <c r="U220" s="100"/>
      <c r="V220" s="100"/>
      <c r="W220" s="100"/>
      <c r="X220" s="100"/>
      <c r="Y220" s="100"/>
      <c r="Z220" s="100"/>
      <c r="AA220" s="100"/>
      <c r="AB220" s="101"/>
      <c r="AC220" s="102"/>
      <c r="AD220" s="102"/>
      <c r="AE220" s="102"/>
      <c r="AF220" s="102"/>
      <c r="AG220" s="102"/>
      <c r="AH220" s="102"/>
      <c r="AI220" s="102"/>
      <c r="AJ220" s="102"/>
      <c r="AK220" s="102"/>
      <c r="AL220" s="102"/>
      <c r="AM220" s="102"/>
      <c r="AN220" s="102"/>
      <c r="AO220" s="102"/>
      <c r="AP220" s="102"/>
      <c r="AQ220" s="102"/>
      <c r="AR220" s="102"/>
      <c r="AS220" s="102"/>
      <c r="AT220" s="102"/>
      <c r="AU220" s="102"/>
      <c r="AV220" s="102"/>
      <c r="AW220" s="102"/>
      <c r="AX220" s="102"/>
      <c r="AY220" s="102"/>
      <c r="AZ220" s="102"/>
      <c r="BA220" s="102"/>
      <c r="BB220" s="102"/>
      <c r="BC220" s="102"/>
      <c r="BD220" s="102"/>
      <c r="BE220" s="102"/>
      <c r="BF220" s="102"/>
      <c r="BG220" s="102"/>
      <c r="BH220" s="102"/>
      <c r="BI220" s="102"/>
      <c r="BJ220" s="102"/>
      <c r="BK220" s="102"/>
      <c r="BL220" s="102"/>
      <c r="BM220" s="102"/>
      <c r="BN220" s="102"/>
      <c r="BO220" s="102"/>
      <c r="BP220" s="102"/>
      <c r="BQ220" s="102"/>
      <c r="BR220" s="102"/>
      <c r="BS220" s="102"/>
      <c r="BT220" s="102"/>
      <c r="BU220" s="102"/>
      <c r="BV220" s="102"/>
      <c r="BW220" s="102"/>
      <c r="BX220" s="102"/>
      <c r="BY220" s="102"/>
      <c r="BZ220" s="102"/>
      <c r="CA220" s="102"/>
      <c r="CB220" s="102"/>
      <c r="CC220" s="102"/>
      <c r="CD220" s="102"/>
      <c r="CE220" s="102"/>
      <c r="CF220" s="102"/>
      <c r="CG220" s="102"/>
      <c r="CH220" s="102"/>
      <c r="CI220" s="102"/>
      <c r="CJ220" s="102"/>
      <c r="CK220" s="102"/>
      <c r="CL220" s="102"/>
      <c r="CM220" s="102"/>
      <c r="CN220" s="102"/>
      <c r="CO220" s="102"/>
      <c r="CP220" s="102"/>
      <c r="CQ220" s="102"/>
      <c r="CR220" s="102"/>
      <c r="CS220" s="102"/>
      <c r="CT220" s="102"/>
      <c r="CU220" s="102"/>
      <c r="CV220" s="102"/>
      <c r="CW220" s="102"/>
      <c r="CX220" s="102"/>
      <c r="CY220" s="102"/>
      <c r="CZ220" s="102"/>
      <c r="DA220" s="102"/>
      <c r="DB220" s="102"/>
      <c r="DC220" s="102"/>
      <c r="DD220" s="102"/>
      <c r="DE220" s="102"/>
      <c r="DF220" s="102"/>
      <c r="DG220" s="102"/>
      <c r="DH220" s="102"/>
      <c r="DI220" s="102"/>
      <c r="DJ220" s="102"/>
      <c r="DK220" s="102"/>
      <c r="DL220" s="102"/>
      <c r="DM220" s="102"/>
      <c r="DN220" s="102"/>
      <c r="DO220" s="102"/>
      <c r="DP220" s="102"/>
      <c r="DQ220" s="102"/>
      <c r="DR220" s="102"/>
      <c r="DS220" s="102"/>
      <c r="DT220" s="102"/>
      <c r="DU220" s="102"/>
      <c r="DV220" s="102"/>
      <c r="DW220" s="102"/>
      <c r="DX220" s="102"/>
      <c r="DY220" s="102"/>
      <c r="DZ220" s="102"/>
      <c r="EA220" s="102"/>
      <c r="EB220" s="102"/>
      <c r="EC220" s="102"/>
      <c r="ED220" s="102"/>
      <c r="EE220" s="102"/>
      <c r="EF220" s="102"/>
      <c r="EG220" s="102"/>
      <c r="EH220" s="102"/>
      <c r="EI220" s="102"/>
      <c r="EJ220" s="102"/>
      <c r="EK220" s="102"/>
      <c r="EL220" s="102"/>
      <c r="EM220" s="102"/>
      <c r="EN220" s="102"/>
      <c r="EO220" s="102"/>
      <c r="EP220" s="102"/>
      <c r="EQ220" s="102"/>
      <c r="ER220" s="102"/>
      <c r="ES220" s="102"/>
      <c r="ET220" s="102"/>
      <c r="EU220" s="102"/>
      <c r="EV220" s="102"/>
      <c r="EW220" s="102"/>
      <c r="EX220" s="102"/>
      <c r="EY220" s="102"/>
      <c r="EZ220" s="102"/>
      <c r="FA220" s="102"/>
      <c r="FB220" s="102"/>
      <c r="FC220" s="102"/>
      <c r="FD220" s="102"/>
      <c r="FE220" s="102"/>
      <c r="FF220" s="102"/>
      <c r="FG220" s="102"/>
      <c r="FH220" s="102"/>
      <c r="FI220" s="102"/>
      <c r="FJ220" s="102"/>
      <c r="FK220" s="102"/>
      <c r="FL220" s="102"/>
      <c r="FM220" s="102"/>
      <c r="FN220" s="102"/>
      <c r="FO220" s="102"/>
      <c r="FP220" s="102"/>
      <c r="FQ220" s="102"/>
      <c r="FR220" s="102"/>
      <c r="FS220" s="102"/>
      <c r="FT220" s="102"/>
      <c r="FU220" s="102"/>
      <c r="FV220" s="102"/>
      <c r="FW220" s="102"/>
      <c r="FX220" s="102"/>
      <c r="FY220" s="102"/>
      <c r="FZ220" s="102"/>
      <c r="GA220" s="102"/>
      <c r="GB220" s="102"/>
      <c r="GC220" s="102"/>
      <c r="GD220" s="102"/>
      <c r="GE220" s="102"/>
      <c r="GF220" s="102"/>
      <c r="GG220" s="102"/>
      <c r="GH220" s="102"/>
      <c r="GI220" s="102"/>
      <c r="GJ220" s="102"/>
      <c r="GK220" s="102"/>
      <c r="GL220" s="102"/>
      <c r="GM220" s="102"/>
      <c r="GN220" s="102"/>
      <c r="GO220" s="102"/>
      <c r="GP220" s="102"/>
      <c r="GQ220" s="102"/>
      <c r="GR220" s="102"/>
      <c r="GS220" s="102"/>
      <c r="GT220" s="102"/>
      <c r="GU220" s="102"/>
      <c r="GV220" s="102"/>
      <c r="GW220" s="102"/>
      <c r="GX220" s="102"/>
      <c r="GY220" s="102"/>
      <c r="GZ220" s="102"/>
      <c r="HA220" s="102"/>
      <c r="HB220" s="102"/>
      <c r="HC220" s="102"/>
      <c r="HD220" s="102"/>
      <c r="HE220" s="102"/>
      <c r="HF220" s="102"/>
      <c r="HG220" s="102"/>
      <c r="HH220" s="102"/>
      <c r="HI220" s="102"/>
      <c r="HJ220" s="102"/>
      <c r="HK220" s="102"/>
      <c r="HL220" s="102"/>
      <c r="HM220" s="102"/>
      <c r="HN220" s="102"/>
      <c r="HO220" s="102"/>
      <c r="HP220" s="102"/>
      <c r="HQ220" s="102"/>
      <c r="HR220" s="102"/>
      <c r="HS220" s="102"/>
      <c r="HT220" s="102"/>
      <c r="HU220" s="102"/>
      <c r="HV220" s="102"/>
      <c r="HW220" s="102"/>
      <c r="HX220" s="102"/>
      <c r="HY220" s="102"/>
      <c r="HZ220" s="102"/>
      <c r="IA220" s="102"/>
      <c r="IB220" s="102"/>
      <c r="IC220" s="102"/>
      <c r="ID220" s="102"/>
      <c r="IE220" s="102"/>
      <c r="IF220" s="102"/>
      <c r="IG220" s="102"/>
      <c r="IH220" s="102"/>
      <c r="II220" s="102"/>
      <c r="IJ220" s="102"/>
      <c r="IK220" s="102"/>
      <c r="IL220" s="102"/>
      <c r="IM220" s="102"/>
      <c r="IN220" s="102"/>
      <c r="IO220" s="102"/>
      <c r="IP220" s="102"/>
      <c r="IQ220" s="102"/>
      <c r="IR220" s="102"/>
      <c r="IS220" s="102"/>
      <c r="IT220" s="102"/>
      <c r="IU220" s="102"/>
      <c r="IV220" s="102"/>
      <c r="IW220" s="102"/>
      <c r="IX220" s="102"/>
      <c r="IY220" s="102"/>
      <c r="IZ220" s="102"/>
      <c r="JA220" s="102"/>
      <c r="JB220" s="102"/>
      <c r="JC220" s="102"/>
      <c r="JD220" s="102"/>
      <c r="JE220" s="102"/>
      <c r="JF220" s="102"/>
      <c r="JG220" s="102"/>
      <c r="JH220" s="102"/>
      <c r="JI220" s="102"/>
      <c r="JJ220" s="102"/>
      <c r="JK220" s="102"/>
      <c r="JL220" s="102"/>
      <c r="JM220" s="102"/>
      <c r="JN220" s="102"/>
      <c r="JO220" s="102"/>
      <c r="JP220" s="102"/>
      <c r="JQ220" s="102"/>
      <c r="JR220" s="102"/>
      <c r="JS220" s="102"/>
      <c r="JT220" s="102"/>
      <c r="JU220" s="102"/>
      <c r="JV220" s="102"/>
      <c r="JW220" s="102"/>
      <c r="JX220" s="102"/>
      <c r="JY220" s="102"/>
      <c r="JZ220" s="102"/>
      <c r="KA220" s="102"/>
      <c r="KB220" s="102"/>
      <c r="KC220" s="102"/>
      <c r="KD220" s="102"/>
      <c r="KE220" s="102"/>
      <c r="KF220" s="102"/>
      <c r="KG220" s="102"/>
      <c r="KH220" s="102"/>
      <c r="KI220" s="102"/>
      <c r="KJ220" s="102"/>
      <c r="KK220" s="102"/>
      <c r="KL220" s="102"/>
      <c r="KM220" s="102"/>
      <c r="KN220" s="102"/>
      <c r="KO220" s="102"/>
      <c r="KP220" s="102"/>
      <c r="KQ220" s="102"/>
      <c r="KR220" s="102"/>
      <c r="KS220" s="102"/>
      <c r="KT220" s="102"/>
      <c r="KU220" s="102"/>
      <c r="KV220" s="102"/>
      <c r="KW220" s="102"/>
      <c r="KX220" s="102"/>
      <c r="KY220" s="102"/>
      <c r="KZ220" s="102"/>
      <c r="LA220" s="102"/>
      <c r="LB220" s="102"/>
      <c r="LC220" s="102"/>
      <c r="LD220" s="102"/>
      <c r="LE220" s="102"/>
      <c r="LF220" s="102"/>
      <c r="LG220" s="102"/>
      <c r="LH220" s="102"/>
      <c r="LI220" s="102"/>
      <c r="LJ220" s="102"/>
      <c r="LK220" s="102"/>
      <c r="LL220" s="102"/>
      <c r="LM220" s="102"/>
      <c r="LN220" s="102"/>
      <c r="LO220" s="102"/>
      <c r="LP220" s="102"/>
      <c r="LQ220" s="102"/>
      <c r="LR220" s="102"/>
      <c r="LS220" s="102"/>
      <c r="LT220" s="102"/>
      <c r="LU220" s="102"/>
      <c r="LV220" s="102"/>
      <c r="LW220" s="102"/>
      <c r="LX220" s="102"/>
      <c r="LY220" s="102"/>
      <c r="LZ220" s="102"/>
      <c r="MA220" s="102"/>
      <c r="MB220" s="102"/>
      <c r="MC220" s="102"/>
      <c r="MD220" s="102"/>
      <c r="ME220" s="102"/>
      <c r="MF220" s="102"/>
      <c r="MG220" s="102"/>
      <c r="MH220" s="102"/>
      <c r="MI220" s="102"/>
      <c r="MJ220" s="102"/>
      <c r="MK220" s="102"/>
      <c r="ML220" s="102"/>
      <c r="MM220" s="102"/>
      <c r="MN220" s="102"/>
      <c r="MO220" s="102"/>
      <c r="MP220" s="102"/>
      <c r="MQ220" s="102"/>
      <c r="MR220" s="102"/>
      <c r="MS220" s="102"/>
      <c r="MT220" s="102"/>
      <c r="MU220" s="102"/>
      <c r="MV220" s="102"/>
      <c r="MW220" s="102"/>
      <c r="MX220" s="102"/>
      <c r="MY220" s="102"/>
      <c r="MZ220" s="102"/>
      <c r="NA220" s="102"/>
      <c r="NB220" s="102"/>
      <c r="NC220" s="102"/>
      <c r="ND220" s="102"/>
      <c r="NE220" s="102"/>
      <c r="NF220" s="102"/>
      <c r="NG220" s="102"/>
      <c r="NH220" s="102"/>
      <c r="NI220" s="102"/>
      <c r="NJ220" s="102"/>
      <c r="NK220" s="102"/>
      <c r="NL220" s="102"/>
      <c r="NM220" s="102"/>
      <c r="NN220" s="102"/>
      <c r="NO220" s="102"/>
      <c r="NP220" s="102"/>
      <c r="NQ220" s="102"/>
      <c r="NR220" s="102"/>
      <c r="NS220" s="102"/>
      <c r="NT220" s="102"/>
      <c r="NU220" s="102"/>
      <c r="NV220" s="102"/>
      <c r="NW220" s="102"/>
      <c r="NX220" s="102"/>
      <c r="NY220" s="102"/>
      <c r="NZ220" s="102"/>
      <c r="OA220" s="102"/>
      <c r="OB220" s="102"/>
      <c r="OC220" s="102"/>
      <c r="OD220" s="102"/>
      <c r="OE220" s="102"/>
      <c r="OF220" s="102"/>
      <c r="OG220" s="102"/>
      <c r="OH220" s="102"/>
      <c r="OI220" s="102"/>
      <c r="OJ220" s="102"/>
      <c r="OK220" s="102"/>
      <c r="OL220" s="102"/>
      <c r="OM220" s="102"/>
      <c r="ON220" s="102"/>
      <c r="OO220" s="102"/>
      <c r="OP220" s="102"/>
      <c r="OQ220" s="102"/>
      <c r="OR220" s="102"/>
      <c r="OS220" s="102"/>
      <c r="OT220" s="102"/>
      <c r="OU220" s="102"/>
      <c r="OV220" s="102"/>
      <c r="OW220" s="102"/>
      <c r="OX220" s="102"/>
      <c r="OY220" s="102"/>
      <c r="OZ220" s="102"/>
      <c r="PA220" s="102"/>
      <c r="PB220" s="102"/>
      <c r="PC220" s="102"/>
      <c r="PD220" s="102"/>
      <c r="PE220" s="102"/>
      <c r="PF220" s="102"/>
      <c r="PG220" s="102"/>
      <c r="PH220" s="102"/>
      <c r="PI220" s="102"/>
      <c r="PJ220" s="102"/>
      <c r="PK220" s="102"/>
      <c r="PL220" s="102"/>
      <c r="PM220" s="102"/>
      <c r="PN220" s="102"/>
      <c r="PO220" s="102"/>
      <c r="PP220" s="102"/>
      <c r="PQ220" s="102"/>
      <c r="PR220" s="102"/>
      <c r="PS220" s="102"/>
      <c r="PT220" s="102"/>
      <c r="PU220" s="102"/>
      <c r="PV220" s="102"/>
      <c r="PW220" s="102"/>
      <c r="PX220" s="102"/>
      <c r="PY220" s="102"/>
      <c r="PZ220" s="102"/>
      <c r="QA220" s="102"/>
      <c r="QB220" s="102"/>
      <c r="QC220" s="102"/>
      <c r="QD220" s="102"/>
      <c r="QE220" s="102"/>
      <c r="QF220" s="102"/>
      <c r="QG220" s="102"/>
      <c r="QH220" s="102"/>
      <c r="QI220" s="102"/>
      <c r="QJ220" s="102"/>
      <c r="QK220" s="102"/>
      <c r="QL220" s="102"/>
      <c r="QM220" s="102"/>
      <c r="QN220" s="102"/>
      <c r="QO220" s="102"/>
      <c r="QP220" s="102"/>
      <c r="QQ220" s="102"/>
      <c r="QR220" s="102"/>
      <c r="QS220" s="102"/>
      <c r="QT220" s="102"/>
      <c r="QU220" s="102"/>
      <c r="QV220" s="102"/>
      <c r="QW220" s="102"/>
      <c r="QX220" s="102"/>
      <c r="QY220" s="102"/>
      <c r="QZ220" s="102"/>
      <c r="RA220" s="102"/>
      <c r="RB220" s="102"/>
      <c r="RC220" s="102"/>
      <c r="RD220" s="102"/>
      <c r="RE220" s="102"/>
      <c r="RF220" s="102"/>
      <c r="RG220" s="102"/>
      <c r="RH220" s="102"/>
      <c r="RI220" s="102"/>
      <c r="RJ220" s="102"/>
      <c r="RK220" s="102"/>
      <c r="RL220" s="102"/>
      <c r="RM220" s="102"/>
      <c r="RN220" s="102"/>
      <c r="RO220" s="102"/>
      <c r="RP220" s="102"/>
      <c r="RQ220" s="102"/>
      <c r="RR220" s="102"/>
      <c r="RS220" s="102"/>
      <c r="RT220" s="102"/>
      <c r="RU220" s="102"/>
      <c r="RV220" s="102"/>
      <c r="RW220" s="102"/>
      <c r="RX220" s="102"/>
      <c r="RY220" s="102"/>
      <c r="RZ220" s="102"/>
      <c r="SA220" s="102"/>
      <c r="SB220" s="102"/>
      <c r="SC220" s="102"/>
      <c r="SD220" s="102"/>
      <c r="SE220" s="102"/>
      <c r="SF220" s="102"/>
      <c r="SG220" s="102"/>
      <c r="SH220" s="102"/>
      <c r="SI220" s="102"/>
      <c r="SJ220" s="102"/>
      <c r="SK220" s="102"/>
      <c r="SL220" s="102"/>
      <c r="SM220" s="102"/>
      <c r="SN220" s="102"/>
      <c r="SO220" s="102"/>
      <c r="SP220" s="102"/>
      <c r="SQ220" s="102"/>
      <c r="SR220" s="102"/>
      <c r="SS220" s="102"/>
      <c r="ST220" s="102"/>
      <c r="SU220" s="102"/>
      <c r="SV220" s="102"/>
      <c r="SW220" s="102"/>
      <c r="SX220" s="102"/>
      <c r="SY220" s="102"/>
      <c r="SZ220" s="102"/>
      <c r="TA220" s="102"/>
      <c r="TB220" s="102"/>
      <c r="TC220" s="102"/>
      <c r="TD220" s="102"/>
      <c r="TE220" s="102"/>
      <c r="TF220" s="102"/>
      <c r="TG220" s="102"/>
      <c r="TH220" s="102"/>
      <c r="TI220" s="102"/>
      <c r="TJ220" s="102"/>
      <c r="TK220" s="102"/>
      <c r="TL220" s="102"/>
      <c r="TM220" s="102"/>
      <c r="TN220" s="102"/>
      <c r="TO220" s="102"/>
      <c r="TP220" s="102"/>
      <c r="TQ220" s="102"/>
      <c r="TR220" s="102"/>
      <c r="TS220" s="102"/>
      <c r="TT220" s="102"/>
      <c r="TU220" s="102"/>
      <c r="TV220" s="102"/>
      <c r="TW220" s="102"/>
      <c r="TX220" s="102"/>
      <c r="TY220" s="102"/>
      <c r="TZ220" s="102"/>
      <c r="UA220" s="102"/>
      <c r="UB220" s="102"/>
      <c r="UC220" s="102"/>
      <c r="UD220" s="102"/>
      <c r="UE220" s="102"/>
      <c r="UF220" s="102"/>
      <c r="UG220" s="102"/>
      <c r="UH220" s="102"/>
      <c r="UI220" s="102"/>
      <c r="UJ220" s="102"/>
      <c r="UK220" s="102"/>
      <c r="UL220" s="102"/>
      <c r="UM220" s="102"/>
      <c r="UN220" s="102"/>
      <c r="UO220" s="102"/>
      <c r="UP220" s="102"/>
      <c r="UQ220" s="102"/>
      <c r="UR220" s="102"/>
      <c r="US220" s="102"/>
      <c r="UT220" s="102"/>
      <c r="UU220" s="102"/>
      <c r="UV220" s="102"/>
      <c r="UW220" s="102"/>
      <c r="UX220" s="102"/>
      <c r="UY220" s="102"/>
      <c r="UZ220" s="102"/>
      <c r="VA220" s="102"/>
      <c r="VB220" s="102"/>
      <c r="VC220" s="102"/>
      <c r="VD220" s="102"/>
      <c r="VE220" s="102"/>
      <c r="VF220" s="102"/>
      <c r="VG220" s="102"/>
      <c r="VH220" s="102"/>
      <c r="VI220" s="102"/>
      <c r="VJ220" s="102"/>
      <c r="VK220" s="102"/>
      <c r="VL220" s="102"/>
      <c r="VM220" s="102"/>
      <c r="VN220" s="102"/>
      <c r="VO220" s="102"/>
      <c r="VP220" s="102"/>
      <c r="VQ220" s="102"/>
      <c r="VR220" s="102"/>
      <c r="VS220" s="102"/>
      <c r="VT220" s="102"/>
      <c r="VU220" s="102"/>
      <c r="VV220" s="102"/>
      <c r="VW220" s="102"/>
      <c r="VX220" s="102"/>
      <c r="VY220" s="102"/>
      <c r="VZ220" s="102"/>
      <c r="WA220" s="102"/>
      <c r="WB220" s="102"/>
      <c r="WC220" s="102"/>
      <c r="WD220" s="102"/>
      <c r="WE220" s="102"/>
      <c r="WF220" s="102"/>
      <c r="WG220" s="102"/>
      <c r="WH220" s="102"/>
      <c r="WI220" s="102"/>
      <c r="WJ220" s="102"/>
      <c r="WK220" s="102"/>
      <c r="WL220" s="102"/>
      <c r="WM220" s="102"/>
      <c r="WN220" s="102"/>
      <c r="WO220" s="102"/>
      <c r="WP220" s="102"/>
      <c r="WQ220" s="102"/>
      <c r="WR220" s="102"/>
      <c r="WS220" s="102"/>
      <c r="WT220" s="102"/>
      <c r="WU220" s="102"/>
      <c r="WV220" s="102"/>
      <c r="WW220" s="102"/>
      <c r="WX220" s="102"/>
      <c r="WY220" s="102"/>
      <c r="WZ220" s="102"/>
      <c r="XA220" s="102"/>
      <c r="XB220" s="102"/>
      <c r="XC220" s="102"/>
      <c r="XD220" s="102"/>
      <c r="XE220" s="102"/>
      <c r="XF220" s="102"/>
      <c r="XG220" s="102"/>
      <c r="XH220" s="102"/>
      <c r="XI220" s="102"/>
      <c r="XJ220" s="102"/>
      <c r="XK220" s="102"/>
      <c r="XL220" s="102"/>
      <c r="XM220" s="102"/>
      <c r="XN220" s="102"/>
      <c r="XO220" s="102"/>
      <c r="XP220" s="102"/>
      <c r="XQ220" s="102"/>
      <c r="XR220" s="102"/>
      <c r="XS220" s="102"/>
      <c r="XT220" s="102"/>
      <c r="XU220" s="102"/>
      <c r="XV220" s="102"/>
      <c r="XW220" s="102"/>
      <c r="XX220" s="102"/>
      <c r="XY220" s="102"/>
      <c r="XZ220" s="102"/>
      <c r="YA220" s="102"/>
      <c r="YB220" s="102"/>
      <c r="YC220" s="102"/>
      <c r="YD220" s="102"/>
      <c r="YE220" s="102"/>
      <c r="YF220" s="102"/>
      <c r="YG220" s="102"/>
      <c r="YH220" s="102"/>
      <c r="YI220" s="102"/>
      <c r="YJ220" s="102"/>
      <c r="YK220" s="102"/>
      <c r="YL220" s="102"/>
      <c r="YM220" s="102"/>
      <c r="YN220" s="102"/>
      <c r="YO220" s="102"/>
      <c r="YP220" s="102"/>
      <c r="YQ220" s="102"/>
      <c r="YR220" s="102"/>
      <c r="YS220" s="102"/>
      <c r="YT220" s="102"/>
      <c r="YU220" s="102"/>
      <c r="YV220" s="102"/>
      <c r="YW220" s="102"/>
      <c r="YX220" s="102"/>
      <c r="YY220" s="102"/>
      <c r="YZ220" s="102"/>
      <c r="ZA220" s="102"/>
      <c r="ZB220" s="102"/>
      <c r="ZC220" s="102"/>
      <c r="ZD220" s="102"/>
      <c r="ZE220" s="102"/>
      <c r="ZF220" s="102"/>
      <c r="ZG220" s="102"/>
      <c r="ZH220" s="102"/>
      <c r="ZI220" s="102"/>
      <c r="ZJ220" s="102"/>
      <c r="ZK220" s="102"/>
      <c r="ZL220" s="102"/>
      <c r="ZM220" s="102"/>
      <c r="ZN220" s="102"/>
      <c r="ZO220" s="102"/>
      <c r="ZP220" s="102"/>
      <c r="ZQ220" s="102"/>
      <c r="ZR220" s="102"/>
      <c r="ZS220" s="102"/>
      <c r="ZT220" s="102"/>
      <c r="ZU220" s="102"/>
      <c r="ZV220" s="102"/>
      <c r="ZW220" s="102"/>
      <c r="ZX220" s="102"/>
      <c r="ZY220" s="102"/>
      <c r="ZZ220" s="102"/>
      <c r="AAA220" s="102"/>
      <c r="AAB220" s="102"/>
      <c r="AAC220" s="102"/>
      <c r="AAD220" s="102"/>
      <c r="AAE220" s="102"/>
      <c r="AAF220" s="102"/>
      <c r="AAG220" s="102"/>
      <c r="AAH220" s="102"/>
      <c r="AAI220" s="102"/>
      <c r="AAJ220" s="102"/>
      <c r="AAK220" s="102"/>
      <c r="AAL220" s="102"/>
      <c r="AAM220" s="102"/>
      <c r="AAN220" s="102"/>
      <c r="AAO220" s="102"/>
      <c r="AAP220" s="102"/>
      <c r="AAQ220" s="102"/>
      <c r="AAR220" s="102"/>
      <c r="AAS220" s="102"/>
      <c r="AAT220" s="102"/>
      <c r="AAU220" s="102"/>
      <c r="AAV220" s="102"/>
      <c r="AAW220" s="102"/>
      <c r="AAX220" s="102"/>
      <c r="AAY220" s="102"/>
      <c r="AAZ220" s="102"/>
      <c r="ABA220" s="102"/>
      <c r="ABB220" s="102"/>
      <c r="ABC220" s="102"/>
      <c r="ABD220" s="102"/>
      <c r="ABE220" s="102"/>
      <c r="ABF220" s="102"/>
      <c r="ABG220" s="102"/>
      <c r="ABH220" s="102"/>
      <c r="ABI220" s="102"/>
      <c r="ABJ220" s="102"/>
      <c r="ABK220" s="102"/>
      <c r="ABL220" s="102"/>
      <c r="ABM220" s="102"/>
      <c r="ABN220" s="102"/>
      <c r="ABO220" s="102"/>
      <c r="ABP220" s="102"/>
      <c r="ABQ220" s="102"/>
      <c r="ABR220" s="102"/>
      <c r="ABS220" s="102"/>
      <c r="ABT220" s="102"/>
      <c r="ABU220" s="102"/>
      <c r="ABV220" s="102"/>
      <c r="ABW220" s="102"/>
      <c r="ABX220" s="102"/>
      <c r="ABY220" s="102"/>
      <c r="ABZ220" s="102"/>
      <c r="ACA220" s="102"/>
      <c r="ACB220" s="102"/>
      <c r="ACC220" s="102"/>
      <c r="ACD220" s="102"/>
      <c r="ACE220" s="102"/>
      <c r="ACF220" s="102"/>
      <c r="ACG220" s="102"/>
      <c r="ACH220" s="102"/>
      <c r="ACI220" s="102"/>
      <c r="ACJ220" s="102"/>
      <c r="ACK220" s="102"/>
      <c r="ACL220" s="102"/>
      <c r="ACM220" s="102"/>
      <c r="ACN220" s="102"/>
      <c r="ACO220" s="102"/>
      <c r="ACP220" s="102"/>
      <c r="ACQ220" s="102"/>
      <c r="ACR220" s="102"/>
      <c r="ACS220" s="102"/>
      <c r="ACT220" s="102"/>
      <c r="ACU220" s="102"/>
      <c r="ACV220" s="102"/>
      <c r="ACW220" s="102"/>
      <c r="ACX220" s="102"/>
      <c r="ACY220" s="102"/>
      <c r="ACZ220" s="102"/>
      <c r="ADA220" s="102"/>
      <c r="ADB220" s="102"/>
      <c r="ADC220" s="102"/>
      <c r="ADD220" s="102"/>
      <c r="ADE220" s="102"/>
      <c r="ADF220" s="102"/>
      <c r="ADG220" s="102"/>
      <c r="ADH220" s="102"/>
      <c r="ADI220" s="102"/>
      <c r="ADJ220" s="102"/>
      <c r="ADK220" s="102"/>
      <c r="ADL220" s="102"/>
      <c r="ADM220" s="102"/>
      <c r="ADN220" s="102"/>
      <c r="ADO220" s="102"/>
      <c r="ADP220" s="102"/>
      <c r="ADQ220" s="102"/>
      <c r="ADR220" s="102"/>
      <c r="ADS220" s="102"/>
      <c r="ADT220" s="102"/>
      <c r="ADU220" s="102"/>
      <c r="ADV220" s="102"/>
      <c r="ADW220" s="102"/>
      <c r="ADX220" s="102"/>
      <c r="ADY220" s="102"/>
      <c r="ADZ220" s="102"/>
      <c r="AEA220" s="102"/>
      <c r="AEB220" s="102"/>
      <c r="AEC220" s="102"/>
    </row>
    <row r="221" spans="1:809" s="71" customFormat="1">
      <c r="A221" s="49"/>
      <c r="B221" s="35">
        <v>3</v>
      </c>
      <c r="C221" s="62" t="s">
        <v>561</v>
      </c>
      <c r="D221" s="72" t="s">
        <v>180</v>
      </c>
      <c r="E221" s="63" t="s">
        <v>85</v>
      </c>
      <c r="F221" s="63" t="s">
        <v>86</v>
      </c>
      <c r="G221" s="63">
        <v>43</v>
      </c>
      <c r="H221" s="64">
        <v>1230000</v>
      </c>
      <c r="I221" s="63" t="s">
        <v>268</v>
      </c>
      <c r="J221" s="65">
        <v>2</v>
      </c>
      <c r="K221" s="90">
        <v>86</v>
      </c>
      <c r="L221" s="65">
        <v>1969</v>
      </c>
      <c r="M221" s="89">
        <v>1969</v>
      </c>
      <c r="N221" s="64"/>
      <c r="O221" s="68"/>
      <c r="P221" s="68"/>
      <c r="Q221" s="69" t="s">
        <v>298</v>
      </c>
      <c r="R221" s="70"/>
      <c r="S221" s="29" t="s">
        <v>156</v>
      </c>
      <c r="T221" s="30" t="str">
        <f t="shared" si="3"/>
        <v>P</v>
      </c>
      <c r="U221" s="29"/>
      <c r="V221" s="29"/>
      <c r="W221" s="29"/>
      <c r="X221" s="29"/>
      <c r="Y221" s="29"/>
      <c r="Z221" s="29"/>
      <c r="AA221" s="29"/>
    </row>
    <row r="222" spans="1:809" s="71" customFormat="1">
      <c r="A222" s="49"/>
      <c r="B222" s="35">
        <v>3</v>
      </c>
      <c r="C222" s="62" t="s">
        <v>562</v>
      </c>
      <c r="D222" s="72" t="s">
        <v>56</v>
      </c>
      <c r="E222" s="63" t="s">
        <v>36</v>
      </c>
      <c r="F222" s="63"/>
      <c r="G222" s="63"/>
      <c r="H222" s="64"/>
      <c r="I222" s="63" t="s">
        <v>268</v>
      </c>
      <c r="J222" s="65">
        <v>2</v>
      </c>
      <c r="K222" s="90"/>
      <c r="L222" s="65">
        <v>1969</v>
      </c>
      <c r="M222" s="92">
        <v>25458</v>
      </c>
      <c r="N222" s="64">
        <v>11356</v>
      </c>
      <c r="O222" s="68"/>
      <c r="P222" s="68"/>
      <c r="Q222" s="69" t="s">
        <v>251</v>
      </c>
      <c r="R222" s="70" t="s">
        <v>563</v>
      </c>
      <c r="S222" s="29"/>
      <c r="T222" s="30" t="str">
        <f t="shared" si="3"/>
        <v>Cu</v>
      </c>
      <c r="U222" s="29"/>
      <c r="V222" s="29"/>
      <c r="W222" s="29"/>
      <c r="X222" s="29"/>
      <c r="Y222" s="29"/>
      <c r="Z222" s="29"/>
      <c r="AA222" s="29"/>
    </row>
    <row r="223" spans="1:809" s="71" customFormat="1">
      <c r="A223" s="49"/>
      <c r="B223" s="35">
        <v>3</v>
      </c>
      <c r="C223" s="62" t="s">
        <v>564</v>
      </c>
      <c r="D223" s="72" t="s">
        <v>167</v>
      </c>
      <c r="E223" s="63"/>
      <c r="F223" s="63"/>
      <c r="G223" s="63"/>
      <c r="H223" s="64"/>
      <c r="I223" s="63" t="s">
        <v>30</v>
      </c>
      <c r="J223" s="65">
        <v>1</v>
      </c>
      <c r="K223" s="90">
        <v>217</v>
      </c>
      <c r="L223" s="65">
        <v>1968</v>
      </c>
      <c r="M223" s="67">
        <v>24876</v>
      </c>
      <c r="N223" s="64"/>
      <c r="O223" s="68"/>
      <c r="P223" s="68"/>
      <c r="Q223" s="69" t="s">
        <v>298</v>
      </c>
      <c r="R223" s="70"/>
      <c r="S223" s="29"/>
      <c r="T223" s="30" t="str">
        <f t="shared" si="3"/>
        <v>?</v>
      </c>
      <c r="U223" s="29"/>
      <c r="V223" s="29"/>
      <c r="W223" s="29"/>
      <c r="X223" s="29"/>
      <c r="Y223" s="29"/>
      <c r="Z223" s="29"/>
      <c r="AA223" s="29"/>
    </row>
    <row r="224" spans="1:809" s="71" customFormat="1">
      <c r="A224" s="49"/>
      <c r="B224" s="35">
        <v>3</v>
      </c>
      <c r="C224" s="62" t="s">
        <v>565</v>
      </c>
      <c r="D224" s="72" t="s">
        <v>99</v>
      </c>
      <c r="E224" s="63" t="s">
        <v>36</v>
      </c>
      <c r="F224" s="63" t="s">
        <v>198</v>
      </c>
      <c r="G224" s="63">
        <v>12</v>
      </c>
      <c r="H224" s="64">
        <v>300000</v>
      </c>
      <c r="I224" s="63" t="s">
        <v>136</v>
      </c>
      <c r="J224" s="65">
        <v>1</v>
      </c>
      <c r="K224" s="90">
        <v>57</v>
      </c>
      <c r="L224" s="65">
        <v>1968</v>
      </c>
      <c r="M224" s="89">
        <v>1968</v>
      </c>
      <c r="N224" s="64">
        <v>90000</v>
      </c>
      <c r="O224" s="68">
        <v>0.15</v>
      </c>
      <c r="P224" s="68"/>
      <c r="Q224" s="69" t="s">
        <v>240</v>
      </c>
      <c r="R224" s="70"/>
      <c r="S224" s="29"/>
      <c r="T224" s="30" t="str">
        <f t="shared" si="3"/>
        <v>Pb Zn</v>
      </c>
      <c r="U224" s="29"/>
      <c r="V224" s="29"/>
      <c r="W224" s="29"/>
      <c r="X224" s="29"/>
      <c r="Y224" s="29"/>
      <c r="Z224" s="29"/>
      <c r="AA224" s="29"/>
    </row>
    <row r="225" spans="1:809" s="71" customFormat="1">
      <c r="A225" s="49"/>
      <c r="B225" s="35">
        <v>3</v>
      </c>
      <c r="C225" s="62" t="s">
        <v>566</v>
      </c>
      <c r="D225" s="72" t="s">
        <v>180</v>
      </c>
      <c r="E225" s="63"/>
      <c r="F225" s="63"/>
      <c r="G225" s="63"/>
      <c r="H225" s="64"/>
      <c r="I225" s="63" t="s">
        <v>52</v>
      </c>
      <c r="J225" s="65">
        <v>1</v>
      </c>
      <c r="K225" s="90">
        <v>1</v>
      </c>
      <c r="L225" s="65">
        <v>1968</v>
      </c>
      <c r="M225" s="89">
        <v>1968</v>
      </c>
      <c r="N225" s="64"/>
      <c r="O225" s="68"/>
      <c r="P225" s="68"/>
      <c r="Q225" s="69" t="s">
        <v>298</v>
      </c>
      <c r="R225" s="70"/>
      <c r="S225" s="29" t="s">
        <v>156</v>
      </c>
      <c r="T225" s="30" t="str">
        <f t="shared" si="3"/>
        <v>P</v>
      </c>
      <c r="U225" s="29"/>
      <c r="V225" s="29"/>
      <c r="W225" s="29"/>
      <c r="X225" s="29"/>
      <c r="Y225" s="29"/>
      <c r="Z225" s="29"/>
      <c r="AA225" s="29"/>
    </row>
    <row r="226" spans="1:809" s="71" customFormat="1">
      <c r="A226" s="35"/>
      <c r="B226" s="35">
        <v>5</v>
      </c>
      <c r="C226" s="62" t="s">
        <v>567</v>
      </c>
      <c r="D226" s="72" t="s">
        <v>523</v>
      </c>
      <c r="E226" s="63" t="s">
        <v>36</v>
      </c>
      <c r="F226" s="63" t="s">
        <v>198</v>
      </c>
      <c r="G226" s="63">
        <v>30</v>
      </c>
      <c r="H226" s="64"/>
      <c r="I226" s="63">
        <v>3</v>
      </c>
      <c r="J226" s="65">
        <v>3</v>
      </c>
      <c r="K226" s="90">
        <v>60</v>
      </c>
      <c r="L226" s="65">
        <v>1968</v>
      </c>
      <c r="M226" s="89">
        <v>1968</v>
      </c>
      <c r="N226" s="64"/>
      <c r="O226" s="68"/>
      <c r="P226" s="68"/>
      <c r="Q226" s="69" t="s">
        <v>298</v>
      </c>
      <c r="R226" s="70"/>
      <c r="S226" s="29" t="s">
        <v>156</v>
      </c>
      <c r="T226" s="30" t="str">
        <f t="shared" si="3"/>
        <v>K</v>
      </c>
      <c r="U226" s="29"/>
      <c r="V226" s="29"/>
      <c r="W226" s="29"/>
      <c r="X226" s="29"/>
      <c r="Y226" s="29"/>
      <c r="Z226" s="29"/>
      <c r="AA226" s="29"/>
    </row>
    <row r="227" spans="1:809" s="71" customFormat="1">
      <c r="A227" s="49"/>
      <c r="B227" s="35">
        <v>3</v>
      </c>
      <c r="C227" s="62" t="s">
        <v>568</v>
      </c>
      <c r="D227" s="72" t="s">
        <v>379</v>
      </c>
      <c r="E227" s="63"/>
      <c r="F227" s="63"/>
      <c r="G227" s="63"/>
      <c r="H227" s="64"/>
      <c r="I227" s="63" t="s">
        <v>52</v>
      </c>
      <c r="J227" s="65">
        <v>1</v>
      </c>
      <c r="K227" s="90">
        <v>33</v>
      </c>
      <c r="L227" s="65">
        <v>1967</v>
      </c>
      <c r="M227" s="67">
        <v>24655</v>
      </c>
      <c r="N227" s="64">
        <v>12000</v>
      </c>
      <c r="O227" s="68"/>
      <c r="P227" s="68"/>
      <c r="Q227" s="69" t="s">
        <v>298</v>
      </c>
      <c r="R227" s="70" t="s">
        <v>569</v>
      </c>
      <c r="S227" s="29"/>
      <c r="T227" s="30" t="str">
        <f t="shared" si="3"/>
        <v>Mo</v>
      </c>
      <c r="U227" s="29"/>
      <c r="V227" s="29"/>
      <c r="W227" s="29"/>
      <c r="X227" s="29"/>
      <c r="Y227" s="29"/>
      <c r="Z227" s="29"/>
      <c r="AA227" s="29"/>
    </row>
    <row r="228" spans="1:809" s="71" customFormat="1">
      <c r="A228" s="18"/>
      <c r="B228" s="35">
        <v>1</v>
      </c>
      <c r="C228" s="62" t="s">
        <v>570</v>
      </c>
      <c r="D228" s="72" t="s">
        <v>180</v>
      </c>
      <c r="E228" s="63"/>
      <c r="F228" s="63"/>
      <c r="G228" s="63"/>
      <c r="H228" s="64"/>
      <c r="I228" s="63" t="s">
        <v>571</v>
      </c>
      <c r="J228" s="65">
        <v>1</v>
      </c>
      <c r="K228" s="90">
        <v>83</v>
      </c>
      <c r="L228" s="65">
        <v>1967</v>
      </c>
      <c r="M228" s="124">
        <v>24532</v>
      </c>
      <c r="N228" s="64">
        <v>2000000</v>
      </c>
      <c r="O228" s="68"/>
      <c r="P228" s="68"/>
      <c r="Q228" s="69" t="s">
        <v>229</v>
      </c>
      <c r="R228" s="70" t="s">
        <v>572</v>
      </c>
      <c r="S228" s="29" t="s">
        <v>156</v>
      </c>
      <c r="T228" s="30" t="str">
        <f t="shared" si="3"/>
        <v>P</v>
      </c>
      <c r="U228" s="29"/>
      <c r="V228" s="29"/>
      <c r="W228" s="29"/>
      <c r="X228" s="29"/>
      <c r="Y228" s="29"/>
      <c r="Z228" s="29"/>
      <c r="AA228" s="29"/>
    </row>
    <row r="229" spans="1:809" s="71" customFormat="1">
      <c r="A229" s="49"/>
      <c r="B229" s="35">
        <v>3</v>
      </c>
      <c r="C229" s="62" t="s">
        <v>573</v>
      </c>
      <c r="D229" s="72" t="s">
        <v>67</v>
      </c>
      <c r="E229" s="63" t="s">
        <v>85</v>
      </c>
      <c r="F229" s="63"/>
      <c r="G229" s="63">
        <v>20</v>
      </c>
      <c r="H229" s="64"/>
      <c r="I229" s="63" t="s">
        <v>30</v>
      </c>
      <c r="J229" s="65">
        <v>1</v>
      </c>
      <c r="K229" s="90">
        <v>144</v>
      </c>
      <c r="L229" s="65">
        <v>1967</v>
      </c>
      <c r="M229" s="89">
        <v>1967</v>
      </c>
      <c r="N229" s="64"/>
      <c r="O229" s="68"/>
      <c r="P229" s="68"/>
      <c r="Q229" s="69" t="s">
        <v>298</v>
      </c>
      <c r="R229" s="70"/>
      <c r="S229" s="29" t="s">
        <v>156</v>
      </c>
      <c r="T229" s="30" t="str">
        <f t="shared" si="3"/>
        <v>Coal</v>
      </c>
      <c r="U229" s="29"/>
      <c r="V229" s="29"/>
      <c r="W229" s="29"/>
      <c r="X229" s="29"/>
      <c r="Y229" s="29"/>
      <c r="Z229" s="29"/>
      <c r="AA229" s="29"/>
    </row>
    <row r="230" spans="1:809" s="71" customFormat="1">
      <c r="A230" s="49"/>
      <c r="B230" s="35">
        <v>3</v>
      </c>
      <c r="C230" s="62" t="s">
        <v>574</v>
      </c>
      <c r="D230" s="72" t="s">
        <v>67</v>
      </c>
      <c r="E230" s="63" t="s">
        <v>85</v>
      </c>
      <c r="F230" s="63" t="s">
        <v>37</v>
      </c>
      <c r="G230" s="63">
        <v>14</v>
      </c>
      <c r="H230" s="64"/>
      <c r="I230" s="63" t="s">
        <v>326</v>
      </c>
      <c r="J230" s="65">
        <v>2</v>
      </c>
      <c r="K230" s="90">
        <v>145</v>
      </c>
      <c r="L230" s="65">
        <v>1967</v>
      </c>
      <c r="M230" s="125">
        <v>1967</v>
      </c>
      <c r="N230" s="64"/>
      <c r="O230" s="68"/>
      <c r="P230" s="68"/>
      <c r="Q230" s="69" t="s">
        <v>298</v>
      </c>
      <c r="R230" s="70"/>
      <c r="S230" s="29" t="s">
        <v>156</v>
      </c>
      <c r="T230" s="30" t="str">
        <f t="shared" si="3"/>
        <v>Coal</v>
      </c>
      <c r="U230" s="29"/>
      <c r="V230" s="29"/>
      <c r="W230" s="29"/>
      <c r="X230" s="29"/>
      <c r="Y230" s="29"/>
      <c r="Z230" s="29"/>
      <c r="AA230" s="29"/>
    </row>
    <row r="231" spans="1:809" s="71" customFormat="1">
      <c r="A231" s="49"/>
      <c r="B231" s="35">
        <v>3</v>
      </c>
      <c r="C231" s="62" t="s">
        <v>575</v>
      </c>
      <c r="D231" s="72" t="s">
        <v>383</v>
      </c>
      <c r="E231" s="63" t="s">
        <v>85</v>
      </c>
      <c r="F231" s="63" t="s">
        <v>86</v>
      </c>
      <c r="G231" s="63">
        <v>30</v>
      </c>
      <c r="H231" s="64"/>
      <c r="I231" s="63" t="s">
        <v>268</v>
      </c>
      <c r="J231" s="65">
        <v>2</v>
      </c>
      <c r="K231" s="90">
        <v>146</v>
      </c>
      <c r="L231" s="65">
        <v>1967</v>
      </c>
      <c r="M231" s="89">
        <v>1967</v>
      </c>
      <c r="N231" s="64"/>
      <c r="O231" s="68"/>
      <c r="P231" s="68"/>
      <c r="Q231" s="69" t="s">
        <v>298</v>
      </c>
      <c r="R231" s="70"/>
      <c r="S231" s="29" t="s">
        <v>156</v>
      </c>
      <c r="T231" s="30" t="str">
        <f t="shared" si="3"/>
        <v>Sand</v>
      </c>
      <c r="U231" s="29"/>
      <c r="V231" s="29"/>
      <c r="W231" s="29"/>
      <c r="X231" s="29"/>
      <c r="Y231" s="29"/>
      <c r="Z231" s="29"/>
      <c r="AA231" s="29"/>
    </row>
    <row r="232" spans="1:809" s="73" customFormat="1" ht="24">
      <c r="A232" s="35"/>
      <c r="B232" s="35">
        <v>5</v>
      </c>
      <c r="C232" s="62" t="s">
        <v>576</v>
      </c>
      <c r="D232" s="72" t="s">
        <v>67</v>
      </c>
      <c r="E232" s="63"/>
      <c r="F232" s="63"/>
      <c r="G232" s="63"/>
      <c r="H232" s="64">
        <v>230000</v>
      </c>
      <c r="I232" s="63">
        <v>3</v>
      </c>
      <c r="J232" s="65">
        <v>3</v>
      </c>
      <c r="K232" s="90"/>
      <c r="L232" s="65">
        <v>1966</v>
      </c>
      <c r="M232" s="67">
        <v>24401</v>
      </c>
      <c r="N232" s="64">
        <v>162000</v>
      </c>
      <c r="O232" s="68"/>
      <c r="P232" s="68">
        <v>144</v>
      </c>
      <c r="Q232" s="69" t="s">
        <v>577</v>
      </c>
      <c r="R232" s="70" t="s">
        <v>578</v>
      </c>
      <c r="S232" s="100" t="s">
        <v>156</v>
      </c>
      <c r="T232" s="30" t="str">
        <f t="shared" si="3"/>
        <v>Coal</v>
      </c>
      <c r="U232" s="100"/>
      <c r="V232" s="100"/>
      <c r="W232" s="100"/>
      <c r="X232" s="100"/>
      <c r="Y232" s="100">
        <v>1869</v>
      </c>
      <c r="Z232" s="100"/>
      <c r="AA232" s="100"/>
      <c r="AB232" s="101"/>
      <c r="AC232" s="102"/>
      <c r="AD232" s="102"/>
      <c r="AE232" s="102"/>
      <c r="AF232" s="102"/>
      <c r="AG232" s="102"/>
      <c r="AH232" s="102"/>
      <c r="AI232" s="102"/>
      <c r="AJ232" s="102"/>
      <c r="AK232" s="102"/>
      <c r="AL232" s="102"/>
      <c r="AM232" s="102"/>
      <c r="AN232" s="102"/>
      <c r="AO232" s="102"/>
      <c r="AP232" s="102"/>
      <c r="AQ232" s="102"/>
      <c r="AR232" s="102"/>
      <c r="AS232" s="102"/>
      <c r="AT232" s="102"/>
      <c r="AU232" s="102"/>
      <c r="AV232" s="102"/>
      <c r="AW232" s="102"/>
      <c r="AX232" s="102"/>
      <c r="AY232" s="102"/>
      <c r="AZ232" s="102"/>
      <c r="BA232" s="102"/>
      <c r="BB232" s="102"/>
      <c r="BC232" s="102"/>
      <c r="BD232" s="102"/>
      <c r="BE232" s="102"/>
      <c r="BF232" s="102"/>
      <c r="BG232" s="102"/>
      <c r="BH232" s="102"/>
      <c r="BI232" s="102"/>
      <c r="BJ232" s="102"/>
      <c r="BK232" s="102"/>
      <c r="BL232" s="102"/>
      <c r="BM232" s="102"/>
      <c r="BN232" s="102"/>
      <c r="BO232" s="102"/>
      <c r="BP232" s="102"/>
      <c r="BQ232" s="102"/>
      <c r="BR232" s="102"/>
      <c r="BS232" s="102"/>
      <c r="BT232" s="102"/>
      <c r="BU232" s="102"/>
      <c r="BV232" s="102"/>
      <c r="BW232" s="102"/>
      <c r="BX232" s="102"/>
      <c r="BY232" s="102"/>
      <c r="BZ232" s="102"/>
      <c r="CA232" s="102"/>
      <c r="CB232" s="102"/>
      <c r="CC232" s="102"/>
      <c r="CD232" s="102"/>
      <c r="CE232" s="102"/>
      <c r="CF232" s="102"/>
      <c r="CG232" s="102"/>
      <c r="CH232" s="102"/>
      <c r="CI232" s="102"/>
      <c r="CJ232" s="102"/>
      <c r="CK232" s="102"/>
      <c r="CL232" s="102"/>
      <c r="CM232" s="102"/>
      <c r="CN232" s="102"/>
      <c r="CO232" s="102"/>
      <c r="CP232" s="102"/>
      <c r="CQ232" s="102"/>
      <c r="CR232" s="102"/>
      <c r="CS232" s="102"/>
      <c r="CT232" s="102"/>
      <c r="CU232" s="102"/>
      <c r="CV232" s="102"/>
      <c r="CW232" s="102"/>
      <c r="CX232" s="102"/>
      <c r="CY232" s="102"/>
      <c r="CZ232" s="102"/>
      <c r="DA232" s="102"/>
      <c r="DB232" s="102"/>
      <c r="DC232" s="102"/>
      <c r="DD232" s="102"/>
      <c r="DE232" s="102"/>
      <c r="DF232" s="102"/>
      <c r="DG232" s="102"/>
      <c r="DH232" s="102"/>
      <c r="DI232" s="102"/>
      <c r="DJ232" s="102"/>
      <c r="DK232" s="102"/>
      <c r="DL232" s="102"/>
      <c r="DM232" s="102"/>
      <c r="DN232" s="102"/>
      <c r="DO232" s="102"/>
      <c r="DP232" s="102"/>
      <c r="DQ232" s="102"/>
      <c r="DR232" s="102"/>
      <c r="DS232" s="102"/>
      <c r="DT232" s="102"/>
      <c r="DU232" s="102"/>
      <c r="DV232" s="102"/>
      <c r="DW232" s="102"/>
      <c r="DX232" s="102"/>
      <c r="DY232" s="102"/>
      <c r="DZ232" s="102"/>
      <c r="EA232" s="102"/>
      <c r="EB232" s="102"/>
      <c r="EC232" s="102"/>
      <c r="ED232" s="102"/>
      <c r="EE232" s="102"/>
      <c r="EF232" s="102"/>
      <c r="EG232" s="102"/>
      <c r="EH232" s="102"/>
      <c r="EI232" s="102"/>
      <c r="EJ232" s="102"/>
      <c r="EK232" s="102"/>
      <c r="EL232" s="102"/>
      <c r="EM232" s="102"/>
      <c r="EN232" s="102"/>
      <c r="EO232" s="102"/>
      <c r="EP232" s="102"/>
      <c r="EQ232" s="102"/>
      <c r="ER232" s="102"/>
      <c r="ES232" s="102"/>
      <c r="ET232" s="102"/>
      <c r="EU232" s="102"/>
      <c r="EV232" s="102"/>
      <c r="EW232" s="102"/>
      <c r="EX232" s="102"/>
      <c r="EY232" s="102"/>
      <c r="EZ232" s="102"/>
      <c r="FA232" s="102"/>
      <c r="FB232" s="102"/>
      <c r="FC232" s="102"/>
      <c r="FD232" s="102"/>
      <c r="FE232" s="102"/>
      <c r="FF232" s="102"/>
      <c r="FG232" s="102"/>
      <c r="FH232" s="102"/>
      <c r="FI232" s="102"/>
      <c r="FJ232" s="102"/>
      <c r="FK232" s="102"/>
      <c r="FL232" s="102"/>
      <c r="FM232" s="102"/>
      <c r="FN232" s="102"/>
      <c r="FO232" s="102"/>
      <c r="FP232" s="102"/>
      <c r="FQ232" s="102"/>
      <c r="FR232" s="102"/>
      <c r="FS232" s="102"/>
      <c r="FT232" s="102"/>
      <c r="FU232" s="102"/>
      <c r="FV232" s="102"/>
      <c r="FW232" s="102"/>
      <c r="FX232" s="102"/>
      <c r="FY232" s="102"/>
      <c r="FZ232" s="102"/>
      <c r="GA232" s="102"/>
      <c r="GB232" s="102"/>
      <c r="GC232" s="102"/>
      <c r="GD232" s="102"/>
      <c r="GE232" s="102"/>
      <c r="GF232" s="102"/>
      <c r="GG232" s="102"/>
      <c r="GH232" s="102"/>
      <c r="GI232" s="102"/>
      <c r="GJ232" s="102"/>
      <c r="GK232" s="102"/>
      <c r="GL232" s="102"/>
      <c r="GM232" s="102"/>
      <c r="GN232" s="102"/>
      <c r="GO232" s="102"/>
      <c r="GP232" s="102"/>
      <c r="GQ232" s="102"/>
      <c r="GR232" s="102"/>
      <c r="GS232" s="102"/>
      <c r="GT232" s="102"/>
      <c r="GU232" s="102"/>
      <c r="GV232" s="102"/>
      <c r="GW232" s="102"/>
      <c r="GX232" s="102"/>
      <c r="GY232" s="102"/>
      <c r="GZ232" s="102"/>
      <c r="HA232" s="102"/>
      <c r="HB232" s="102"/>
      <c r="HC232" s="102"/>
      <c r="HD232" s="102"/>
      <c r="HE232" s="102"/>
      <c r="HF232" s="102"/>
      <c r="HG232" s="102"/>
      <c r="HH232" s="102"/>
      <c r="HI232" s="102"/>
      <c r="HJ232" s="102"/>
      <c r="HK232" s="102"/>
      <c r="HL232" s="102"/>
      <c r="HM232" s="102"/>
      <c r="HN232" s="102"/>
      <c r="HO232" s="102"/>
      <c r="HP232" s="102"/>
      <c r="HQ232" s="102"/>
      <c r="HR232" s="102"/>
      <c r="HS232" s="102"/>
      <c r="HT232" s="102"/>
      <c r="HU232" s="102"/>
      <c r="HV232" s="102"/>
      <c r="HW232" s="102"/>
      <c r="HX232" s="102"/>
      <c r="HY232" s="102"/>
      <c r="HZ232" s="102"/>
      <c r="IA232" s="102"/>
      <c r="IB232" s="102"/>
      <c r="IC232" s="102"/>
      <c r="ID232" s="102"/>
      <c r="IE232" s="102"/>
      <c r="IF232" s="102"/>
      <c r="IG232" s="102"/>
      <c r="IH232" s="102"/>
      <c r="II232" s="102"/>
      <c r="IJ232" s="102"/>
      <c r="IK232" s="102"/>
      <c r="IL232" s="102"/>
      <c r="IM232" s="102"/>
      <c r="IN232" s="102"/>
      <c r="IO232" s="102"/>
      <c r="IP232" s="102"/>
      <c r="IQ232" s="102"/>
      <c r="IR232" s="102"/>
      <c r="IS232" s="102"/>
      <c r="IT232" s="102"/>
      <c r="IU232" s="102"/>
      <c r="IV232" s="102"/>
      <c r="IW232" s="102"/>
      <c r="IX232" s="102"/>
      <c r="IY232" s="102"/>
      <c r="IZ232" s="102"/>
      <c r="JA232" s="102"/>
      <c r="JB232" s="102"/>
      <c r="JC232" s="102"/>
      <c r="JD232" s="102"/>
      <c r="JE232" s="102"/>
      <c r="JF232" s="102"/>
      <c r="JG232" s="102"/>
      <c r="JH232" s="102"/>
      <c r="JI232" s="102"/>
      <c r="JJ232" s="102"/>
      <c r="JK232" s="102"/>
      <c r="JL232" s="102"/>
      <c r="JM232" s="102"/>
      <c r="JN232" s="102"/>
      <c r="JO232" s="102"/>
      <c r="JP232" s="102"/>
      <c r="JQ232" s="102"/>
      <c r="JR232" s="102"/>
      <c r="JS232" s="102"/>
      <c r="JT232" s="102"/>
      <c r="JU232" s="102"/>
      <c r="JV232" s="102"/>
      <c r="JW232" s="102"/>
      <c r="JX232" s="102"/>
      <c r="JY232" s="102"/>
      <c r="JZ232" s="102"/>
      <c r="KA232" s="102"/>
      <c r="KB232" s="102"/>
      <c r="KC232" s="102"/>
      <c r="KD232" s="102"/>
      <c r="KE232" s="102"/>
      <c r="KF232" s="102"/>
      <c r="KG232" s="102"/>
      <c r="KH232" s="102"/>
      <c r="KI232" s="102"/>
      <c r="KJ232" s="102"/>
      <c r="KK232" s="102"/>
      <c r="KL232" s="102"/>
      <c r="KM232" s="102"/>
      <c r="KN232" s="102"/>
      <c r="KO232" s="102"/>
      <c r="KP232" s="102"/>
      <c r="KQ232" s="102"/>
      <c r="KR232" s="102"/>
      <c r="KS232" s="102"/>
      <c r="KT232" s="102"/>
      <c r="KU232" s="102"/>
      <c r="KV232" s="102"/>
      <c r="KW232" s="102"/>
      <c r="KX232" s="102"/>
      <c r="KY232" s="102"/>
      <c r="KZ232" s="102"/>
      <c r="LA232" s="102"/>
      <c r="LB232" s="102"/>
      <c r="LC232" s="102"/>
      <c r="LD232" s="102"/>
      <c r="LE232" s="102"/>
      <c r="LF232" s="102"/>
      <c r="LG232" s="102"/>
      <c r="LH232" s="102"/>
      <c r="LI232" s="102"/>
      <c r="LJ232" s="102"/>
      <c r="LK232" s="102"/>
      <c r="LL232" s="102"/>
      <c r="LM232" s="102"/>
      <c r="LN232" s="102"/>
      <c r="LO232" s="102"/>
      <c r="LP232" s="102"/>
      <c r="LQ232" s="102"/>
      <c r="LR232" s="102"/>
      <c r="LS232" s="102"/>
      <c r="LT232" s="102"/>
      <c r="LU232" s="102"/>
      <c r="LV232" s="102"/>
      <c r="LW232" s="102"/>
      <c r="LX232" s="102"/>
      <c r="LY232" s="102"/>
      <c r="LZ232" s="102"/>
      <c r="MA232" s="102"/>
      <c r="MB232" s="102"/>
      <c r="MC232" s="102"/>
      <c r="MD232" s="102"/>
      <c r="ME232" s="102"/>
      <c r="MF232" s="102"/>
      <c r="MG232" s="102"/>
      <c r="MH232" s="102"/>
      <c r="MI232" s="102"/>
      <c r="MJ232" s="102"/>
      <c r="MK232" s="102"/>
      <c r="ML232" s="102"/>
      <c r="MM232" s="102"/>
      <c r="MN232" s="102"/>
      <c r="MO232" s="102"/>
      <c r="MP232" s="102"/>
      <c r="MQ232" s="102"/>
      <c r="MR232" s="102"/>
      <c r="MS232" s="102"/>
      <c r="MT232" s="102"/>
      <c r="MU232" s="102"/>
      <c r="MV232" s="102"/>
      <c r="MW232" s="102"/>
      <c r="MX232" s="102"/>
      <c r="MY232" s="102"/>
      <c r="MZ232" s="102"/>
      <c r="NA232" s="102"/>
      <c r="NB232" s="102"/>
      <c r="NC232" s="102"/>
      <c r="ND232" s="102"/>
      <c r="NE232" s="102"/>
      <c r="NF232" s="102"/>
      <c r="NG232" s="102"/>
      <c r="NH232" s="102"/>
      <c r="NI232" s="102"/>
      <c r="NJ232" s="102"/>
      <c r="NK232" s="102"/>
      <c r="NL232" s="102"/>
      <c r="NM232" s="102"/>
      <c r="NN232" s="102"/>
      <c r="NO232" s="102"/>
      <c r="NP232" s="102"/>
      <c r="NQ232" s="102"/>
      <c r="NR232" s="102"/>
      <c r="NS232" s="102"/>
      <c r="NT232" s="102"/>
      <c r="NU232" s="102"/>
      <c r="NV232" s="102"/>
      <c r="NW232" s="102"/>
      <c r="NX232" s="102"/>
      <c r="NY232" s="102"/>
      <c r="NZ232" s="102"/>
      <c r="OA232" s="102"/>
      <c r="OB232" s="102"/>
      <c r="OC232" s="102"/>
      <c r="OD232" s="102"/>
      <c r="OE232" s="102"/>
      <c r="OF232" s="102"/>
      <c r="OG232" s="102"/>
      <c r="OH232" s="102"/>
      <c r="OI232" s="102"/>
      <c r="OJ232" s="102"/>
      <c r="OK232" s="102"/>
      <c r="OL232" s="102"/>
      <c r="OM232" s="102"/>
      <c r="ON232" s="102"/>
      <c r="OO232" s="102"/>
      <c r="OP232" s="102"/>
      <c r="OQ232" s="102"/>
      <c r="OR232" s="102"/>
      <c r="OS232" s="102"/>
      <c r="OT232" s="102"/>
      <c r="OU232" s="102"/>
      <c r="OV232" s="102"/>
      <c r="OW232" s="102"/>
      <c r="OX232" s="102"/>
      <c r="OY232" s="102"/>
      <c r="OZ232" s="102"/>
      <c r="PA232" s="102"/>
      <c r="PB232" s="102"/>
      <c r="PC232" s="102"/>
      <c r="PD232" s="102"/>
      <c r="PE232" s="102"/>
      <c r="PF232" s="102"/>
      <c r="PG232" s="102"/>
      <c r="PH232" s="102"/>
      <c r="PI232" s="102"/>
      <c r="PJ232" s="102"/>
      <c r="PK232" s="102"/>
      <c r="PL232" s="102"/>
      <c r="PM232" s="102"/>
      <c r="PN232" s="102"/>
      <c r="PO232" s="102"/>
      <c r="PP232" s="102"/>
      <c r="PQ232" s="102"/>
      <c r="PR232" s="102"/>
      <c r="PS232" s="102"/>
      <c r="PT232" s="102"/>
      <c r="PU232" s="102"/>
      <c r="PV232" s="102"/>
      <c r="PW232" s="102"/>
      <c r="PX232" s="102"/>
      <c r="PY232" s="102"/>
      <c r="PZ232" s="102"/>
      <c r="QA232" s="102"/>
      <c r="QB232" s="102"/>
      <c r="QC232" s="102"/>
      <c r="QD232" s="102"/>
      <c r="QE232" s="102"/>
      <c r="QF232" s="102"/>
      <c r="QG232" s="102"/>
      <c r="QH232" s="102"/>
      <c r="QI232" s="102"/>
      <c r="QJ232" s="102"/>
      <c r="QK232" s="102"/>
      <c r="QL232" s="102"/>
      <c r="QM232" s="102"/>
      <c r="QN232" s="102"/>
      <c r="QO232" s="102"/>
      <c r="QP232" s="102"/>
      <c r="QQ232" s="102"/>
      <c r="QR232" s="102"/>
      <c r="QS232" s="102"/>
      <c r="QT232" s="102"/>
      <c r="QU232" s="102"/>
      <c r="QV232" s="102"/>
      <c r="QW232" s="102"/>
      <c r="QX232" s="102"/>
      <c r="QY232" s="102"/>
      <c r="QZ232" s="102"/>
      <c r="RA232" s="102"/>
      <c r="RB232" s="102"/>
      <c r="RC232" s="102"/>
      <c r="RD232" s="102"/>
      <c r="RE232" s="102"/>
      <c r="RF232" s="102"/>
      <c r="RG232" s="102"/>
      <c r="RH232" s="102"/>
      <c r="RI232" s="102"/>
      <c r="RJ232" s="102"/>
      <c r="RK232" s="102"/>
      <c r="RL232" s="102"/>
      <c r="RM232" s="102"/>
      <c r="RN232" s="102"/>
      <c r="RO232" s="102"/>
      <c r="RP232" s="102"/>
      <c r="RQ232" s="102"/>
      <c r="RR232" s="102"/>
      <c r="RS232" s="102"/>
      <c r="RT232" s="102"/>
      <c r="RU232" s="102"/>
      <c r="RV232" s="102"/>
      <c r="RW232" s="102"/>
      <c r="RX232" s="102"/>
      <c r="RY232" s="102"/>
      <c r="RZ232" s="102"/>
      <c r="SA232" s="102"/>
      <c r="SB232" s="102"/>
      <c r="SC232" s="102"/>
      <c r="SD232" s="102"/>
      <c r="SE232" s="102"/>
      <c r="SF232" s="102"/>
      <c r="SG232" s="102"/>
      <c r="SH232" s="102"/>
      <c r="SI232" s="102"/>
      <c r="SJ232" s="102"/>
      <c r="SK232" s="102"/>
      <c r="SL232" s="102"/>
      <c r="SM232" s="102"/>
      <c r="SN232" s="102"/>
      <c r="SO232" s="102"/>
      <c r="SP232" s="102"/>
      <c r="SQ232" s="102"/>
      <c r="SR232" s="102"/>
      <c r="SS232" s="102"/>
      <c r="ST232" s="102"/>
      <c r="SU232" s="102"/>
      <c r="SV232" s="102"/>
      <c r="SW232" s="102"/>
      <c r="SX232" s="102"/>
      <c r="SY232" s="102"/>
      <c r="SZ232" s="102"/>
      <c r="TA232" s="102"/>
      <c r="TB232" s="102"/>
      <c r="TC232" s="102"/>
      <c r="TD232" s="102"/>
      <c r="TE232" s="102"/>
      <c r="TF232" s="102"/>
      <c r="TG232" s="102"/>
      <c r="TH232" s="102"/>
      <c r="TI232" s="102"/>
      <c r="TJ232" s="102"/>
      <c r="TK232" s="102"/>
      <c r="TL232" s="102"/>
      <c r="TM232" s="102"/>
      <c r="TN232" s="102"/>
      <c r="TO232" s="102"/>
      <c r="TP232" s="102"/>
      <c r="TQ232" s="102"/>
      <c r="TR232" s="102"/>
      <c r="TS232" s="102"/>
      <c r="TT232" s="102"/>
      <c r="TU232" s="102"/>
      <c r="TV232" s="102"/>
      <c r="TW232" s="102"/>
      <c r="TX232" s="102"/>
      <c r="TY232" s="102"/>
      <c r="TZ232" s="102"/>
      <c r="UA232" s="102"/>
      <c r="UB232" s="102"/>
      <c r="UC232" s="102"/>
      <c r="UD232" s="102"/>
      <c r="UE232" s="102"/>
      <c r="UF232" s="102"/>
      <c r="UG232" s="102"/>
      <c r="UH232" s="102"/>
      <c r="UI232" s="102"/>
      <c r="UJ232" s="102"/>
      <c r="UK232" s="102"/>
      <c r="UL232" s="102"/>
      <c r="UM232" s="102"/>
      <c r="UN232" s="102"/>
      <c r="UO232" s="102"/>
      <c r="UP232" s="102"/>
      <c r="UQ232" s="102"/>
      <c r="UR232" s="102"/>
      <c r="US232" s="102"/>
      <c r="UT232" s="102"/>
      <c r="UU232" s="102"/>
      <c r="UV232" s="102"/>
      <c r="UW232" s="102"/>
      <c r="UX232" s="102"/>
      <c r="UY232" s="102"/>
      <c r="UZ232" s="102"/>
      <c r="VA232" s="102"/>
      <c r="VB232" s="102"/>
      <c r="VC232" s="102"/>
      <c r="VD232" s="102"/>
      <c r="VE232" s="102"/>
      <c r="VF232" s="102"/>
      <c r="VG232" s="102"/>
      <c r="VH232" s="102"/>
      <c r="VI232" s="102"/>
      <c r="VJ232" s="102"/>
      <c r="VK232" s="102"/>
      <c r="VL232" s="102"/>
      <c r="VM232" s="102"/>
      <c r="VN232" s="102"/>
      <c r="VO232" s="102"/>
      <c r="VP232" s="102"/>
      <c r="VQ232" s="102"/>
      <c r="VR232" s="102"/>
      <c r="VS232" s="102"/>
      <c r="VT232" s="102"/>
      <c r="VU232" s="102"/>
      <c r="VV232" s="102"/>
      <c r="VW232" s="102"/>
      <c r="VX232" s="102"/>
      <c r="VY232" s="102"/>
      <c r="VZ232" s="102"/>
      <c r="WA232" s="102"/>
      <c r="WB232" s="102"/>
      <c r="WC232" s="102"/>
      <c r="WD232" s="102"/>
      <c r="WE232" s="102"/>
      <c r="WF232" s="102"/>
      <c r="WG232" s="102"/>
      <c r="WH232" s="102"/>
      <c r="WI232" s="102"/>
      <c r="WJ232" s="102"/>
      <c r="WK232" s="102"/>
      <c r="WL232" s="102"/>
      <c r="WM232" s="102"/>
      <c r="WN232" s="102"/>
      <c r="WO232" s="102"/>
      <c r="WP232" s="102"/>
      <c r="WQ232" s="102"/>
      <c r="WR232" s="102"/>
      <c r="WS232" s="102"/>
      <c r="WT232" s="102"/>
      <c r="WU232" s="102"/>
      <c r="WV232" s="102"/>
      <c r="WW232" s="102"/>
      <c r="WX232" s="102"/>
      <c r="WY232" s="102"/>
      <c r="WZ232" s="102"/>
      <c r="XA232" s="102"/>
      <c r="XB232" s="102"/>
      <c r="XC232" s="102"/>
      <c r="XD232" s="102"/>
      <c r="XE232" s="102"/>
      <c r="XF232" s="102"/>
      <c r="XG232" s="102"/>
      <c r="XH232" s="102"/>
      <c r="XI232" s="102"/>
      <c r="XJ232" s="102"/>
      <c r="XK232" s="102"/>
      <c r="XL232" s="102"/>
      <c r="XM232" s="102"/>
      <c r="XN232" s="102"/>
      <c r="XO232" s="102"/>
      <c r="XP232" s="102"/>
      <c r="XQ232" s="102"/>
      <c r="XR232" s="102"/>
      <c r="XS232" s="102"/>
      <c r="XT232" s="102"/>
      <c r="XU232" s="102"/>
      <c r="XV232" s="102"/>
      <c r="XW232" s="102"/>
      <c r="XX232" s="102"/>
      <c r="XY232" s="102"/>
      <c r="XZ232" s="102"/>
      <c r="YA232" s="102"/>
      <c r="YB232" s="102"/>
      <c r="YC232" s="102"/>
      <c r="YD232" s="102"/>
      <c r="YE232" s="102"/>
      <c r="YF232" s="102"/>
      <c r="YG232" s="102"/>
      <c r="YH232" s="102"/>
      <c r="YI232" s="102"/>
      <c r="YJ232" s="102"/>
      <c r="YK232" s="102"/>
      <c r="YL232" s="102"/>
      <c r="YM232" s="102"/>
      <c r="YN232" s="102"/>
      <c r="YO232" s="102"/>
      <c r="YP232" s="102"/>
      <c r="YQ232" s="102"/>
      <c r="YR232" s="102"/>
      <c r="YS232" s="102"/>
      <c r="YT232" s="102"/>
      <c r="YU232" s="102"/>
      <c r="YV232" s="102"/>
      <c r="YW232" s="102"/>
      <c r="YX232" s="102"/>
      <c r="YY232" s="102"/>
      <c r="YZ232" s="102"/>
      <c r="ZA232" s="102"/>
      <c r="ZB232" s="102"/>
      <c r="ZC232" s="102"/>
      <c r="ZD232" s="102"/>
      <c r="ZE232" s="102"/>
      <c r="ZF232" s="102"/>
      <c r="ZG232" s="102"/>
      <c r="ZH232" s="102"/>
      <c r="ZI232" s="102"/>
      <c r="ZJ232" s="102"/>
      <c r="ZK232" s="102"/>
      <c r="ZL232" s="102"/>
      <c r="ZM232" s="102"/>
      <c r="ZN232" s="102"/>
      <c r="ZO232" s="102"/>
      <c r="ZP232" s="102"/>
      <c r="ZQ232" s="102"/>
      <c r="ZR232" s="102"/>
      <c r="ZS232" s="102"/>
      <c r="ZT232" s="102"/>
      <c r="ZU232" s="102"/>
      <c r="ZV232" s="102"/>
      <c r="ZW232" s="102"/>
      <c r="ZX232" s="102"/>
      <c r="ZY232" s="102"/>
      <c r="ZZ232" s="102"/>
      <c r="AAA232" s="102"/>
      <c r="AAB232" s="102"/>
      <c r="AAC232" s="102"/>
      <c r="AAD232" s="102"/>
      <c r="AAE232" s="102"/>
      <c r="AAF232" s="102"/>
      <c r="AAG232" s="102"/>
      <c r="AAH232" s="102"/>
      <c r="AAI232" s="102"/>
      <c r="AAJ232" s="102"/>
      <c r="AAK232" s="102"/>
      <c r="AAL232" s="102"/>
      <c r="AAM232" s="102"/>
      <c r="AAN232" s="102"/>
      <c r="AAO232" s="102"/>
      <c r="AAP232" s="102"/>
      <c r="AAQ232" s="102"/>
      <c r="AAR232" s="102"/>
      <c r="AAS232" s="102"/>
      <c r="AAT232" s="102"/>
      <c r="AAU232" s="102"/>
      <c r="AAV232" s="102"/>
      <c r="AAW232" s="102"/>
      <c r="AAX232" s="102"/>
      <c r="AAY232" s="102"/>
      <c r="AAZ232" s="102"/>
      <c r="ABA232" s="102"/>
      <c r="ABB232" s="102"/>
      <c r="ABC232" s="102"/>
      <c r="ABD232" s="102"/>
      <c r="ABE232" s="102"/>
      <c r="ABF232" s="102"/>
      <c r="ABG232" s="102"/>
      <c r="ABH232" s="102"/>
      <c r="ABI232" s="102"/>
      <c r="ABJ232" s="102"/>
      <c r="ABK232" s="102"/>
      <c r="ABL232" s="102"/>
      <c r="ABM232" s="102"/>
      <c r="ABN232" s="102"/>
      <c r="ABO232" s="102"/>
      <c r="ABP232" s="102"/>
      <c r="ABQ232" s="102"/>
      <c r="ABR232" s="102"/>
      <c r="ABS232" s="102"/>
      <c r="ABT232" s="102"/>
      <c r="ABU232" s="102"/>
      <c r="ABV232" s="102"/>
      <c r="ABW232" s="102"/>
      <c r="ABX232" s="102"/>
      <c r="ABY232" s="102"/>
      <c r="ABZ232" s="102"/>
      <c r="ACA232" s="102"/>
      <c r="ACB232" s="102"/>
      <c r="ACC232" s="102"/>
      <c r="ACD232" s="102"/>
      <c r="ACE232" s="102"/>
      <c r="ACF232" s="102"/>
      <c r="ACG232" s="102"/>
      <c r="ACH232" s="102"/>
      <c r="ACI232" s="102"/>
      <c r="ACJ232" s="102"/>
      <c r="ACK232" s="102"/>
      <c r="ACL232" s="102"/>
      <c r="ACM232" s="102"/>
      <c r="ACN232" s="102"/>
      <c r="ACO232" s="102"/>
      <c r="ACP232" s="102"/>
      <c r="ACQ232" s="102"/>
      <c r="ACR232" s="102"/>
      <c r="ACS232" s="102"/>
      <c r="ACT232" s="102"/>
      <c r="ACU232" s="102"/>
      <c r="ACV232" s="102"/>
      <c r="ACW232" s="102"/>
      <c r="ACX232" s="102"/>
      <c r="ACY232" s="102"/>
      <c r="ACZ232" s="102"/>
      <c r="ADA232" s="102"/>
      <c r="ADB232" s="102"/>
      <c r="ADC232" s="102"/>
      <c r="ADD232" s="102"/>
      <c r="ADE232" s="102"/>
      <c r="ADF232" s="102"/>
      <c r="ADG232" s="102"/>
      <c r="ADH232" s="102"/>
      <c r="ADI232" s="102"/>
      <c r="ADJ232" s="102"/>
      <c r="ADK232" s="102"/>
      <c r="ADL232" s="102"/>
      <c r="ADM232" s="102"/>
      <c r="ADN232" s="102"/>
      <c r="ADO232" s="102"/>
      <c r="ADP232" s="102"/>
      <c r="ADQ232" s="102"/>
      <c r="ADR232" s="102"/>
      <c r="ADS232" s="102"/>
      <c r="ADT232" s="102"/>
      <c r="ADU232" s="102"/>
      <c r="ADV232" s="102"/>
      <c r="ADW232" s="102"/>
      <c r="ADX232" s="102"/>
      <c r="ADY232" s="102"/>
      <c r="ADZ232" s="102"/>
      <c r="AEA232" s="102"/>
      <c r="AEB232" s="102"/>
      <c r="AEC232" s="102"/>
    </row>
    <row r="233" spans="1:809" s="71" customFormat="1">
      <c r="A233" s="18"/>
      <c r="B233" s="35">
        <v>1</v>
      </c>
      <c r="C233" s="62" t="s">
        <v>579</v>
      </c>
      <c r="D233" s="72" t="s">
        <v>99</v>
      </c>
      <c r="E233" s="63" t="s">
        <v>36</v>
      </c>
      <c r="F233" s="63" t="s">
        <v>198</v>
      </c>
      <c r="G233" s="63"/>
      <c r="H233" s="64"/>
      <c r="I233" s="63" t="s">
        <v>52</v>
      </c>
      <c r="J233" s="65">
        <v>1</v>
      </c>
      <c r="K233" s="90">
        <v>81</v>
      </c>
      <c r="L233" s="65">
        <v>1966</v>
      </c>
      <c r="M233" s="124">
        <v>24228</v>
      </c>
      <c r="N233" s="64">
        <v>450000</v>
      </c>
      <c r="O233" s="68">
        <v>8</v>
      </c>
      <c r="P233" s="68">
        <v>488</v>
      </c>
      <c r="Q233" s="69" t="s">
        <v>229</v>
      </c>
      <c r="R233" s="70" t="s">
        <v>580</v>
      </c>
      <c r="S233" s="100"/>
      <c r="T233" s="30" t="str">
        <f t="shared" si="3"/>
        <v>Pb Zn</v>
      </c>
      <c r="U233" s="100"/>
      <c r="V233" s="100"/>
      <c r="W233" s="100"/>
      <c r="X233" s="100"/>
      <c r="Y233" s="100"/>
      <c r="Z233" s="100"/>
      <c r="AA233" s="100"/>
      <c r="AB233" s="101"/>
      <c r="AC233" s="102"/>
      <c r="AD233" s="102"/>
      <c r="AE233" s="102"/>
      <c r="AF233" s="102"/>
      <c r="AG233" s="102"/>
      <c r="AH233" s="102"/>
      <c r="AI233" s="102"/>
      <c r="AJ233" s="102"/>
      <c r="AK233" s="102"/>
      <c r="AL233" s="102"/>
      <c r="AM233" s="102"/>
      <c r="AN233" s="102"/>
      <c r="AO233" s="102"/>
      <c r="AP233" s="102"/>
      <c r="AQ233" s="102"/>
      <c r="AR233" s="102"/>
      <c r="AS233" s="102"/>
      <c r="AT233" s="102"/>
      <c r="AU233" s="102"/>
      <c r="AV233" s="102"/>
      <c r="AW233" s="102"/>
      <c r="AX233" s="102"/>
      <c r="AY233" s="102"/>
      <c r="AZ233" s="102"/>
      <c r="BA233" s="102"/>
      <c r="BB233" s="102"/>
      <c r="BC233" s="102"/>
      <c r="BD233" s="102"/>
      <c r="BE233" s="102"/>
      <c r="BF233" s="102"/>
      <c r="BG233" s="102"/>
      <c r="BH233" s="102"/>
      <c r="BI233" s="102"/>
      <c r="BJ233" s="102"/>
      <c r="BK233" s="102"/>
      <c r="BL233" s="102"/>
      <c r="BM233" s="102"/>
      <c r="BN233" s="102"/>
      <c r="BO233" s="102"/>
      <c r="BP233" s="102"/>
      <c r="BQ233" s="102"/>
      <c r="BR233" s="102"/>
      <c r="BS233" s="102"/>
      <c r="BT233" s="102"/>
      <c r="BU233" s="102"/>
      <c r="BV233" s="102"/>
      <c r="BW233" s="102"/>
      <c r="BX233" s="102"/>
      <c r="BY233" s="102"/>
      <c r="BZ233" s="102"/>
      <c r="CA233" s="102"/>
      <c r="CB233" s="102"/>
      <c r="CC233" s="102"/>
      <c r="CD233" s="102"/>
      <c r="CE233" s="102"/>
      <c r="CF233" s="102"/>
      <c r="CG233" s="102"/>
      <c r="CH233" s="102"/>
      <c r="CI233" s="102"/>
      <c r="CJ233" s="102"/>
      <c r="CK233" s="102"/>
      <c r="CL233" s="102"/>
      <c r="CM233" s="102"/>
      <c r="CN233" s="102"/>
      <c r="CO233" s="102"/>
      <c r="CP233" s="102"/>
      <c r="CQ233" s="102"/>
      <c r="CR233" s="102"/>
      <c r="CS233" s="102"/>
      <c r="CT233" s="102"/>
      <c r="CU233" s="102"/>
      <c r="CV233" s="102"/>
      <c r="CW233" s="102"/>
      <c r="CX233" s="102"/>
      <c r="CY233" s="102"/>
      <c r="CZ233" s="102"/>
      <c r="DA233" s="102"/>
      <c r="DB233" s="102"/>
      <c r="DC233" s="102"/>
      <c r="DD233" s="102"/>
      <c r="DE233" s="102"/>
      <c r="DF233" s="102"/>
      <c r="DG233" s="102"/>
      <c r="DH233" s="102"/>
      <c r="DI233" s="102"/>
      <c r="DJ233" s="102"/>
      <c r="DK233" s="102"/>
      <c r="DL233" s="102"/>
      <c r="DM233" s="102"/>
      <c r="DN233" s="102"/>
      <c r="DO233" s="102"/>
      <c r="DP233" s="102"/>
      <c r="DQ233" s="102"/>
      <c r="DR233" s="102"/>
      <c r="DS233" s="102"/>
      <c r="DT233" s="102"/>
      <c r="DU233" s="102"/>
      <c r="DV233" s="102"/>
      <c r="DW233" s="102"/>
      <c r="DX233" s="102"/>
      <c r="DY233" s="102"/>
      <c r="DZ233" s="102"/>
      <c r="EA233" s="102"/>
      <c r="EB233" s="102"/>
      <c r="EC233" s="102"/>
      <c r="ED233" s="102"/>
      <c r="EE233" s="102"/>
      <c r="EF233" s="102"/>
      <c r="EG233" s="102"/>
      <c r="EH233" s="102"/>
      <c r="EI233" s="102"/>
      <c r="EJ233" s="102"/>
      <c r="EK233" s="102"/>
      <c r="EL233" s="102"/>
      <c r="EM233" s="102"/>
      <c r="EN233" s="102"/>
      <c r="EO233" s="102"/>
      <c r="EP233" s="102"/>
      <c r="EQ233" s="102"/>
      <c r="ER233" s="102"/>
      <c r="ES233" s="102"/>
      <c r="ET233" s="102"/>
      <c r="EU233" s="102"/>
      <c r="EV233" s="102"/>
      <c r="EW233" s="102"/>
      <c r="EX233" s="102"/>
      <c r="EY233" s="102"/>
      <c r="EZ233" s="102"/>
      <c r="FA233" s="102"/>
      <c r="FB233" s="102"/>
      <c r="FC233" s="102"/>
      <c r="FD233" s="102"/>
      <c r="FE233" s="102"/>
      <c r="FF233" s="102"/>
      <c r="FG233" s="102"/>
      <c r="FH233" s="102"/>
      <c r="FI233" s="102"/>
      <c r="FJ233" s="102"/>
      <c r="FK233" s="102"/>
      <c r="FL233" s="102"/>
      <c r="FM233" s="102"/>
      <c r="FN233" s="102"/>
      <c r="FO233" s="102"/>
      <c r="FP233" s="102"/>
      <c r="FQ233" s="102"/>
      <c r="FR233" s="102"/>
      <c r="FS233" s="102"/>
      <c r="FT233" s="102"/>
      <c r="FU233" s="102"/>
      <c r="FV233" s="102"/>
      <c r="FW233" s="102"/>
      <c r="FX233" s="102"/>
      <c r="FY233" s="102"/>
      <c r="FZ233" s="102"/>
      <c r="GA233" s="102"/>
      <c r="GB233" s="102"/>
      <c r="GC233" s="102"/>
      <c r="GD233" s="102"/>
      <c r="GE233" s="102"/>
      <c r="GF233" s="102"/>
      <c r="GG233" s="102"/>
      <c r="GH233" s="102"/>
      <c r="GI233" s="102"/>
      <c r="GJ233" s="102"/>
      <c r="GK233" s="102"/>
      <c r="GL233" s="102"/>
      <c r="GM233" s="102"/>
      <c r="GN233" s="102"/>
      <c r="GO233" s="102"/>
      <c r="GP233" s="102"/>
      <c r="GQ233" s="102"/>
      <c r="GR233" s="102"/>
      <c r="GS233" s="102"/>
      <c r="GT233" s="102"/>
      <c r="GU233" s="102"/>
      <c r="GV233" s="102"/>
      <c r="GW233" s="102"/>
      <c r="GX233" s="102"/>
      <c r="GY233" s="102"/>
      <c r="GZ233" s="102"/>
      <c r="HA233" s="102"/>
      <c r="HB233" s="102"/>
      <c r="HC233" s="102"/>
      <c r="HD233" s="102"/>
      <c r="HE233" s="102"/>
      <c r="HF233" s="102"/>
      <c r="HG233" s="102"/>
      <c r="HH233" s="102"/>
      <c r="HI233" s="102"/>
      <c r="HJ233" s="102"/>
      <c r="HK233" s="102"/>
      <c r="HL233" s="102"/>
      <c r="HM233" s="102"/>
      <c r="HN233" s="102"/>
      <c r="HO233" s="102"/>
      <c r="HP233" s="102"/>
      <c r="HQ233" s="102"/>
      <c r="HR233" s="102"/>
      <c r="HS233" s="102"/>
      <c r="HT233" s="102"/>
      <c r="HU233" s="102"/>
      <c r="HV233" s="102"/>
      <c r="HW233" s="102"/>
      <c r="HX233" s="102"/>
      <c r="HY233" s="102"/>
      <c r="HZ233" s="102"/>
      <c r="IA233" s="102"/>
      <c r="IB233" s="102"/>
      <c r="IC233" s="102"/>
      <c r="ID233" s="102"/>
      <c r="IE233" s="102"/>
      <c r="IF233" s="102"/>
      <c r="IG233" s="102"/>
      <c r="IH233" s="102"/>
      <c r="II233" s="102"/>
      <c r="IJ233" s="102"/>
      <c r="IK233" s="102"/>
      <c r="IL233" s="102"/>
      <c r="IM233" s="102"/>
      <c r="IN233" s="102"/>
      <c r="IO233" s="102"/>
      <c r="IP233" s="102"/>
      <c r="IQ233" s="102"/>
      <c r="IR233" s="102"/>
      <c r="IS233" s="102"/>
      <c r="IT233" s="102"/>
      <c r="IU233" s="102"/>
      <c r="IV233" s="102"/>
      <c r="IW233" s="102"/>
      <c r="IX233" s="102"/>
      <c r="IY233" s="102"/>
      <c r="IZ233" s="102"/>
      <c r="JA233" s="102"/>
      <c r="JB233" s="102"/>
      <c r="JC233" s="102"/>
      <c r="JD233" s="102"/>
      <c r="JE233" s="102"/>
      <c r="JF233" s="102"/>
      <c r="JG233" s="102"/>
      <c r="JH233" s="102"/>
      <c r="JI233" s="102"/>
      <c r="JJ233" s="102"/>
      <c r="JK233" s="102"/>
      <c r="JL233" s="102"/>
      <c r="JM233" s="102"/>
      <c r="JN233" s="102"/>
      <c r="JO233" s="102"/>
      <c r="JP233" s="102"/>
      <c r="JQ233" s="102"/>
      <c r="JR233" s="102"/>
      <c r="JS233" s="102"/>
      <c r="JT233" s="102"/>
      <c r="JU233" s="102"/>
      <c r="JV233" s="102"/>
      <c r="JW233" s="102"/>
      <c r="JX233" s="102"/>
      <c r="JY233" s="102"/>
      <c r="JZ233" s="102"/>
      <c r="KA233" s="102"/>
      <c r="KB233" s="102"/>
      <c r="KC233" s="102"/>
      <c r="KD233" s="102"/>
      <c r="KE233" s="102"/>
      <c r="KF233" s="102"/>
      <c r="KG233" s="102"/>
      <c r="KH233" s="102"/>
      <c r="KI233" s="102"/>
      <c r="KJ233" s="102"/>
      <c r="KK233" s="102"/>
      <c r="KL233" s="102"/>
      <c r="KM233" s="102"/>
      <c r="KN233" s="102"/>
      <c r="KO233" s="102"/>
      <c r="KP233" s="102"/>
      <c r="KQ233" s="102"/>
      <c r="KR233" s="102"/>
      <c r="KS233" s="102"/>
      <c r="KT233" s="102"/>
      <c r="KU233" s="102"/>
      <c r="KV233" s="102"/>
      <c r="KW233" s="102"/>
      <c r="KX233" s="102"/>
      <c r="KY233" s="102"/>
      <c r="KZ233" s="102"/>
      <c r="LA233" s="102"/>
      <c r="LB233" s="102"/>
      <c r="LC233" s="102"/>
      <c r="LD233" s="102"/>
      <c r="LE233" s="102"/>
      <c r="LF233" s="102"/>
      <c r="LG233" s="102"/>
      <c r="LH233" s="102"/>
      <c r="LI233" s="102"/>
      <c r="LJ233" s="102"/>
      <c r="LK233" s="102"/>
      <c r="LL233" s="102"/>
      <c r="LM233" s="102"/>
      <c r="LN233" s="102"/>
      <c r="LO233" s="102"/>
      <c r="LP233" s="102"/>
      <c r="LQ233" s="102"/>
      <c r="LR233" s="102"/>
      <c r="LS233" s="102"/>
      <c r="LT233" s="102"/>
      <c r="LU233" s="102"/>
      <c r="LV233" s="102"/>
      <c r="LW233" s="102"/>
      <c r="LX233" s="102"/>
      <c r="LY233" s="102"/>
      <c r="LZ233" s="102"/>
      <c r="MA233" s="102"/>
      <c r="MB233" s="102"/>
      <c r="MC233" s="102"/>
      <c r="MD233" s="102"/>
      <c r="ME233" s="102"/>
      <c r="MF233" s="102"/>
      <c r="MG233" s="102"/>
      <c r="MH233" s="102"/>
      <c r="MI233" s="102"/>
      <c r="MJ233" s="102"/>
      <c r="MK233" s="102"/>
      <c r="ML233" s="102"/>
      <c r="MM233" s="102"/>
      <c r="MN233" s="102"/>
      <c r="MO233" s="102"/>
      <c r="MP233" s="102"/>
      <c r="MQ233" s="102"/>
      <c r="MR233" s="102"/>
      <c r="MS233" s="102"/>
      <c r="MT233" s="102"/>
      <c r="MU233" s="102"/>
      <c r="MV233" s="102"/>
      <c r="MW233" s="102"/>
      <c r="MX233" s="102"/>
      <c r="MY233" s="102"/>
      <c r="MZ233" s="102"/>
      <c r="NA233" s="102"/>
      <c r="NB233" s="102"/>
      <c r="NC233" s="102"/>
      <c r="ND233" s="102"/>
      <c r="NE233" s="102"/>
      <c r="NF233" s="102"/>
      <c r="NG233" s="102"/>
      <c r="NH233" s="102"/>
      <c r="NI233" s="102"/>
      <c r="NJ233" s="102"/>
      <c r="NK233" s="102"/>
      <c r="NL233" s="102"/>
      <c r="NM233" s="102"/>
      <c r="NN233" s="102"/>
      <c r="NO233" s="102"/>
      <c r="NP233" s="102"/>
      <c r="NQ233" s="102"/>
      <c r="NR233" s="102"/>
      <c r="NS233" s="102"/>
      <c r="NT233" s="102"/>
      <c r="NU233" s="102"/>
      <c r="NV233" s="102"/>
      <c r="NW233" s="102"/>
      <c r="NX233" s="102"/>
      <c r="NY233" s="102"/>
      <c r="NZ233" s="102"/>
      <c r="OA233" s="102"/>
      <c r="OB233" s="102"/>
      <c r="OC233" s="102"/>
      <c r="OD233" s="102"/>
      <c r="OE233" s="102"/>
      <c r="OF233" s="102"/>
      <c r="OG233" s="102"/>
      <c r="OH233" s="102"/>
      <c r="OI233" s="102"/>
      <c r="OJ233" s="102"/>
      <c r="OK233" s="102"/>
      <c r="OL233" s="102"/>
      <c r="OM233" s="102"/>
      <c r="ON233" s="102"/>
      <c r="OO233" s="102"/>
      <c r="OP233" s="102"/>
      <c r="OQ233" s="102"/>
      <c r="OR233" s="102"/>
      <c r="OS233" s="102"/>
      <c r="OT233" s="102"/>
      <c r="OU233" s="102"/>
      <c r="OV233" s="102"/>
      <c r="OW233" s="102"/>
      <c r="OX233" s="102"/>
      <c r="OY233" s="102"/>
      <c r="OZ233" s="102"/>
      <c r="PA233" s="102"/>
      <c r="PB233" s="102"/>
      <c r="PC233" s="102"/>
      <c r="PD233" s="102"/>
      <c r="PE233" s="102"/>
      <c r="PF233" s="102"/>
      <c r="PG233" s="102"/>
      <c r="PH233" s="102"/>
      <c r="PI233" s="102"/>
      <c r="PJ233" s="102"/>
      <c r="PK233" s="102"/>
      <c r="PL233" s="102"/>
      <c r="PM233" s="102"/>
      <c r="PN233" s="102"/>
      <c r="PO233" s="102"/>
      <c r="PP233" s="102"/>
      <c r="PQ233" s="102"/>
      <c r="PR233" s="102"/>
      <c r="PS233" s="102"/>
      <c r="PT233" s="102"/>
      <c r="PU233" s="102"/>
      <c r="PV233" s="102"/>
      <c r="PW233" s="102"/>
      <c r="PX233" s="102"/>
      <c r="PY233" s="102"/>
      <c r="PZ233" s="102"/>
      <c r="QA233" s="102"/>
      <c r="QB233" s="102"/>
      <c r="QC233" s="102"/>
      <c r="QD233" s="102"/>
      <c r="QE233" s="102"/>
      <c r="QF233" s="102"/>
      <c r="QG233" s="102"/>
      <c r="QH233" s="102"/>
      <c r="QI233" s="102"/>
      <c r="QJ233" s="102"/>
      <c r="QK233" s="102"/>
      <c r="QL233" s="102"/>
      <c r="QM233" s="102"/>
      <c r="QN233" s="102"/>
      <c r="QO233" s="102"/>
      <c r="QP233" s="102"/>
      <c r="QQ233" s="102"/>
      <c r="QR233" s="102"/>
      <c r="QS233" s="102"/>
      <c r="QT233" s="102"/>
      <c r="QU233" s="102"/>
      <c r="QV233" s="102"/>
      <c r="QW233" s="102"/>
      <c r="QX233" s="102"/>
      <c r="QY233" s="102"/>
      <c r="QZ233" s="102"/>
      <c r="RA233" s="102"/>
      <c r="RB233" s="102"/>
      <c r="RC233" s="102"/>
      <c r="RD233" s="102"/>
      <c r="RE233" s="102"/>
      <c r="RF233" s="102"/>
      <c r="RG233" s="102"/>
      <c r="RH233" s="102"/>
      <c r="RI233" s="102"/>
      <c r="RJ233" s="102"/>
      <c r="RK233" s="102"/>
      <c r="RL233" s="102"/>
      <c r="RM233" s="102"/>
      <c r="RN233" s="102"/>
      <c r="RO233" s="102"/>
      <c r="RP233" s="102"/>
      <c r="RQ233" s="102"/>
      <c r="RR233" s="102"/>
      <c r="RS233" s="102"/>
      <c r="RT233" s="102"/>
      <c r="RU233" s="102"/>
      <c r="RV233" s="102"/>
      <c r="RW233" s="102"/>
      <c r="RX233" s="102"/>
      <c r="RY233" s="102"/>
      <c r="RZ233" s="102"/>
      <c r="SA233" s="102"/>
      <c r="SB233" s="102"/>
      <c r="SC233" s="102"/>
      <c r="SD233" s="102"/>
      <c r="SE233" s="102"/>
      <c r="SF233" s="102"/>
      <c r="SG233" s="102"/>
      <c r="SH233" s="102"/>
      <c r="SI233" s="102"/>
      <c r="SJ233" s="102"/>
      <c r="SK233" s="102"/>
      <c r="SL233" s="102"/>
      <c r="SM233" s="102"/>
      <c r="SN233" s="102"/>
      <c r="SO233" s="102"/>
      <c r="SP233" s="102"/>
      <c r="SQ233" s="102"/>
      <c r="SR233" s="102"/>
      <c r="SS233" s="102"/>
      <c r="ST233" s="102"/>
      <c r="SU233" s="102"/>
      <c r="SV233" s="102"/>
      <c r="SW233" s="102"/>
      <c r="SX233" s="102"/>
      <c r="SY233" s="102"/>
      <c r="SZ233" s="102"/>
      <c r="TA233" s="102"/>
      <c r="TB233" s="102"/>
      <c r="TC233" s="102"/>
      <c r="TD233" s="102"/>
      <c r="TE233" s="102"/>
      <c r="TF233" s="102"/>
      <c r="TG233" s="102"/>
      <c r="TH233" s="102"/>
      <c r="TI233" s="102"/>
      <c r="TJ233" s="102"/>
      <c r="TK233" s="102"/>
      <c r="TL233" s="102"/>
      <c r="TM233" s="102"/>
      <c r="TN233" s="102"/>
      <c r="TO233" s="102"/>
      <c r="TP233" s="102"/>
      <c r="TQ233" s="102"/>
      <c r="TR233" s="102"/>
      <c r="TS233" s="102"/>
      <c r="TT233" s="102"/>
      <c r="TU233" s="102"/>
      <c r="TV233" s="102"/>
      <c r="TW233" s="102"/>
      <c r="TX233" s="102"/>
      <c r="TY233" s="102"/>
      <c r="TZ233" s="102"/>
      <c r="UA233" s="102"/>
      <c r="UB233" s="102"/>
      <c r="UC233" s="102"/>
      <c r="UD233" s="102"/>
      <c r="UE233" s="102"/>
      <c r="UF233" s="102"/>
      <c r="UG233" s="102"/>
      <c r="UH233" s="102"/>
      <c r="UI233" s="102"/>
      <c r="UJ233" s="102"/>
      <c r="UK233" s="102"/>
      <c r="UL233" s="102"/>
      <c r="UM233" s="102"/>
      <c r="UN233" s="102"/>
      <c r="UO233" s="102"/>
      <c r="UP233" s="102"/>
      <c r="UQ233" s="102"/>
      <c r="UR233" s="102"/>
      <c r="US233" s="102"/>
      <c r="UT233" s="102"/>
      <c r="UU233" s="102"/>
      <c r="UV233" s="102"/>
      <c r="UW233" s="102"/>
      <c r="UX233" s="102"/>
      <c r="UY233" s="102"/>
      <c r="UZ233" s="102"/>
      <c r="VA233" s="102"/>
      <c r="VB233" s="102"/>
      <c r="VC233" s="102"/>
      <c r="VD233" s="102"/>
      <c r="VE233" s="102"/>
      <c r="VF233" s="102"/>
      <c r="VG233" s="102"/>
      <c r="VH233" s="102"/>
      <c r="VI233" s="102"/>
      <c r="VJ233" s="102"/>
      <c r="VK233" s="102"/>
      <c r="VL233" s="102"/>
      <c r="VM233" s="102"/>
      <c r="VN233" s="102"/>
      <c r="VO233" s="102"/>
      <c r="VP233" s="102"/>
      <c r="VQ233" s="102"/>
      <c r="VR233" s="102"/>
      <c r="VS233" s="102"/>
      <c r="VT233" s="102"/>
      <c r="VU233" s="102"/>
      <c r="VV233" s="102"/>
      <c r="VW233" s="102"/>
      <c r="VX233" s="102"/>
      <c r="VY233" s="102"/>
      <c r="VZ233" s="102"/>
      <c r="WA233" s="102"/>
      <c r="WB233" s="102"/>
      <c r="WC233" s="102"/>
      <c r="WD233" s="102"/>
      <c r="WE233" s="102"/>
      <c r="WF233" s="102"/>
      <c r="WG233" s="102"/>
      <c r="WH233" s="102"/>
      <c r="WI233" s="102"/>
      <c r="WJ233" s="102"/>
      <c r="WK233" s="102"/>
      <c r="WL233" s="102"/>
      <c r="WM233" s="102"/>
      <c r="WN233" s="102"/>
      <c r="WO233" s="102"/>
      <c r="WP233" s="102"/>
      <c r="WQ233" s="102"/>
      <c r="WR233" s="102"/>
      <c r="WS233" s="102"/>
      <c r="WT233" s="102"/>
      <c r="WU233" s="102"/>
      <c r="WV233" s="102"/>
      <c r="WW233" s="102"/>
      <c r="WX233" s="102"/>
      <c r="WY233" s="102"/>
      <c r="WZ233" s="102"/>
      <c r="XA233" s="102"/>
      <c r="XB233" s="102"/>
      <c r="XC233" s="102"/>
      <c r="XD233" s="102"/>
      <c r="XE233" s="102"/>
      <c r="XF233" s="102"/>
      <c r="XG233" s="102"/>
      <c r="XH233" s="102"/>
      <c r="XI233" s="102"/>
      <c r="XJ233" s="102"/>
      <c r="XK233" s="102"/>
      <c r="XL233" s="102"/>
      <c r="XM233" s="102"/>
      <c r="XN233" s="102"/>
      <c r="XO233" s="102"/>
      <c r="XP233" s="102"/>
      <c r="XQ233" s="102"/>
      <c r="XR233" s="102"/>
      <c r="XS233" s="102"/>
      <c r="XT233" s="102"/>
      <c r="XU233" s="102"/>
      <c r="XV233" s="102"/>
      <c r="XW233" s="102"/>
      <c r="XX233" s="102"/>
      <c r="XY233" s="102"/>
      <c r="XZ233" s="102"/>
      <c r="YA233" s="102"/>
      <c r="YB233" s="102"/>
      <c r="YC233" s="102"/>
      <c r="YD233" s="102"/>
      <c r="YE233" s="102"/>
      <c r="YF233" s="102"/>
      <c r="YG233" s="102"/>
      <c r="YH233" s="102"/>
      <c r="YI233" s="102"/>
      <c r="YJ233" s="102"/>
      <c r="YK233" s="102"/>
      <c r="YL233" s="102"/>
      <c r="YM233" s="102"/>
      <c r="YN233" s="102"/>
      <c r="YO233" s="102"/>
      <c r="YP233" s="102"/>
      <c r="YQ233" s="102"/>
      <c r="YR233" s="102"/>
      <c r="YS233" s="102"/>
      <c r="YT233" s="102"/>
      <c r="YU233" s="102"/>
      <c r="YV233" s="102"/>
      <c r="YW233" s="102"/>
      <c r="YX233" s="102"/>
      <c r="YY233" s="102"/>
      <c r="YZ233" s="102"/>
      <c r="ZA233" s="102"/>
      <c r="ZB233" s="102"/>
      <c r="ZC233" s="102"/>
      <c r="ZD233" s="102"/>
      <c r="ZE233" s="102"/>
      <c r="ZF233" s="102"/>
      <c r="ZG233" s="102"/>
      <c r="ZH233" s="102"/>
      <c r="ZI233" s="102"/>
      <c r="ZJ233" s="102"/>
      <c r="ZK233" s="102"/>
      <c r="ZL233" s="102"/>
      <c r="ZM233" s="102"/>
      <c r="ZN233" s="102"/>
      <c r="ZO233" s="102"/>
      <c r="ZP233" s="102"/>
      <c r="ZQ233" s="102"/>
      <c r="ZR233" s="102"/>
      <c r="ZS233" s="102"/>
      <c r="ZT233" s="102"/>
      <c r="ZU233" s="102"/>
      <c r="ZV233" s="102"/>
      <c r="ZW233" s="102"/>
      <c r="ZX233" s="102"/>
      <c r="ZY233" s="102"/>
      <c r="ZZ233" s="102"/>
      <c r="AAA233" s="102"/>
      <c r="AAB233" s="102"/>
      <c r="AAC233" s="102"/>
      <c r="AAD233" s="102"/>
      <c r="AAE233" s="102"/>
      <c r="AAF233" s="102"/>
      <c r="AAG233" s="102"/>
      <c r="AAH233" s="102"/>
      <c r="AAI233" s="102"/>
      <c r="AAJ233" s="102"/>
      <c r="AAK233" s="102"/>
      <c r="AAL233" s="102"/>
      <c r="AAM233" s="102"/>
      <c r="AAN233" s="102"/>
      <c r="AAO233" s="102"/>
      <c r="AAP233" s="102"/>
      <c r="AAQ233" s="102"/>
      <c r="AAR233" s="102"/>
      <c r="AAS233" s="102"/>
      <c r="AAT233" s="102"/>
      <c r="AAU233" s="102"/>
      <c r="AAV233" s="102"/>
      <c r="AAW233" s="102"/>
      <c r="AAX233" s="102"/>
      <c r="AAY233" s="102"/>
      <c r="AAZ233" s="102"/>
      <c r="ABA233" s="102"/>
      <c r="ABB233" s="102"/>
      <c r="ABC233" s="102"/>
      <c r="ABD233" s="102"/>
      <c r="ABE233" s="102"/>
      <c r="ABF233" s="102"/>
      <c r="ABG233" s="102"/>
      <c r="ABH233" s="102"/>
      <c r="ABI233" s="102"/>
      <c r="ABJ233" s="102"/>
      <c r="ABK233" s="102"/>
      <c r="ABL233" s="102"/>
      <c r="ABM233" s="102"/>
      <c r="ABN233" s="102"/>
      <c r="ABO233" s="102"/>
      <c r="ABP233" s="102"/>
      <c r="ABQ233" s="102"/>
      <c r="ABR233" s="102"/>
      <c r="ABS233" s="102"/>
      <c r="ABT233" s="102"/>
      <c r="ABU233" s="102"/>
      <c r="ABV233" s="102"/>
      <c r="ABW233" s="102"/>
      <c r="ABX233" s="102"/>
      <c r="ABY233" s="102"/>
      <c r="ABZ233" s="102"/>
      <c r="ACA233" s="102"/>
      <c r="ACB233" s="102"/>
      <c r="ACC233" s="102"/>
      <c r="ACD233" s="102"/>
      <c r="ACE233" s="102"/>
      <c r="ACF233" s="102"/>
      <c r="ACG233" s="102"/>
      <c r="ACH233" s="102"/>
      <c r="ACI233" s="102"/>
      <c r="ACJ233" s="102"/>
      <c r="ACK233" s="102"/>
      <c r="ACL233" s="102"/>
      <c r="ACM233" s="102"/>
      <c r="ACN233" s="102"/>
      <c r="ACO233" s="102"/>
      <c r="ACP233" s="102"/>
      <c r="ACQ233" s="102"/>
      <c r="ACR233" s="102"/>
      <c r="ACS233" s="102"/>
      <c r="ACT233" s="102"/>
      <c r="ACU233" s="102"/>
      <c r="ACV233" s="102"/>
      <c r="ACW233" s="102"/>
      <c r="ACX233" s="102"/>
      <c r="ACY233" s="102"/>
      <c r="ACZ233" s="102"/>
      <c r="ADA233" s="102"/>
      <c r="ADB233" s="102"/>
      <c r="ADC233" s="102"/>
      <c r="ADD233" s="102"/>
      <c r="ADE233" s="102"/>
      <c r="ADF233" s="102"/>
      <c r="ADG233" s="102"/>
      <c r="ADH233" s="102"/>
      <c r="ADI233" s="102"/>
      <c r="ADJ233" s="102"/>
      <c r="ADK233" s="102"/>
      <c r="ADL233" s="102"/>
      <c r="ADM233" s="102"/>
      <c r="ADN233" s="102"/>
      <c r="ADO233" s="102"/>
      <c r="ADP233" s="102"/>
      <c r="ADQ233" s="102"/>
      <c r="ADR233" s="102"/>
      <c r="ADS233" s="102"/>
      <c r="ADT233" s="102"/>
      <c r="ADU233" s="102"/>
      <c r="ADV233" s="102"/>
      <c r="ADW233" s="102"/>
      <c r="ADX233" s="102"/>
      <c r="ADY233" s="102"/>
      <c r="ADZ233" s="102"/>
      <c r="AEA233" s="102"/>
      <c r="AEB233" s="102"/>
      <c r="AEC233" s="102"/>
    </row>
    <row r="234" spans="1:809" s="91" customFormat="1">
      <c r="A234" s="49"/>
      <c r="B234" s="35">
        <v>3</v>
      </c>
      <c r="C234" s="62" t="s">
        <v>581</v>
      </c>
      <c r="D234" s="72" t="s">
        <v>67</v>
      </c>
      <c r="E234" s="63"/>
      <c r="F234" s="63" t="s">
        <v>37</v>
      </c>
      <c r="G234" s="63"/>
      <c r="H234" s="64"/>
      <c r="I234" s="63" t="s">
        <v>95</v>
      </c>
      <c r="J234" s="65">
        <v>1</v>
      </c>
      <c r="K234" s="90">
        <v>183</v>
      </c>
      <c r="L234" s="65">
        <v>1966</v>
      </c>
      <c r="M234" s="67">
        <v>24190</v>
      </c>
      <c r="N234" s="64"/>
      <c r="O234" s="68"/>
      <c r="P234" s="68"/>
      <c r="Q234" s="69" t="s">
        <v>298</v>
      </c>
      <c r="R234" s="70"/>
      <c r="S234" s="29" t="s">
        <v>156</v>
      </c>
      <c r="T234" s="30" t="str">
        <f t="shared" si="3"/>
        <v>Coal</v>
      </c>
      <c r="U234" s="29"/>
      <c r="V234" s="29"/>
      <c r="W234" s="29"/>
      <c r="X234" s="29"/>
      <c r="Y234" s="29"/>
      <c r="Z234" s="29"/>
      <c r="AA234" s="29"/>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1"/>
      <c r="BE234" s="71"/>
      <c r="BF234" s="71"/>
      <c r="BG234" s="71"/>
      <c r="BH234" s="71"/>
      <c r="BI234" s="71"/>
      <c r="BJ234" s="71"/>
      <c r="BK234" s="71"/>
      <c r="BL234" s="71"/>
      <c r="BM234" s="71"/>
      <c r="BN234" s="71"/>
      <c r="BO234" s="71"/>
      <c r="BP234" s="71"/>
      <c r="BQ234" s="71"/>
      <c r="BR234" s="71"/>
      <c r="BS234" s="71"/>
      <c r="BT234" s="71"/>
      <c r="BU234" s="71"/>
      <c r="BV234" s="71"/>
      <c r="BW234" s="71"/>
      <c r="BX234" s="71"/>
      <c r="BY234" s="71"/>
      <c r="BZ234" s="71"/>
      <c r="CA234" s="71"/>
      <c r="CB234" s="71"/>
      <c r="CC234" s="71"/>
      <c r="CD234" s="71"/>
      <c r="CE234" s="71"/>
      <c r="CF234" s="71"/>
      <c r="CG234" s="71"/>
      <c r="CH234" s="71"/>
      <c r="CI234" s="71"/>
      <c r="CJ234" s="71"/>
      <c r="CK234" s="71"/>
      <c r="CL234" s="71"/>
      <c r="CM234" s="71"/>
      <c r="CN234" s="71"/>
      <c r="CO234" s="71"/>
      <c r="CP234" s="71"/>
      <c r="CQ234" s="71"/>
      <c r="CR234" s="71"/>
      <c r="CS234" s="71"/>
      <c r="CT234" s="71"/>
      <c r="CU234" s="71"/>
      <c r="CV234" s="71"/>
      <c r="CW234" s="71"/>
      <c r="CX234" s="71"/>
      <c r="CY234" s="71"/>
      <c r="CZ234" s="71"/>
      <c r="DA234" s="71"/>
      <c r="DB234" s="71"/>
      <c r="DC234" s="71"/>
      <c r="DD234" s="71"/>
      <c r="DE234" s="71"/>
      <c r="DF234" s="71"/>
      <c r="DG234" s="71"/>
      <c r="DH234" s="71"/>
      <c r="DI234" s="71"/>
      <c r="DJ234" s="71"/>
      <c r="DK234" s="71"/>
      <c r="DL234" s="71"/>
      <c r="DM234" s="71"/>
      <c r="DN234" s="71"/>
      <c r="DO234" s="71"/>
      <c r="DP234" s="71"/>
      <c r="DQ234" s="71"/>
      <c r="DR234" s="71"/>
      <c r="DS234" s="71"/>
      <c r="DT234" s="71"/>
      <c r="DU234" s="71"/>
      <c r="DV234" s="71"/>
      <c r="DW234" s="71"/>
      <c r="DX234" s="71"/>
      <c r="DY234" s="71"/>
      <c r="DZ234" s="71"/>
      <c r="EA234" s="71"/>
      <c r="EB234" s="71"/>
      <c r="EC234" s="71"/>
      <c r="ED234" s="71"/>
      <c r="EE234" s="71"/>
      <c r="EF234" s="71"/>
      <c r="EG234" s="71"/>
      <c r="EH234" s="71"/>
      <c r="EI234" s="71"/>
      <c r="EJ234" s="71"/>
      <c r="EK234" s="71"/>
      <c r="EL234" s="71"/>
      <c r="EM234" s="71"/>
      <c r="EN234" s="71"/>
      <c r="EO234" s="71"/>
      <c r="EP234" s="71"/>
      <c r="EQ234" s="71"/>
      <c r="ER234" s="71"/>
      <c r="ES234" s="71"/>
      <c r="ET234" s="71"/>
      <c r="EU234" s="71"/>
      <c r="EV234" s="71"/>
      <c r="EW234" s="71"/>
      <c r="EX234" s="71"/>
      <c r="EY234" s="71"/>
      <c r="EZ234" s="71"/>
      <c r="FA234" s="71"/>
      <c r="FB234" s="71"/>
      <c r="FC234" s="71"/>
      <c r="FD234" s="71"/>
      <c r="FE234" s="71"/>
      <c r="FF234" s="71"/>
      <c r="FG234" s="71"/>
      <c r="FH234" s="71"/>
      <c r="FI234" s="71"/>
      <c r="FJ234" s="71"/>
      <c r="FK234" s="71"/>
      <c r="FL234" s="71"/>
      <c r="FM234" s="71"/>
      <c r="FN234" s="71"/>
      <c r="FO234" s="71"/>
      <c r="FP234" s="71"/>
      <c r="FQ234" s="71"/>
      <c r="FR234" s="71"/>
      <c r="FS234" s="71"/>
      <c r="FT234" s="71"/>
      <c r="FU234" s="71"/>
      <c r="FV234" s="71"/>
      <c r="FW234" s="71"/>
      <c r="FX234" s="71"/>
      <c r="FY234" s="71"/>
      <c r="FZ234" s="71"/>
      <c r="GA234" s="71"/>
      <c r="GB234" s="71"/>
      <c r="GC234" s="71"/>
      <c r="GD234" s="71"/>
      <c r="GE234" s="71"/>
      <c r="GF234" s="71"/>
      <c r="GG234" s="71"/>
      <c r="GH234" s="71"/>
      <c r="GI234" s="71"/>
      <c r="GJ234" s="71"/>
      <c r="GK234" s="71"/>
      <c r="GL234" s="71"/>
      <c r="GM234" s="71"/>
      <c r="GN234" s="71"/>
      <c r="GO234" s="71"/>
      <c r="GP234" s="71"/>
      <c r="GQ234" s="71"/>
      <c r="GR234" s="71"/>
      <c r="GS234" s="71"/>
      <c r="GT234" s="71"/>
      <c r="GU234" s="71"/>
      <c r="GV234" s="71"/>
      <c r="GW234" s="71"/>
      <c r="GX234" s="71"/>
      <c r="GY234" s="71"/>
      <c r="GZ234" s="71"/>
      <c r="HA234" s="71"/>
      <c r="HB234" s="71"/>
      <c r="HC234" s="71"/>
      <c r="HD234" s="71"/>
      <c r="HE234" s="71"/>
      <c r="HF234" s="71"/>
      <c r="HG234" s="71"/>
      <c r="HH234" s="71"/>
      <c r="HI234" s="71"/>
      <c r="HJ234" s="71"/>
      <c r="HK234" s="71"/>
      <c r="HL234" s="71"/>
      <c r="HM234" s="71"/>
      <c r="HN234" s="71"/>
      <c r="HO234" s="71"/>
      <c r="HP234" s="71"/>
      <c r="HQ234" s="71"/>
      <c r="HR234" s="71"/>
      <c r="HS234" s="71"/>
      <c r="HT234" s="71"/>
      <c r="HU234" s="71"/>
      <c r="HV234" s="71"/>
      <c r="HW234" s="71"/>
      <c r="HX234" s="71"/>
      <c r="HY234" s="71"/>
      <c r="HZ234" s="71"/>
      <c r="IA234" s="71"/>
      <c r="IB234" s="71"/>
      <c r="IC234" s="71"/>
      <c r="ID234" s="71"/>
      <c r="IE234" s="71"/>
      <c r="IF234" s="71"/>
      <c r="IG234" s="71"/>
      <c r="IH234" s="71"/>
      <c r="II234" s="71"/>
      <c r="IJ234" s="71"/>
      <c r="IK234" s="71"/>
      <c r="IL234" s="71"/>
      <c r="IM234" s="71"/>
      <c r="IN234" s="71"/>
      <c r="IO234" s="71"/>
      <c r="IP234" s="71"/>
      <c r="IQ234" s="71"/>
      <c r="IR234" s="71"/>
      <c r="IS234" s="71"/>
      <c r="IT234" s="71"/>
      <c r="IU234" s="71"/>
      <c r="IV234" s="71"/>
      <c r="IW234" s="71"/>
      <c r="IX234" s="71"/>
      <c r="IY234" s="71"/>
      <c r="IZ234" s="71"/>
      <c r="JA234" s="71"/>
      <c r="JB234" s="71"/>
      <c r="JC234" s="71"/>
      <c r="JD234" s="71"/>
      <c r="JE234" s="71"/>
      <c r="JF234" s="71"/>
      <c r="JG234" s="71"/>
      <c r="JH234" s="71"/>
      <c r="JI234" s="71"/>
      <c r="JJ234" s="71"/>
      <c r="JK234" s="71"/>
      <c r="JL234" s="71"/>
      <c r="JM234" s="71"/>
      <c r="JN234" s="71"/>
      <c r="JO234" s="71"/>
      <c r="JP234" s="71"/>
      <c r="JQ234" s="71"/>
      <c r="JR234" s="71"/>
      <c r="JS234" s="71"/>
      <c r="JT234" s="71"/>
      <c r="JU234" s="71"/>
      <c r="JV234" s="71"/>
      <c r="JW234" s="71"/>
      <c r="JX234" s="71"/>
      <c r="JY234" s="71"/>
      <c r="JZ234" s="71"/>
      <c r="KA234" s="71"/>
      <c r="KB234" s="71"/>
      <c r="KC234" s="71"/>
      <c r="KD234" s="71"/>
      <c r="KE234" s="71"/>
      <c r="KF234" s="71"/>
      <c r="KG234" s="71"/>
      <c r="KH234" s="71"/>
      <c r="KI234" s="71"/>
      <c r="KJ234" s="71"/>
      <c r="KK234" s="71"/>
      <c r="KL234" s="71"/>
      <c r="KM234" s="71"/>
      <c r="KN234" s="71"/>
      <c r="KO234" s="71"/>
      <c r="KP234" s="71"/>
      <c r="KQ234" s="71"/>
      <c r="KR234" s="71"/>
      <c r="KS234" s="71"/>
      <c r="KT234" s="71"/>
      <c r="KU234" s="71"/>
      <c r="KV234" s="71"/>
      <c r="KW234" s="71"/>
      <c r="KX234" s="71"/>
      <c r="KY234" s="71"/>
      <c r="KZ234" s="71"/>
      <c r="LA234" s="71"/>
      <c r="LB234" s="71"/>
      <c r="LC234" s="71"/>
      <c r="LD234" s="71"/>
      <c r="LE234" s="71"/>
      <c r="LF234" s="71"/>
      <c r="LG234" s="71"/>
      <c r="LH234" s="71"/>
      <c r="LI234" s="71"/>
      <c r="LJ234" s="71"/>
      <c r="LK234" s="71"/>
      <c r="LL234" s="71"/>
      <c r="LM234" s="71"/>
      <c r="LN234" s="71"/>
      <c r="LO234" s="71"/>
      <c r="LP234" s="71"/>
      <c r="LQ234" s="71"/>
      <c r="LR234" s="71"/>
      <c r="LS234" s="71"/>
      <c r="LT234" s="71"/>
      <c r="LU234" s="71"/>
      <c r="LV234" s="71"/>
      <c r="LW234" s="71"/>
      <c r="LX234" s="71"/>
      <c r="LY234" s="71"/>
      <c r="LZ234" s="71"/>
      <c r="MA234" s="71"/>
      <c r="MB234" s="71"/>
      <c r="MC234" s="71"/>
      <c r="MD234" s="71"/>
      <c r="ME234" s="71"/>
      <c r="MF234" s="71"/>
      <c r="MG234" s="71"/>
      <c r="MH234" s="71"/>
      <c r="MI234" s="71"/>
      <c r="MJ234" s="71"/>
      <c r="MK234" s="71"/>
      <c r="ML234" s="71"/>
      <c r="MM234" s="71"/>
      <c r="MN234" s="71"/>
      <c r="MO234" s="71"/>
      <c r="MP234" s="71"/>
      <c r="MQ234" s="71"/>
      <c r="MR234" s="71"/>
      <c r="MS234" s="71"/>
      <c r="MT234" s="71"/>
      <c r="MU234" s="71"/>
      <c r="MV234" s="71"/>
      <c r="MW234" s="71"/>
      <c r="MX234" s="71"/>
      <c r="MY234" s="71"/>
      <c r="MZ234" s="71"/>
      <c r="NA234" s="71"/>
      <c r="NB234" s="71"/>
      <c r="NC234" s="71"/>
      <c r="ND234" s="71"/>
      <c r="NE234" s="71"/>
      <c r="NF234" s="71"/>
      <c r="NG234" s="71"/>
      <c r="NH234" s="71"/>
      <c r="NI234" s="71"/>
      <c r="NJ234" s="71"/>
      <c r="NK234" s="71"/>
      <c r="NL234" s="71"/>
      <c r="NM234" s="71"/>
      <c r="NN234" s="71"/>
      <c r="NO234" s="71"/>
      <c r="NP234" s="71"/>
      <c r="NQ234" s="71"/>
      <c r="NR234" s="71"/>
      <c r="NS234" s="71"/>
      <c r="NT234" s="71"/>
      <c r="NU234" s="71"/>
      <c r="NV234" s="71"/>
      <c r="NW234" s="71"/>
      <c r="NX234" s="71"/>
      <c r="NY234" s="71"/>
      <c r="NZ234" s="71"/>
      <c r="OA234" s="71"/>
      <c r="OB234" s="71"/>
      <c r="OC234" s="71"/>
      <c r="OD234" s="71"/>
      <c r="OE234" s="71"/>
      <c r="OF234" s="71"/>
      <c r="OG234" s="71"/>
      <c r="OH234" s="71"/>
      <c r="OI234" s="71"/>
      <c r="OJ234" s="71"/>
      <c r="OK234" s="71"/>
      <c r="OL234" s="71"/>
      <c r="OM234" s="71"/>
      <c r="ON234" s="71"/>
      <c r="OO234" s="71"/>
      <c r="OP234" s="71"/>
      <c r="OQ234" s="71"/>
      <c r="OR234" s="71"/>
      <c r="OS234" s="71"/>
      <c r="OT234" s="71"/>
      <c r="OU234" s="71"/>
      <c r="OV234" s="71"/>
      <c r="OW234" s="71"/>
      <c r="OX234" s="71"/>
      <c r="OY234" s="71"/>
      <c r="OZ234" s="71"/>
      <c r="PA234" s="71"/>
      <c r="PB234" s="71"/>
      <c r="PC234" s="71"/>
      <c r="PD234" s="71"/>
      <c r="PE234" s="71"/>
      <c r="PF234" s="71"/>
      <c r="PG234" s="71"/>
      <c r="PH234" s="71"/>
      <c r="PI234" s="71"/>
      <c r="PJ234" s="71"/>
      <c r="PK234" s="71"/>
      <c r="PL234" s="71"/>
      <c r="PM234" s="71"/>
      <c r="PN234" s="71"/>
      <c r="PO234" s="71"/>
      <c r="PP234" s="71"/>
      <c r="PQ234" s="71"/>
      <c r="PR234" s="71"/>
      <c r="PS234" s="71"/>
      <c r="PT234" s="71"/>
      <c r="PU234" s="71"/>
      <c r="PV234" s="71"/>
      <c r="PW234" s="71"/>
      <c r="PX234" s="71"/>
      <c r="PY234" s="71"/>
      <c r="PZ234" s="71"/>
      <c r="QA234" s="71"/>
      <c r="QB234" s="71"/>
      <c r="QC234" s="71"/>
      <c r="QD234" s="71"/>
      <c r="QE234" s="71"/>
      <c r="QF234" s="71"/>
      <c r="QG234" s="71"/>
      <c r="QH234" s="71"/>
      <c r="QI234" s="71"/>
      <c r="QJ234" s="71"/>
      <c r="QK234" s="71"/>
      <c r="QL234" s="71"/>
      <c r="QM234" s="71"/>
      <c r="QN234" s="71"/>
      <c r="QO234" s="71"/>
      <c r="QP234" s="71"/>
      <c r="QQ234" s="71"/>
      <c r="QR234" s="71"/>
      <c r="QS234" s="71"/>
      <c r="QT234" s="71"/>
      <c r="QU234" s="71"/>
      <c r="QV234" s="71"/>
      <c r="QW234" s="71"/>
      <c r="QX234" s="71"/>
      <c r="QY234" s="71"/>
      <c r="QZ234" s="71"/>
      <c r="RA234" s="71"/>
      <c r="RB234" s="71"/>
      <c r="RC234" s="71"/>
      <c r="RD234" s="71"/>
      <c r="RE234" s="71"/>
      <c r="RF234" s="71"/>
      <c r="RG234" s="71"/>
      <c r="RH234" s="71"/>
      <c r="RI234" s="71"/>
      <c r="RJ234" s="71"/>
      <c r="RK234" s="71"/>
      <c r="RL234" s="71"/>
      <c r="RM234" s="71"/>
      <c r="RN234" s="71"/>
      <c r="RO234" s="71"/>
      <c r="RP234" s="71"/>
      <c r="RQ234" s="71"/>
      <c r="RR234" s="71"/>
      <c r="RS234" s="71"/>
      <c r="RT234" s="71"/>
      <c r="RU234" s="71"/>
      <c r="RV234" s="71"/>
      <c r="RW234" s="71"/>
      <c r="RX234" s="71"/>
      <c r="RY234" s="71"/>
      <c r="RZ234" s="71"/>
      <c r="SA234" s="71"/>
      <c r="SB234" s="71"/>
      <c r="SC234" s="71"/>
      <c r="SD234" s="71"/>
      <c r="SE234" s="71"/>
      <c r="SF234" s="71"/>
      <c r="SG234" s="71"/>
      <c r="SH234" s="71"/>
      <c r="SI234" s="71"/>
      <c r="SJ234" s="71"/>
      <c r="SK234" s="71"/>
      <c r="SL234" s="71"/>
      <c r="SM234" s="71"/>
      <c r="SN234" s="71"/>
      <c r="SO234" s="71"/>
      <c r="SP234" s="71"/>
      <c r="SQ234" s="71"/>
      <c r="SR234" s="71"/>
      <c r="SS234" s="71"/>
      <c r="ST234" s="71"/>
      <c r="SU234" s="71"/>
      <c r="SV234" s="71"/>
      <c r="SW234" s="71"/>
      <c r="SX234" s="71"/>
      <c r="SY234" s="71"/>
      <c r="SZ234" s="71"/>
      <c r="TA234" s="71"/>
      <c r="TB234" s="71"/>
      <c r="TC234" s="71"/>
      <c r="TD234" s="71"/>
      <c r="TE234" s="71"/>
      <c r="TF234" s="71"/>
      <c r="TG234" s="71"/>
      <c r="TH234" s="71"/>
      <c r="TI234" s="71"/>
      <c r="TJ234" s="71"/>
      <c r="TK234" s="71"/>
      <c r="TL234" s="71"/>
      <c r="TM234" s="71"/>
      <c r="TN234" s="71"/>
      <c r="TO234" s="71"/>
      <c r="TP234" s="71"/>
      <c r="TQ234" s="71"/>
      <c r="TR234" s="71"/>
      <c r="TS234" s="71"/>
      <c r="TT234" s="71"/>
      <c r="TU234" s="71"/>
      <c r="TV234" s="71"/>
      <c r="TW234" s="71"/>
      <c r="TX234" s="71"/>
      <c r="TY234" s="71"/>
      <c r="TZ234" s="71"/>
      <c r="UA234" s="71"/>
      <c r="UB234" s="71"/>
      <c r="UC234" s="71"/>
      <c r="UD234" s="71"/>
      <c r="UE234" s="71"/>
      <c r="UF234" s="71"/>
      <c r="UG234" s="71"/>
      <c r="UH234" s="71"/>
      <c r="UI234" s="71"/>
      <c r="UJ234" s="71"/>
      <c r="UK234" s="71"/>
      <c r="UL234" s="71"/>
      <c r="UM234" s="71"/>
      <c r="UN234" s="71"/>
      <c r="UO234" s="71"/>
      <c r="UP234" s="71"/>
      <c r="UQ234" s="71"/>
      <c r="UR234" s="71"/>
      <c r="US234" s="71"/>
      <c r="UT234" s="71"/>
      <c r="UU234" s="71"/>
      <c r="UV234" s="71"/>
      <c r="UW234" s="71"/>
      <c r="UX234" s="71"/>
      <c r="UY234" s="71"/>
      <c r="UZ234" s="71"/>
      <c r="VA234" s="71"/>
      <c r="VB234" s="71"/>
      <c r="VC234" s="71"/>
      <c r="VD234" s="71"/>
      <c r="VE234" s="71"/>
      <c r="VF234" s="71"/>
      <c r="VG234" s="71"/>
      <c r="VH234" s="71"/>
      <c r="VI234" s="71"/>
      <c r="VJ234" s="71"/>
      <c r="VK234" s="71"/>
      <c r="VL234" s="71"/>
      <c r="VM234" s="71"/>
      <c r="VN234" s="71"/>
      <c r="VO234" s="71"/>
      <c r="VP234" s="71"/>
      <c r="VQ234" s="71"/>
      <c r="VR234" s="71"/>
      <c r="VS234" s="71"/>
      <c r="VT234" s="71"/>
      <c r="VU234" s="71"/>
      <c r="VV234" s="71"/>
      <c r="VW234" s="71"/>
      <c r="VX234" s="71"/>
      <c r="VY234" s="71"/>
      <c r="VZ234" s="71"/>
      <c r="WA234" s="71"/>
      <c r="WB234" s="71"/>
      <c r="WC234" s="71"/>
      <c r="WD234" s="71"/>
      <c r="WE234" s="71"/>
      <c r="WF234" s="71"/>
      <c r="WG234" s="71"/>
      <c r="WH234" s="71"/>
      <c r="WI234" s="71"/>
      <c r="WJ234" s="71"/>
      <c r="WK234" s="71"/>
      <c r="WL234" s="71"/>
      <c r="WM234" s="71"/>
      <c r="WN234" s="71"/>
      <c r="WO234" s="71"/>
      <c r="WP234" s="71"/>
      <c r="WQ234" s="71"/>
      <c r="WR234" s="71"/>
      <c r="WS234" s="71"/>
      <c r="WT234" s="71"/>
      <c r="WU234" s="71"/>
      <c r="WV234" s="71"/>
      <c r="WW234" s="71"/>
      <c r="WX234" s="71"/>
      <c r="WY234" s="71"/>
      <c r="WZ234" s="71"/>
      <c r="XA234" s="71"/>
      <c r="XB234" s="71"/>
      <c r="XC234" s="71"/>
      <c r="XD234" s="71"/>
      <c r="XE234" s="71"/>
      <c r="XF234" s="71"/>
      <c r="XG234" s="71"/>
      <c r="XH234" s="71"/>
      <c r="XI234" s="71"/>
      <c r="XJ234" s="71"/>
      <c r="XK234" s="71"/>
      <c r="XL234" s="71"/>
      <c r="XM234" s="71"/>
      <c r="XN234" s="71"/>
      <c r="XO234" s="71"/>
      <c r="XP234" s="71"/>
      <c r="XQ234" s="71"/>
      <c r="XR234" s="71"/>
      <c r="XS234" s="71"/>
      <c r="XT234" s="71"/>
      <c r="XU234" s="71"/>
      <c r="XV234" s="71"/>
      <c r="XW234" s="71"/>
      <c r="XX234" s="71"/>
      <c r="XY234" s="71"/>
      <c r="XZ234" s="71"/>
      <c r="YA234" s="71"/>
      <c r="YB234" s="71"/>
      <c r="YC234" s="71"/>
      <c r="YD234" s="71"/>
      <c r="YE234" s="71"/>
      <c r="YF234" s="71"/>
      <c r="YG234" s="71"/>
      <c r="YH234" s="71"/>
      <c r="YI234" s="71"/>
      <c r="YJ234" s="71"/>
      <c r="YK234" s="71"/>
      <c r="YL234" s="71"/>
      <c r="YM234" s="71"/>
      <c r="YN234" s="71"/>
      <c r="YO234" s="71"/>
      <c r="YP234" s="71"/>
      <c r="YQ234" s="71"/>
      <c r="YR234" s="71"/>
      <c r="YS234" s="71"/>
      <c r="YT234" s="71"/>
      <c r="YU234" s="71"/>
      <c r="YV234" s="71"/>
      <c r="YW234" s="71"/>
      <c r="YX234" s="71"/>
      <c r="YY234" s="71"/>
      <c r="YZ234" s="71"/>
      <c r="ZA234" s="71"/>
      <c r="ZB234" s="71"/>
      <c r="ZC234" s="71"/>
      <c r="ZD234" s="71"/>
      <c r="ZE234" s="71"/>
      <c r="ZF234" s="71"/>
      <c r="ZG234" s="71"/>
      <c r="ZH234" s="71"/>
      <c r="ZI234" s="71"/>
      <c r="ZJ234" s="71"/>
      <c r="ZK234" s="71"/>
      <c r="ZL234" s="71"/>
      <c r="ZM234" s="71"/>
      <c r="ZN234" s="71"/>
      <c r="ZO234" s="71"/>
      <c r="ZP234" s="71"/>
      <c r="ZQ234" s="71"/>
      <c r="ZR234" s="71"/>
      <c r="ZS234" s="71"/>
      <c r="ZT234" s="71"/>
      <c r="ZU234" s="71"/>
      <c r="ZV234" s="71"/>
      <c r="ZW234" s="71"/>
      <c r="ZX234" s="71"/>
      <c r="ZY234" s="71"/>
      <c r="ZZ234" s="71"/>
      <c r="AAA234" s="71"/>
      <c r="AAB234" s="71"/>
      <c r="AAC234" s="71"/>
      <c r="AAD234" s="71"/>
      <c r="AAE234" s="71"/>
      <c r="AAF234" s="71"/>
      <c r="AAG234" s="71"/>
      <c r="AAH234" s="71"/>
      <c r="AAI234" s="71"/>
      <c r="AAJ234" s="71"/>
      <c r="AAK234" s="71"/>
      <c r="AAL234" s="71"/>
      <c r="AAM234" s="71"/>
      <c r="AAN234" s="71"/>
      <c r="AAO234" s="71"/>
      <c r="AAP234" s="71"/>
      <c r="AAQ234" s="71"/>
      <c r="AAR234" s="71"/>
      <c r="AAS234" s="71"/>
      <c r="AAT234" s="71"/>
      <c r="AAU234" s="71"/>
      <c r="AAV234" s="71"/>
      <c r="AAW234" s="71"/>
      <c r="AAX234" s="71"/>
      <c r="AAY234" s="71"/>
      <c r="AAZ234" s="71"/>
      <c r="ABA234" s="71"/>
      <c r="ABB234" s="71"/>
      <c r="ABC234" s="71"/>
      <c r="ABD234" s="71"/>
      <c r="ABE234" s="71"/>
      <c r="ABF234" s="71"/>
      <c r="ABG234" s="71"/>
      <c r="ABH234" s="71"/>
      <c r="ABI234" s="71"/>
      <c r="ABJ234" s="71"/>
      <c r="ABK234" s="71"/>
      <c r="ABL234" s="71"/>
      <c r="ABM234" s="71"/>
      <c r="ABN234" s="71"/>
      <c r="ABO234" s="71"/>
      <c r="ABP234" s="71"/>
      <c r="ABQ234" s="71"/>
      <c r="ABR234" s="71"/>
      <c r="ABS234" s="71"/>
      <c r="ABT234" s="71"/>
      <c r="ABU234" s="71"/>
      <c r="ABV234" s="71"/>
      <c r="ABW234" s="71"/>
      <c r="ABX234" s="71"/>
      <c r="ABY234" s="71"/>
      <c r="ABZ234" s="71"/>
      <c r="ACA234" s="71"/>
      <c r="ACB234" s="71"/>
      <c r="ACC234" s="71"/>
      <c r="ACD234" s="71"/>
      <c r="ACE234" s="71"/>
      <c r="ACF234" s="71"/>
      <c r="ACG234" s="71"/>
      <c r="ACH234" s="71"/>
      <c r="ACI234" s="71"/>
      <c r="ACJ234" s="71"/>
      <c r="ACK234" s="71"/>
      <c r="ACL234" s="71"/>
      <c r="ACM234" s="71"/>
      <c r="ACN234" s="71"/>
      <c r="ACO234" s="71"/>
      <c r="ACP234" s="71"/>
      <c r="ACQ234" s="71"/>
      <c r="ACR234" s="71"/>
      <c r="ACS234" s="71"/>
      <c r="ACT234" s="71"/>
      <c r="ACU234" s="71"/>
      <c r="ACV234" s="71"/>
      <c r="ACW234" s="71"/>
      <c r="ACX234" s="71"/>
      <c r="ACY234" s="71"/>
      <c r="ACZ234" s="71"/>
      <c r="ADA234" s="71"/>
      <c r="ADB234" s="71"/>
      <c r="ADC234" s="71"/>
      <c r="ADD234" s="71"/>
      <c r="ADE234" s="71"/>
      <c r="ADF234" s="71"/>
      <c r="ADG234" s="71"/>
      <c r="ADH234" s="71"/>
      <c r="ADI234" s="71"/>
      <c r="ADJ234" s="71"/>
      <c r="ADK234" s="71"/>
      <c r="ADL234" s="71"/>
      <c r="ADM234" s="71"/>
      <c r="ADN234" s="71"/>
      <c r="ADO234" s="71"/>
      <c r="ADP234" s="71"/>
      <c r="ADQ234" s="71"/>
      <c r="ADR234" s="71"/>
      <c r="ADS234" s="71"/>
      <c r="ADT234" s="71"/>
      <c r="ADU234" s="71"/>
      <c r="ADV234" s="71"/>
      <c r="ADW234" s="71"/>
      <c r="ADX234" s="71"/>
      <c r="ADY234" s="71"/>
      <c r="ADZ234" s="71"/>
      <c r="AEA234" s="71"/>
      <c r="AEB234" s="71"/>
      <c r="AEC234" s="71"/>
    </row>
    <row r="235" spans="1:809" s="73" customFormat="1">
      <c r="A235" s="38"/>
      <c r="B235" s="35">
        <v>2</v>
      </c>
      <c r="C235" s="62" t="s">
        <v>582</v>
      </c>
      <c r="D235" s="72" t="s">
        <v>455</v>
      </c>
      <c r="E235" s="63" t="s">
        <v>36</v>
      </c>
      <c r="F235" s="63" t="s">
        <v>198</v>
      </c>
      <c r="G235" s="63">
        <v>16</v>
      </c>
      <c r="H235" s="64"/>
      <c r="I235" s="63" t="s">
        <v>92</v>
      </c>
      <c r="J235" s="65">
        <v>1</v>
      </c>
      <c r="K235" s="90">
        <v>154</v>
      </c>
      <c r="L235" s="65">
        <v>1966</v>
      </c>
      <c r="M235" s="89">
        <v>1966</v>
      </c>
      <c r="N235" s="64">
        <v>130000</v>
      </c>
      <c r="O235" s="68"/>
      <c r="P235" s="68"/>
      <c r="Q235" s="69" t="s">
        <v>229</v>
      </c>
      <c r="R235" s="70"/>
      <c r="S235" s="29" t="s">
        <v>156</v>
      </c>
      <c r="T235" s="30" t="str">
        <f t="shared" si="3"/>
        <v>Gypsum</v>
      </c>
      <c r="U235" s="29"/>
      <c r="V235" s="29"/>
      <c r="W235" s="29"/>
      <c r="X235" s="29"/>
      <c r="Y235" s="29"/>
      <c r="Z235" s="29"/>
      <c r="AA235" s="29"/>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c r="BM235" s="71"/>
      <c r="BN235" s="71"/>
      <c r="BO235" s="71"/>
      <c r="BP235" s="71"/>
      <c r="BQ235" s="71"/>
      <c r="BR235" s="71"/>
      <c r="BS235" s="71"/>
      <c r="BT235" s="71"/>
      <c r="BU235" s="71"/>
      <c r="BV235" s="71"/>
      <c r="BW235" s="71"/>
      <c r="BX235" s="71"/>
      <c r="BY235" s="71"/>
      <c r="BZ235" s="71"/>
      <c r="CA235" s="71"/>
      <c r="CB235" s="71"/>
      <c r="CC235" s="71"/>
      <c r="CD235" s="71"/>
      <c r="CE235" s="71"/>
      <c r="CF235" s="71"/>
      <c r="CG235" s="71"/>
      <c r="CH235" s="71"/>
      <c r="CI235" s="71"/>
      <c r="CJ235" s="71"/>
      <c r="CK235" s="71"/>
      <c r="CL235" s="71"/>
      <c r="CM235" s="71"/>
      <c r="CN235" s="71"/>
      <c r="CO235" s="71"/>
      <c r="CP235" s="71"/>
      <c r="CQ235" s="71"/>
      <c r="CR235" s="71"/>
      <c r="CS235" s="71"/>
      <c r="CT235" s="71"/>
      <c r="CU235" s="71"/>
      <c r="CV235" s="71"/>
      <c r="CW235" s="71"/>
      <c r="CX235" s="71"/>
      <c r="CY235" s="71"/>
      <c r="CZ235" s="71"/>
      <c r="DA235" s="71"/>
      <c r="DB235" s="71"/>
      <c r="DC235" s="71"/>
      <c r="DD235" s="71"/>
      <c r="DE235" s="71"/>
      <c r="DF235" s="71"/>
      <c r="DG235" s="71"/>
      <c r="DH235" s="71"/>
      <c r="DI235" s="71"/>
      <c r="DJ235" s="71"/>
      <c r="DK235" s="71"/>
      <c r="DL235" s="71"/>
      <c r="DM235" s="71"/>
      <c r="DN235" s="71"/>
      <c r="DO235" s="71"/>
      <c r="DP235" s="71"/>
      <c r="DQ235" s="71"/>
      <c r="DR235" s="71"/>
      <c r="DS235" s="71"/>
      <c r="DT235" s="71"/>
      <c r="DU235" s="71"/>
      <c r="DV235" s="71"/>
      <c r="DW235" s="71"/>
      <c r="DX235" s="71"/>
      <c r="DY235" s="71"/>
      <c r="DZ235" s="71"/>
      <c r="EA235" s="71"/>
      <c r="EB235" s="71"/>
      <c r="EC235" s="71"/>
      <c r="ED235" s="71"/>
      <c r="EE235" s="71"/>
      <c r="EF235" s="71"/>
      <c r="EG235" s="71"/>
      <c r="EH235" s="71"/>
      <c r="EI235" s="71"/>
      <c r="EJ235" s="71"/>
      <c r="EK235" s="71"/>
      <c r="EL235" s="71"/>
      <c r="EM235" s="71"/>
      <c r="EN235" s="71"/>
      <c r="EO235" s="71"/>
      <c r="EP235" s="71"/>
      <c r="EQ235" s="71"/>
      <c r="ER235" s="71"/>
      <c r="ES235" s="71"/>
      <c r="ET235" s="71"/>
      <c r="EU235" s="71"/>
      <c r="EV235" s="71"/>
      <c r="EW235" s="71"/>
      <c r="EX235" s="71"/>
      <c r="EY235" s="71"/>
      <c r="EZ235" s="71"/>
      <c r="FA235" s="71"/>
      <c r="FB235" s="71"/>
      <c r="FC235" s="71"/>
      <c r="FD235" s="71"/>
      <c r="FE235" s="71"/>
      <c r="FF235" s="71"/>
      <c r="FG235" s="71"/>
      <c r="FH235" s="71"/>
      <c r="FI235" s="71"/>
      <c r="FJ235" s="71"/>
      <c r="FK235" s="71"/>
      <c r="FL235" s="71"/>
      <c r="FM235" s="71"/>
      <c r="FN235" s="71"/>
      <c r="FO235" s="71"/>
      <c r="FP235" s="71"/>
      <c r="FQ235" s="71"/>
      <c r="FR235" s="71"/>
      <c r="FS235" s="71"/>
      <c r="FT235" s="71"/>
      <c r="FU235" s="71"/>
      <c r="FV235" s="71"/>
      <c r="FW235" s="71"/>
      <c r="FX235" s="71"/>
      <c r="FY235" s="71"/>
      <c r="FZ235" s="71"/>
      <c r="GA235" s="71"/>
      <c r="GB235" s="71"/>
      <c r="GC235" s="71"/>
      <c r="GD235" s="71"/>
      <c r="GE235" s="71"/>
      <c r="GF235" s="71"/>
      <c r="GG235" s="71"/>
      <c r="GH235" s="71"/>
      <c r="GI235" s="71"/>
      <c r="GJ235" s="71"/>
      <c r="GK235" s="71"/>
      <c r="GL235" s="71"/>
      <c r="GM235" s="71"/>
      <c r="GN235" s="71"/>
      <c r="GO235" s="71"/>
      <c r="GP235" s="71"/>
      <c r="GQ235" s="71"/>
      <c r="GR235" s="71"/>
      <c r="GS235" s="71"/>
      <c r="GT235" s="71"/>
      <c r="GU235" s="71"/>
      <c r="GV235" s="71"/>
      <c r="GW235" s="71"/>
      <c r="GX235" s="71"/>
      <c r="GY235" s="71"/>
      <c r="GZ235" s="71"/>
      <c r="HA235" s="71"/>
      <c r="HB235" s="71"/>
      <c r="HC235" s="71"/>
      <c r="HD235" s="71"/>
      <c r="HE235" s="71"/>
      <c r="HF235" s="71"/>
      <c r="HG235" s="71"/>
      <c r="HH235" s="71"/>
      <c r="HI235" s="71"/>
      <c r="HJ235" s="71"/>
      <c r="HK235" s="71"/>
      <c r="HL235" s="71"/>
      <c r="HM235" s="71"/>
      <c r="HN235" s="71"/>
      <c r="HO235" s="71"/>
      <c r="HP235" s="71"/>
      <c r="HQ235" s="71"/>
      <c r="HR235" s="71"/>
      <c r="HS235" s="71"/>
      <c r="HT235" s="71"/>
      <c r="HU235" s="71"/>
      <c r="HV235" s="71"/>
      <c r="HW235" s="71"/>
      <c r="HX235" s="71"/>
      <c r="HY235" s="71"/>
      <c r="HZ235" s="71"/>
      <c r="IA235" s="71"/>
      <c r="IB235" s="71"/>
      <c r="IC235" s="71"/>
      <c r="ID235" s="71"/>
      <c r="IE235" s="71"/>
      <c r="IF235" s="71"/>
      <c r="IG235" s="71"/>
      <c r="IH235" s="71"/>
      <c r="II235" s="71"/>
      <c r="IJ235" s="71"/>
      <c r="IK235" s="71"/>
      <c r="IL235" s="71"/>
      <c r="IM235" s="71"/>
      <c r="IN235" s="71"/>
      <c r="IO235" s="71"/>
      <c r="IP235" s="71"/>
      <c r="IQ235" s="71"/>
      <c r="IR235" s="71"/>
      <c r="IS235" s="71"/>
      <c r="IT235" s="71"/>
      <c r="IU235" s="71"/>
      <c r="IV235" s="71"/>
      <c r="IW235" s="71"/>
      <c r="IX235" s="71"/>
      <c r="IY235" s="71"/>
      <c r="IZ235" s="71"/>
      <c r="JA235" s="71"/>
      <c r="JB235" s="71"/>
      <c r="JC235" s="71"/>
      <c r="JD235" s="71"/>
      <c r="JE235" s="71"/>
      <c r="JF235" s="71"/>
      <c r="JG235" s="71"/>
      <c r="JH235" s="71"/>
      <c r="JI235" s="71"/>
      <c r="JJ235" s="71"/>
      <c r="JK235" s="71"/>
      <c r="JL235" s="71"/>
      <c r="JM235" s="71"/>
      <c r="JN235" s="71"/>
      <c r="JO235" s="71"/>
      <c r="JP235" s="71"/>
      <c r="JQ235" s="71"/>
      <c r="JR235" s="71"/>
      <c r="JS235" s="71"/>
      <c r="JT235" s="71"/>
      <c r="JU235" s="71"/>
      <c r="JV235" s="71"/>
      <c r="JW235" s="71"/>
      <c r="JX235" s="71"/>
      <c r="JY235" s="71"/>
      <c r="JZ235" s="71"/>
      <c r="KA235" s="71"/>
      <c r="KB235" s="71"/>
      <c r="KC235" s="71"/>
      <c r="KD235" s="71"/>
      <c r="KE235" s="71"/>
      <c r="KF235" s="71"/>
      <c r="KG235" s="71"/>
      <c r="KH235" s="71"/>
      <c r="KI235" s="71"/>
      <c r="KJ235" s="71"/>
      <c r="KK235" s="71"/>
      <c r="KL235" s="71"/>
      <c r="KM235" s="71"/>
      <c r="KN235" s="71"/>
      <c r="KO235" s="71"/>
      <c r="KP235" s="71"/>
      <c r="KQ235" s="71"/>
      <c r="KR235" s="71"/>
      <c r="KS235" s="71"/>
      <c r="KT235" s="71"/>
      <c r="KU235" s="71"/>
      <c r="KV235" s="71"/>
      <c r="KW235" s="71"/>
      <c r="KX235" s="71"/>
      <c r="KY235" s="71"/>
      <c r="KZ235" s="71"/>
      <c r="LA235" s="71"/>
      <c r="LB235" s="71"/>
      <c r="LC235" s="71"/>
      <c r="LD235" s="71"/>
      <c r="LE235" s="71"/>
      <c r="LF235" s="71"/>
      <c r="LG235" s="71"/>
      <c r="LH235" s="71"/>
      <c r="LI235" s="71"/>
      <c r="LJ235" s="71"/>
      <c r="LK235" s="71"/>
      <c r="LL235" s="71"/>
      <c r="LM235" s="71"/>
      <c r="LN235" s="71"/>
      <c r="LO235" s="71"/>
      <c r="LP235" s="71"/>
      <c r="LQ235" s="71"/>
      <c r="LR235" s="71"/>
      <c r="LS235" s="71"/>
      <c r="LT235" s="71"/>
      <c r="LU235" s="71"/>
      <c r="LV235" s="71"/>
      <c r="LW235" s="71"/>
      <c r="LX235" s="71"/>
      <c r="LY235" s="71"/>
      <c r="LZ235" s="71"/>
      <c r="MA235" s="71"/>
      <c r="MB235" s="71"/>
      <c r="MC235" s="71"/>
      <c r="MD235" s="71"/>
      <c r="ME235" s="71"/>
      <c r="MF235" s="71"/>
      <c r="MG235" s="71"/>
      <c r="MH235" s="71"/>
      <c r="MI235" s="71"/>
      <c r="MJ235" s="71"/>
      <c r="MK235" s="71"/>
      <c r="ML235" s="71"/>
      <c r="MM235" s="71"/>
      <c r="MN235" s="71"/>
      <c r="MO235" s="71"/>
      <c r="MP235" s="71"/>
      <c r="MQ235" s="71"/>
      <c r="MR235" s="71"/>
      <c r="MS235" s="71"/>
      <c r="MT235" s="71"/>
      <c r="MU235" s="71"/>
      <c r="MV235" s="71"/>
      <c r="MW235" s="71"/>
      <c r="MX235" s="71"/>
      <c r="MY235" s="71"/>
      <c r="MZ235" s="71"/>
      <c r="NA235" s="71"/>
      <c r="NB235" s="71"/>
      <c r="NC235" s="71"/>
      <c r="ND235" s="71"/>
      <c r="NE235" s="71"/>
      <c r="NF235" s="71"/>
      <c r="NG235" s="71"/>
      <c r="NH235" s="71"/>
      <c r="NI235" s="71"/>
      <c r="NJ235" s="71"/>
      <c r="NK235" s="71"/>
      <c r="NL235" s="71"/>
      <c r="NM235" s="71"/>
      <c r="NN235" s="71"/>
      <c r="NO235" s="71"/>
      <c r="NP235" s="71"/>
      <c r="NQ235" s="71"/>
      <c r="NR235" s="71"/>
      <c r="NS235" s="71"/>
      <c r="NT235" s="71"/>
      <c r="NU235" s="71"/>
      <c r="NV235" s="71"/>
      <c r="NW235" s="71"/>
      <c r="NX235" s="71"/>
      <c r="NY235" s="71"/>
      <c r="NZ235" s="71"/>
      <c r="OA235" s="71"/>
      <c r="OB235" s="71"/>
      <c r="OC235" s="71"/>
      <c r="OD235" s="71"/>
      <c r="OE235" s="71"/>
      <c r="OF235" s="71"/>
      <c r="OG235" s="71"/>
      <c r="OH235" s="71"/>
      <c r="OI235" s="71"/>
      <c r="OJ235" s="71"/>
      <c r="OK235" s="71"/>
      <c r="OL235" s="71"/>
      <c r="OM235" s="71"/>
      <c r="ON235" s="71"/>
      <c r="OO235" s="71"/>
      <c r="OP235" s="71"/>
      <c r="OQ235" s="71"/>
      <c r="OR235" s="71"/>
      <c r="OS235" s="71"/>
      <c r="OT235" s="71"/>
      <c r="OU235" s="71"/>
      <c r="OV235" s="71"/>
      <c r="OW235" s="71"/>
      <c r="OX235" s="71"/>
      <c r="OY235" s="71"/>
      <c r="OZ235" s="71"/>
      <c r="PA235" s="71"/>
      <c r="PB235" s="71"/>
      <c r="PC235" s="71"/>
      <c r="PD235" s="71"/>
      <c r="PE235" s="71"/>
      <c r="PF235" s="71"/>
      <c r="PG235" s="71"/>
      <c r="PH235" s="71"/>
      <c r="PI235" s="71"/>
      <c r="PJ235" s="71"/>
      <c r="PK235" s="71"/>
      <c r="PL235" s="71"/>
      <c r="PM235" s="71"/>
      <c r="PN235" s="71"/>
      <c r="PO235" s="71"/>
      <c r="PP235" s="71"/>
      <c r="PQ235" s="71"/>
      <c r="PR235" s="71"/>
      <c r="PS235" s="71"/>
      <c r="PT235" s="71"/>
      <c r="PU235" s="71"/>
      <c r="PV235" s="71"/>
      <c r="PW235" s="71"/>
      <c r="PX235" s="71"/>
      <c r="PY235" s="71"/>
      <c r="PZ235" s="71"/>
      <c r="QA235" s="71"/>
      <c r="QB235" s="71"/>
      <c r="QC235" s="71"/>
      <c r="QD235" s="71"/>
      <c r="QE235" s="71"/>
      <c r="QF235" s="71"/>
      <c r="QG235" s="71"/>
      <c r="QH235" s="71"/>
      <c r="QI235" s="71"/>
      <c r="QJ235" s="71"/>
      <c r="QK235" s="71"/>
      <c r="QL235" s="71"/>
      <c r="QM235" s="71"/>
      <c r="QN235" s="71"/>
      <c r="QO235" s="71"/>
      <c r="QP235" s="71"/>
      <c r="QQ235" s="71"/>
      <c r="QR235" s="71"/>
      <c r="QS235" s="71"/>
      <c r="QT235" s="71"/>
      <c r="QU235" s="71"/>
      <c r="QV235" s="71"/>
      <c r="QW235" s="71"/>
      <c r="QX235" s="71"/>
      <c r="QY235" s="71"/>
      <c r="QZ235" s="71"/>
      <c r="RA235" s="71"/>
      <c r="RB235" s="71"/>
      <c r="RC235" s="71"/>
      <c r="RD235" s="71"/>
      <c r="RE235" s="71"/>
      <c r="RF235" s="71"/>
      <c r="RG235" s="71"/>
      <c r="RH235" s="71"/>
      <c r="RI235" s="71"/>
      <c r="RJ235" s="71"/>
      <c r="RK235" s="71"/>
      <c r="RL235" s="71"/>
      <c r="RM235" s="71"/>
      <c r="RN235" s="71"/>
      <c r="RO235" s="71"/>
      <c r="RP235" s="71"/>
      <c r="RQ235" s="71"/>
      <c r="RR235" s="71"/>
      <c r="RS235" s="71"/>
      <c r="RT235" s="71"/>
      <c r="RU235" s="71"/>
      <c r="RV235" s="71"/>
      <c r="RW235" s="71"/>
      <c r="RX235" s="71"/>
      <c r="RY235" s="71"/>
      <c r="RZ235" s="71"/>
      <c r="SA235" s="71"/>
      <c r="SB235" s="71"/>
      <c r="SC235" s="71"/>
      <c r="SD235" s="71"/>
      <c r="SE235" s="71"/>
      <c r="SF235" s="71"/>
      <c r="SG235" s="71"/>
      <c r="SH235" s="71"/>
      <c r="SI235" s="71"/>
      <c r="SJ235" s="71"/>
      <c r="SK235" s="71"/>
      <c r="SL235" s="71"/>
      <c r="SM235" s="71"/>
      <c r="SN235" s="71"/>
      <c r="SO235" s="71"/>
      <c r="SP235" s="71"/>
      <c r="SQ235" s="71"/>
      <c r="SR235" s="71"/>
      <c r="SS235" s="71"/>
      <c r="ST235" s="71"/>
      <c r="SU235" s="71"/>
      <c r="SV235" s="71"/>
      <c r="SW235" s="71"/>
      <c r="SX235" s="71"/>
      <c r="SY235" s="71"/>
      <c r="SZ235" s="71"/>
      <c r="TA235" s="71"/>
      <c r="TB235" s="71"/>
      <c r="TC235" s="71"/>
      <c r="TD235" s="71"/>
      <c r="TE235" s="71"/>
      <c r="TF235" s="71"/>
      <c r="TG235" s="71"/>
      <c r="TH235" s="71"/>
      <c r="TI235" s="71"/>
      <c r="TJ235" s="71"/>
      <c r="TK235" s="71"/>
      <c r="TL235" s="71"/>
      <c r="TM235" s="71"/>
      <c r="TN235" s="71"/>
      <c r="TO235" s="71"/>
      <c r="TP235" s="71"/>
      <c r="TQ235" s="71"/>
      <c r="TR235" s="71"/>
      <c r="TS235" s="71"/>
      <c r="TT235" s="71"/>
      <c r="TU235" s="71"/>
      <c r="TV235" s="71"/>
      <c r="TW235" s="71"/>
      <c r="TX235" s="71"/>
      <c r="TY235" s="71"/>
      <c r="TZ235" s="71"/>
      <c r="UA235" s="71"/>
      <c r="UB235" s="71"/>
      <c r="UC235" s="71"/>
      <c r="UD235" s="71"/>
      <c r="UE235" s="71"/>
      <c r="UF235" s="71"/>
      <c r="UG235" s="71"/>
      <c r="UH235" s="71"/>
      <c r="UI235" s="71"/>
      <c r="UJ235" s="71"/>
      <c r="UK235" s="71"/>
      <c r="UL235" s="71"/>
      <c r="UM235" s="71"/>
      <c r="UN235" s="71"/>
      <c r="UO235" s="71"/>
      <c r="UP235" s="71"/>
      <c r="UQ235" s="71"/>
      <c r="UR235" s="71"/>
      <c r="US235" s="71"/>
      <c r="UT235" s="71"/>
      <c r="UU235" s="71"/>
      <c r="UV235" s="71"/>
      <c r="UW235" s="71"/>
      <c r="UX235" s="71"/>
      <c r="UY235" s="71"/>
      <c r="UZ235" s="71"/>
      <c r="VA235" s="71"/>
      <c r="VB235" s="71"/>
      <c r="VC235" s="71"/>
      <c r="VD235" s="71"/>
      <c r="VE235" s="71"/>
      <c r="VF235" s="71"/>
      <c r="VG235" s="71"/>
      <c r="VH235" s="71"/>
      <c r="VI235" s="71"/>
      <c r="VJ235" s="71"/>
      <c r="VK235" s="71"/>
      <c r="VL235" s="71"/>
      <c r="VM235" s="71"/>
      <c r="VN235" s="71"/>
      <c r="VO235" s="71"/>
      <c r="VP235" s="71"/>
      <c r="VQ235" s="71"/>
      <c r="VR235" s="71"/>
      <c r="VS235" s="71"/>
      <c r="VT235" s="71"/>
      <c r="VU235" s="71"/>
      <c r="VV235" s="71"/>
      <c r="VW235" s="71"/>
      <c r="VX235" s="71"/>
      <c r="VY235" s="71"/>
      <c r="VZ235" s="71"/>
      <c r="WA235" s="71"/>
      <c r="WB235" s="71"/>
      <c r="WC235" s="71"/>
      <c r="WD235" s="71"/>
      <c r="WE235" s="71"/>
      <c r="WF235" s="71"/>
      <c r="WG235" s="71"/>
      <c r="WH235" s="71"/>
      <c r="WI235" s="71"/>
      <c r="WJ235" s="71"/>
      <c r="WK235" s="71"/>
      <c r="WL235" s="71"/>
      <c r="WM235" s="71"/>
      <c r="WN235" s="71"/>
      <c r="WO235" s="71"/>
      <c r="WP235" s="71"/>
      <c r="WQ235" s="71"/>
      <c r="WR235" s="71"/>
      <c r="WS235" s="71"/>
      <c r="WT235" s="71"/>
      <c r="WU235" s="71"/>
      <c r="WV235" s="71"/>
      <c r="WW235" s="71"/>
      <c r="WX235" s="71"/>
      <c r="WY235" s="71"/>
      <c r="WZ235" s="71"/>
      <c r="XA235" s="71"/>
      <c r="XB235" s="71"/>
      <c r="XC235" s="71"/>
      <c r="XD235" s="71"/>
      <c r="XE235" s="71"/>
      <c r="XF235" s="71"/>
      <c r="XG235" s="71"/>
      <c r="XH235" s="71"/>
      <c r="XI235" s="71"/>
      <c r="XJ235" s="71"/>
      <c r="XK235" s="71"/>
      <c r="XL235" s="71"/>
      <c r="XM235" s="71"/>
      <c r="XN235" s="71"/>
      <c r="XO235" s="71"/>
      <c r="XP235" s="71"/>
      <c r="XQ235" s="71"/>
      <c r="XR235" s="71"/>
      <c r="XS235" s="71"/>
      <c r="XT235" s="71"/>
      <c r="XU235" s="71"/>
      <c r="XV235" s="71"/>
      <c r="XW235" s="71"/>
      <c r="XX235" s="71"/>
      <c r="XY235" s="71"/>
      <c r="XZ235" s="71"/>
      <c r="YA235" s="71"/>
      <c r="YB235" s="71"/>
      <c r="YC235" s="71"/>
      <c r="YD235" s="71"/>
      <c r="YE235" s="71"/>
      <c r="YF235" s="71"/>
      <c r="YG235" s="71"/>
      <c r="YH235" s="71"/>
      <c r="YI235" s="71"/>
      <c r="YJ235" s="71"/>
      <c r="YK235" s="71"/>
      <c r="YL235" s="71"/>
      <c r="YM235" s="71"/>
      <c r="YN235" s="71"/>
      <c r="YO235" s="71"/>
      <c r="YP235" s="71"/>
      <c r="YQ235" s="71"/>
      <c r="YR235" s="71"/>
      <c r="YS235" s="71"/>
      <c r="YT235" s="71"/>
      <c r="YU235" s="71"/>
      <c r="YV235" s="71"/>
      <c r="YW235" s="71"/>
      <c r="YX235" s="71"/>
      <c r="YY235" s="71"/>
      <c r="YZ235" s="71"/>
      <c r="ZA235" s="71"/>
      <c r="ZB235" s="71"/>
      <c r="ZC235" s="71"/>
      <c r="ZD235" s="71"/>
      <c r="ZE235" s="71"/>
      <c r="ZF235" s="71"/>
      <c r="ZG235" s="71"/>
      <c r="ZH235" s="71"/>
      <c r="ZI235" s="71"/>
      <c r="ZJ235" s="71"/>
      <c r="ZK235" s="71"/>
      <c r="ZL235" s="71"/>
      <c r="ZM235" s="71"/>
      <c r="ZN235" s="71"/>
      <c r="ZO235" s="71"/>
      <c r="ZP235" s="71"/>
      <c r="ZQ235" s="71"/>
      <c r="ZR235" s="71"/>
      <c r="ZS235" s="71"/>
      <c r="ZT235" s="71"/>
      <c r="ZU235" s="71"/>
      <c r="ZV235" s="71"/>
      <c r="ZW235" s="71"/>
      <c r="ZX235" s="71"/>
      <c r="ZY235" s="71"/>
      <c r="ZZ235" s="71"/>
      <c r="AAA235" s="71"/>
      <c r="AAB235" s="71"/>
      <c r="AAC235" s="71"/>
      <c r="AAD235" s="71"/>
      <c r="AAE235" s="71"/>
      <c r="AAF235" s="71"/>
      <c r="AAG235" s="71"/>
      <c r="AAH235" s="71"/>
      <c r="AAI235" s="71"/>
      <c r="AAJ235" s="71"/>
      <c r="AAK235" s="71"/>
      <c r="AAL235" s="71"/>
      <c r="AAM235" s="71"/>
      <c r="AAN235" s="71"/>
      <c r="AAO235" s="71"/>
      <c r="AAP235" s="71"/>
      <c r="AAQ235" s="71"/>
      <c r="AAR235" s="71"/>
      <c r="AAS235" s="71"/>
      <c r="AAT235" s="71"/>
      <c r="AAU235" s="71"/>
      <c r="AAV235" s="71"/>
      <c r="AAW235" s="71"/>
      <c r="AAX235" s="71"/>
      <c r="AAY235" s="71"/>
      <c r="AAZ235" s="71"/>
      <c r="ABA235" s="71"/>
      <c r="ABB235" s="71"/>
      <c r="ABC235" s="71"/>
      <c r="ABD235" s="71"/>
      <c r="ABE235" s="71"/>
      <c r="ABF235" s="71"/>
      <c r="ABG235" s="71"/>
      <c r="ABH235" s="71"/>
      <c r="ABI235" s="71"/>
      <c r="ABJ235" s="71"/>
      <c r="ABK235" s="71"/>
      <c r="ABL235" s="71"/>
      <c r="ABM235" s="71"/>
      <c r="ABN235" s="71"/>
      <c r="ABO235" s="71"/>
      <c r="ABP235" s="71"/>
      <c r="ABQ235" s="71"/>
      <c r="ABR235" s="71"/>
      <c r="ABS235" s="71"/>
      <c r="ABT235" s="71"/>
      <c r="ABU235" s="71"/>
      <c r="ABV235" s="71"/>
      <c r="ABW235" s="71"/>
      <c r="ABX235" s="71"/>
      <c r="ABY235" s="71"/>
      <c r="ABZ235" s="71"/>
      <c r="ACA235" s="71"/>
      <c r="ACB235" s="71"/>
      <c r="ACC235" s="71"/>
      <c r="ACD235" s="71"/>
      <c r="ACE235" s="71"/>
      <c r="ACF235" s="71"/>
      <c r="ACG235" s="71"/>
      <c r="ACH235" s="71"/>
      <c r="ACI235" s="71"/>
      <c r="ACJ235" s="71"/>
      <c r="ACK235" s="71"/>
      <c r="ACL235" s="71"/>
      <c r="ACM235" s="71"/>
      <c r="ACN235" s="71"/>
      <c r="ACO235" s="71"/>
      <c r="ACP235" s="71"/>
      <c r="ACQ235" s="71"/>
      <c r="ACR235" s="71"/>
      <c r="ACS235" s="71"/>
      <c r="ACT235" s="71"/>
      <c r="ACU235" s="71"/>
      <c r="ACV235" s="71"/>
      <c r="ACW235" s="71"/>
      <c r="ACX235" s="71"/>
      <c r="ACY235" s="71"/>
      <c r="ACZ235" s="71"/>
      <c r="ADA235" s="71"/>
      <c r="ADB235" s="71"/>
      <c r="ADC235" s="71"/>
      <c r="ADD235" s="71"/>
      <c r="ADE235" s="71"/>
      <c r="ADF235" s="71"/>
      <c r="ADG235" s="71"/>
      <c r="ADH235" s="71"/>
      <c r="ADI235" s="71"/>
      <c r="ADJ235" s="71"/>
      <c r="ADK235" s="71"/>
      <c r="ADL235" s="71"/>
      <c r="ADM235" s="71"/>
      <c r="ADN235" s="71"/>
      <c r="ADO235" s="71"/>
      <c r="ADP235" s="71"/>
      <c r="ADQ235" s="71"/>
      <c r="ADR235" s="71"/>
      <c r="ADS235" s="71"/>
      <c r="ADT235" s="71"/>
      <c r="ADU235" s="71"/>
      <c r="ADV235" s="71"/>
      <c r="ADW235" s="71"/>
      <c r="ADX235" s="71"/>
      <c r="ADY235" s="71"/>
      <c r="ADZ235" s="71"/>
      <c r="AEA235" s="71"/>
      <c r="AEB235" s="71"/>
      <c r="AEC235" s="71"/>
    </row>
    <row r="236" spans="1:809" s="73" customFormat="1">
      <c r="A236" s="49"/>
      <c r="B236" s="35">
        <v>3</v>
      </c>
      <c r="C236" s="62" t="s">
        <v>583</v>
      </c>
      <c r="D236" s="72" t="s">
        <v>455</v>
      </c>
      <c r="E236" s="63" t="s">
        <v>584</v>
      </c>
      <c r="F236" s="63"/>
      <c r="G236" s="63">
        <v>11</v>
      </c>
      <c r="H236" s="64">
        <v>7000000</v>
      </c>
      <c r="I236" s="63" t="s">
        <v>92</v>
      </c>
      <c r="J236" s="65">
        <v>1</v>
      </c>
      <c r="K236" s="90"/>
      <c r="L236" s="65">
        <v>1966</v>
      </c>
      <c r="M236" s="89">
        <v>1966</v>
      </c>
      <c r="N236" s="64">
        <v>85000</v>
      </c>
      <c r="O236" s="68">
        <v>0.3</v>
      </c>
      <c r="P236" s="68"/>
      <c r="Q236" s="114" t="s">
        <v>585</v>
      </c>
      <c r="R236" s="70" t="s">
        <v>586</v>
      </c>
      <c r="S236" s="29" t="s">
        <v>156</v>
      </c>
      <c r="T236" s="30" t="str">
        <f t="shared" si="3"/>
        <v>Gypsum</v>
      </c>
      <c r="U236" s="29"/>
      <c r="V236" s="29"/>
      <c r="W236" s="29"/>
      <c r="X236" s="29"/>
      <c r="Y236" s="29"/>
      <c r="Z236" s="29"/>
      <c r="AA236" s="29"/>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1"/>
      <c r="BE236" s="71"/>
      <c r="BF236" s="71"/>
      <c r="BG236" s="71"/>
      <c r="BH236" s="71"/>
      <c r="BI236" s="71"/>
      <c r="BJ236" s="71"/>
      <c r="BK236" s="71"/>
      <c r="BL236" s="71"/>
      <c r="BM236" s="71"/>
      <c r="BN236" s="71"/>
      <c r="BO236" s="71"/>
      <c r="BP236" s="71"/>
      <c r="BQ236" s="71"/>
      <c r="BR236" s="71"/>
      <c r="BS236" s="71"/>
      <c r="BT236" s="71"/>
      <c r="BU236" s="71"/>
      <c r="BV236" s="71"/>
      <c r="BW236" s="71"/>
      <c r="BX236" s="71"/>
      <c r="BY236" s="71"/>
      <c r="BZ236" s="71"/>
      <c r="CA236" s="71"/>
      <c r="CB236" s="71"/>
      <c r="CC236" s="71"/>
      <c r="CD236" s="71"/>
      <c r="CE236" s="71"/>
      <c r="CF236" s="71"/>
      <c r="CG236" s="71"/>
      <c r="CH236" s="71"/>
      <c r="CI236" s="71"/>
      <c r="CJ236" s="71"/>
      <c r="CK236" s="71"/>
      <c r="CL236" s="71"/>
      <c r="CM236" s="71"/>
      <c r="CN236" s="71"/>
      <c r="CO236" s="71"/>
      <c r="CP236" s="71"/>
      <c r="CQ236" s="71"/>
      <c r="CR236" s="71"/>
      <c r="CS236" s="71"/>
      <c r="CT236" s="71"/>
      <c r="CU236" s="71"/>
      <c r="CV236" s="71"/>
      <c r="CW236" s="71"/>
      <c r="CX236" s="71"/>
      <c r="CY236" s="71"/>
      <c r="CZ236" s="71"/>
      <c r="DA236" s="71"/>
      <c r="DB236" s="71"/>
      <c r="DC236" s="71"/>
      <c r="DD236" s="71"/>
      <c r="DE236" s="71"/>
      <c r="DF236" s="71"/>
      <c r="DG236" s="71"/>
      <c r="DH236" s="71"/>
      <c r="DI236" s="71"/>
      <c r="DJ236" s="71"/>
      <c r="DK236" s="71"/>
      <c r="DL236" s="71"/>
      <c r="DM236" s="71"/>
      <c r="DN236" s="71"/>
      <c r="DO236" s="71"/>
      <c r="DP236" s="71"/>
      <c r="DQ236" s="71"/>
      <c r="DR236" s="71"/>
      <c r="DS236" s="71"/>
      <c r="DT236" s="71"/>
      <c r="DU236" s="71"/>
      <c r="DV236" s="71"/>
      <c r="DW236" s="71"/>
      <c r="DX236" s="71"/>
      <c r="DY236" s="71"/>
      <c r="DZ236" s="71"/>
      <c r="EA236" s="71"/>
      <c r="EB236" s="71"/>
      <c r="EC236" s="71"/>
      <c r="ED236" s="71"/>
      <c r="EE236" s="71"/>
      <c r="EF236" s="71"/>
      <c r="EG236" s="71"/>
      <c r="EH236" s="71"/>
      <c r="EI236" s="71"/>
      <c r="EJ236" s="71"/>
      <c r="EK236" s="71"/>
      <c r="EL236" s="71"/>
      <c r="EM236" s="71"/>
      <c r="EN236" s="71"/>
      <c r="EO236" s="71"/>
      <c r="EP236" s="71"/>
      <c r="EQ236" s="71"/>
      <c r="ER236" s="71"/>
      <c r="ES236" s="71"/>
      <c r="ET236" s="71"/>
      <c r="EU236" s="71"/>
      <c r="EV236" s="71"/>
      <c r="EW236" s="71"/>
      <c r="EX236" s="71"/>
      <c r="EY236" s="71"/>
      <c r="EZ236" s="71"/>
      <c r="FA236" s="71"/>
      <c r="FB236" s="71"/>
      <c r="FC236" s="71"/>
      <c r="FD236" s="71"/>
      <c r="FE236" s="71"/>
      <c r="FF236" s="71"/>
      <c r="FG236" s="71"/>
      <c r="FH236" s="71"/>
      <c r="FI236" s="71"/>
      <c r="FJ236" s="71"/>
      <c r="FK236" s="71"/>
      <c r="FL236" s="71"/>
      <c r="FM236" s="71"/>
      <c r="FN236" s="71"/>
      <c r="FO236" s="71"/>
      <c r="FP236" s="71"/>
      <c r="FQ236" s="71"/>
      <c r="FR236" s="71"/>
      <c r="FS236" s="71"/>
      <c r="FT236" s="71"/>
      <c r="FU236" s="71"/>
      <c r="FV236" s="71"/>
      <c r="FW236" s="71"/>
      <c r="FX236" s="71"/>
      <c r="FY236" s="71"/>
      <c r="FZ236" s="71"/>
      <c r="GA236" s="71"/>
      <c r="GB236" s="71"/>
      <c r="GC236" s="71"/>
      <c r="GD236" s="71"/>
      <c r="GE236" s="71"/>
      <c r="GF236" s="71"/>
      <c r="GG236" s="71"/>
      <c r="GH236" s="71"/>
      <c r="GI236" s="71"/>
      <c r="GJ236" s="71"/>
      <c r="GK236" s="71"/>
      <c r="GL236" s="71"/>
      <c r="GM236" s="71"/>
      <c r="GN236" s="71"/>
      <c r="GO236" s="71"/>
      <c r="GP236" s="71"/>
      <c r="GQ236" s="71"/>
      <c r="GR236" s="71"/>
      <c r="GS236" s="71"/>
      <c r="GT236" s="71"/>
      <c r="GU236" s="71"/>
      <c r="GV236" s="71"/>
      <c r="GW236" s="71"/>
      <c r="GX236" s="71"/>
      <c r="GY236" s="71"/>
      <c r="GZ236" s="71"/>
      <c r="HA236" s="71"/>
      <c r="HB236" s="71"/>
      <c r="HC236" s="71"/>
      <c r="HD236" s="71"/>
      <c r="HE236" s="71"/>
      <c r="HF236" s="71"/>
      <c r="HG236" s="71"/>
      <c r="HH236" s="71"/>
      <c r="HI236" s="71"/>
      <c r="HJ236" s="71"/>
      <c r="HK236" s="71"/>
      <c r="HL236" s="71"/>
      <c r="HM236" s="71"/>
      <c r="HN236" s="71"/>
      <c r="HO236" s="71"/>
      <c r="HP236" s="71"/>
      <c r="HQ236" s="71"/>
      <c r="HR236" s="71"/>
      <c r="HS236" s="71"/>
      <c r="HT236" s="71"/>
      <c r="HU236" s="71"/>
      <c r="HV236" s="71"/>
      <c r="HW236" s="71"/>
      <c r="HX236" s="71"/>
      <c r="HY236" s="71"/>
      <c r="HZ236" s="71"/>
      <c r="IA236" s="71"/>
      <c r="IB236" s="71"/>
      <c r="IC236" s="71"/>
      <c r="ID236" s="71"/>
      <c r="IE236" s="71"/>
      <c r="IF236" s="71"/>
      <c r="IG236" s="71"/>
      <c r="IH236" s="71"/>
      <c r="II236" s="71"/>
      <c r="IJ236" s="71"/>
      <c r="IK236" s="71"/>
      <c r="IL236" s="71"/>
      <c r="IM236" s="71"/>
      <c r="IN236" s="71"/>
      <c r="IO236" s="71"/>
      <c r="IP236" s="71"/>
      <c r="IQ236" s="71"/>
      <c r="IR236" s="71"/>
      <c r="IS236" s="71"/>
      <c r="IT236" s="71"/>
      <c r="IU236" s="71"/>
      <c r="IV236" s="71"/>
      <c r="IW236" s="71"/>
      <c r="IX236" s="71"/>
      <c r="IY236" s="71"/>
      <c r="IZ236" s="71"/>
      <c r="JA236" s="71"/>
      <c r="JB236" s="71"/>
      <c r="JC236" s="71"/>
      <c r="JD236" s="71"/>
      <c r="JE236" s="71"/>
      <c r="JF236" s="71"/>
      <c r="JG236" s="71"/>
      <c r="JH236" s="71"/>
      <c r="JI236" s="71"/>
      <c r="JJ236" s="71"/>
      <c r="JK236" s="71"/>
      <c r="JL236" s="71"/>
      <c r="JM236" s="71"/>
      <c r="JN236" s="71"/>
      <c r="JO236" s="71"/>
      <c r="JP236" s="71"/>
      <c r="JQ236" s="71"/>
      <c r="JR236" s="71"/>
      <c r="JS236" s="71"/>
      <c r="JT236" s="71"/>
      <c r="JU236" s="71"/>
      <c r="JV236" s="71"/>
      <c r="JW236" s="71"/>
      <c r="JX236" s="71"/>
      <c r="JY236" s="71"/>
      <c r="JZ236" s="71"/>
      <c r="KA236" s="71"/>
      <c r="KB236" s="71"/>
      <c r="KC236" s="71"/>
      <c r="KD236" s="71"/>
      <c r="KE236" s="71"/>
      <c r="KF236" s="71"/>
      <c r="KG236" s="71"/>
      <c r="KH236" s="71"/>
      <c r="KI236" s="71"/>
      <c r="KJ236" s="71"/>
      <c r="KK236" s="71"/>
      <c r="KL236" s="71"/>
      <c r="KM236" s="71"/>
      <c r="KN236" s="71"/>
      <c r="KO236" s="71"/>
      <c r="KP236" s="71"/>
      <c r="KQ236" s="71"/>
      <c r="KR236" s="71"/>
      <c r="KS236" s="71"/>
      <c r="KT236" s="71"/>
      <c r="KU236" s="71"/>
      <c r="KV236" s="71"/>
      <c r="KW236" s="71"/>
      <c r="KX236" s="71"/>
      <c r="KY236" s="71"/>
      <c r="KZ236" s="71"/>
      <c r="LA236" s="71"/>
      <c r="LB236" s="71"/>
      <c r="LC236" s="71"/>
      <c r="LD236" s="71"/>
      <c r="LE236" s="71"/>
      <c r="LF236" s="71"/>
      <c r="LG236" s="71"/>
      <c r="LH236" s="71"/>
      <c r="LI236" s="71"/>
      <c r="LJ236" s="71"/>
      <c r="LK236" s="71"/>
      <c r="LL236" s="71"/>
      <c r="LM236" s="71"/>
      <c r="LN236" s="71"/>
      <c r="LO236" s="71"/>
      <c r="LP236" s="71"/>
      <c r="LQ236" s="71"/>
      <c r="LR236" s="71"/>
      <c r="LS236" s="71"/>
      <c r="LT236" s="71"/>
      <c r="LU236" s="71"/>
      <c r="LV236" s="71"/>
      <c r="LW236" s="71"/>
      <c r="LX236" s="71"/>
      <c r="LY236" s="71"/>
      <c r="LZ236" s="71"/>
      <c r="MA236" s="71"/>
      <c r="MB236" s="71"/>
      <c r="MC236" s="71"/>
      <c r="MD236" s="71"/>
      <c r="ME236" s="71"/>
      <c r="MF236" s="71"/>
      <c r="MG236" s="71"/>
      <c r="MH236" s="71"/>
      <c r="MI236" s="71"/>
      <c r="MJ236" s="71"/>
      <c r="MK236" s="71"/>
      <c r="ML236" s="71"/>
      <c r="MM236" s="71"/>
      <c r="MN236" s="71"/>
      <c r="MO236" s="71"/>
      <c r="MP236" s="71"/>
      <c r="MQ236" s="71"/>
      <c r="MR236" s="71"/>
      <c r="MS236" s="71"/>
      <c r="MT236" s="71"/>
      <c r="MU236" s="71"/>
      <c r="MV236" s="71"/>
      <c r="MW236" s="71"/>
      <c r="MX236" s="71"/>
      <c r="MY236" s="71"/>
      <c r="MZ236" s="71"/>
      <c r="NA236" s="71"/>
      <c r="NB236" s="71"/>
      <c r="NC236" s="71"/>
      <c r="ND236" s="71"/>
      <c r="NE236" s="71"/>
      <c r="NF236" s="71"/>
      <c r="NG236" s="71"/>
      <c r="NH236" s="71"/>
      <c r="NI236" s="71"/>
      <c r="NJ236" s="71"/>
      <c r="NK236" s="71"/>
      <c r="NL236" s="71"/>
      <c r="NM236" s="71"/>
      <c r="NN236" s="71"/>
      <c r="NO236" s="71"/>
      <c r="NP236" s="71"/>
      <c r="NQ236" s="71"/>
      <c r="NR236" s="71"/>
      <c r="NS236" s="71"/>
      <c r="NT236" s="71"/>
      <c r="NU236" s="71"/>
      <c r="NV236" s="71"/>
      <c r="NW236" s="71"/>
      <c r="NX236" s="71"/>
      <c r="NY236" s="71"/>
      <c r="NZ236" s="71"/>
      <c r="OA236" s="71"/>
      <c r="OB236" s="71"/>
      <c r="OC236" s="71"/>
      <c r="OD236" s="71"/>
      <c r="OE236" s="71"/>
      <c r="OF236" s="71"/>
      <c r="OG236" s="71"/>
      <c r="OH236" s="71"/>
      <c r="OI236" s="71"/>
      <c r="OJ236" s="71"/>
      <c r="OK236" s="71"/>
      <c r="OL236" s="71"/>
      <c r="OM236" s="71"/>
      <c r="ON236" s="71"/>
      <c r="OO236" s="71"/>
      <c r="OP236" s="71"/>
      <c r="OQ236" s="71"/>
      <c r="OR236" s="71"/>
      <c r="OS236" s="71"/>
      <c r="OT236" s="71"/>
      <c r="OU236" s="71"/>
      <c r="OV236" s="71"/>
      <c r="OW236" s="71"/>
      <c r="OX236" s="71"/>
      <c r="OY236" s="71"/>
      <c r="OZ236" s="71"/>
      <c r="PA236" s="71"/>
      <c r="PB236" s="71"/>
      <c r="PC236" s="71"/>
      <c r="PD236" s="71"/>
      <c r="PE236" s="71"/>
      <c r="PF236" s="71"/>
      <c r="PG236" s="71"/>
      <c r="PH236" s="71"/>
      <c r="PI236" s="71"/>
      <c r="PJ236" s="71"/>
      <c r="PK236" s="71"/>
      <c r="PL236" s="71"/>
      <c r="PM236" s="71"/>
      <c r="PN236" s="71"/>
      <c r="PO236" s="71"/>
      <c r="PP236" s="71"/>
      <c r="PQ236" s="71"/>
      <c r="PR236" s="71"/>
      <c r="PS236" s="71"/>
      <c r="PT236" s="71"/>
      <c r="PU236" s="71"/>
      <c r="PV236" s="71"/>
      <c r="PW236" s="71"/>
      <c r="PX236" s="71"/>
      <c r="PY236" s="71"/>
      <c r="PZ236" s="71"/>
      <c r="QA236" s="71"/>
      <c r="QB236" s="71"/>
      <c r="QC236" s="71"/>
      <c r="QD236" s="71"/>
      <c r="QE236" s="71"/>
      <c r="QF236" s="71"/>
      <c r="QG236" s="71"/>
      <c r="QH236" s="71"/>
      <c r="QI236" s="71"/>
      <c r="QJ236" s="71"/>
      <c r="QK236" s="71"/>
      <c r="QL236" s="71"/>
      <c r="QM236" s="71"/>
      <c r="QN236" s="71"/>
      <c r="QO236" s="71"/>
      <c r="QP236" s="71"/>
      <c r="QQ236" s="71"/>
      <c r="QR236" s="71"/>
      <c r="QS236" s="71"/>
      <c r="QT236" s="71"/>
      <c r="QU236" s="71"/>
      <c r="QV236" s="71"/>
      <c r="QW236" s="71"/>
      <c r="QX236" s="71"/>
      <c r="QY236" s="71"/>
      <c r="QZ236" s="71"/>
      <c r="RA236" s="71"/>
      <c r="RB236" s="71"/>
      <c r="RC236" s="71"/>
      <c r="RD236" s="71"/>
      <c r="RE236" s="71"/>
      <c r="RF236" s="71"/>
      <c r="RG236" s="71"/>
      <c r="RH236" s="71"/>
      <c r="RI236" s="71"/>
      <c r="RJ236" s="71"/>
      <c r="RK236" s="71"/>
      <c r="RL236" s="71"/>
      <c r="RM236" s="71"/>
      <c r="RN236" s="71"/>
      <c r="RO236" s="71"/>
      <c r="RP236" s="71"/>
      <c r="RQ236" s="71"/>
      <c r="RR236" s="71"/>
      <c r="RS236" s="71"/>
      <c r="RT236" s="71"/>
      <c r="RU236" s="71"/>
      <c r="RV236" s="71"/>
      <c r="RW236" s="71"/>
      <c r="RX236" s="71"/>
      <c r="RY236" s="71"/>
      <c r="RZ236" s="71"/>
      <c r="SA236" s="71"/>
      <c r="SB236" s="71"/>
      <c r="SC236" s="71"/>
      <c r="SD236" s="71"/>
      <c r="SE236" s="71"/>
      <c r="SF236" s="71"/>
      <c r="SG236" s="71"/>
      <c r="SH236" s="71"/>
      <c r="SI236" s="71"/>
      <c r="SJ236" s="71"/>
      <c r="SK236" s="71"/>
      <c r="SL236" s="71"/>
      <c r="SM236" s="71"/>
      <c r="SN236" s="71"/>
      <c r="SO236" s="71"/>
      <c r="SP236" s="71"/>
      <c r="SQ236" s="71"/>
      <c r="SR236" s="71"/>
      <c r="SS236" s="71"/>
      <c r="ST236" s="71"/>
      <c r="SU236" s="71"/>
      <c r="SV236" s="71"/>
      <c r="SW236" s="71"/>
      <c r="SX236" s="71"/>
      <c r="SY236" s="71"/>
      <c r="SZ236" s="71"/>
      <c r="TA236" s="71"/>
      <c r="TB236" s="71"/>
      <c r="TC236" s="71"/>
      <c r="TD236" s="71"/>
      <c r="TE236" s="71"/>
      <c r="TF236" s="71"/>
      <c r="TG236" s="71"/>
      <c r="TH236" s="71"/>
      <c r="TI236" s="71"/>
      <c r="TJ236" s="71"/>
      <c r="TK236" s="71"/>
      <c r="TL236" s="71"/>
      <c r="TM236" s="71"/>
      <c r="TN236" s="71"/>
      <c r="TO236" s="71"/>
      <c r="TP236" s="71"/>
      <c r="TQ236" s="71"/>
      <c r="TR236" s="71"/>
      <c r="TS236" s="71"/>
      <c r="TT236" s="71"/>
      <c r="TU236" s="71"/>
      <c r="TV236" s="71"/>
      <c r="TW236" s="71"/>
      <c r="TX236" s="71"/>
      <c r="TY236" s="71"/>
      <c r="TZ236" s="71"/>
      <c r="UA236" s="71"/>
      <c r="UB236" s="71"/>
      <c r="UC236" s="71"/>
      <c r="UD236" s="71"/>
      <c r="UE236" s="71"/>
      <c r="UF236" s="71"/>
      <c r="UG236" s="71"/>
      <c r="UH236" s="71"/>
      <c r="UI236" s="71"/>
      <c r="UJ236" s="71"/>
      <c r="UK236" s="71"/>
      <c r="UL236" s="71"/>
      <c r="UM236" s="71"/>
      <c r="UN236" s="71"/>
      <c r="UO236" s="71"/>
      <c r="UP236" s="71"/>
      <c r="UQ236" s="71"/>
      <c r="UR236" s="71"/>
      <c r="US236" s="71"/>
      <c r="UT236" s="71"/>
      <c r="UU236" s="71"/>
      <c r="UV236" s="71"/>
      <c r="UW236" s="71"/>
      <c r="UX236" s="71"/>
      <c r="UY236" s="71"/>
      <c r="UZ236" s="71"/>
      <c r="VA236" s="71"/>
      <c r="VB236" s="71"/>
      <c r="VC236" s="71"/>
      <c r="VD236" s="71"/>
      <c r="VE236" s="71"/>
      <c r="VF236" s="71"/>
      <c r="VG236" s="71"/>
      <c r="VH236" s="71"/>
      <c r="VI236" s="71"/>
      <c r="VJ236" s="71"/>
      <c r="VK236" s="71"/>
      <c r="VL236" s="71"/>
      <c r="VM236" s="71"/>
      <c r="VN236" s="71"/>
      <c r="VO236" s="71"/>
      <c r="VP236" s="71"/>
      <c r="VQ236" s="71"/>
      <c r="VR236" s="71"/>
      <c r="VS236" s="71"/>
      <c r="VT236" s="71"/>
      <c r="VU236" s="71"/>
      <c r="VV236" s="71"/>
      <c r="VW236" s="71"/>
      <c r="VX236" s="71"/>
      <c r="VY236" s="71"/>
      <c r="VZ236" s="71"/>
      <c r="WA236" s="71"/>
      <c r="WB236" s="71"/>
      <c r="WC236" s="71"/>
      <c r="WD236" s="71"/>
      <c r="WE236" s="71"/>
      <c r="WF236" s="71"/>
      <c r="WG236" s="71"/>
      <c r="WH236" s="71"/>
      <c r="WI236" s="71"/>
      <c r="WJ236" s="71"/>
      <c r="WK236" s="71"/>
      <c r="WL236" s="71"/>
      <c r="WM236" s="71"/>
      <c r="WN236" s="71"/>
      <c r="WO236" s="71"/>
      <c r="WP236" s="71"/>
      <c r="WQ236" s="71"/>
      <c r="WR236" s="71"/>
      <c r="WS236" s="71"/>
      <c r="WT236" s="71"/>
      <c r="WU236" s="71"/>
      <c r="WV236" s="71"/>
      <c r="WW236" s="71"/>
      <c r="WX236" s="71"/>
      <c r="WY236" s="71"/>
      <c r="WZ236" s="71"/>
      <c r="XA236" s="71"/>
      <c r="XB236" s="71"/>
      <c r="XC236" s="71"/>
      <c r="XD236" s="71"/>
      <c r="XE236" s="71"/>
      <c r="XF236" s="71"/>
      <c r="XG236" s="71"/>
      <c r="XH236" s="71"/>
      <c r="XI236" s="71"/>
      <c r="XJ236" s="71"/>
      <c r="XK236" s="71"/>
      <c r="XL236" s="71"/>
      <c r="XM236" s="71"/>
      <c r="XN236" s="71"/>
      <c r="XO236" s="71"/>
      <c r="XP236" s="71"/>
      <c r="XQ236" s="71"/>
      <c r="XR236" s="71"/>
      <c r="XS236" s="71"/>
      <c r="XT236" s="71"/>
      <c r="XU236" s="71"/>
      <c r="XV236" s="71"/>
      <c r="XW236" s="71"/>
      <c r="XX236" s="71"/>
      <c r="XY236" s="71"/>
      <c r="XZ236" s="71"/>
      <c r="YA236" s="71"/>
      <c r="YB236" s="71"/>
      <c r="YC236" s="71"/>
      <c r="YD236" s="71"/>
      <c r="YE236" s="71"/>
      <c r="YF236" s="71"/>
      <c r="YG236" s="71"/>
      <c r="YH236" s="71"/>
      <c r="YI236" s="71"/>
      <c r="YJ236" s="71"/>
      <c r="YK236" s="71"/>
      <c r="YL236" s="71"/>
      <c r="YM236" s="71"/>
      <c r="YN236" s="71"/>
      <c r="YO236" s="71"/>
      <c r="YP236" s="71"/>
      <c r="YQ236" s="71"/>
      <c r="YR236" s="71"/>
      <c r="YS236" s="71"/>
      <c r="YT236" s="71"/>
      <c r="YU236" s="71"/>
      <c r="YV236" s="71"/>
      <c r="YW236" s="71"/>
      <c r="YX236" s="71"/>
      <c r="YY236" s="71"/>
      <c r="YZ236" s="71"/>
      <c r="ZA236" s="71"/>
      <c r="ZB236" s="71"/>
      <c r="ZC236" s="71"/>
      <c r="ZD236" s="71"/>
      <c r="ZE236" s="71"/>
      <c r="ZF236" s="71"/>
      <c r="ZG236" s="71"/>
      <c r="ZH236" s="71"/>
      <c r="ZI236" s="71"/>
      <c r="ZJ236" s="71"/>
      <c r="ZK236" s="71"/>
      <c r="ZL236" s="71"/>
      <c r="ZM236" s="71"/>
      <c r="ZN236" s="71"/>
      <c r="ZO236" s="71"/>
      <c r="ZP236" s="71"/>
      <c r="ZQ236" s="71"/>
      <c r="ZR236" s="71"/>
      <c r="ZS236" s="71"/>
      <c r="ZT236" s="71"/>
      <c r="ZU236" s="71"/>
      <c r="ZV236" s="71"/>
      <c r="ZW236" s="71"/>
      <c r="ZX236" s="71"/>
      <c r="ZY236" s="71"/>
      <c r="ZZ236" s="71"/>
      <c r="AAA236" s="71"/>
      <c r="AAB236" s="71"/>
      <c r="AAC236" s="71"/>
      <c r="AAD236" s="71"/>
      <c r="AAE236" s="71"/>
      <c r="AAF236" s="71"/>
      <c r="AAG236" s="71"/>
      <c r="AAH236" s="71"/>
      <c r="AAI236" s="71"/>
      <c r="AAJ236" s="71"/>
      <c r="AAK236" s="71"/>
      <c r="AAL236" s="71"/>
      <c r="AAM236" s="71"/>
      <c r="AAN236" s="71"/>
      <c r="AAO236" s="71"/>
      <c r="AAP236" s="71"/>
      <c r="AAQ236" s="71"/>
      <c r="AAR236" s="71"/>
      <c r="AAS236" s="71"/>
      <c r="AAT236" s="71"/>
      <c r="AAU236" s="71"/>
      <c r="AAV236" s="71"/>
      <c r="AAW236" s="71"/>
      <c r="AAX236" s="71"/>
      <c r="AAY236" s="71"/>
      <c r="AAZ236" s="71"/>
      <c r="ABA236" s="71"/>
      <c r="ABB236" s="71"/>
      <c r="ABC236" s="71"/>
      <c r="ABD236" s="71"/>
      <c r="ABE236" s="71"/>
      <c r="ABF236" s="71"/>
      <c r="ABG236" s="71"/>
      <c r="ABH236" s="71"/>
      <c r="ABI236" s="71"/>
      <c r="ABJ236" s="71"/>
      <c r="ABK236" s="71"/>
      <c r="ABL236" s="71"/>
      <c r="ABM236" s="71"/>
      <c r="ABN236" s="71"/>
      <c r="ABO236" s="71"/>
      <c r="ABP236" s="71"/>
      <c r="ABQ236" s="71"/>
      <c r="ABR236" s="71"/>
      <c r="ABS236" s="71"/>
      <c r="ABT236" s="71"/>
      <c r="ABU236" s="71"/>
      <c r="ABV236" s="71"/>
      <c r="ABW236" s="71"/>
      <c r="ABX236" s="71"/>
      <c r="ABY236" s="71"/>
      <c r="ABZ236" s="71"/>
      <c r="ACA236" s="71"/>
      <c r="ACB236" s="71"/>
      <c r="ACC236" s="71"/>
      <c r="ACD236" s="71"/>
      <c r="ACE236" s="71"/>
      <c r="ACF236" s="71"/>
      <c r="ACG236" s="71"/>
      <c r="ACH236" s="71"/>
      <c r="ACI236" s="71"/>
      <c r="ACJ236" s="71"/>
      <c r="ACK236" s="71"/>
      <c r="ACL236" s="71"/>
      <c r="ACM236" s="71"/>
      <c r="ACN236" s="71"/>
      <c r="ACO236" s="71"/>
      <c r="ACP236" s="71"/>
      <c r="ACQ236" s="71"/>
      <c r="ACR236" s="71"/>
      <c r="ACS236" s="71"/>
      <c r="ACT236" s="71"/>
      <c r="ACU236" s="71"/>
      <c r="ACV236" s="71"/>
      <c r="ACW236" s="71"/>
      <c r="ACX236" s="71"/>
      <c r="ACY236" s="71"/>
      <c r="ACZ236" s="71"/>
      <c r="ADA236" s="71"/>
      <c r="ADB236" s="71"/>
      <c r="ADC236" s="71"/>
      <c r="ADD236" s="71"/>
      <c r="ADE236" s="71"/>
      <c r="ADF236" s="71"/>
      <c r="ADG236" s="71"/>
      <c r="ADH236" s="71"/>
      <c r="ADI236" s="71"/>
      <c r="ADJ236" s="71"/>
      <c r="ADK236" s="71"/>
      <c r="ADL236" s="71"/>
      <c r="ADM236" s="71"/>
      <c r="ADN236" s="71"/>
      <c r="ADO236" s="71"/>
      <c r="ADP236" s="71"/>
      <c r="ADQ236" s="71"/>
      <c r="ADR236" s="71"/>
      <c r="ADS236" s="71"/>
      <c r="ADT236" s="71"/>
      <c r="ADU236" s="71"/>
      <c r="ADV236" s="71"/>
      <c r="ADW236" s="71"/>
      <c r="ADX236" s="71"/>
      <c r="ADY236" s="71"/>
      <c r="ADZ236" s="71"/>
      <c r="AEA236" s="71"/>
      <c r="AEB236" s="71"/>
      <c r="AEC236" s="71"/>
    </row>
    <row r="237" spans="1:809" customFormat="1">
      <c r="A237" s="49"/>
      <c r="B237" s="35">
        <v>3</v>
      </c>
      <c r="C237" s="62" t="s">
        <v>587</v>
      </c>
      <c r="D237" s="72" t="s">
        <v>67</v>
      </c>
      <c r="E237" s="63" t="s">
        <v>85</v>
      </c>
      <c r="F237" s="63"/>
      <c r="G237" s="63">
        <v>8</v>
      </c>
      <c r="H237" s="64"/>
      <c r="I237" s="63" t="s">
        <v>301</v>
      </c>
      <c r="J237" s="65">
        <v>1</v>
      </c>
      <c r="K237" s="90">
        <v>38</v>
      </c>
      <c r="L237" s="65">
        <v>1966</v>
      </c>
      <c r="M237" s="89">
        <v>1966</v>
      </c>
      <c r="N237" s="64">
        <v>30000</v>
      </c>
      <c r="O237" s="68">
        <v>0.1</v>
      </c>
      <c r="P237" s="68"/>
      <c r="Q237" s="69" t="s">
        <v>298</v>
      </c>
      <c r="R237" s="70"/>
      <c r="S237" s="29" t="s">
        <v>156</v>
      </c>
      <c r="T237" s="30" t="str">
        <f t="shared" si="3"/>
        <v>Coal</v>
      </c>
      <c r="U237" s="29"/>
      <c r="V237" s="29"/>
      <c r="W237" s="29"/>
      <c r="X237" s="29"/>
      <c r="Y237" s="29"/>
      <c r="Z237" s="29"/>
      <c r="AA237" s="29"/>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1"/>
      <c r="BE237" s="71"/>
      <c r="BF237" s="71"/>
      <c r="BG237" s="71"/>
      <c r="BH237" s="71"/>
      <c r="BI237" s="71"/>
      <c r="BJ237" s="71"/>
      <c r="BK237" s="71"/>
      <c r="BL237" s="71"/>
      <c r="BM237" s="71"/>
      <c r="BN237" s="71"/>
      <c r="BO237" s="71"/>
      <c r="BP237" s="71"/>
      <c r="BQ237" s="71"/>
      <c r="BR237" s="71"/>
      <c r="BS237" s="71"/>
      <c r="BT237" s="71"/>
      <c r="BU237" s="71"/>
      <c r="BV237" s="71"/>
      <c r="BW237" s="71"/>
      <c r="BX237" s="71"/>
      <c r="BY237" s="71"/>
      <c r="BZ237" s="71"/>
      <c r="CA237" s="71"/>
      <c r="CB237" s="71"/>
      <c r="CC237" s="71"/>
      <c r="CD237" s="71"/>
      <c r="CE237" s="71"/>
      <c r="CF237" s="71"/>
      <c r="CG237" s="71"/>
      <c r="CH237" s="71"/>
      <c r="CI237" s="71"/>
      <c r="CJ237" s="71"/>
      <c r="CK237" s="71"/>
      <c r="CL237" s="71"/>
      <c r="CM237" s="71"/>
      <c r="CN237" s="71"/>
      <c r="CO237" s="71"/>
      <c r="CP237" s="71"/>
      <c r="CQ237" s="71"/>
      <c r="CR237" s="71"/>
      <c r="CS237" s="71"/>
      <c r="CT237" s="71"/>
      <c r="CU237" s="71"/>
      <c r="CV237" s="71"/>
      <c r="CW237" s="71"/>
      <c r="CX237" s="71"/>
      <c r="CY237" s="71"/>
      <c r="CZ237" s="71"/>
      <c r="DA237" s="71"/>
      <c r="DB237" s="71"/>
      <c r="DC237" s="71"/>
      <c r="DD237" s="71"/>
      <c r="DE237" s="71"/>
      <c r="DF237" s="71"/>
      <c r="DG237" s="71"/>
      <c r="DH237" s="71"/>
      <c r="DI237" s="71"/>
      <c r="DJ237" s="71"/>
      <c r="DK237" s="71"/>
      <c r="DL237" s="71"/>
      <c r="DM237" s="71"/>
      <c r="DN237" s="71"/>
      <c r="DO237" s="71"/>
      <c r="DP237" s="71"/>
      <c r="DQ237" s="71"/>
      <c r="DR237" s="71"/>
      <c r="DS237" s="71"/>
      <c r="DT237" s="71"/>
      <c r="DU237" s="71"/>
      <c r="DV237" s="71"/>
      <c r="DW237" s="71"/>
      <c r="DX237" s="71"/>
      <c r="DY237" s="71"/>
      <c r="DZ237" s="71"/>
      <c r="EA237" s="71"/>
      <c r="EB237" s="71"/>
      <c r="EC237" s="71"/>
      <c r="ED237" s="71"/>
      <c r="EE237" s="71"/>
      <c r="EF237" s="71"/>
      <c r="EG237" s="71"/>
      <c r="EH237" s="71"/>
      <c r="EI237" s="71"/>
      <c r="EJ237" s="71"/>
      <c r="EK237" s="71"/>
      <c r="EL237" s="71"/>
      <c r="EM237" s="71"/>
      <c r="EN237" s="71"/>
      <c r="EO237" s="71"/>
      <c r="EP237" s="71"/>
      <c r="EQ237" s="71"/>
      <c r="ER237" s="71"/>
      <c r="ES237" s="71"/>
      <c r="ET237" s="71"/>
      <c r="EU237" s="71"/>
      <c r="EV237" s="71"/>
      <c r="EW237" s="71"/>
      <c r="EX237" s="71"/>
      <c r="EY237" s="71"/>
      <c r="EZ237" s="71"/>
      <c r="FA237" s="71"/>
      <c r="FB237" s="71"/>
      <c r="FC237" s="71"/>
      <c r="FD237" s="71"/>
      <c r="FE237" s="71"/>
      <c r="FF237" s="120"/>
      <c r="FG237" s="120"/>
      <c r="FH237" s="120"/>
      <c r="FI237" s="120"/>
      <c r="FJ237" s="120"/>
      <c r="FK237" s="120"/>
      <c r="FL237" s="120"/>
      <c r="FM237" s="120"/>
      <c r="FN237" s="120"/>
      <c r="FO237" s="120"/>
      <c r="FP237" s="120"/>
      <c r="FQ237" s="120"/>
      <c r="FR237" s="120"/>
      <c r="FS237" s="120"/>
      <c r="FT237" s="120"/>
      <c r="FU237" s="120"/>
      <c r="FV237" s="120"/>
      <c r="FW237" s="120"/>
      <c r="FX237" s="120"/>
      <c r="FY237" s="120"/>
      <c r="FZ237" s="120"/>
      <c r="GA237" s="120"/>
      <c r="GB237" s="120"/>
      <c r="GC237" s="120"/>
      <c r="GD237" s="120"/>
      <c r="GE237" s="120"/>
      <c r="GF237" s="120"/>
      <c r="GG237" s="120"/>
      <c r="GH237" s="120"/>
      <c r="GI237" s="120"/>
      <c r="GJ237" s="120"/>
      <c r="GK237" s="120"/>
      <c r="GL237" s="120"/>
      <c r="GM237" s="120"/>
      <c r="GN237" s="120"/>
      <c r="GO237" s="120"/>
      <c r="GP237" s="120"/>
      <c r="GQ237" s="120"/>
      <c r="GR237" s="120"/>
      <c r="GS237" s="120"/>
      <c r="GT237" s="120"/>
      <c r="GU237" s="120"/>
      <c r="GV237" s="120"/>
      <c r="GW237" s="120"/>
      <c r="GX237" s="120"/>
      <c r="GY237" s="120"/>
      <c r="GZ237" s="120"/>
      <c r="HA237" s="120"/>
      <c r="HB237" s="120"/>
      <c r="HC237" s="120"/>
      <c r="HD237" s="120"/>
      <c r="HE237" s="120"/>
      <c r="HF237" s="120"/>
      <c r="HG237" s="120"/>
      <c r="HH237" s="120"/>
      <c r="HI237" s="120"/>
      <c r="HJ237" s="120"/>
      <c r="HK237" s="120"/>
      <c r="HL237" s="120"/>
      <c r="HM237" s="120"/>
      <c r="HN237" s="120"/>
      <c r="HO237" s="120"/>
      <c r="HP237" s="120"/>
      <c r="HQ237" s="120"/>
      <c r="HR237" s="120"/>
      <c r="HS237" s="120"/>
      <c r="HT237" s="120"/>
      <c r="HU237" s="120"/>
      <c r="HV237" s="120"/>
      <c r="HW237" s="120"/>
      <c r="HX237" s="120"/>
      <c r="HY237" s="120"/>
      <c r="HZ237" s="120"/>
      <c r="IA237" s="120"/>
      <c r="IB237" s="120"/>
      <c r="IC237" s="120"/>
      <c r="ID237" s="120"/>
      <c r="IE237" s="120"/>
      <c r="IF237" s="120"/>
      <c r="IG237" s="120"/>
      <c r="IH237" s="120"/>
      <c r="II237" s="120"/>
      <c r="IJ237" s="120"/>
      <c r="IK237" s="120"/>
      <c r="IL237" s="120"/>
      <c r="IM237" s="120"/>
      <c r="IN237" s="120"/>
      <c r="IO237" s="120"/>
      <c r="IP237" s="120"/>
      <c r="IQ237" s="120"/>
      <c r="IR237" s="120"/>
      <c r="IS237" s="120"/>
      <c r="IT237" s="120"/>
      <c r="IU237" s="120"/>
      <c r="IV237" s="120"/>
      <c r="IW237" s="120"/>
      <c r="IX237" s="120"/>
      <c r="IY237" s="120"/>
      <c r="IZ237" s="120"/>
      <c r="JA237" s="120"/>
      <c r="JB237" s="120"/>
      <c r="JC237" s="120"/>
      <c r="JD237" s="120"/>
      <c r="JE237" s="120"/>
      <c r="JF237" s="120"/>
      <c r="JG237" s="120"/>
      <c r="JH237" s="120"/>
      <c r="JI237" s="120"/>
      <c r="JJ237" s="120"/>
      <c r="JK237" s="120"/>
      <c r="JL237" s="120"/>
      <c r="JM237" s="120"/>
      <c r="JN237" s="120"/>
      <c r="JO237" s="120"/>
      <c r="JP237" s="120"/>
      <c r="JQ237" s="120"/>
      <c r="JR237" s="120"/>
      <c r="JS237" s="120"/>
      <c r="JT237" s="120"/>
      <c r="JU237" s="120"/>
      <c r="JV237" s="120"/>
      <c r="JW237" s="120"/>
      <c r="JX237" s="120"/>
      <c r="JY237" s="120"/>
      <c r="JZ237" s="120"/>
      <c r="KA237" s="120"/>
      <c r="KB237" s="120"/>
      <c r="KC237" s="120"/>
      <c r="KD237" s="120"/>
      <c r="KE237" s="120"/>
      <c r="KF237" s="120"/>
      <c r="KG237" s="120"/>
      <c r="KH237" s="120"/>
      <c r="KI237" s="120"/>
      <c r="KJ237" s="120"/>
      <c r="KK237" s="120"/>
      <c r="KL237" s="120"/>
      <c r="KM237" s="120"/>
      <c r="KN237" s="120"/>
      <c r="KO237" s="120"/>
      <c r="KP237" s="120"/>
      <c r="KQ237" s="120"/>
      <c r="KR237" s="120"/>
      <c r="KS237" s="120"/>
      <c r="KT237" s="120"/>
      <c r="KU237" s="120"/>
      <c r="KV237" s="120"/>
      <c r="KW237" s="120"/>
      <c r="KX237" s="120"/>
      <c r="KY237" s="120"/>
      <c r="KZ237" s="120"/>
      <c r="LA237" s="120"/>
      <c r="LB237" s="120"/>
      <c r="LC237" s="120"/>
      <c r="LD237" s="120"/>
      <c r="LE237" s="120"/>
      <c r="LF237" s="120"/>
      <c r="LG237" s="120"/>
      <c r="LH237" s="120"/>
      <c r="LI237" s="120"/>
      <c r="LJ237" s="120"/>
      <c r="LK237" s="120"/>
      <c r="LL237" s="120"/>
      <c r="LM237" s="120"/>
      <c r="LN237" s="120"/>
      <c r="LO237" s="120"/>
      <c r="LP237" s="120"/>
      <c r="LQ237" s="120"/>
      <c r="LR237" s="120"/>
      <c r="LS237" s="120"/>
      <c r="LT237" s="120"/>
      <c r="LU237" s="120"/>
      <c r="LV237" s="120"/>
      <c r="LW237" s="120"/>
      <c r="LX237" s="120"/>
      <c r="LY237" s="120"/>
      <c r="LZ237" s="120"/>
      <c r="MA237" s="120"/>
      <c r="MB237" s="120"/>
      <c r="MC237" s="120"/>
      <c r="MD237" s="120"/>
      <c r="ME237" s="120"/>
      <c r="MF237" s="120"/>
      <c r="MG237" s="120"/>
      <c r="MH237" s="120"/>
      <c r="MI237" s="120"/>
      <c r="MJ237" s="120"/>
      <c r="MK237" s="120"/>
      <c r="ML237" s="120"/>
      <c r="MM237" s="120"/>
      <c r="MN237" s="120"/>
      <c r="MO237" s="120"/>
      <c r="MP237" s="120"/>
      <c r="MQ237" s="120"/>
      <c r="MR237" s="120"/>
      <c r="MS237" s="120"/>
      <c r="MT237" s="120"/>
      <c r="MU237" s="120"/>
      <c r="MV237" s="120"/>
      <c r="MW237" s="120"/>
      <c r="MX237" s="120"/>
      <c r="MY237" s="120"/>
      <c r="MZ237" s="120"/>
      <c r="NA237" s="120"/>
      <c r="NB237" s="120"/>
      <c r="NC237" s="120"/>
      <c r="ND237" s="120"/>
      <c r="NE237" s="120"/>
      <c r="NF237" s="120"/>
      <c r="NG237" s="120"/>
      <c r="NH237" s="120"/>
      <c r="NI237" s="120"/>
      <c r="NJ237" s="120"/>
      <c r="NK237" s="120"/>
      <c r="NL237" s="120"/>
      <c r="NM237" s="120"/>
      <c r="NN237" s="120"/>
      <c r="NO237" s="120"/>
      <c r="NP237" s="120"/>
      <c r="NQ237" s="120"/>
      <c r="NR237" s="120"/>
      <c r="NS237" s="120"/>
      <c r="NT237" s="120"/>
      <c r="NU237" s="120"/>
      <c r="NV237" s="120"/>
      <c r="NW237" s="120"/>
      <c r="NX237" s="120"/>
      <c r="NY237" s="120"/>
      <c r="NZ237" s="120"/>
      <c r="OA237" s="120"/>
      <c r="OB237" s="120"/>
      <c r="OC237" s="120"/>
      <c r="OD237" s="120"/>
      <c r="OE237" s="120"/>
      <c r="OF237" s="120"/>
      <c r="OG237" s="120"/>
      <c r="OH237" s="120"/>
      <c r="OI237" s="120"/>
      <c r="OJ237" s="120"/>
      <c r="OK237" s="120"/>
      <c r="OL237" s="120"/>
      <c r="OM237" s="120"/>
      <c r="ON237" s="120"/>
      <c r="OO237" s="120"/>
      <c r="OP237" s="120"/>
      <c r="OQ237" s="120"/>
      <c r="OR237" s="120"/>
      <c r="OS237" s="120"/>
      <c r="OT237" s="120"/>
      <c r="OU237" s="120"/>
      <c r="OV237" s="120"/>
      <c r="OW237" s="120"/>
      <c r="OX237" s="120"/>
      <c r="OY237" s="120"/>
      <c r="OZ237" s="120"/>
      <c r="PA237" s="120"/>
      <c r="PB237" s="120"/>
      <c r="PC237" s="120"/>
      <c r="PD237" s="120"/>
      <c r="PE237" s="120"/>
      <c r="PF237" s="120"/>
      <c r="PG237" s="120"/>
      <c r="PH237" s="120"/>
      <c r="PI237" s="120"/>
      <c r="PJ237" s="120"/>
      <c r="PK237" s="120"/>
      <c r="PL237" s="120"/>
      <c r="PM237" s="120"/>
      <c r="PN237" s="120"/>
      <c r="PO237" s="120"/>
      <c r="PP237" s="120"/>
      <c r="PQ237" s="120"/>
      <c r="PR237" s="120"/>
      <c r="PS237" s="120"/>
      <c r="PT237" s="120"/>
      <c r="PU237" s="120"/>
      <c r="PV237" s="120"/>
      <c r="PW237" s="120"/>
      <c r="PX237" s="120"/>
      <c r="PY237" s="120"/>
      <c r="PZ237" s="120"/>
      <c r="QA237" s="120"/>
      <c r="QB237" s="120"/>
      <c r="QC237" s="120"/>
      <c r="QD237" s="120"/>
      <c r="QE237" s="120"/>
      <c r="QF237" s="120"/>
      <c r="QG237" s="120"/>
      <c r="QH237" s="120"/>
      <c r="QI237" s="120"/>
      <c r="QJ237" s="120"/>
      <c r="QK237" s="120"/>
      <c r="QL237" s="120"/>
      <c r="QM237" s="120"/>
      <c r="QN237" s="120"/>
      <c r="QO237" s="120"/>
      <c r="QP237" s="120"/>
      <c r="QQ237" s="120"/>
      <c r="QR237" s="120"/>
      <c r="QS237" s="120"/>
      <c r="QT237" s="120"/>
      <c r="QU237" s="120"/>
      <c r="QV237" s="120"/>
      <c r="QW237" s="120"/>
      <c r="QX237" s="120"/>
      <c r="QY237" s="120"/>
      <c r="QZ237" s="120"/>
      <c r="RA237" s="120"/>
      <c r="RB237" s="120"/>
      <c r="RC237" s="120"/>
      <c r="RD237" s="120"/>
      <c r="RE237" s="120"/>
      <c r="RF237" s="120"/>
      <c r="RG237" s="120"/>
      <c r="RH237" s="120"/>
      <c r="RI237" s="120"/>
      <c r="RJ237" s="120"/>
      <c r="RK237" s="120"/>
      <c r="RL237" s="120"/>
      <c r="RM237" s="120"/>
      <c r="RN237" s="120"/>
      <c r="RO237" s="120"/>
      <c r="RP237" s="120"/>
      <c r="RQ237" s="120"/>
      <c r="RR237" s="120"/>
      <c r="RS237" s="120"/>
      <c r="RT237" s="120"/>
      <c r="RU237" s="120"/>
      <c r="RV237" s="120"/>
      <c r="RW237" s="120"/>
      <c r="RX237" s="120"/>
      <c r="RY237" s="120"/>
      <c r="RZ237" s="120"/>
      <c r="SA237" s="120"/>
      <c r="SB237" s="120"/>
      <c r="SC237" s="120"/>
      <c r="SD237" s="120"/>
      <c r="SE237" s="120"/>
      <c r="SF237" s="120"/>
      <c r="SG237" s="120"/>
      <c r="SH237" s="120"/>
      <c r="SI237" s="120"/>
      <c r="SJ237" s="120"/>
      <c r="SK237" s="120"/>
      <c r="SL237" s="120"/>
      <c r="SM237" s="120"/>
      <c r="SN237" s="120"/>
      <c r="SO237" s="120"/>
      <c r="SP237" s="120"/>
      <c r="SQ237" s="120"/>
      <c r="SR237" s="120"/>
      <c r="SS237" s="120"/>
      <c r="ST237" s="120"/>
      <c r="SU237" s="120"/>
      <c r="SV237" s="120"/>
      <c r="SW237" s="120"/>
      <c r="SX237" s="120"/>
      <c r="SY237" s="120"/>
      <c r="SZ237" s="120"/>
      <c r="TA237" s="120"/>
      <c r="TB237" s="120"/>
      <c r="TC237" s="120"/>
      <c r="TD237" s="120"/>
      <c r="TE237" s="120"/>
      <c r="TF237" s="120"/>
      <c r="TG237" s="120"/>
      <c r="TH237" s="120"/>
      <c r="TI237" s="120"/>
      <c r="TJ237" s="120"/>
      <c r="TK237" s="120"/>
      <c r="TL237" s="120"/>
      <c r="TM237" s="120"/>
      <c r="TN237" s="120"/>
      <c r="TO237" s="120"/>
      <c r="TP237" s="120"/>
      <c r="TQ237" s="120"/>
      <c r="TR237" s="120"/>
      <c r="TS237" s="120"/>
      <c r="TT237" s="120"/>
      <c r="TU237" s="120"/>
      <c r="TV237" s="120"/>
      <c r="TW237" s="120"/>
      <c r="TX237" s="120"/>
      <c r="TY237" s="120"/>
      <c r="TZ237" s="120"/>
      <c r="UA237" s="120"/>
      <c r="UB237" s="120"/>
      <c r="UC237" s="120"/>
      <c r="UD237" s="120"/>
      <c r="UE237" s="120"/>
      <c r="UF237" s="120"/>
      <c r="UG237" s="120"/>
      <c r="UH237" s="120"/>
      <c r="UI237" s="120"/>
      <c r="UJ237" s="120"/>
      <c r="UK237" s="120"/>
      <c r="UL237" s="120"/>
      <c r="UM237" s="120"/>
      <c r="UN237" s="120"/>
      <c r="UO237" s="120"/>
      <c r="UP237" s="120"/>
      <c r="UQ237" s="120"/>
      <c r="UR237" s="120"/>
      <c r="US237" s="120"/>
      <c r="UT237" s="120"/>
      <c r="UU237" s="120"/>
      <c r="UV237" s="120"/>
      <c r="UW237" s="120"/>
      <c r="UX237" s="120"/>
      <c r="UY237" s="120"/>
      <c r="UZ237" s="120"/>
      <c r="VA237" s="120"/>
      <c r="VB237" s="120"/>
      <c r="VC237" s="120"/>
      <c r="VD237" s="120"/>
      <c r="VE237" s="120"/>
      <c r="VF237" s="120"/>
      <c r="VG237" s="120"/>
      <c r="VH237" s="120"/>
      <c r="VI237" s="120"/>
      <c r="VJ237" s="120"/>
      <c r="VK237" s="120"/>
      <c r="VL237" s="120"/>
      <c r="VM237" s="120"/>
      <c r="VN237" s="120"/>
      <c r="VO237" s="120"/>
      <c r="VP237" s="120"/>
      <c r="VQ237" s="120"/>
      <c r="VR237" s="120"/>
      <c r="VS237" s="120"/>
      <c r="VT237" s="120"/>
      <c r="VU237" s="120"/>
      <c r="VV237" s="120"/>
      <c r="VW237" s="120"/>
      <c r="VX237" s="120"/>
      <c r="VY237" s="120"/>
      <c r="VZ237" s="120"/>
      <c r="WA237" s="120"/>
      <c r="WB237" s="120"/>
      <c r="WC237" s="120"/>
      <c r="WD237" s="120"/>
      <c r="WE237" s="120"/>
      <c r="WF237" s="120"/>
      <c r="WG237" s="120"/>
      <c r="WH237" s="120"/>
      <c r="WI237" s="120"/>
      <c r="WJ237" s="120"/>
      <c r="WK237" s="120"/>
      <c r="WL237" s="120"/>
      <c r="WM237" s="120"/>
      <c r="WN237" s="120"/>
      <c r="WO237" s="120"/>
      <c r="WP237" s="120"/>
      <c r="WQ237" s="120"/>
      <c r="WR237" s="120"/>
      <c r="WS237" s="120"/>
      <c r="WT237" s="120"/>
      <c r="WU237" s="120"/>
      <c r="WV237" s="120"/>
      <c r="WW237" s="120"/>
      <c r="WX237" s="120"/>
      <c r="WY237" s="120"/>
      <c r="WZ237" s="120"/>
      <c r="XA237" s="120"/>
      <c r="XB237" s="120"/>
      <c r="XC237" s="120"/>
      <c r="XD237" s="120"/>
      <c r="XE237" s="120"/>
      <c r="XF237" s="120"/>
      <c r="XG237" s="120"/>
      <c r="XH237" s="120"/>
      <c r="XI237" s="120"/>
      <c r="XJ237" s="120"/>
      <c r="XK237" s="120"/>
      <c r="XL237" s="120"/>
      <c r="XM237" s="120"/>
      <c r="XN237" s="120"/>
      <c r="XO237" s="120"/>
      <c r="XP237" s="120"/>
      <c r="XQ237" s="120"/>
      <c r="XR237" s="120"/>
      <c r="XS237" s="120"/>
      <c r="XT237" s="120"/>
      <c r="XU237" s="120"/>
      <c r="XV237" s="120"/>
      <c r="XW237" s="120"/>
      <c r="XX237" s="120"/>
      <c r="XY237" s="120"/>
      <c r="XZ237" s="120"/>
      <c r="YA237" s="120"/>
      <c r="YB237" s="120"/>
      <c r="YC237" s="120"/>
      <c r="YD237" s="120"/>
      <c r="YE237" s="120"/>
      <c r="YF237" s="120"/>
      <c r="YG237" s="120"/>
      <c r="YH237" s="120"/>
      <c r="YI237" s="120"/>
      <c r="YJ237" s="120"/>
      <c r="YK237" s="120"/>
      <c r="YL237" s="120"/>
      <c r="YM237" s="120"/>
      <c r="YN237" s="120"/>
      <c r="YO237" s="120"/>
      <c r="YP237" s="120"/>
      <c r="YQ237" s="120"/>
      <c r="YR237" s="120"/>
      <c r="YS237" s="120"/>
      <c r="YT237" s="120"/>
      <c r="YU237" s="120"/>
      <c r="YV237" s="120"/>
      <c r="YW237" s="120"/>
      <c r="YX237" s="120"/>
      <c r="YY237" s="120"/>
      <c r="YZ237" s="120"/>
      <c r="ZA237" s="120"/>
      <c r="ZB237" s="120"/>
      <c r="ZC237" s="120"/>
      <c r="ZD237" s="120"/>
      <c r="ZE237" s="120"/>
      <c r="ZF237" s="120"/>
      <c r="ZG237" s="120"/>
      <c r="ZH237" s="120"/>
      <c r="ZI237" s="120"/>
      <c r="ZJ237" s="120"/>
      <c r="ZK237" s="120"/>
      <c r="ZL237" s="120"/>
      <c r="ZM237" s="120"/>
      <c r="ZN237" s="120"/>
      <c r="ZO237" s="120"/>
      <c r="ZP237" s="120"/>
      <c r="ZQ237" s="120"/>
      <c r="ZR237" s="120"/>
      <c r="ZS237" s="120"/>
      <c r="ZT237" s="120"/>
      <c r="ZU237" s="120"/>
      <c r="ZV237" s="120"/>
      <c r="ZW237" s="120"/>
      <c r="ZX237" s="120"/>
      <c r="ZY237" s="120"/>
      <c r="ZZ237" s="120"/>
      <c r="AAA237" s="120"/>
      <c r="AAB237" s="120"/>
      <c r="AAC237" s="120"/>
      <c r="AAD237" s="120"/>
      <c r="AAE237" s="120"/>
      <c r="AAF237" s="120"/>
      <c r="AAG237" s="120"/>
      <c r="AAH237" s="120"/>
      <c r="AAI237" s="120"/>
      <c r="AAJ237" s="120"/>
      <c r="AAK237" s="120"/>
      <c r="AAL237" s="120"/>
      <c r="AAM237" s="120"/>
      <c r="AAN237" s="120"/>
      <c r="AAO237" s="120"/>
      <c r="AAP237" s="120"/>
      <c r="AAQ237" s="120"/>
      <c r="AAR237" s="120"/>
      <c r="AAS237" s="120"/>
      <c r="AAT237" s="120"/>
      <c r="AAU237" s="120"/>
      <c r="AAV237" s="120"/>
      <c r="AAW237" s="120"/>
      <c r="AAX237" s="120"/>
      <c r="AAY237" s="120"/>
      <c r="AAZ237" s="120"/>
      <c r="ABA237" s="120"/>
      <c r="ABB237" s="120"/>
      <c r="ABC237" s="120"/>
      <c r="ABD237" s="120"/>
      <c r="ABE237" s="120"/>
      <c r="ABF237" s="120"/>
      <c r="ABG237" s="120"/>
      <c r="ABH237" s="120"/>
      <c r="ABI237" s="120"/>
      <c r="ABJ237" s="120"/>
      <c r="ABK237" s="120"/>
      <c r="ABL237" s="120"/>
      <c r="ABM237" s="120"/>
      <c r="ABN237" s="120"/>
      <c r="ABO237" s="120"/>
      <c r="ABP237" s="120"/>
      <c r="ABQ237" s="120"/>
      <c r="ABR237" s="120"/>
      <c r="ABS237" s="120"/>
      <c r="ABT237" s="120"/>
      <c r="ABU237" s="120"/>
      <c r="ABV237" s="120"/>
      <c r="ABW237" s="120"/>
      <c r="ABX237" s="120"/>
      <c r="ABY237" s="120"/>
      <c r="ABZ237" s="120"/>
      <c r="ACA237" s="120"/>
      <c r="ACB237" s="120"/>
      <c r="ACC237" s="120"/>
      <c r="ACD237" s="120"/>
      <c r="ACE237" s="120"/>
      <c r="ACF237" s="120"/>
      <c r="ACG237" s="120"/>
      <c r="ACH237" s="120"/>
      <c r="ACI237" s="120"/>
      <c r="ACJ237" s="120"/>
      <c r="ACK237" s="120"/>
      <c r="ACL237" s="120"/>
      <c r="ACM237" s="120"/>
      <c r="ACN237" s="120"/>
      <c r="ACO237" s="120"/>
      <c r="ACP237" s="120"/>
      <c r="ACQ237" s="120"/>
      <c r="ACR237" s="120"/>
      <c r="ACS237" s="120"/>
      <c r="ACT237" s="120"/>
      <c r="ACU237" s="120"/>
      <c r="ACV237" s="120"/>
      <c r="ACW237" s="120"/>
      <c r="ACX237" s="120"/>
      <c r="ACY237" s="120"/>
      <c r="ACZ237" s="120"/>
      <c r="ADA237" s="120"/>
      <c r="ADB237" s="120"/>
      <c r="ADC237" s="120"/>
      <c r="ADD237" s="120"/>
      <c r="ADE237" s="120"/>
      <c r="ADF237" s="120"/>
      <c r="ADG237" s="120"/>
      <c r="ADH237" s="120"/>
      <c r="ADI237" s="120"/>
      <c r="ADJ237" s="120"/>
      <c r="ADK237" s="120"/>
      <c r="ADL237" s="120"/>
      <c r="ADM237" s="120"/>
      <c r="ADN237" s="120"/>
      <c r="ADO237" s="120"/>
      <c r="ADP237" s="120"/>
      <c r="ADQ237" s="120"/>
      <c r="ADR237" s="120"/>
      <c r="ADS237" s="120"/>
      <c r="ADT237" s="120"/>
      <c r="ADU237" s="120"/>
      <c r="ADV237" s="120"/>
      <c r="ADW237" s="120"/>
      <c r="ADX237" s="120"/>
      <c r="ADY237" s="120"/>
      <c r="ADZ237" s="120"/>
      <c r="AEA237" s="120"/>
      <c r="AEB237" s="120"/>
      <c r="AEC237" s="120"/>
    </row>
    <row r="238" spans="1:809" s="73" customFormat="1">
      <c r="A238" s="49"/>
      <c r="B238" s="35">
        <v>3</v>
      </c>
      <c r="C238" s="62" t="s">
        <v>588</v>
      </c>
      <c r="D238" s="72" t="s">
        <v>67</v>
      </c>
      <c r="E238" s="63"/>
      <c r="F238" s="63"/>
      <c r="G238" s="63"/>
      <c r="H238" s="64"/>
      <c r="I238" s="63" t="s">
        <v>63</v>
      </c>
      <c r="J238" s="65">
        <v>1</v>
      </c>
      <c r="K238" s="90">
        <v>216</v>
      </c>
      <c r="L238" s="65">
        <v>1966</v>
      </c>
      <c r="M238" s="89">
        <v>1966</v>
      </c>
      <c r="N238" s="64"/>
      <c r="O238" s="68"/>
      <c r="P238" s="68"/>
      <c r="Q238" s="69" t="s">
        <v>298</v>
      </c>
      <c r="R238" s="70"/>
      <c r="S238" s="29" t="s">
        <v>156</v>
      </c>
      <c r="T238" s="30" t="str">
        <f t="shared" si="3"/>
        <v>Coal</v>
      </c>
      <c r="U238" s="29"/>
      <c r="V238" s="29"/>
      <c r="W238" s="29"/>
      <c r="X238" s="29"/>
      <c r="Y238" s="29"/>
      <c r="Z238" s="29"/>
      <c r="AA238" s="29"/>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1"/>
      <c r="BE238" s="71"/>
      <c r="BF238" s="71"/>
      <c r="BG238" s="71"/>
      <c r="BH238" s="71"/>
      <c r="BI238" s="71"/>
      <c r="BJ238" s="71"/>
      <c r="BK238" s="71"/>
      <c r="BL238" s="71"/>
      <c r="BM238" s="71"/>
      <c r="BN238" s="71"/>
      <c r="BO238" s="71"/>
      <c r="BP238" s="71"/>
      <c r="BQ238" s="71"/>
      <c r="BR238" s="71"/>
      <c r="BS238" s="71"/>
      <c r="BT238" s="71"/>
      <c r="BU238" s="71"/>
      <c r="BV238" s="71"/>
      <c r="BW238" s="71"/>
      <c r="BX238" s="71"/>
      <c r="BY238" s="71"/>
      <c r="BZ238" s="71"/>
      <c r="CA238" s="71"/>
      <c r="CB238" s="71"/>
      <c r="CC238" s="71"/>
      <c r="CD238" s="71"/>
      <c r="CE238" s="71"/>
      <c r="CF238" s="71"/>
      <c r="CG238" s="71"/>
      <c r="CH238" s="71"/>
      <c r="CI238" s="71"/>
      <c r="CJ238" s="71"/>
      <c r="CK238" s="71"/>
      <c r="CL238" s="71"/>
      <c r="CM238" s="71"/>
      <c r="CN238" s="71"/>
      <c r="CO238" s="71"/>
      <c r="CP238" s="71"/>
      <c r="CQ238" s="71"/>
      <c r="CR238" s="71"/>
      <c r="CS238" s="71"/>
      <c r="CT238" s="71"/>
      <c r="CU238" s="71"/>
      <c r="CV238" s="71"/>
      <c r="CW238" s="71"/>
      <c r="CX238" s="71"/>
      <c r="CY238" s="71"/>
      <c r="CZ238" s="71"/>
      <c r="DA238" s="71"/>
      <c r="DB238" s="71"/>
      <c r="DC238" s="71"/>
      <c r="DD238" s="71"/>
      <c r="DE238" s="71"/>
      <c r="DF238" s="71"/>
      <c r="DG238" s="71"/>
      <c r="DH238" s="71"/>
      <c r="DI238" s="71"/>
      <c r="DJ238" s="71"/>
      <c r="DK238" s="71"/>
      <c r="DL238" s="71"/>
      <c r="DM238" s="71"/>
      <c r="DN238" s="71"/>
      <c r="DO238" s="71"/>
      <c r="DP238" s="71"/>
      <c r="DQ238" s="71"/>
      <c r="DR238" s="71"/>
      <c r="DS238" s="71"/>
      <c r="DT238" s="71"/>
      <c r="DU238" s="71"/>
      <c r="DV238" s="71"/>
      <c r="DW238" s="71"/>
      <c r="DX238" s="71"/>
      <c r="DY238" s="71"/>
      <c r="DZ238" s="71"/>
      <c r="EA238" s="71"/>
      <c r="EB238" s="71"/>
      <c r="EC238" s="71"/>
      <c r="ED238" s="71"/>
      <c r="EE238" s="71"/>
      <c r="EF238" s="71"/>
      <c r="EG238" s="71"/>
      <c r="EH238" s="71"/>
      <c r="EI238" s="71"/>
      <c r="EJ238" s="71"/>
      <c r="EK238" s="71"/>
      <c r="EL238" s="71"/>
      <c r="EM238" s="71"/>
      <c r="EN238" s="71"/>
      <c r="EO238" s="71"/>
      <c r="EP238" s="71"/>
      <c r="EQ238" s="71"/>
      <c r="ER238" s="71"/>
      <c r="ES238" s="71"/>
      <c r="ET238" s="71"/>
      <c r="EU238" s="71"/>
      <c r="EV238" s="71"/>
      <c r="EW238" s="71"/>
      <c r="EX238" s="71"/>
      <c r="EY238" s="71"/>
      <c r="EZ238" s="71"/>
      <c r="FA238" s="71"/>
      <c r="FB238" s="71"/>
      <c r="FC238" s="71"/>
      <c r="FD238" s="71"/>
      <c r="FE238" s="71"/>
      <c r="FF238" s="71"/>
      <c r="FG238" s="71"/>
      <c r="FH238" s="71"/>
      <c r="FI238" s="71"/>
      <c r="FJ238" s="71"/>
      <c r="FK238" s="71"/>
      <c r="FL238" s="71"/>
      <c r="FM238" s="71"/>
      <c r="FN238" s="71"/>
      <c r="FO238" s="71"/>
      <c r="FP238" s="71"/>
      <c r="FQ238" s="71"/>
      <c r="FR238" s="71"/>
      <c r="FS238" s="71"/>
      <c r="FT238" s="71"/>
      <c r="FU238" s="71"/>
      <c r="FV238" s="71"/>
      <c r="FW238" s="71"/>
      <c r="FX238" s="71"/>
      <c r="FY238" s="71"/>
      <c r="FZ238" s="71"/>
      <c r="GA238" s="71"/>
      <c r="GB238" s="71"/>
      <c r="GC238" s="71"/>
      <c r="GD238" s="71"/>
      <c r="GE238" s="71"/>
      <c r="GF238" s="71"/>
      <c r="GG238" s="71"/>
      <c r="GH238" s="71"/>
      <c r="GI238" s="71"/>
      <c r="GJ238" s="71"/>
      <c r="GK238" s="71"/>
      <c r="GL238" s="71"/>
      <c r="GM238" s="71"/>
      <c r="GN238" s="71"/>
      <c r="GO238" s="71"/>
      <c r="GP238" s="71"/>
      <c r="GQ238" s="71"/>
      <c r="GR238" s="71"/>
      <c r="GS238" s="71"/>
      <c r="GT238" s="71"/>
      <c r="GU238" s="71"/>
      <c r="GV238" s="71"/>
      <c r="GW238" s="71"/>
      <c r="GX238" s="71"/>
      <c r="GY238" s="71"/>
      <c r="GZ238" s="71"/>
      <c r="HA238" s="71"/>
      <c r="HB238" s="71"/>
      <c r="HC238" s="71"/>
      <c r="HD238" s="71"/>
      <c r="HE238" s="71"/>
      <c r="HF238" s="71"/>
      <c r="HG238" s="71"/>
      <c r="HH238" s="71"/>
      <c r="HI238" s="71"/>
      <c r="HJ238" s="71"/>
      <c r="HK238" s="71"/>
      <c r="HL238" s="71"/>
      <c r="HM238" s="71"/>
      <c r="HN238" s="71"/>
      <c r="HO238" s="71"/>
      <c r="HP238" s="71"/>
      <c r="HQ238" s="71"/>
      <c r="HR238" s="71"/>
      <c r="HS238" s="71"/>
      <c r="HT238" s="71"/>
      <c r="HU238" s="71"/>
      <c r="HV238" s="71"/>
      <c r="HW238" s="71"/>
      <c r="HX238" s="71"/>
      <c r="HY238" s="71"/>
      <c r="HZ238" s="71"/>
      <c r="IA238" s="71"/>
      <c r="IB238" s="71"/>
      <c r="IC238" s="71"/>
      <c r="ID238" s="71"/>
      <c r="IE238" s="71"/>
      <c r="IF238" s="71"/>
      <c r="IG238" s="71"/>
      <c r="IH238" s="71"/>
      <c r="II238" s="71"/>
      <c r="IJ238" s="71"/>
      <c r="IK238" s="71"/>
      <c r="IL238" s="71"/>
      <c r="IM238" s="71"/>
      <c r="IN238" s="71"/>
      <c r="IO238" s="71"/>
      <c r="IP238" s="71"/>
      <c r="IQ238" s="71"/>
      <c r="IR238" s="71"/>
      <c r="IS238" s="71"/>
      <c r="IT238" s="71"/>
      <c r="IU238" s="71"/>
      <c r="IV238" s="71"/>
      <c r="IW238" s="71"/>
      <c r="IX238" s="71"/>
      <c r="IY238" s="71"/>
      <c r="IZ238" s="71"/>
      <c r="JA238" s="71"/>
      <c r="JB238" s="71"/>
      <c r="JC238" s="71"/>
      <c r="JD238" s="71"/>
      <c r="JE238" s="71"/>
      <c r="JF238" s="71"/>
      <c r="JG238" s="71"/>
      <c r="JH238" s="71"/>
      <c r="JI238" s="71"/>
      <c r="JJ238" s="71"/>
      <c r="JK238" s="71"/>
      <c r="JL238" s="71"/>
      <c r="JM238" s="71"/>
      <c r="JN238" s="71"/>
      <c r="JO238" s="71"/>
      <c r="JP238" s="71"/>
      <c r="JQ238" s="71"/>
      <c r="JR238" s="71"/>
      <c r="JS238" s="71"/>
      <c r="JT238" s="71"/>
      <c r="JU238" s="71"/>
      <c r="JV238" s="71"/>
      <c r="JW238" s="71"/>
      <c r="JX238" s="71"/>
      <c r="JY238" s="71"/>
      <c r="JZ238" s="71"/>
      <c r="KA238" s="71"/>
      <c r="KB238" s="71"/>
      <c r="KC238" s="71"/>
      <c r="KD238" s="71"/>
      <c r="KE238" s="71"/>
      <c r="KF238" s="71"/>
      <c r="KG238" s="71"/>
      <c r="KH238" s="71"/>
      <c r="KI238" s="71"/>
      <c r="KJ238" s="71"/>
      <c r="KK238" s="71"/>
      <c r="KL238" s="71"/>
      <c r="KM238" s="71"/>
      <c r="KN238" s="71"/>
      <c r="KO238" s="71"/>
      <c r="KP238" s="71"/>
      <c r="KQ238" s="71"/>
      <c r="KR238" s="71"/>
      <c r="KS238" s="71"/>
      <c r="KT238" s="71"/>
      <c r="KU238" s="71"/>
      <c r="KV238" s="71"/>
      <c r="KW238" s="71"/>
      <c r="KX238" s="71"/>
      <c r="KY238" s="71"/>
      <c r="KZ238" s="71"/>
      <c r="LA238" s="71"/>
      <c r="LB238" s="71"/>
      <c r="LC238" s="71"/>
      <c r="LD238" s="71"/>
      <c r="LE238" s="71"/>
      <c r="LF238" s="71"/>
      <c r="LG238" s="71"/>
      <c r="LH238" s="71"/>
      <c r="LI238" s="71"/>
      <c r="LJ238" s="71"/>
      <c r="LK238" s="71"/>
      <c r="LL238" s="71"/>
      <c r="LM238" s="71"/>
      <c r="LN238" s="71"/>
      <c r="LO238" s="71"/>
      <c r="LP238" s="71"/>
      <c r="LQ238" s="71"/>
      <c r="LR238" s="71"/>
      <c r="LS238" s="71"/>
      <c r="LT238" s="71"/>
      <c r="LU238" s="71"/>
      <c r="LV238" s="71"/>
      <c r="LW238" s="71"/>
      <c r="LX238" s="71"/>
      <c r="LY238" s="71"/>
      <c r="LZ238" s="71"/>
      <c r="MA238" s="71"/>
      <c r="MB238" s="71"/>
      <c r="MC238" s="71"/>
      <c r="MD238" s="71"/>
      <c r="ME238" s="71"/>
      <c r="MF238" s="71"/>
      <c r="MG238" s="71"/>
      <c r="MH238" s="71"/>
      <c r="MI238" s="71"/>
      <c r="MJ238" s="71"/>
      <c r="MK238" s="71"/>
      <c r="ML238" s="71"/>
      <c r="MM238" s="71"/>
      <c r="MN238" s="71"/>
      <c r="MO238" s="71"/>
      <c r="MP238" s="71"/>
      <c r="MQ238" s="71"/>
      <c r="MR238" s="71"/>
      <c r="MS238" s="71"/>
      <c r="MT238" s="71"/>
      <c r="MU238" s="71"/>
      <c r="MV238" s="71"/>
      <c r="MW238" s="71"/>
      <c r="MX238" s="71"/>
      <c r="MY238" s="71"/>
      <c r="MZ238" s="71"/>
      <c r="NA238" s="71"/>
      <c r="NB238" s="71"/>
      <c r="NC238" s="71"/>
      <c r="ND238" s="71"/>
      <c r="NE238" s="71"/>
      <c r="NF238" s="71"/>
      <c r="NG238" s="71"/>
      <c r="NH238" s="71"/>
      <c r="NI238" s="71"/>
      <c r="NJ238" s="71"/>
      <c r="NK238" s="71"/>
      <c r="NL238" s="71"/>
      <c r="NM238" s="71"/>
      <c r="NN238" s="71"/>
      <c r="NO238" s="71"/>
      <c r="NP238" s="71"/>
      <c r="NQ238" s="71"/>
      <c r="NR238" s="71"/>
      <c r="NS238" s="71"/>
      <c r="NT238" s="71"/>
      <c r="NU238" s="71"/>
      <c r="NV238" s="71"/>
      <c r="NW238" s="71"/>
      <c r="NX238" s="71"/>
      <c r="NY238" s="71"/>
      <c r="NZ238" s="71"/>
      <c r="OA238" s="71"/>
      <c r="OB238" s="71"/>
      <c r="OC238" s="71"/>
      <c r="OD238" s="71"/>
      <c r="OE238" s="71"/>
      <c r="OF238" s="71"/>
      <c r="OG238" s="71"/>
      <c r="OH238" s="71"/>
      <c r="OI238" s="71"/>
      <c r="OJ238" s="71"/>
      <c r="OK238" s="71"/>
      <c r="OL238" s="71"/>
      <c r="OM238" s="71"/>
      <c r="ON238" s="71"/>
      <c r="OO238" s="71"/>
      <c r="OP238" s="71"/>
      <c r="OQ238" s="71"/>
      <c r="OR238" s="71"/>
      <c r="OS238" s="71"/>
      <c r="OT238" s="71"/>
      <c r="OU238" s="71"/>
      <c r="OV238" s="71"/>
      <c r="OW238" s="71"/>
      <c r="OX238" s="71"/>
      <c r="OY238" s="71"/>
      <c r="OZ238" s="71"/>
      <c r="PA238" s="71"/>
      <c r="PB238" s="71"/>
      <c r="PC238" s="71"/>
      <c r="PD238" s="71"/>
      <c r="PE238" s="71"/>
      <c r="PF238" s="71"/>
      <c r="PG238" s="71"/>
      <c r="PH238" s="71"/>
      <c r="PI238" s="71"/>
      <c r="PJ238" s="71"/>
      <c r="PK238" s="71"/>
      <c r="PL238" s="71"/>
      <c r="PM238" s="71"/>
      <c r="PN238" s="71"/>
      <c r="PO238" s="71"/>
      <c r="PP238" s="71"/>
      <c r="PQ238" s="71"/>
      <c r="PR238" s="71"/>
      <c r="PS238" s="71"/>
      <c r="PT238" s="71"/>
      <c r="PU238" s="71"/>
      <c r="PV238" s="71"/>
      <c r="PW238" s="71"/>
      <c r="PX238" s="71"/>
      <c r="PY238" s="71"/>
      <c r="PZ238" s="71"/>
      <c r="QA238" s="71"/>
      <c r="QB238" s="71"/>
      <c r="QC238" s="71"/>
      <c r="QD238" s="71"/>
      <c r="QE238" s="71"/>
      <c r="QF238" s="71"/>
      <c r="QG238" s="71"/>
      <c r="QH238" s="71"/>
      <c r="QI238" s="71"/>
      <c r="QJ238" s="71"/>
      <c r="QK238" s="71"/>
      <c r="QL238" s="71"/>
      <c r="QM238" s="71"/>
      <c r="QN238" s="71"/>
      <c r="QO238" s="71"/>
      <c r="QP238" s="71"/>
      <c r="QQ238" s="71"/>
      <c r="QR238" s="71"/>
      <c r="QS238" s="71"/>
      <c r="QT238" s="71"/>
      <c r="QU238" s="71"/>
      <c r="QV238" s="71"/>
      <c r="QW238" s="71"/>
      <c r="QX238" s="71"/>
      <c r="QY238" s="71"/>
      <c r="QZ238" s="71"/>
      <c r="RA238" s="71"/>
      <c r="RB238" s="71"/>
      <c r="RC238" s="71"/>
      <c r="RD238" s="71"/>
      <c r="RE238" s="71"/>
      <c r="RF238" s="71"/>
      <c r="RG238" s="71"/>
      <c r="RH238" s="71"/>
      <c r="RI238" s="71"/>
      <c r="RJ238" s="71"/>
      <c r="RK238" s="71"/>
      <c r="RL238" s="71"/>
      <c r="RM238" s="71"/>
      <c r="RN238" s="71"/>
      <c r="RO238" s="71"/>
      <c r="RP238" s="71"/>
      <c r="RQ238" s="71"/>
      <c r="RR238" s="71"/>
      <c r="RS238" s="71"/>
      <c r="RT238" s="71"/>
      <c r="RU238" s="71"/>
      <c r="RV238" s="71"/>
      <c r="RW238" s="71"/>
      <c r="RX238" s="71"/>
      <c r="RY238" s="71"/>
      <c r="RZ238" s="71"/>
      <c r="SA238" s="71"/>
      <c r="SB238" s="71"/>
      <c r="SC238" s="71"/>
      <c r="SD238" s="71"/>
      <c r="SE238" s="71"/>
      <c r="SF238" s="71"/>
      <c r="SG238" s="71"/>
      <c r="SH238" s="71"/>
      <c r="SI238" s="71"/>
      <c r="SJ238" s="71"/>
      <c r="SK238" s="71"/>
      <c r="SL238" s="71"/>
      <c r="SM238" s="71"/>
      <c r="SN238" s="71"/>
      <c r="SO238" s="71"/>
      <c r="SP238" s="71"/>
      <c r="SQ238" s="71"/>
      <c r="SR238" s="71"/>
      <c r="SS238" s="71"/>
      <c r="ST238" s="71"/>
      <c r="SU238" s="71"/>
      <c r="SV238" s="71"/>
      <c r="SW238" s="71"/>
      <c r="SX238" s="71"/>
      <c r="SY238" s="71"/>
      <c r="SZ238" s="71"/>
      <c r="TA238" s="71"/>
      <c r="TB238" s="71"/>
      <c r="TC238" s="71"/>
      <c r="TD238" s="71"/>
      <c r="TE238" s="71"/>
      <c r="TF238" s="71"/>
      <c r="TG238" s="71"/>
      <c r="TH238" s="71"/>
      <c r="TI238" s="71"/>
      <c r="TJ238" s="71"/>
      <c r="TK238" s="71"/>
      <c r="TL238" s="71"/>
      <c r="TM238" s="71"/>
      <c r="TN238" s="71"/>
      <c r="TO238" s="71"/>
      <c r="TP238" s="71"/>
      <c r="TQ238" s="71"/>
      <c r="TR238" s="71"/>
      <c r="TS238" s="71"/>
      <c r="TT238" s="71"/>
      <c r="TU238" s="71"/>
      <c r="TV238" s="71"/>
      <c r="TW238" s="71"/>
      <c r="TX238" s="71"/>
      <c r="TY238" s="71"/>
      <c r="TZ238" s="71"/>
      <c r="UA238" s="71"/>
      <c r="UB238" s="71"/>
      <c r="UC238" s="71"/>
      <c r="UD238" s="71"/>
      <c r="UE238" s="71"/>
      <c r="UF238" s="71"/>
      <c r="UG238" s="71"/>
      <c r="UH238" s="71"/>
      <c r="UI238" s="71"/>
      <c r="UJ238" s="71"/>
      <c r="UK238" s="71"/>
      <c r="UL238" s="71"/>
      <c r="UM238" s="71"/>
      <c r="UN238" s="71"/>
      <c r="UO238" s="71"/>
      <c r="UP238" s="71"/>
      <c r="UQ238" s="71"/>
      <c r="UR238" s="71"/>
      <c r="US238" s="71"/>
      <c r="UT238" s="71"/>
      <c r="UU238" s="71"/>
      <c r="UV238" s="71"/>
      <c r="UW238" s="71"/>
      <c r="UX238" s="71"/>
      <c r="UY238" s="71"/>
      <c r="UZ238" s="71"/>
      <c r="VA238" s="71"/>
      <c r="VB238" s="71"/>
      <c r="VC238" s="71"/>
      <c r="VD238" s="71"/>
      <c r="VE238" s="71"/>
      <c r="VF238" s="71"/>
      <c r="VG238" s="71"/>
      <c r="VH238" s="71"/>
      <c r="VI238" s="71"/>
      <c r="VJ238" s="71"/>
      <c r="VK238" s="71"/>
      <c r="VL238" s="71"/>
      <c r="VM238" s="71"/>
      <c r="VN238" s="71"/>
      <c r="VO238" s="71"/>
      <c r="VP238" s="71"/>
      <c r="VQ238" s="71"/>
      <c r="VR238" s="71"/>
      <c r="VS238" s="71"/>
      <c r="VT238" s="71"/>
      <c r="VU238" s="71"/>
      <c r="VV238" s="71"/>
      <c r="VW238" s="71"/>
      <c r="VX238" s="71"/>
      <c r="VY238" s="71"/>
      <c r="VZ238" s="71"/>
      <c r="WA238" s="71"/>
      <c r="WB238" s="71"/>
      <c r="WC238" s="71"/>
      <c r="WD238" s="71"/>
      <c r="WE238" s="71"/>
      <c r="WF238" s="71"/>
      <c r="WG238" s="71"/>
      <c r="WH238" s="71"/>
      <c r="WI238" s="71"/>
      <c r="WJ238" s="71"/>
      <c r="WK238" s="71"/>
      <c r="WL238" s="71"/>
      <c r="WM238" s="71"/>
      <c r="WN238" s="71"/>
      <c r="WO238" s="71"/>
      <c r="WP238" s="71"/>
      <c r="WQ238" s="71"/>
      <c r="WR238" s="71"/>
      <c r="WS238" s="71"/>
      <c r="WT238" s="71"/>
      <c r="WU238" s="71"/>
      <c r="WV238" s="71"/>
      <c r="WW238" s="71"/>
      <c r="WX238" s="71"/>
      <c r="WY238" s="71"/>
      <c r="WZ238" s="71"/>
      <c r="XA238" s="71"/>
      <c r="XB238" s="71"/>
      <c r="XC238" s="71"/>
      <c r="XD238" s="71"/>
      <c r="XE238" s="71"/>
      <c r="XF238" s="71"/>
      <c r="XG238" s="71"/>
      <c r="XH238" s="71"/>
      <c r="XI238" s="71"/>
      <c r="XJ238" s="71"/>
      <c r="XK238" s="71"/>
      <c r="XL238" s="71"/>
      <c r="XM238" s="71"/>
      <c r="XN238" s="71"/>
      <c r="XO238" s="71"/>
      <c r="XP238" s="71"/>
      <c r="XQ238" s="71"/>
      <c r="XR238" s="71"/>
      <c r="XS238" s="71"/>
      <c r="XT238" s="71"/>
      <c r="XU238" s="71"/>
      <c r="XV238" s="71"/>
      <c r="XW238" s="71"/>
      <c r="XX238" s="71"/>
      <c r="XY238" s="71"/>
      <c r="XZ238" s="71"/>
      <c r="YA238" s="71"/>
      <c r="YB238" s="71"/>
      <c r="YC238" s="71"/>
      <c r="YD238" s="71"/>
      <c r="YE238" s="71"/>
      <c r="YF238" s="71"/>
      <c r="YG238" s="71"/>
      <c r="YH238" s="71"/>
      <c r="YI238" s="71"/>
      <c r="YJ238" s="71"/>
      <c r="YK238" s="71"/>
      <c r="YL238" s="71"/>
      <c r="YM238" s="71"/>
      <c r="YN238" s="71"/>
      <c r="YO238" s="71"/>
      <c r="YP238" s="71"/>
      <c r="YQ238" s="71"/>
      <c r="YR238" s="71"/>
      <c r="YS238" s="71"/>
      <c r="YT238" s="71"/>
      <c r="YU238" s="71"/>
      <c r="YV238" s="71"/>
      <c r="YW238" s="71"/>
      <c r="YX238" s="71"/>
      <c r="YY238" s="71"/>
      <c r="YZ238" s="71"/>
      <c r="ZA238" s="71"/>
      <c r="ZB238" s="71"/>
      <c r="ZC238" s="71"/>
      <c r="ZD238" s="71"/>
      <c r="ZE238" s="71"/>
      <c r="ZF238" s="71"/>
      <c r="ZG238" s="71"/>
      <c r="ZH238" s="71"/>
      <c r="ZI238" s="71"/>
      <c r="ZJ238" s="71"/>
      <c r="ZK238" s="71"/>
      <c r="ZL238" s="71"/>
      <c r="ZM238" s="71"/>
      <c r="ZN238" s="71"/>
      <c r="ZO238" s="71"/>
      <c r="ZP238" s="71"/>
      <c r="ZQ238" s="71"/>
      <c r="ZR238" s="71"/>
      <c r="ZS238" s="71"/>
      <c r="ZT238" s="71"/>
      <c r="ZU238" s="71"/>
      <c r="ZV238" s="71"/>
      <c r="ZW238" s="71"/>
      <c r="ZX238" s="71"/>
      <c r="ZY238" s="71"/>
      <c r="ZZ238" s="71"/>
      <c r="AAA238" s="71"/>
      <c r="AAB238" s="71"/>
      <c r="AAC238" s="71"/>
      <c r="AAD238" s="71"/>
      <c r="AAE238" s="71"/>
      <c r="AAF238" s="71"/>
      <c r="AAG238" s="71"/>
      <c r="AAH238" s="71"/>
      <c r="AAI238" s="71"/>
      <c r="AAJ238" s="71"/>
      <c r="AAK238" s="71"/>
      <c r="AAL238" s="71"/>
      <c r="AAM238" s="71"/>
      <c r="AAN238" s="71"/>
      <c r="AAO238" s="71"/>
      <c r="AAP238" s="71"/>
      <c r="AAQ238" s="71"/>
      <c r="AAR238" s="71"/>
      <c r="AAS238" s="71"/>
      <c r="AAT238" s="71"/>
      <c r="AAU238" s="71"/>
      <c r="AAV238" s="71"/>
      <c r="AAW238" s="71"/>
      <c r="AAX238" s="71"/>
      <c r="AAY238" s="71"/>
      <c r="AAZ238" s="71"/>
      <c r="ABA238" s="71"/>
      <c r="ABB238" s="71"/>
      <c r="ABC238" s="71"/>
      <c r="ABD238" s="71"/>
      <c r="ABE238" s="71"/>
      <c r="ABF238" s="71"/>
      <c r="ABG238" s="71"/>
      <c r="ABH238" s="71"/>
      <c r="ABI238" s="71"/>
      <c r="ABJ238" s="71"/>
      <c r="ABK238" s="71"/>
      <c r="ABL238" s="71"/>
      <c r="ABM238" s="71"/>
      <c r="ABN238" s="71"/>
      <c r="ABO238" s="71"/>
      <c r="ABP238" s="71"/>
      <c r="ABQ238" s="71"/>
      <c r="ABR238" s="71"/>
      <c r="ABS238" s="71"/>
      <c r="ABT238" s="71"/>
      <c r="ABU238" s="71"/>
      <c r="ABV238" s="71"/>
      <c r="ABW238" s="71"/>
      <c r="ABX238" s="71"/>
      <c r="ABY238" s="71"/>
      <c r="ABZ238" s="71"/>
      <c r="ACA238" s="71"/>
      <c r="ACB238" s="71"/>
      <c r="ACC238" s="71"/>
      <c r="ACD238" s="71"/>
      <c r="ACE238" s="71"/>
      <c r="ACF238" s="71"/>
      <c r="ACG238" s="71"/>
      <c r="ACH238" s="71"/>
      <c r="ACI238" s="71"/>
      <c r="ACJ238" s="71"/>
      <c r="ACK238" s="71"/>
      <c r="ACL238" s="71"/>
      <c r="ACM238" s="71"/>
      <c r="ACN238" s="71"/>
      <c r="ACO238" s="71"/>
      <c r="ACP238" s="71"/>
      <c r="ACQ238" s="71"/>
      <c r="ACR238" s="71"/>
      <c r="ACS238" s="71"/>
      <c r="ACT238" s="71"/>
      <c r="ACU238" s="71"/>
      <c r="ACV238" s="71"/>
      <c r="ACW238" s="71"/>
      <c r="ACX238" s="71"/>
      <c r="ACY238" s="71"/>
      <c r="ACZ238" s="71"/>
      <c r="ADA238" s="71"/>
      <c r="ADB238" s="71"/>
      <c r="ADC238" s="71"/>
      <c r="ADD238" s="71"/>
      <c r="ADE238" s="71"/>
      <c r="ADF238" s="71"/>
      <c r="ADG238" s="71"/>
      <c r="ADH238" s="71"/>
      <c r="ADI238" s="71"/>
      <c r="ADJ238" s="71"/>
      <c r="ADK238" s="71"/>
      <c r="ADL238" s="71"/>
      <c r="ADM238" s="71"/>
      <c r="ADN238" s="71"/>
      <c r="ADO238" s="71"/>
      <c r="ADP238" s="71"/>
      <c r="ADQ238" s="71"/>
      <c r="ADR238" s="71"/>
      <c r="ADS238" s="71"/>
      <c r="ADT238" s="71"/>
      <c r="ADU238" s="71"/>
      <c r="ADV238" s="71"/>
      <c r="ADW238" s="71"/>
      <c r="ADX238" s="71"/>
      <c r="ADY238" s="71"/>
      <c r="ADZ238" s="71"/>
      <c r="AEA238" s="71"/>
      <c r="AEB238" s="71"/>
      <c r="AEC238" s="71"/>
    </row>
    <row r="239" spans="1:809" s="73" customFormat="1">
      <c r="A239" s="49"/>
      <c r="B239" s="35">
        <v>3</v>
      </c>
      <c r="C239" s="62" t="s">
        <v>589</v>
      </c>
      <c r="D239" s="72" t="s">
        <v>67</v>
      </c>
      <c r="E239" s="63"/>
      <c r="F239" s="63"/>
      <c r="G239" s="63">
        <v>12</v>
      </c>
      <c r="H239" s="64"/>
      <c r="I239" s="63" t="s">
        <v>95</v>
      </c>
      <c r="J239" s="65">
        <v>1</v>
      </c>
      <c r="K239" s="90">
        <v>125</v>
      </c>
      <c r="L239" s="65">
        <v>1965</v>
      </c>
      <c r="M239" s="67">
        <v>23830</v>
      </c>
      <c r="N239" s="64"/>
      <c r="O239" s="68">
        <v>0.7</v>
      </c>
      <c r="P239" s="68"/>
      <c r="Q239" s="69" t="s">
        <v>229</v>
      </c>
      <c r="R239" s="70"/>
      <c r="S239" s="29" t="s">
        <v>156</v>
      </c>
      <c r="T239" s="30" t="str">
        <f t="shared" si="3"/>
        <v>Coal</v>
      </c>
      <c r="U239" s="100"/>
      <c r="V239" s="100"/>
      <c r="W239" s="100"/>
      <c r="X239" s="100"/>
      <c r="Y239" s="100"/>
      <c r="Z239" s="100"/>
      <c r="AA239" s="100"/>
      <c r="AB239" s="101"/>
      <c r="AC239" s="102"/>
      <c r="AD239" s="102"/>
      <c r="AE239" s="102"/>
      <c r="AF239" s="102"/>
      <c r="AG239" s="102"/>
      <c r="AH239" s="102"/>
      <c r="AI239" s="102"/>
      <c r="AJ239" s="102"/>
      <c r="AK239" s="102"/>
      <c r="AL239" s="102"/>
      <c r="AM239" s="102"/>
      <c r="AN239" s="102"/>
      <c r="AO239" s="102"/>
      <c r="AP239" s="102"/>
      <c r="AQ239" s="102"/>
      <c r="AR239" s="102"/>
      <c r="AS239" s="102"/>
      <c r="AT239" s="102"/>
      <c r="AU239" s="102"/>
      <c r="AV239" s="102"/>
      <c r="AW239" s="102"/>
      <c r="AX239" s="102"/>
      <c r="AY239" s="102"/>
      <c r="AZ239" s="102"/>
      <c r="BA239" s="102"/>
      <c r="BB239" s="102"/>
      <c r="BC239" s="102"/>
      <c r="BD239" s="102"/>
      <c r="BE239" s="102"/>
      <c r="BF239" s="102"/>
      <c r="BG239" s="102"/>
      <c r="BH239" s="102"/>
      <c r="BI239" s="102"/>
      <c r="BJ239" s="102"/>
      <c r="BK239" s="102"/>
      <c r="BL239" s="102"/>
      <c r="BM239" s="102"/>
      <c r="BN239" s="102"/>
      <c r="BO239" s="102"/>
      <c r="BP239" s="102"/>
      <c r="BQ239" s="102"/>
      <c r="BR239" s="102"/>
      <c r="BS239" s="102"/>
      <c r="BT239" s="102"/>
      <c r="BU239" s="102"/>
      <c r="BV239" s="102"/>
      <c r="BW239" s="102"/>
      <c r="BX239" s="102"/>
      <c r="BY239" s="102"/>
      <c r="BZ239" s="102"/>
      <c r="CA239" s="102"/>
      <c r="CB239" s="102"/>
      <c r="CC239" s="102"/>
      <c r="CD239" s="102"/>
      <c r="CE239" s="102"/>
      <c r="CF239" s="102"/>
      <c r="CG239" s="102"/>
      <c r="CH239" s="102"/>
      <c r="CI239" s="102"/>
      <c r="CJ239" s="102"/>
      <c r="CK239" s="102"/>
      <c r="CL239" s="102"/>
      <c r="CM239" s="102"/>
      <c r="CN239" s="102"/>
      <c r="CO239" s="102"/>
      <c r="CP239" s="102"/>
      <c r="CQ239" s="102"/>
      <c r="CR239" s="102"/>
      <c r="CS239" s="102"/>
      <c r="CT239" s="102"/>
      <c r="CU239" s="102"/>
      <c r="CV239" s="102"/>
      <c r="CW239" s="102"/>
      <c r="CX239" s="102"/>
      <c r="CY239" s="102"/>
      <c r="CZ239" s="102"/>
      <c r="DA239" s="102"/>
      <c r="DB239" s="102"/>
      <c r="DC239" s="102"/>
      <c r="DD239" s="102"/>
      <c r="DE239" s="102"/>
      <c r="DF239" s="102"/>
      <c r="DG239" s="102"/>
      <c r="DH239" s="102"/>
      <c r="DI239" s="102"/>
      <c r="DJ239" s="102"/>
      <c r="DK239" s="102"/>
      <c r="DL239" s="102"/>
      <c r="DM239" s="102"/>
      <c r="DN239" s="102"/>
      <c r="DO239" s="102"/>
      <c r="DP239" s="102"/>
      <c r="DQ239" s="102"/>
      <c r="DR239" s="102"/>
      <c r="DS239" s="102"/>
      <c r="DT239" s="102"/>
      <c r="DU239" s="102"/>
      <c r="DV239" s="102"/>
      <c r="DW239" s="102"/>
      <c r="DX239" s="102"/>
      <c r="DY239" s="102"/>
      <c r="DZ239" s="102"/>
      <c r="EA239" s="102"/>
      <c r="EB239" s="102"/>
      <c r="EC239" s="102"/>
      <c r="ED239" s="102"/>
      <c r="EE239" s="102"/>
      <c r="EF239" s="102"/>
      <c r="EG239" s="102"/>
      <c r="EH239" s="102"/>
      <c r="EI239" s="102"/>
      <c r="EJ239" s="102"/>
      <c r="EK239" s="102"/>
      <c r="EL239" s="102"/>
      <c r="EM239" s="102"/>
      <c r="EN239" s="102"/>
      <c r="EO239" s="102"/>
      <c r="EP239" s="102"/>
      <c r="EQ239" s="102"/>
      <c r="ER239" s="102"/>
      <c r="ES239" s="102"/>
      <c r="ET239" s="102"/>
      <c r="EU239" s="102"/>
      <c r="EV239" s="102"/>
      <c r="EW239" s="102"/>
      <c r="EX239" s="102"/>
      <c r="EY239" s="102"/>
      <c r="EZ239" s="102"/>
      <c r="FA239" s="102"/>
      <c r="FB239" s="102"/>
      <c r="FC239" s="102"/>
      <c r="FD239" s="102"/>
      <c r="FE239" s="102"/>
      <c r="FF239" s="102"/>
      <c r="FG239" s="102"/>
      <c r="FH239" s="102"/>
      <c r="FI239" s="102"/>
      <c r="FJ239" s="102"/>
      <c r="FK239" s="102"/>
      <c r="FL239" s="102"/>
      <c r="FM239" s="102"/>
      <c r="FN239" s="102"/>
      <c r="FO239" s="102"/>
      <c r="FP239" s="102"/>
      <c r="FQ239" s="102"/>
      <c r="FR239" s="102"/>
      <c r="FS239" s="102"/>
      <c r="FT239" s="102"/>
      <c r="FU239" s="102"/>
      <c r="FV239" s="102"/>
      <c r="FW239" s="102"/>
      <c r="FX239" s="102"/>
      <c r="FY239" s="102"/>
      <c r="FZ239" s="102"/>
      <c r="GA239" s="102"/>
      <c r="GB239" s="102"/>
      <c r="GC239" s="102"/>
      <c r="GD239" s="102"/>
      <c r="GE239" s="102"/>
      <c r="GF239" s="102"/>
      <c r="GG239" s="102"/>
      <c r="GH239" s="102"/>
      <c r="GI239" s="102"/>
      <c r="GJ239" s="102"/>
      <c r="GK239" s="102"/>
      <c r="GL239" s="102"/>
      <c r="GM239" s="102"/>
      <c r="GN239" s="102"/>
      <c r="GO239" s="102"/>
      <c r="GP239" s="102"/>
      <c r="GQ239" s="102"/>
      <c r="GR239" s="102"/>
      <c r="GS239" s="102"/>
      <c r="GT239" s="102"/>
      <c r="GU239" s="102"/>
      <c r="GV239" s="102"/>
      <c r="GW239" s="102"/>
      <c r="GX239" s="102"/>
      <c r="GY239" s="102"/>
      <c r="GZ239" s="102"/>
      <c r="HA239" s="102"/>
      <c r="HB239" s="102"/>
      <c r="HC239" s="102"/>
      <c r="HD239" s="102"/>
      <c r="HE239" s="102"/>
      <c r="HF239" s="102"/>
      <c r="HG239" s="102"/>
      <c r="HH239" s="102"/>
      <c r="HI239" s="102"/>
      <c r="HJ239" s="102"/>
      <c r="HK239" s="102"/>
      <c r="HL239" s="102"/>
      <c r="HM239" s="102"/>
      <c r="HN239" s="102"/>
      <c r="HO239" s="102"/>
      <c r="HP239" s="102"/>
      <c r="HQ239" s="102"/>
      <c r="HR239" s="102"/>
      <c r="HS239" s="102"/>
      <c r="HT239" s="102"/>
      <c r="HU239" s="102"/>
      <c r="HV239" s="102"/>
      <c r="HW239" s="102"/>
      <c r="HX239" s="102"/>
      <c r="HY239" s="102"/>
      <c r="HZ239" s="102"/>
      <c r="IA239" s="102"/>
      <c r="IB239" s="102"/>
      <c r="IC239" s="102"/>
      <c r="ID239" s="102"/>
      <c r="IE239" s="102"/>
      <c r="IF239" s="102"/>
      <c r="IG239" s="102"/>
      <c r="IH239" s="102"/>
      <c r="II239" s="102"/>
      <c r="IJ239" s="102"/>
      <c r="IK239" s="102"/>
      <c r="IL239" s="102"/>
      <c r="IM239" s="102"/>
      <c r="IN239" s="102"/>
      <c r="IO239" s="102"/>
      <c r="IP239" s="102"/>
      <c r="IQ239" s="102"/>
      <c r="IR239" s="102"/>
      <c r="IS239" s="102"/>
      <c r="IT239" s="102"/>
      <c r="IU239" s="102"/>
      <c r="IV239" s="102"/>
      <c r="IW239" s="102"/>
      <c r="IX239" s="102"/>
      <c r="IY239" s="102"/>
      <c r="IZ239" s="102"/>
      <c r="JA239" s="102"/>
      <c r="JB239" s="102"/>
      <c r="JC239" s="102"/>
      <c r="JD239" s="102"/>
      <c r="JE239" s="102"/>
      <c r="JF239" s="102"/>
      <c r="JG239" s="102"/>
      <c r="JH239" s="102"/>
      <c r="JI239" s="102"/>
      <c r="JJ239" s="102"/>
      <c r="JK239" s="102"/>
      <c r="JL239" s="102"/>
      <c r="JM239" s="102"/>
      <c r="JN239" s="102"/>
      <c r="JO239" s="102"/>
      <c r="JP239" s="102"/>
      <c r="JQ239" s="102"/>
      <c r="JR239" s="102"/>
      <c r="JS239" s="102"/>
      <c r="JT239" s="102"/>
      <c r="JU239" s="102"/>
      <c r="JV239" s="102"/>
      <c r="JW239" s="102"/>
      <c r="JX239" s="102"/>
      <c r="JY239" s="102"/>
      <c r="JZ239" s="102"/>
      <c r="KA239" s="102"/>
      <c r="KB239" s="102"/>
      <c r="KC239" s="102"/>
      <c r="KD239" s="102"/>
      <c r="KE239" s="102"/>
      <c r="KF239" s="102"/>
      <c r="KG239" s="102"/>
      <c r="KH239" s="102"/>
      <c r="KI239" s="102"/>
      <c r="KJ239" s="102"/>
      <c r="KK239" s="102"/>
      <c r="KL239" s="102"/>
      <c r="KM239" s="102"/>
      <c r="KN239" s="102"/>
      <c r="KO239" s="102"/>
      <c r="KP239" s="102"/>
      <c r="KQ239" s="102"/>
      <c r="KR239" s="102"/>
      <c r="KS239" s="102"/>
      <c r="KT239" s="102"/>
      <c r="KU239" s="102"/>
      <c r="KV239" s="102"/>
      <c r="KW239" s="102"/>
      <c r="KX239" s="102"/>
      <c r="KY239" s="102"/>
      <c r="KZ239" s="102"/>
      <c r="LA239" s="102"/>
      <c r="LB239" s="102"/>
      <c r="LC239" s="102"/>
      <c r="LD239" s="102"/>
      <c r="LE239" s="102"/>
      <c r="LF239" s="102"/>
      <c r="LG239" s="102"/>
      <c r="LH239" s="102"/>
      <c r="LI239" s="102"/>
      <c r="LJ239" s="102"/>
      <c r="LK239" s="102"/>
      <c r="LL239" s="102"/>
      <c r="LM239" s="102"/>
      <c r="LN239" s="102"/>
      <c r="LO239" s="102"/>
      <c r="LP239" s="102"/>
      <c r="LQ239" s="102"/>
      <c r="LR239" s="102"/>
      <c r="LS239" s="102"/>
      <c r="LT239" s="102"/>
      <c r="LU239" s="102"/>
      <c r="LV239" s="102"/>
      <c r="LW239" s="102"/>
      <c r="LX239" s="102"/>
      <c r="LY239" s="102"/>
      <c r="LZ239" s="102"/>
      <c r="MA239" s="102"/>
      <c r="MB239" s="102"/>
      <c r="MC239" s="102"/>
      <c r="MD239" s="102"/>
      <c r="ME239" s="102"/>
      <c r="MF239" s="102"/>
      <c r="MG239" s="102"/>
      <c r="MH239" s="102"/>
      <c r="MI239" s="102"/>
      <c r="MJ239" s="102"/>
      <c r="MK239" s="102"/>
      <c r="ML239" s="102"/>
      <c r="MM239" s="102"/>
      <c r="MN239" s="102"/>
      <c r="MO239" s="102"/>
      <c r="MP239" s="102"/>
      <c r="MQ239" s="102"/>
      <c r="MR239" s="102"/>
      <c r="MS239" s="102"/>
      <c r="MT239" s="102"/>
      <c r="MU239" s="102"/>
      <c r="MV239" s="102"/>
      <c r="MW239" s="102"/>
      <c r="MX239" s="102"/>
      <c r="MY239" s="102"/>
      <c r="MZ239" s="102"/>
      <c r="NA239" s="102"/>
      <c r="NB239" s="102"/>
      <c r="NC239" s="102"/>
      <c r="ND239" s="102"/>
      <c r="NE239" s="102"/>
      <c r="NF239" s="102"/>
      <c r="NG239" s="102"/>
      <c r="NH239" s="102"/>
      <c r="NI239" s="102"/>
      <c r="NJ239" s="102"/>
      <c r="NK239" s="102"/>
      <c r="NL239" s="102"/>
      <c r="NM239" s="102"/>
      <c r="NN239" s="102"/>
      <c r="NO239" s="102"/>
      <c r="NP239" s="102"/>
      <c r="NQ239" s="102"/>
      <c r="NR239" s="102"/>
      <c r="NS239" s="102"/>
      <c r="NT239" s="102"/>
      <c r="NU239" s="102"/>
      <c r="NV239" s="102"/>
      <c r="NW239" s="102"/>
      <c r="NX239" s="102"/>
      <c r="NY239" s="102"/>
      <c r="NZ239" s="102"/>
      <c r="OA239" s="102"/>
      <c r="OB239" s="102"/>
      <c r="OC239" s="102"/>
      <c r="OD239" s="102"/>
      <c r="OE239" s="102"/>
      <c r="OF239" s="102"/>
      <c r="OG239" s="102"/>
      <c r="OH239" s="102"/>
      <c r="OI239" s="102"/>
      <c r="OJ239" s="102"/>
      <c r="OK239" s="102"/>
      <c r="OL239" s="102"/>
      <c r="OM239" s="102"/>
      <c r="ON239" s="102"/>
      <c r="OO239" s="102"/>
      <c r="OP239" s="102"/>
      <c r="OQ239" s="102"/>
      <c r="OR239" s="102"/>
      <c r="OS239" s="102"/>
      <c r="OT239" s="102"/>
      <c r="OU239" s="102"/>
      <c r="OV239" s="102"/>
      <c r="OW239" s="102"/>
      <c r="OX239" s="102"/>
      <c r="OY239" s="102"/>
      <c r="OZ239" s="102"/>
      <c r="PA239" s="102"/>
      <c r="PB239" s="102"/>
      <c r="PC239" s="102"/>
      <c r="PD239" s="102"/>
      <c r="PE239" s="102"/>
      <c r="PF239" s="102"/>
      <c r="PG239" s="102"/>
      <c r="PH239" s="102"/>
      <c r="PI239" s="102"/>
      <c r="PJ239" s="102"/>
      <c r="PK239" s="102"/>
      <c r="PL239" s="102"/>
      <c r="PM239" s="102"/>
      <c r="PN239" s="102"/>
      <c r="PO239" s="102"/>
      <c r="PP239" s="102"/>
      <c r="PQ239" s="102"/>
      <c r="PR239" s="102"/>
      <c r="PS239" s="102"/>
      <c r="PT239" s="102"/>
      <c r="PU239" s="102"/>
      <c r="PV239" s="102"/>
      <c r="PW239" s="102"/>
      <c r="PX239" s="102"/>
      <c r="PY239" s="102"/>
      <c r="PZ239" s="102"/>
      <c r="QA239" s="102"/>
      <c r="QB239" s="102"/>
      <c r="QC239" s="102"/>
      <c r="QD239" s="102"/>
      <c r="QE239" s="102"/>
      <c r="QF239" s="102"/>
      <c r="QG239" s="102"/>
      <c r="QH239" s="102"/>
      <c r="QI239" s="102"/>
      <c r="QJ239" s="102"/>
      <c r="QK239" s="102"/>
      <c r="QL239" s="102"/>
      <c r="QM239" s="102"/>
      <c r="QN239" s="102"/>
      <c r="QO239" s="102"/>
      <c r="QP239" s="102"/>
      <c r="QQ239" s="102"/>
      <c r="QR239" s="102"/>
      <c r="QS239" s="102"/>
      <c r="QT239" s="102"/>
      <c r="QU239" s="102"/>
      <c r="QV239" s="102"/>
      <c r="QW239" s="102"/>
      <c r="QX239" s="102"/>
      <c r="QY239" s="102"/>
      <c r="QZ239" s="102"/>
      <c r="RA239" s="102"/>
      <c r="RB239" s="102"/>
      <c r="RC239" s="102"/>
      <c r="RD239" s="102"/>
      <c r="RE239" s="102"/>
      <c r="RF239" s="102"/>
      <c r="RG239" s="102"/>
      <c r="RH239" s="102"/>
      <c r="RI239" s="102"/>
      <c r="RJ239" s="102"/>
      <c r="RK239" s="102"/>
      <c r="RL239" s="102"/>
      <c r="RM239" s="102"/>
      <c r="RN239" s="102"/>
      <c r="RO239" s="102"/>
      <c r="RP239" s="102"/>
      <c r="RQ239" s="102"/>
      <c r="RR239" s="102"/>
      <c r="RS239" s="102"/>
      <c r="RT239" s="102"/>
      <c r="RU239" s="102"/>
      <c r="RV239" s="102"/>
      <c r="RW239" s="102"/>
      <c r="RX239" s="102"/>
      <c r="RY239" s="102"/>
      <c r="RZ239" s="102"/>
      <c r="SA239" s="102"/>
      <c r="SB239" s="102"/>
      <c r="SC239" s="102"/>
      <c r="SD239" s="102"/>
      <c r="SE239" s="102"/>
      <c r="SF239" s="102"/>
      <c r="SG239" s="102"/>
      <c r="SH239" s="102"/>
      <c r="SI239" s="102"/>
      <c r="SJ239" s="102"/>
      <c r="SK239" s="102"/>
      <c r="SL239" s="102"/>
      <c r="SM239" s="102"/>
      <c r="SN239" s="102"/>
      <c r="SO239" s="102"/>
      <c r="SP239" s="102"/>
      <c r="SQ239" s="102"/>
      <c r="SR239" s="102"/>
      <c r="SS239" s="102"/>
      <c r="ST239" s="102"/>
      <c r="SU239" s="102"/>
      <c r="SV239" s="102"/>
      <c r="SW239" s="102"/>
      <c r="SX239" s="102"/>
      <c r="SY239" s="102"/>
      <c r="SZ239" s="102"/>
      <c r="TA239" s="102"/>
      <c r="TB239" s="102"/>
      <c r="TC239" s="102"/>
      <c r="TD239" s="102"/>
      <c r="TE239" s="102"/>
      <c r="TF239" s="102"/>
      <c r="TG239" s="102"/>
      <c r="TH239" s="102"/>
      <c r="TI239" s="102"/>
      <c r="TJ239" s="102"/>
      <c r="TK239" s="102"/>
      <c r="TL239" s="102"/>
      <c r="TM239" s="102"/>
      <c r="TN239" s="102"/>
      <c r="TO239" s="102"/>
      <c r="TP239" s="102"/>
      <c r="TQ239" s="102"/>
      <c r="TR239" s="102"/>
      <c r="TS239" s="102"/>
      <c r="TT239" s="102"/>
      <c r="TU239" s="102"/>
      <c r="TV239" s="102"/>
      <c r="TW239" s="102"/>
      <c r="TX239" s="102"/>
      <c r="TY239" s="102"/>
      <c r="TZ239" s="102"/>
      <c r="UA239" s="102"/>
      <c r="UB239" s="102"/>
      <c r="UC239" s="102"/>
      <c r="UD239" s="102"/>
      <c r="UE239" s="102"/>
      <c r="UF239" s="102"/>
      <c r="UG239" s="102"/>
      <c r="UH239" s="102"/>
      <c r="UI239" s="102"/>
      <c r="UJ239" s="102"/>
      <c r="UK239" s="102"/>
      <c r="UL239" s="102"/>
      <c r="UM239" s="102"/>
      <c r="UN239" s="102"/>
      <c r="UO239" s="102"/>
      <c r="UP239" s="102"/>
      <c r="UQ239" s="102"/>
      <c r="UR239" s="102"/>
      <c r="US239" s="102"/>
      <c r="UT239" s="102"/>
      <c r="UU239" s="102"/>
      <c r="UV239" s="102"/>
      <c r="UW239" s="102"/>
      <c r="UX239" s="102"/>
      <c r="UY239" s="102"/>
      <c r="UZ239" s="102"/>
      <c r="VA239" s="102"/>
      <c r="VB239" s="102"/>
      <c r="VC239" s="102"/>
      <c r="VD239" s="102"/>
      <c r="VE239" s="102"/>
      <c r="VF239" s="102"/>
      <c r="VG239" s="102"/>
      <c r="VH239" s="102"/>
      <c r="VI239" s="102"/>
      <c r="VJ239" s="102"/>
      <c r="VK239" s="102"/>
      <c r="VL239" s="102"/>
      <c r="VM239" s="102"/>
      <c r="VN239" s="102"/>
      <c r="VO239" s="102"/>
      <c r="VP239" s="102"/>
      <c r="VQ239" s="102"/>
      <c r="VR239" s="102"/>
      <c r="VS239" s="102"/>
      <c r="VT239" s="102"/>
      <c r="VU239" s="102"/>
      <c r="VV239" s="102"/>
      <c r="VW239" s="102"/>
      <c r="VX239" s="102"/>
      <c r="VY239" s="102"/>
      <c r="VZ239" s="102"/>
      <c r="WA239" s="102"/>
      <c r="WB239" s="102"/>
      <c r="WC239" s="102"/>
      <c r="WD239" s="102"/>
      <c r="WE239" s="102"/>
      <c r="WF239" s="102"/>
      <c r="WG239" s="102"/>
      <c r="WH239" s="102"/>
      <c r="WI239" s="102"/>
      <c r="WJ239" s="102"/>
      <c r="WK239" s="102"/>
      <c r="WL239" s="102"/>
      <c r="WM239" s="102"/>
      <c r="WN239" s="102"/>
      <c r="WO239" s="102"/>
      <c r="WP239" s="102"/>
      <c r="WQ239" s="102"/>
      <c r="WR239" s="102"/>
      <c r="WS239" s="102"/>
      <c r="WT239" s="102"/>
      <c r="WU239" s="102"/>
      <c r="WV239" s="102"/>
      <c r="WW239" s="102"/>
      <c r="WX239" s="102"/>
      <c r="WY239" s="102"/>
      <c r="WZ239" s="102"/>
      <c r="XA239" s="102"/>
      <c r="XB239" s="102"/>
      <c r="XC239" s="102"/>
      <c r="XD239" s="102"/>
      <c r="XE239" s="102"/>
      <c r="XF239" s="102"/>
      <c r="XG239" s="102"/>
      <c r="XH239" s="102"/>
      <c r="XI239" s="102"/>
      <c r="XJ239" s="102"/>
      <c r="XK239" s="102"/>
      <c r="XL239" s="102"/>
      <c r="XM239" s="102"/>
      <c r="XN239" s="102"/>
      <c r="XO239" s="102"/>
      <c r="XP239" s="102"/>
      <c r="XQ239" s="102"/>
      <c r="XR239" s="102"/>
      <c r="XS239" s="102"/>
      <c r="XT239" s="102"/>
      <c r="XU239" s="102"/>
      <c r="XV239" s="102"/>
      <c r="XW239" s="102"/>
      <c r="XX239" s="102"/>
      <c r="XY239" s="102"/>
      <c r="XZ239" s="102"/>
      <c r="YA239" s="102"/>
      <c r="YB239" s="102"/>
      <c r="YC239" s="102"/>
      <c r="YD239" s="102"/>
      <c r="YE239" s="102"/>
      <c r="YF239" s="102"/>
      <c r="YG239" s="102"/>
      <c r="YH239" s="102"/>
      <c r="YI239" s="102"/>
      <c r="YJ239" s="102"/>
      <c r="YK239" s="102"/>
      <c r="YL239" s="102"/>
      <c r="YM239" s="102"/>
      <c r="YN239" s="102"/>
      <c r="YO239" s="102"/>
      <c r="YP239" s="102"/>
      <c r="YQ239" s="102"/>
      <c r="YR239" s="102"/>
      <c r="YS239" s="102"/>
      <c r="YT239" s="102"/>
      <c r="YU239" s="102"/>
      <c r="YV239" s="102"/>
      <c r="YW239" s="102"/>
      <c r="YX239" s="102"/>
      <c r="YY239" s="102"/>
      <c r="YZ239" s="102"/>
      <c r="ZA239" s="102"/>
      <c r="ZB239" s="102"/>
      <c r="ZC239" s="102"/>
      <c r="ZD239" s="102"/>
      <c r="ZE239" s="102"/>
      <c r="ZF239" s="102"/>
      <c r="ZG239" s="102"/>
      <c r="ZH239" s="102"/>
      <c r="ZI239" s="102"/>
      <c r="ZJ239" s="102"/>
      <c r="ZK239" s="102"/>
      <c r="ZL239" s="102"/>
      <c r="ZM239" s="102"/>
      <c r="ZN239" s="102"/>
      <c r="ZO239" s="102"/>
      <c r="ZP239" s="102"/>
      <c r="ZQ239" s="102"/>
      <c r="ZR239" s="102"/>
      <c r="ZS239" s="102"/>
      <c r="ZT239" s="102"/>
      <c r="ZU239" s="102"/>
      <c r="ZV239" s="102"/>
      <c r="ZW239" s="102"/>
      <c r="ZX239" s="102"/>
      <c r="ZY239" s="102"/>
      <c r="ZZ239" s="102"/>
      <c r="AAA239" s="102"/>
      <c r="AAB239" s="102"/>
      <c r="AAC239" s="102"/>
      <c r="AAD239" s="102"/>
      <c r="AAE239" s="102"/>
      <c r="AAF239" s="102"/>
      <c r="AAG239" s="102"/>
      <c r="AAH239" s="102"/>
      <c r="AAI239" s="102"/>
      <c r="AAJ239" s="102"/>
      <c r="AAK239" s="102"/>
      <c r="AAL239" s="102"/>
      <c r="AAM239" s="102"/>
      <c r="AAN239" s="102"/>
      <c r="AAO239" s="102"/>
      <c r="AAP239" s="102"/>
      <c r="AAQ239" s="102"/>
      <c r="AAR239" s="102"/>
      <c r="AAS239" s="102"/>
      <c r="AAT239" s="102"/>
      <c r="AAU239" s="102"/>
      <c r="AAV239" s="102"/>
      <c r="AAW239" s="102"/>
      <c r="AAX239" s="102"/>
      <c r="AAY239" s="102"/>
      <c r="AAZ239" s="102"/>
      <c r="ABA239" s="102"/>
      <c r="ABB239" s="102"/>
      <c r="ABC239" s="102"/>
      <c r="ABD239" s="102"/>
      <c r="ABE239" s="102"/>
      <c r="ABF239" s="102"/>
      <c r="ABG239" s="102"/>
      <c r="ABH239" s="102"/>
      <c r="ABI239" s="102"/>
      <c r="ABJ239" s="102"/>
      <c r="ABK239" s="102"/>
      <c r="ABL239" s="102"/>
      <c r="ABM239" s="102"/>
      <c r="ABN239" s="102"/>
      <c r="ABO239" s="102"/>
      <c r="ABP239" s="102"/>
      <c r="ABQ239" s="102"/>
      <c r="ABR239" s="102"/>
      <c r="ABS239" s="102"/>
      <c r="ABT239" s="102"/>
      <c r="ABU239" s="102"/>
      <c r="ABV239" s="102"/>
      <c r="ABW239" s="102"/>
      <c r="ABX239" s="102"/>
      <c r="ABY239" s="102"/>
      <c r="ABZ239" s="102"/>
      <c r="ACA239" s="102"/>
      <c r="ACB239" s="102"/>
      <c r="ACC239" s="102"/>
      <c r="ACD239" s="102"/>
      <c r="ACE239" s="102"/>
      <c r="ACF239" s="102"/>
      <c r="ACG239" s="102"/>
      <c r="ACH239" s="102"/>
      <c r="ACI239" s="102"/>
      <c r="ACJ239" s="102"/>
      <c r="ACK239" s="102"/>
      <c r="ACL239" s="102"/>
      <c r="ACM239" s="102"/>
      <c r="ACN239" s="102"/>
      <c r="ACO239" s="102"/>
      <c r="ACP239" s="102"/>
      <c r="ACQ239" s="102"/>
      <c r="ACR239" s="102"/>
      <c r="ACS239" s="102"/>
      <c r="ACT239" s="102"/>
      <c r="ACU239" s="102"/>
      <c r="ACV239" s="102"/>
      <c r="ACW239" s="102"/>
      <c r="ACX239" s="102"/>
      <c r="ACY239" s="102"/>
      <c r="ACZ239" s="102"/>
      <c r="ADA239" s="102"/>
      <c r="ADB239" s="102"/>
      <c r="ADC239" s="102"/>
      <c r="ADD239" s="102"/>
      <c r="ADE239" s="102"/>
      <c r="ADF239" s="102"/>
      <c r="ADG239" s="102"/>
      <c r="ADH239" s="102"/>
      <c r="ADI239" s="102"/>
      <c r="ADJ239" s="102"/>
      <c r="ADK239" s="102"/>
      <c r="ADL239" s="102"/>
      <c r="ADM239" s="102"/>
      <c r="ADN239" s="102"/>
      <c r="ADO239" s="102"/>
      <c r="ADP239" s="102"/>
      <c r="ADQ239" s="102"/>
      <c r="ADR239" s="102"/>
      <c r="ADS239" s="102"/>
      <c r="ADT239" s="102"/>
      <c r="ADU239" s="102"/>
      <c r="ADV239" s="102"/>
      <c r="ADW239" s="102"/>
      <c r="ADX239" s="102"/>
      <c r="ADY239" s="102"/>
      <c r="ADZ239" s="102"/>
      <c r="AEA239" s="102"/>
      <c r="AEB239" s="102"/>
      <c r="AEC239" s="102"/>
    </row>
    <row r="240" spans="1:809">
      <c r="A240" s="49"/>
      <c r="B240" s="35">
        <v>3</v>
      </c>
      <c r="C240" s="62" t="s">
        <v>590</v>
      </c>
      <c r="D240" s="72" t="s">
        <v>67</v>
      </c>
      <c r="E240" s="63"/>
      <c r="F240" s="63"/>
      <c r="G240" s="63"/>
      <c r="H240" s="64"/>
      <c r="I240" s="63" t="s">
        <v>95</v>
      </c>
      <c r="J240" s="65">
        <v>1</v>
      </c>
      <c r="K240" s="90">
        <v>124</v>
      </c>
      <c r="L240" s="65">
        <v>1965</v>
      </c>
      <c r="M240" s="67">
        <v>23830</v>
      </c>
      <c r="N240" s="64"/>
      <c r="O240" s="68">
        <v>0.8</v>
      </c>
      <c r="P240" s="68"/>
      <c r="Q240" s="69" t="s">
        <v>298</v>
      </c>
      <c r="R240" s="70"/>
      <c r="S240" s="29" t="s">
        <v>156</v>
      </c>
      <c r="T240" s="30" t="str">
        <f t="shared" si="3"/>
        <v>Coal</v>
      </c>
      <c r="U240" s="29"/>
      <c r="V240" s="29"/>
      <c r="W240" s="29"/>
      <c r="X240" s="29"/>
      <c r="Y240" s="29"/>
      <c r="Z240" s="29"/>
      <c r="AA240" s="29"/>
    </row>
    <row r="241" spans="1:809" s="91" customFormat="1" ht="23.25" customHeight="1">
      <c r="A241" s="18"/>
      <c r="B241" s="35">
        <v>1</v>
      </c>
      <c r="C241" s="62" t="s">
        <v>591</v>
      </c>
      <c r="D241" s="72" t="s">
        <v>56</v>
      </c>
      <c r="E241" s="63" t="s">
        <v>36</v>
      </c>
      <c r="F241" s="63" t="s">
        <v>198</v>
      </c>
      <c r="G241" s="63">
        <v>35</v>
      </c>
      <c r="H241" s="64">
        <v>4250000</v>
      </c>
      <c r="I241" s="63" t="s">
        <v>136</v>
      </c>
      <c r="J241" s="65">
        <v>1</v>
      </c>
      <c r="K241" s="90">
        <v>45</v>
      </c>
      <c r="L241" s="65">
        <v>1965</v>
      </c>
      <c r="M241" s="67">
        <v>23829</v>
      </c>
      <c r="N241" s="64">
        <v>1900000</v>
      </c>
      <c r="O241" s="68">
        <v>12</v>
      </c>
      <c r="P241" s="68" t="s">
        <v>592</v>
      </c>
      <c r="Q241" s="69" t="s">
        <v>240</v>
      </c>
      <c r="R241" s="126" t="s">
        <v>593</v>
      </c>
      <c r="S241" s="29" t="s">
        <v>209</v>
      </c>
      <c r="T241" s="30" t="str">
        <f t="shared" si="3"/>
        <v>Cu</v>
      </c>
      <c r="U241" s="29">
        <v>580</v>
      </c>
      <c r="V241" s="29">
        <v>1.1000000000000001</v>
      </c>
      <c r="W241" s="29"/>
      <c r="X241" s="29">
        <v>1.1000000000000001</v>
      </c>
      <c r="Y241" s="29" t="s">
        <v>210</v>
      </c>
      <c r="Z241" s="29">
        <v>20</v>
      </c>
      <c r="AA241" s="29" t="s">
        <v>59</v>
      </c>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c r="BJ241" s="71"/>
      <c r="BK241" s="71"/>
      <c r="BL241" s="71"/>
      <c r="BM241" s="71"/>
      <c r="BN241" s="71"/>
      <c r="BO241" s="71"/>
      <c r="BP241" s="71"/>
      <c r="BQ241" s="71"/>
      <c r="BR241" s="71"/>
      <c r="BS241" s="71"/>
      <c r="BT241" s="71"/>
      <c r="BU241" s="71"/>
      <c r="BV241" s="71"/>
      <c r="BW241" s="71"/>
      <c r="BX241" s="71"/>
      <c r="BY241" s="71"/>
      <c r="BZ241" s="71"/>
      <c r="CA241" s="71"/>
      <c r="CB241" s="71"/>
      <c r="CC241" s="71"/>
      <c r="CD241" s="71"/>
      <c r="CE241" s="71"/>
      <c r="CF241" s="71"/>
      <c r="CG241" s="71"/>
      <c r="CH241" s="71"/>
      <c r="CI241" s="71"/>
      <c r="CJ241" s="71"/>
      <c r="CK241" s="71"/>
      <c r="CL241" s="71"/>
      <c r="CM241" s="71"/>
      <c r="CN241" s="71"/>
      <c r="CO241" s="71"/>
      <c r="CP241" s="71"/>
      <c r="CQ241" s="71"/>
      <c r="CR241" s="71"/>
      <c r="CS241" s="71"/>
      <c r="CT241" s="71"/>
      <c r="CU241" s="71"/>
      <c r="CV241" s="71"/>
      <c r="CW241" s="71"/>
      <c r="CX241" s="71"/>
      <c r="CY241" s="71"/>
      <c r="CZ241" s="71"/>
      <c r="DA241" s="71"/>
      <c r="DB241" s="71"/>
      <c r="DC241" s="71"/>
      <c r="DD241" s="71"/>
      <c r="DE241" s="71"/>
      <c r="DF241" s="71"/>
      <c r="DG241" s="71"/>
      <c r="DH241" s="71"/>
      <c r="DI241" s="71"/>
      <c r="DJ241" s="71"/>
      <c r="DK241" s="71"/>
      <c r="DL241" s="71"/>
      <c r="DM241" s="71"/>
      <c r="DN241" s="71"/>
      <c r="DO241" s="71"/>
      <c r="DP241" s="71"/>
      <c r="DQ241" s="71"/>
      <c r="DR241" s="71"/>
      <c r="DS241" s="71"/>
      <c r="DT241" s="71"/>
      <c r="DU241" s="71"/>
      <c r="DV241" s="71"/>
      <c r="DW241" s="71"/>
      <c r="DX241" s="71"/>
      <c r="DY241" s="71"/>
      <c r="DZ241" s="71"/>
      <c r="EA241" s="71"/>
      <c r="EB241" s="71"/>
      <c r="EC241" s="71"/>
      <c r="ED241" s="71"/>
      <c r="EE241" s="71"/>
      <c r="EF241" s="71"/>
      <c r="EG241" s="71"/>
      <c r="EH241" s="71"/>
      <c r="EI241" s="71"/>
      <c r="EJ241" s="71"/>
      <c r="EK241" s="71"/>
      <c r="EL241" s="71"/>
      <c r="EM241" s="71"/>
      <c r="EN241" s="71"/>
      <c r="EO241" s="71"/>
      <c r="EP241" s="71"/>
      <c r="EQ241" s="71"/>
      <c r="ER241" s="71"/>
      <c r="ES241" s="71"/>
      <c r="ET241" s="71"/>
      <c r="EU241" s="71"/>
      <c r="EV241" s="71"/>
      <c r="EW241" s="71"/>
      <c r="EX241" s="71"/>
      <c r="EY241" s="71"/>
      <c r="EZ241" s="71"/>
      <c r="FA241" s="71"/>
      <c r="FB241" s="71"/>
      <c r="FC241" s="71"/>
      <c r="FD241" s="71"/>
      <c r="FE241" s="71"/>
      <c r="FF241" s="71"/>
      <c r="FG241" s="71"/>
      <c r="FH241" s="71"/>
      <c r="FI241" s="71"/>
      <c r="FJ241" s="71"/>
      <c r="FK241" s="71"/>
      <c r="FL241" s="71"/>
      <c r="FM241" s="71"/>
      <c r="FN241" s="71"/>
      <c r="FO241" s="71"/>
      <c r="FP241" s="71"/>
      <c r="FQ241" s="71"/>
      <c r="FR241" s="71"/>
      <c r="FS241" s="71"/>
      <c r="FT241" s="71"/>
      <c r="FU241" s="71"/>
      <c r="FV241" s="71"/>
      <c r="FW241" s="71"/>
      <c r="FX241" s="71"/>
      <c r="FY241" s="71"/>
      <c r="FZ241" s="71"/>
      <c r="GA241" s="71"/>
      <c r="GB241" s="71"/>
      <c r="GC241" s="71"/>
      <c r="GD241" s="71"/>
      <c r="GE241" s="71"/>
      <c r="GF241" s="71"/>
      <c r="GG241" s="71"/>
      <c r="GH241" s="71"/>
      <c r="GI241" s="71"/>
      <c r="GJ241" s="71"/>
      <c r="GK241" s="71"/>
      <c r="GL241" s="71"/>
      <c r="GM241" s="71"/>
      <c r="GN241" s="71"/>
      <c r="GO241" s="71"/>
      <c r="GP241" s="71"/>
      <c r="GQ241" s="71"/>
      <c r="GR241" s="71"/>
      <c r="GS241" s="71"/>
      <c r="GT241" s="71"/>
      <c r="GU241" s="71"/>
      <c r="GV241" s="71"/>
      <c r="GW241" s="71"/>
      <c r="GX241" s="71"/>
      <c r="GY241" s="71"/>
      <c r="GZ241" s="71"/>
      <c r="HA241" s="71"/>
      <c r="HB241" s="71"/>
      <c r="HC241" s="71"/>
      <c r="HD241" s="71"/>
      <c r="HE241" s="71"/>
      <c r="HF241" s="71"/>
      <c r="HG241" s="71"/>
      <c r="HH241" s="71"/>
      <c r="HI241" s="71"/>
      <c r="HJ241" s="71"/>
      <c r="HK241" s="71"/>
      <c r="HL241" s="71"/>
      <c r="HM241" s="71"/>
      <c r="HN241" s="71"/>
      <c r="HO241" s="71"/>
      <c r="HP241" s="71"/>
      <c r="HQ241" s="71"/>
      <c r="HR241" s="71"/>
      <c r="HS241" s="71"/>
      <c r="HT241" s="71"/>
      <c r="HU241" s="71"/>
      <c r="HV241" s="71"/>
      <c r="HW241" s="71"/>
      <c r="HX241" s="71"/>
      <c r="HY241" s="71"/>
      <c r="HZ241" s="71"/>
      <c r="IA241" s="71"/>
      <c r="IB241" s="71"/>
      <c r="IC241" s="71"/>
      <c r="ID241" s="71"/>
      <c r="IE241" s="71"/>
      <c r="IF241" s="71"/>
      <c r="IG241" s="71"/>
      <c r="IH241" s="71"/>
      <c r="II241" s="71"/>
      <c r="IJ241" s="71"/>
      <c r="IK241" s="71"/>
      <c r="IL241" s="71"/>
      <c r="IM241" s="71"/>
      <c r="IN241" s="71"/>
      <c r="IO241" s="71"/>
      <c r="IP241" s="71"/>
      <c r="IQ241" s="71"/>
      <c r="IR241" s="71"/>
      <c r="IS241" s="71"/>
      <c r="IT241" s="71"/>
      <c r="IU241" s="71"/>
      <c r="IV241" s="71"/>
      <c r="IW241" s="71"/>
      <c r="IX241" s="71"/>
      <c r="IY241" s="71"/>
      <c r="IZ241" s="71"/>
      <c r="JA241" s="71"/>
      <c r="JB241" s="71"/>
      <c r="JC241" s="71"/>
      <c r="JD241" s="71"/>
      <c r="JE241" s="71"/>
      <c r="JF241" s="71"/>
      <c r="JG241" s="71"/>
      <c r="JH241" s="71"/>
      <c r="JI241" s="71"/>
      <c r="JJ241" s="71"/>
      <c r="JK241" s="71"/>
      <c r="JL241" s="71"/>
      <c r="JM241" s="71"/>
      <c r="JN241" s="71"/>
      <c r="JO241" s="71"/>
      <c r="JP241" s="71"/>
      <c r="JQ241" s="71"/>
      <c r="JR241" s="71"/>
      <c r="JS241" s="71"/>
      <c r="JT241" s="71"/>
      <c r="JU241" s="71"/>
      <c r="JV241" s="71"/>
      <c r="JW241" s="71"/>
      <c r="JX241" s="71"/>
      <c r="JY241" s="71"/>
      <c r="JZ241" s="71"/>
      <c r="KA241" s="71"/>
      <c r="KB241" s="71"/>
      <c r="KC241" s="71"/>
      <c r="KD241" s="71"/>
      <c r="KE241" s="71"/>
      <c r="KF241" s="71"/>
      <c r="KG241" s="71"/>
      <c r="KH241" s="71"/>
      <c r="KI241" s="71"/>
      <c r="KJ241" s="71"/>
      <c r="KK241" s="71"/>
      <c r="KL241" s="71"/>
      <c r="KM241" s="71"/>
      <c r="KN241" s="71"/>
      <c r="KO241" s="71"/>
      <c r="KP241" s="71"/>
      <c r="KQ241" s="71"/>
      <c r="KR241" s="71"/>
      <c r="KS241" s="71"/>
      <c r="KT241" s="71"/>
      <c r="KU241" s="71"/>
      <c r="KV241" s="71"/>
      <c r="KW241" s="71"/>
      <c r="KX241" s="71"/>
      <c r="KY241" s="71"/>
      <c r="KZ241" s="71"/>
      <c r="LA241" s="71"/>
      <c r="LB241" s="71"/>
      <c r="LC241" s="71"/>
      <c r="LD241" s="71"/>
      <c r="LE241" s="71"/>
      <c r="LF241" s="71"/>
      <c r="LG241" s="71"/>
      <c r="LH241" s="71"/>
      <c r="LI241" s="71"/>
      <c r="LJ241" s="71"/>
      <c r="LK241" s="71"/>
      <c r="LL241" s="71"/>
      <c r="LM241" s="71"/>
      <c r="LN241" s="71"/>
      <c r="LO241" s="71"/>
      <c r="LP241" s="71"/>
      <c r="LQ241" s="71"/>
      <c r="LR241" s="71"/>
      <c r="LS241" s="71"/>
      <c r="LT241" s="71"/>
      <c r="LU241" s="71"/>
      <c r="LV241" s="71"/>
      <c r="LW241" s="71"/>
      <c r="LX241" s="71"/>
      <c r="LY241" s="71"/>
      <c r="LZ241" s="71"/>
      <c r="MA241" s="71"/>
      <c r="MB241" s="71"/>
      <c r="MC241" s="71"/>
      <c r="MD241" s="71"/>
      <c r="ME241" s="71"/>
      <c r="MF241" s="71"/>
      <c r="MG241" s="71"/>
      <c r="MH241" s="71"/>
      <c r="MI241" s="71"/>
      <c r="MJ241" s="71"/>
      <c r="MK241" s="71"/>
      <c r="ML241" s="71"/>
      <c r="MM241" s="71"/>
      <c r="MN241" s="71"/>
      <c r="MO241" s="71"/>
      <c r="MP241" s="71"/>
      <c r="MQ241" s="71"/>
      <c r="MR241" s="71"/>
      <c r="MS241" s="71"/>
      <c r="MT241" s="71"/>
      <c r="MU241" s="71"/>
      <c r="MV241" s="71"/>
      <c r="MW241" s="71"/>
      <c r="MX241" s="71"/>
      <c r="MY241" s="71"/>
      <c r="MZ241" s="71"/>
      <c r="NA241" s="71"/>
      <c r="NB241" s="71"/>
      <c r="NC241" s="71"/>
      <c r="ND241" s="71"/>
      <c r="NE241" s="71"/>
      <c r="NF241" s="71"/>
      <c r="NG241" s="71"/>
      <c r="NH241" s="71"/>
      <c r="NI241" s="71"/>
      <c r="NJ241" s="71"/>
      <c r="NK241" s="71"/>
      <c r="NL241" s="71"/>
      <c r="NM241" s="71"/>
      <c r="NN241" s="71"/>
      <c r="NO241" s="71"/>
      <c r="NP241" s="71"/>
      <c r="NQ241" s="71"/>
      <c r="NR241" s="71"/>
      <c r="NS241" s="71"/>
      <c r="NT241" s="71"/>
      <c r="NU241" s="71"/>
      <c r="NV241" s="71"/>
      <c r="NW241" s="71"/>
      <c r="NX241" s="71"/>
      <c r="NY241" s="71"/>
      <c r="NZ241" s="71"/>
      <c r="OA241" s="71"/>
      <c r="OB241" s="71"/>
      <c r="OC241" s="71"/>
      <c r="OD241" s="71"/>
      <c r="OE241" s="71"/>
      <c r="OF241" s="71"/>
      <c r="OG241" s="71"/>
      <c r="OH241" s="71"/>
      <c r="OI241" s="71"/>
      <c r="OJ241" s="71"/>
      <c r="OK241" s="71"/>
      <c r="OL241" s="71"/>
      <c r="OM241" s="71"/>
      <c r="ON241" s="71"/>
      <c r="OO241" s="71"/>
      <c r="OP241" s="71"/>
      <c r="OQ241" s="71"/>
      <c r="OR241" s="71"/>
      <c r="OS241" s="71"/>
      <c r="OT241" s="71"/>
      <c r="OU241" s="71"/>
      <c r="OV241" s="71"/>
      <c r="OW241" s="71"/>
      <c r="OX241" s="71"/>
      <c r="OY241" s="71"/>
      <c r="OZ241" s="71"/>
      <c r="PA241" s="71"/>
      <c r="PB241" s="71"/>
      <c r="PC241" s="71"/>
      <c r="PD241" s="71"/>
      <c r="PE241" s="71"/>
      <c r="PF241" s="71"/>
      <c r="PG241" s="71"/>
      <c r="PH241" s="71"/>
      <c r="PI241" s="71"/>
      <c r="PJ241" s="71"/>
      <c r="PK241" s="71"/>
      <c r="PL241" s="71"/>
      <c r="PM241" s="71"/>
      <c r="PN241" s="71"/>
      <c r="PO241" s="71"/>
      <c r="PP241" s="71"/>
      <c r="PQ241" s="71"/>
      <c r="PR241" s="71"/>
      <c r="PS241" s="71"/>
      <c r="PT241" s="71"/>
      <c r="PU241" s="71"/>
      <c r="PV241" s="71"/>
      <c r="PW241" s="71"/>
      <c r="PX241" s="71"/>
      <c r="PY241" s="71"/>
      <c r="PZ241" s="71"/>
      <c r="QA241" s="71"/>
      <c r="QB241" s="71"/>
      <c r="QC241" s="71"/>
      <c r="QD241" s="71"/>
      <c r="QE241" s="71"/>
      <c r="QF241" s="71"/>
      <c r="QG241" s="71"/>
      <c r="QH241" s="71"/>
      <c r="QI241" s="71"/>
      <c r="QJ241" s="71"/>
      <c r="QK241" s="71"/>
      <c r="QL241" s="71"/>
      <c r="QM241" s="71"/>
      <c r="QN241" s="71"/>
      <c r="QO241" s="71"/>
      <c r="QP241" s="71"/>
      <c r="QQ241" s="71"/>
      <c r="QR241" s="71"/>
      <c r="QS241" s="71"/>
      <c r="QT241" s="71"/>
      <c r="QU241" s="71"/>
      <c r="QV241" s="71"/>
      <c r="QW241" s="71"/>
      <c r="QX241" s="71"/>
      <c r="QY241" s="71"/>
      <c r="QZ241" s="71"/>
      <c r="RA241" s="71"/>
      <c r="RB241" s="71"/>
      <c r="RC241" s="71"/>
      <c r="RD241" s="71"/>
      <c r="RE241" s="71"/>
      <c r="RF241" s="71"/>
      <c r="RG241" s="71"/>
      <c r="RH241" s="71"/>
      <c r="RI241" s="71"/>
      <c r="RJ241" s="71"/>
      <c r="RK241" s="71"/>
      <c r="RL241" s="71"/>
      <c r="RM241" s="71"/>
      <c r="RN241" s="71"/>
      <c r="RO241" s="71"/>
      <c r="RP241" s="71"/>
      <c r="RQ241" s="71"/>
      <c r="RR241" s="71"/>
      <c r="RS241" s="71"/>
      <c r="RT241" s="71"/>
      <c r="RU241" s="71"/>
      <c r="RV241" s="71"/>
      <c r="RW241" s="71"/>
      <c r="RX241" s="71"/>
      <c r="RY241" s="71"/>
      <c r="RZ241" s="71"/>
      <c r="SA241" s="71"/>
      <c r="SB241" s="71"/>
      <c r="SC241" s="71"/>
      <c r="SD241" s="71"/>
      <c r="SE241" s="71"/>
      <c r="SF241" s="71"/>
      <c r="SG241" s="71"/>
      <c r="SH241" s="71"/>
      <c r="SI241" s="71"/>
      <c r="SJ241" s="71"/>
      <c r="SK241" s="71"/>
      <c r="SL241" s="71"/>
      <c r="SM241" s="71"/>
      <c r="SN241" s="71"/>
      <c r="SO241" s="71"/>
      <c r="SP241" s="71"/>
      <c r="SQ241" s="71"/>
      <c r="SR241" s="71"/>
      <c r="SS241" s="71"/>
      <c r="ST241" s="71"/>
      <c r="SU241" s="71"/>
      <c r="SV241" s="71"/>
      <c r="SW241" s="71"/>
      <c r="SX241" s="71"/>
      <c r="SY241" s="71"/>
      <c r="SZ241" s="71"/>
      <c r="TA241" s="71"/>
      <c r="TB241" s="71"/>
      <c r="TC241" s="71"/>
      <c r="TD241" s="71"/>
      <c r="TE241" s="71"/>
      <c r="TF241" s="71"/>
      <c r="TG241" s="71"/>
      <c r="TH241" s="71"/>
      <c r="TI241" s="71"/>
      <c r="TJ241" s="71"/>
      <c r="TK241" s="71"/>
      <c r="TL241" s="71"/>
      <c r="TM241" s="71"/>
      <c r="TN241" s="71"/>
      <c r="TO241" s="71"/>
      <c r="TP241" s="71"/>
      <c r="TQ241" s="71"/>
      <c r="TR241" s="71"/>
      <c r="TS241" s="71"/>
      <c r="TT241" s="71"/>
      <c r="TU241" s="71"/>
      <c r="TV241" s="71"/>
      <c r="TW241" s="71"/>
      <c r="TX241" s="71"/>
      <c r="TY241" s="71"/>
      <c r="TZ241" s="71"/>
      <c r="UA241" s="71"/>
      <c r="UB241" s="71"/>
      <c r="UC241" s="71"/>
      <c r="UD241" s="71"/>
      <c r="UE241" s="71"/>
      <c r="UF241" s="71"/>
      <c r="UG241" s="71"/>
      <c r="UH241" s="71"/>
      <c r="UI241" s="71"/>
      <c r="UJ241" s="71"/>
      <c r="UK241" s="71"/>
      <c r="UL241" s="71"/>
      <c r="UM241" s="71"/>
      <c r="UN241" s="71"/>
      <c r="UO241" s="71"/>
      <c r="UP241" s="71"/>
      <c r="UQ241" s="71"/>
      <c r="UR241" s="71"/>
      <c r="US241" s="71"/>
      <c r="UT241" s="71"/>
      <c r="UU241" s="71"/>
      <c r="UV241" s="71"/>
      <c r="UW241" s="71"/>
      <c r="UX241" s="71"/>
      <c r="UY241" s="71"/>
      <c r="UZ241" s="71"/>
      <c r="VA241" s="71"/>
      <c r="VB241" s="71"/>
      <c r="VC241" s="71"/>
      <c r="VD241" s="71"/>
      <c r="VE241" s="71"/>
      <c r="VF241" s="71"/>
      <c r="VG241" s="71"/>
      <c r="VH241" s="71"/>
      <c r="VI241" s="71"/>
      <c r="VJ241" s="71"/>
      <c r="VK241" s="71"/>
      <c r="VL241" s="71"/>
      <c r="VM241" s="71"/>
      <c r="VN241" s="71"/>
      <c r="VO241" s="71"/>
      <c r="VP241" s="71"/>
      <c r="VQ241" s="71"/>
      <c r="VR241" s="71"/>
      <c r="VS241" s="71"/>
      <c r="VT241" s="71"/>
      <c r="VU241" s="71"/>
      <c r="VV241" s="71"/>
      <c r="VW241" s="71"/>
      <c r="VX241" s="71"/>
      <c r="VY241" s="71"/>
      <c r="VZ241" s="71"/>
      <c r="WA241" s="71"/>
      <c r="WB241" s="71"/>
      <c r="WC241" s="71"/>
      <c r="WD241" s="71"/>
      <c r="WE241" s="71"/>
      <c r="WF241" s="71"/>
      <c r="WG241" s="71"/>
      <c r="WH241" s="71"/>
      <c r="WI241" s="71"/>
      <c r="WJ241" s="71"/>
      <c r="WK241" s="71"/>
      <c r="WL241" s="71"/>
      <c r="WM241" s="71"/>
      <c r="WN241" s="71"/>
      <c r="WO241" s="71"/>
      <c r="WP241" s="71"/>
      <c r="WQ241" s="71"/>
      <c r="WR241" s="71"/>
      <c r="WS241" s="71"/>
      <c r="WT241" s="71"/>
      <c r="WU241" s="71"/>
      <c r="WV241" s="71"/>
      <c r="WW241" s="71"/>
      <c r="WX241" s="71"/>
      <c r="WY241" s="71"/>
      <c r="WZ241" s="71"/>
      <c r="XA241" s="71"/>
      <c r="XB241" s="71"/>
      <c r="XC241" s="71"/>
      <c r="XD241" s="71"/>
      <c r="XE241" s="71"/>
      <c r="XF241" s="71"/>
      <c r="XG241" s="71"/>
      <c r="XH241" s="71"/>
      <c r="XI241" s="71"/>
      <c r="XJ241" s="71"/>
      <c r="XK241" s="71"/>
      <c r="XL241" s="71"/>
      <c r="XM241" s="71"/>
      <c r="XN241" s="71"/>
      <c r="XO241" s="71"/>
      <c r="XP241" s="71"/>
      <c r="XQ241" s="71"/>
      <c r="XR241" s="71"/>
      <c r="XS241" s="71"/>
      <c r="XT241" s="71"/>
      <c r="XU241" s="71"/>
      <c r="XV241" s="71"/>
      <c r="XW241" s="71"/>
      <c r="XX241" s="71"/>
      <c r="XY241" s="71"/>
      <c r="XZ241" s="71"/>
      <c r="YA241" s="71"/>
      <c r="YB241" s="71"/>
      <c r="YC241" s="71"/>
      <c r="YD241" s="71"/>
      <c r="YE241" s="71"/>
      <c r="YF241" s="71"/>
      <c r="YG241" s="71"/>
      <c r="YH241" s="71"/>
      <c r="YI241" s="71"/>
      <c r="YJ241" s="71"/>
      <c r="YK241" s="71"/>
      <c r="YL241" s="71"/>
      <c r="YM241" s="71"/>
      <c r="YN241" s="71"/>
      <c r="YO241" s="71"/>
      <c r="YP241" s="71"/>
      <c r="YQ241" s="71"/>
      <c r="YR241" s="71"/>
      <c r="YS241" s="71"/>
      <c r="YT241" s="71"/>
      <c r="YU241" s="71"/>
      <c r="YV241" s="71"/>
      <c r="YW241" s="71"/>
      <c r="YX241" s="71"/>
      <c r="YY241" s="71"/>
      <c r="YZ241" s="71"/>
      <c r="ZA241" s="71"/>
      <c r="ZB241" s="71"/>
      <c r="ZC241" s="71"/>
      <c r="ZD241" s="71"/>
      <c r="ZE241" s="71"/>
      <c r="ZF241" s="71"/>
      <c r="ZG241" s="71"/>
      <c r="ZH241" s="71"/>
      <c r="ZI241" s="71"/>
      <c r="ZJ241" s="71"/>
      <c r="ZK241" s="71"/>
      <c r="ZL241" s="71"/>
      <c r="ZM241" s="71"/>
      <c r="ZN241" s="71"/>
      <c r="ZO241" s="71"/>
      <c r="ZP241" s="71"/>
      <c r="ZQ241" s="71"/>
      <c r="ZR241" s="71"/>
      <c r="ZS241" s="71"/>
      <c r="ZT241" s="71"/>
      <c r="ZU241" s="71"/>
      <c r="ZV241" s="71"/>
      <c r="ZW241" s="71"/>
      <c r="ZX241" s="71"/>
      <c r="ZY241" s="71"/>
      <c r="ZZ241" s="71"/>
      <c r="AAA241" s="71"/>
      <c r="AAB241" s="71"/>
      <c r="AAC241" s="71"/>
      <c r="AAD241" s="71"/>
      <c r="AAE241" s="71"/>
      <c r="AAF241" s="71"/>
      <c r="AAG241" s="71"/>
      <c r="AAH241" s="71"/>
      <c r="AAI241" s="71"/>
      <c r="AAJ241" s="71"/>
      <c r="AAK241" s="71"/>
      <c r="AAL241" s="71"/>
      <c r="AAM241" s="71"/>
      <c r="AAN241" s="71"/>
      <c r="AAO241" s="71"/>
      <c r="AAP241" s="71"/>
      <c r="AAQ241" s="71"/>
      <c r="AAR241" s="71"/>
      <c r="AAS241" s="71"/>
      <c r="AAT241" s="71"/>
      <c r="AAU241" s="71"/>
      <c r="AAV241" s="71"/>
      <c r="AAW241" s="71"/>
      <c r="AAX241" s="71"/>
      <c r="AAY241" s="71"/>
      <c r="AAZ241" s="71"/>
      <c r="ABA241" s="71"/>
      <c r="ABB241" s="71"/>
      <c r="ABC241" s="71"/>
      <c r="ABD241" s="71"/>
      <c r="ABE241" s="71"/>
      <c r="ABF241" s="71"/>
      <c r="ABG241" s="71"/>
      <c r="ABH241" s="71"/>
      <c r="ABI241" s="71"/>
      <c r="ABJ241" s="71"/>
      <c r="ABK241" s="71"/>
      <c r="ABL241" s="71"/>
      <c r="ABM241" s="71"/>
      <c r="ABN241" s="71"/>
      <c r="ABO241" s="71"/>
      <c r="ABP241" s="71"/>
      <c r="ABQ241" s="71"/>
      <c r="ABR241" s="71"/>
      <c r="ABS241" s="71"/>
      <c r="ABT241" s="71"/>
      <c r="ABU241" s="71"/>
      <c r="ABV241" s="71"/>
      <c r="ABW241" s="71"/>
      <c r="ABX241" s="71"/>
      <c r="ABY241" s="71"/>
      <c r="ABZ241" s="71"/>
      <c r="ACA241" s="71"/>
      <c r="ACB241" s="71"/>
      <c r="ACC241" s="71"/>
      <c r="ACD241" s="71"/>
      <c r="ACE241" s="71"/>
      <c r="ACF241" s="71"/>
      <c r="ACG241" s="71"/>
      <c r="ACH241" s="71"/>
      <c r="ACI241" s="71"/>
      <c r="ACJ241" s="71"/>
      <c r="ACK241" s="71"/>
      <c r="ACL241" s="71"/>
      <c r="ACM241" s="71"/>
      <c r="ACN241" s="71"/>
      <c r="ACO241" s="71"/>
      <c r="ACP241" s="71"/>
      <c r="ACQ241" s="71"/>
      <c r="ACR241" s="71"/>
      <c r="ACS241" s="71"/>
      <c r="ACT241" s="71"/>
      <c r="ACU241" s="71"/>
      <c r="ACV241" s="71"/>
      <c r="ACW241" s="71"/>
      <c r="ACX241" s="71"/>
      <c r="ACY241" s="71"/>
      <c r="ACZ241" s="71"/>
      <c r="ADA241" s="71"/>
      <c r="ADB241" s="71"/>
      <c r="ADC241" s="71"/>
      <c r="ADD241" s="71"/>
      <c r="ADE241" s="71"/>
      <c r="ADF241" s="71"/>
      <c r="ADG241" s="71"/>
      <c r="ADH241" s="71"/>
      <c r="ADI241" s="71"/>
      <c r="ADJ241" s="71"/>
      <c r="ADK241" s="71"/>
      <c r="ADL241" s="71"/>
      <c r="ADM241" s="71"/>
      <c r="ADN241" s="71"/>
      <c r="ADO241" s="71"/>
      <c r="ADP241" s="71"/>
      <c r="ADQ241" s="71"/>
      <c r="ADR241" s="71"/>
      <c r="ADS241" s="71"/>
      <c r="ADT241" s="71"/>
      <c r="ADU241" s="71"/>
      <c r="ADV241" s="71"/>
      <c r="ADW241" s="71"/>
      <c r="ADX241" s="71"/>
      <c r="ADY241" s="71"/>
      <c r="ADZ241" s="71"/>
      <c r="AEA241" s="71"/>
      <c r="AEB241" s="71"/>
      <c r="AEC241" s="71"/>
    </row>
    <row r="242" spans="1:809" s="73" customFormat="1" ht="23.25" customHeight="1">
      <c r="A242" s="38"/>
      <c r="B242" s="35">
        <v>2</v>
      </c>
      <c r="C242" s="62" t="s">
        <v>594</v>
      </c>
      <c r="D242" s="72" t="s">
        <v>56</v>
      </c>
      <c r="E242" s="63" t="s">
        <v>85</v>
      </c>
      <c r="F242" s="63" t="s">
        <v>324</v>
      </c>
      <c r="G242" s="63">
        <v>19</v>
      </c>
      <c r="H242" s="64">
        <v>350000</v>
      </c>
      <c r="I242" s="63" t="s">
        <v>136</v>
      </c>
      <c r="J242" s="65">
        <v>1</v>
      </c>
      <c r="K242" s="90">
        <v>43</v>
      </c>
      <c r="L242" s="65">
        <v>1965</v>
      </c>
      <c r="M242" s="67">
        <v>23829</v>
      </c>
      <c r="N242" s="64">
        <v>350000</v>
      </c>
      <c r="O242" s="68">
        <v>12</v>
      </c>
      <c r="P242" s="68"/>
      <c r="Q242" s="69" t="s">
        <v>229</v>
      </c>
      <c r="R242" s="126" t="s">
        <v>593</v>
      </c>
      <c r="S242" s="29" t="s">
        <v>209</v>
      </c>
      <c r="T242" s="30" t="str">
        <f t="shared" si="3"/>
        <v>Cu</v>
      </c>
      <c r="U242" s="29">
        <v>580</v>
      </c>
      <c r="V242" s="29">
        <v>1.1000000000000001</v>
      </c>
      <c r="W242" s="29"/>
      <c r="X242" s="29">
        <v>1.1000000000000001</v>
      </c>
      <c r="Y242" s="29" t="s">
        <v>210</v>
      </c>
      <c r="Z242" s="29">
        <v>20</v>
      </c>
      <c r="AA242" s="29" t="s">
        <v>59</v>
      </c>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1"/>
      <c r="BE242" s="71"/>
      <c r="BF242" s="71"/>
      <c r="BG242" s="71"/>
      <c r="BH242" s="71"/>
      <c r="BI242" s="71"/>
      <c r="BJ242" s="71"/>
      <c r="BK242" s="71"/>
      <c r="BL242" s="71"/>
      <c r="BM242" s="71"/>
      <c r="BN242" s="71"/>
      <c r="BO242" s="71"/>
      <c r="BP242" s="71"/>
      <c r="BQ242" s="71"/>
      <c r="BR242" s="71"/>
      <c r="BS242" s="71"/>
      <c r="BT242" s="71"/>
      <c r="BU242" s="71"/>
      <c r="BV242" s="71"/>
      <c r="BW242" s="71"/>
      <c r="BX242" s="71"/>
      <c r="BY242" s="71"/>
      <c r="BZ242" s="71"/>
      <c r="CA242" s="71"/>
      <c r="CB242" s="71"/>
      <c r="CC242" s="71"/>
      <c r="CD242" s="71"/>
      <c r="CE242" s="71"/>
      <c r="CF242" s="71"/>
      <c r="CG242" s="71"/>
      <c r="CH242" s="71"/>
      <c r="CI242" s="71"/>
      <c r="CJ242" s="71"/>
      <c r="CK242" s="71"/>
      <c r="CL242" s="71"/>
      <c r="CM242" s="71"/>
      <c r="CN242" s="71"/>
      <c r="CO242" s="71"/>
      <c r="CP242" s="71"/>
      <c r="CQ242" s="71"/>
      <c r="CR242" s="71"/>
      <c r="CS242" s="71"/>
      <c r="CT242" s="71"/>
      <c r="CU242" s="71"/>
      <c r="CV242" s="71"/>
      <c r="CW242" s="71"/>
      <c r="CX242" s="71"/>
      <c r="CY242" s="71"/>
      <c r="CZ242" s="71"/>
      <c r="DA242" s="71"/>
      <c r="DB242" s="71"/>
      <c r="DC242" s="71"/>
      <c r="DD242" s="71"/>
      <c r="DE242" s="71"/>
      <c r="DF242" s="71"/>
      <c r="DG242" s="71"/>
      <c r="DH242" s="71"/>
      <c r="DI242" s="71"/>
      <c r="DJ242" s="71"/>
      <c r="DK242" s="71"/>
      <c r="DL242" s="71"/>
      <c r="DM242" s="71"/>
      <c r="DN242" s="71"/>
      <c r="DO242" s="71"/>
      <c r="DP242" s="71"/>
      <c r="DQ242" s="71"/>
      <c r="DR242" s="71"/>
      <c r="DS242" s="71"/>
      <c r="DT242" s="71"/>
      <c r="DU242" s="71"/>
      <c r="DV242" s="71"/>
      <c r="DW242" s="71"/>
      <c r="DX242" s="71"/>
      <c r="DY242" s="71"/>
      <c r="DZ242" s="71"/>
      <c r="EA242" s="71"/>
      <c r="EB242" s="71"/>
      <c r="EC242" s="71"/>
      <c r="ED242" s="71"/>
      <c r="EE242" s="71"/>
      <c r="EF242" s="71"/>
      <c r="EG242" s="71"/>
      <c r="EH242" s="71"/>
      <c r="EI242" s="71"/>
      <c r="EJ242" s="71"/>
      <c r="EK242" s="71"/>
      <c r="EL242" s="71"/>
      <c r="EM242" s="71"/>
      <c r="EN242" s="71"/>
      <c r="EO242" s="71"/>
      <c r="EP242" s="71"/>
      <c r="EQ242" s="71"/>
      <c r="ER242" s="71"/>
      <c r="ES242" s="71"/>
      <c r="ET242" s="71"/>
      <c r="EU242" s="71"/>
      <c r="EV242" s="71"/>
      <c r="EW242" s="71"/>
      <c r="EX242" s="71"/>
      <c r="EY242" s="71"/>
      <c r="EZ242" s="71"/>
      <c r="FA242" s="71"/>
      <c r="FB242" s="71"/>
      <c r="FC242" s="71"/>
      <c r="FD242" s="71"/>
      <c r="FE242" s="71"/>
      <c r="FF242" s="71"/>
      <c r="FG242" s="71"/>
      <c r="FH242" s="71"/>
      <c r="FI242" s="71"/>
      <c r="FJ242" s="71"/>
      <c r="FK242" s="71"/>
      <c r="FL242" s="71"/>
      <c r="FM242" s="71"/>
      <c r="FN242" s="71"/>
      <c r="FO242" s="71"/>
      <c r="FP242" s="71"/>
      <c r="FQ242" s="71"/>
      <c r="FR242" s="71"/>
      <c r="FS242" s="71"/>
      <c r="FT242" s="71"/>
      <c r="FU242" s="71"/>
      <c r="FV242" s="71"/>
      <c r="FW242" s="71"/>
      <c r="FX242" s="71"/>
      <c r="FY242" s="71"/>
      <c r="FZ242" s="71"/>
      <c r="GA242" s="71"/>
      <c r="GB242" s="71"/>
      <c r="GC242" s="71"/>
      <c r="GD242" s="71"/>
      <c r="GE242" s="71"/>
      <c r="GF242" s="71"/>
      <c r="GG242" s="71"/>
      <c r="GH242" s="71"/>
      <c r="GI242" s="71"/>
      <c r="GJ242" s="71"/>
      <c r="GK242" s="71"/>
      <c r="GL242" s="71"/>
      <c r="GM242" s="71"/>
      <c r="GN242" s="71"/>
      <c r="GO242" s="71"/>
      <c r="GP242" s="71"/>
      <c r="GQ242" s="71"/>
      <c r="GR242" s="71"/>
      <c r="GS242" s="71"/>
      <c r="GT242" s="71"/>
      <c r="GU242" s="71"/>
      <c r="GV242" s="71"/>
      <c r="GW242" s="71"/>
      <c r="GX242" s="71"/>
      <c r="GY242" s="71"/>
      <c r="GZ242" s="71"/>
      <c r="HA242" s="71"/>
      <c r="HB242" s="71"/>
      <c r="HC242" s="71"/>
      <c r="HD242" s="71"/>
      <c r="HE242" s="71"/>
      <c r="HF242" s="71"/>
      <c r="HG242" s="71"/>
      <c r="HH242" s="71"/>
      <c r="HI242" s="71"/>
      <c r="HJ242" s="71"/>
      <c r="HK242" s="71"/>
      <c r="HL242" s="71"/>
      <c r="HM242" s="71"/>
      <c r="HN242" s="71"/>
      <c r="HO242" s="71"/>
      <c r="HP242" s="71"/>
      <c r="HQ242" s="71"/>
      <c r="HR242" s="71"/>
      <c r="HS242" s="71"/>
      <c r="HT242" s="71"/>
      <c r="HU242" s="71"/>
      <c r="HV242" s="71"/>
      <c r="HW242" s="71"/>
      <c r="HX242" s="71"/>
      <c r="HY242" s="71"/>
      <c r="HZ242" s="71"/>
      <c r="IA242" s="71"/>
      <c r="IB242" s="71"/>
      <c r="IC242" s="71"/>
      <c r="ID242" s="71"/>
      <c r="IE242" s="71"/>
      <c r="IF242" s="71"/>
      <c r="IG242" s="71"/>
      <c r="IH242" s="71"/>
      <c r="II242" s="71"/>
      <c r="IJ242" s="71"/>
      <c r="IK242" s="71"/>
      <c r="IL242" s="71"/>
      <c r="IM242" s="71"/>
      <c r="IN242" s="71"/>
      <c r="IO242" s="71"/>
      <c r="IP242" s="71"/>
      <c r="IQ242" s="71"/>
      <c r="IR242" s="71"/>
      <c r="IS242" s="71"/>
      <c r="IT242" s="71"/>
      <c r="IU242" s="71"/>
      <c r="IV242" s="71"/>
      <c r="IW242" s="71"/>
      <c r="IX242" s="71"/>
      <c r="IY242" s="71"/>
      <c r="IZ242" s="71"/>
      <c r="JA242" s="71"/>
      <c r="JB242" s="71"/>
      <c r="JC242" s="71"/>
      <c r="JD242" s="71"/>
      <c r="JE242" s="71"/>
      <c r="JF242" s="71"/>
      <c r="JG242" s="71"/>
      <c r="JH242" s="71"/>
      <c r="JI242" s="71"/>
      <c r="JJ242" s="71"/>
      <c r="JK242" s="71"/>
      <c r="JL242" s="71"/>
      <c r="JM242" s="71"/>
      <c r="JN242" s="71"/>
      <c r="JO242" s="71"/>
      <c r="JP242" s="71"/>
      <c r="JQ242" s="71"/>
      <c r="JR242" s="71"/>
      <c r="JS242" s="71"/>
      <c r="JT242" s="71"/>
      <c r="JU242" s="71"/>
      <c r="JV242" s="71"/>
      <c r="JW242" s="71"/>
      <c r="JX242" s="71"/>
      <c r="JY242" s="71"/>
      <c r="JZ242" s="71"/>
      <c r="KA242" s="71"/>
      <c r="KB242" s="71"/>
      <c r="KC242" s="71"/>
      <c r="KD242" s="71"/>
      <c r="KE242" s="71"/>
      <c r="KF242" s="71"/>
      <c r="KG242" s="71"/>
      <c r="KH242" s="71"/>
      <c r="KI242" s="71"/>
      <c r="KJ242" s="71"/>
      <c r="KK242" s="71"/>
      <c r="KL242" s="71"/>
      <c r="KM242" s="71"/>
      <c r="KN242" s="71"/>
      <c r="KO242" s="71"/>
      <c r="KP242" s="71"/>
      <c r="KQ242" s="71"/>
      <c r="KR242" s="71"/>
      <c r="KS242" s="71"/>
      <c r="KT242" s="71"/>
      <c r="KU242" s="71"/>
      <c r="KV242" s="71"/>
      <c r="KW242" s="71"/>
      <c r="KX242" s="71"/>
      <c r="KY242" s="71"/>
      <c r="KZ242" s="71"/>
      <c r="LA242" s="71"/>
      <c r="LB242" s="71"/>
      <c r="LC242" s="71"/>
      <c r="LD242" s="71"/>
      <c r="LE242" s="71"/>
      <c r="LF242" s="71"/>
      <c r="LG242" s="71"/>
      <c r="LH242" s="71"/>
      <c r="LI242" s="71"/>
      <c r="LJ242" s="71"/>
      <c r="LK242" s="71"/>
      <c r="LL242" s="71"/>
      <c r="LM242" s="71"/>
      <c r="LN242" s="71"/>
      <c r="LO242" s="71"/>
      <c r="LP242" s="71"/>
      <c r="LQ242" s="71"/>
      <c r="LR242" s="71"/>
      <c r="LS242" s="71"/>
      <c r="LT242" s="71"/>
      <c r="LU242" s="71"/>
      <c r="LV242" s="71"/>
      <c r="LW242" s="71"/>
      <c r="LX242" s="71"/>
      <c r="LY242" s="71"/>
      <c r="LZ242" s="71"/>
      <c r="MA242" s="71"/>
      <c r="MB242" s="71"/>
      <c r="MC242" s="71"/>
      <c r="MD242" s="71"/>
      <c r="ME242" s="71"/>
      <c r="MF242" s="71"/>
      <c r="MG242" s="71"/>
      <c r="MH242" s="71"/>
      <c r="MI242" s="71"/>
      <c r="MJ242" s="71"/>
      <c r="MK242" s="71"/>
      <c r="ML242" s="71"/>
      <c r="MM242" s="71"/>
      <c r="MN242" s="71"/>
      <c r="MO242" s="71"/>
      <c r="MP242" s="71"/>
      <c r="MQ242" s="71"/>
      <c r="MR242" s="71"/>
      <c r="MS242" s="71"/>
      <c r="MT242" s="71"/>
      <c r="MU242" s="71"/>
      <c r="MV242" s="71"/>
      <c r="MW242" s="71"/>
      <c r="MX242" s="71"/>
      <c r="MY242" s="71"/>
      <c r="MZ242" s="71"/>
      <c r="NA242" s="71"/>
      <c r="NB242" s="71"/>
      <c r="NC242" s="71"/>
      <c r="ND242" s="71"/>
      <c r="NE242" s="71"/>
      <c r="NF242" s="71"/>
      <c r="NG242" s="71"/>
      <c r="NH242" s="71"/>
      <c r="NI242" s="71"/>
      <c r="NJ242" s="71"/>
      <c r="NK242" s="71"/>
      <c r="NL242" s="71"/>
      <c r="NM242" s="71"/>
      <c r="NN242" s="71"/>
      <c r="NO242" s="71"/>
      <c r="NP242" s="71"/>
      <c r="NQ242" s="71"/>
      <c r="NR242" s="71"/>
      <c r="NS242" s="71"/>
      <c r="NT242" s="71"/>
      <c r="NU242" s="71"/>
      <c r="NV242" s="71"/>
      <c r="NW242" s="71"/>
      <c r="NX242" s="71"/>
      <c r="NY242" s="71"/>
      <c r="NZ242" s="71"/>
      <c r="OA242" s="71"/>
      <c r="OB242" s="71"/>
      <c r="OC242" s="71"/>
      <c r="OD242" s="71"/>
      <c r="OE242" s="71"/>
      <c r="OF242" s="71"/>
      <c r="OG242" s="71"/>
      <c r="OH242" s="71"/>
      <c r="OI242" s="71"/>
      <c r="OJ242" s="71"/>
      <c r="OK242" s="71"/>
      <c r="OL242" s="71"/>
      <c r="OM242" s="71"/>
      <c r="ON242" s="71"/>
      <c r="OO242" s="71"/>
      <c r="OP242" s="71"/>
      <c r="OQ242" s="71"/>
      <c r="OR242" s="71"/>
      <c r="OS242" s="71"/>
      <c r="OT242" s="71"/>
      <c r="OU242" s="71"/>
      <c r="OV242" s="71"/>
      <c r="OW242" s="71"/>
      <c r="OX242" s="71"/>
      <c r="OY242" s="71"/>
      <c r="OZ242" s="71"/>
      <c r="PA242" s="71"/>
      <c r="PB242" s="71"/>
      <c r="PC242" s="71"/>
      <c r="PD242" s="71"/>
      <c r="PE242" s="71"/>
      <c r="PF242" s="71"/>
      <c r="PG242" s="71"/>
      <c r="PH242" s="71"/>
      <c r="PI242" s="71"/>
      <c r="PJ242" s="71"/>
      <c r="PK242" s="71"/>
      <c r="PL242" s="71"/>
      <c r="PM242" s="71"/>
      <c r="PN242" s="71"/>
      <c r="PO242" s="71"/>
      <c r="PP242" s="71"/>
      <c r="PQ242" s="71"/>
      <c r="PR242" s="71"/>
      <c r="PS242" s="71"/>
      <c r="PT242" s="71"/>
      <c r="PU242" s="71"/>
      <c r="PV242" s="71"/>
      <c r="PW242" s="71"/>
      <c r="PX242" s="71"/>
      <c r="PY242" s="71"/>
      <c r="PZ242" s="71"/>
      <c r="QA242" s="71"/>
      <c r="QB242" s="71"/>
      <c r="QC242" s="71"/>
      <c r="QD242" s="71"/>
      <c r="QE242" s="71"/>
      <c r="QF242" s="71"/>
      <c r="QG242" s="71"/>
      <c r="QH242" s="71"/>
      <c r="QI242" s="71"/>
      <c r="QJ242" s="71"/>
      <c r="QK242" s="71"/>
      <c r="QL242" s="71"/>
      <c r="QM242" s="71"/>
      <c r="QN242" s="71"/>
      <c r="QO242" s="71"/>
      <c r="QP242" s="71"/>
      <c r="QQ242" s="71"/>
      <c r="QR242" s="71"/>
      <c r="QS242" s="71"/>
      <c r="QT242" s="71"/>
      <c r="QU242" s="71"/>
      <c r="QV242" s="71"/>
      <c r="QW242" s="71"/>
      <c r="QX242" s="71"/>
      <c r="QY242" s="71"/>
      <c r="QZ242" s="71"/>
      <c r="RA242" s="71"/>
      <c r="RB242" s="71"/>
      <c r="RC242" s="71"/>
      <c r="RD242" s="71"/>
      <c r="RE242" s="71"/>
      <c r="RF242" s="71"/>
      <c r="RG242" s="71"/>
      <c r="RH242" s="71"/>
      <c r="RI242" s="71"/>
      <c r="RJ242" s="71"/>
      <c r="RK242" s="71"/>
      <c r="RL242" s="71"/>
      <c r="RM242" s="71"/>
      <c r="RN242" s="71"/>
      <c r="RO242" s="71"/>
      <c r="RP242" s="71"/>
      <c r="RQ242" s="71"/>
      <c r="RR242" s="71"/>
      <c r="RS242" s="71"/>
      <c r="RT242" s="71"/>
      <c r="RU242" s="71"/>
      <c r="RV242" s="71"/>
      <c r="RW242" s="71"/>
      <c r="RX242" s="71"/>
      <c r="RY242" s="71"/>
      <c r="RZ242" s="71"/>
      <c r="SA242" s="71"/>
      <c r="SB242" s="71"/>
      <c r="SC242" s="71"/>
      <c r="SD242" s="71"/>
      <c r="SE242" s="71"/>
      <c r="SF242" s="71"/>
      <c r="SG242" s="71"/>
      <c r="SH242" s="71"/>
      <c r="SI242" s="71"/>
      <c r="SJ242" s="71"/>
      <c r="SK242" s="71"/>
      <c r="SL242" s="71"/>
      <c r="SM242" s="71"/>
      <c r="SN242" s="71"/>
      <c r="SO242" s="71"/>
      <c r="SP242" s="71"/>
      <c r="SQ242" s="71"/>
      <c r="SR242" s="71"/>
      <c r="SS242" s="71"/>
      <c r="ST242" s="71"/>
      <c r="SU242" s="71"/>
      <c r="SV242" s="71"/>
      <c r="SW242" s="71"/>
      <c r="SX242" s="71"/>
      <c r="SY242" s="71"/>
      <c r="SZ242" s="71"/>
      <c r="TA242" s="71"/>
      <c r="TB242" s="71"/>
      <c r="TC242" s="71"/>
      <c r="TD242" s="71"/>
      <c r="TE242" s="71"/>
      <c r="TF242" s="71"/>
      <c r="TG242" s="71"/>
      <c r="TH242" s="71"/>
      <c r="TI242" s="71"/>
      <c r="TJ242" s="71"/>
      <c r="TK242" s="71"/>
      <c r="TL242" s="71"/>
      <c r="TM242" s="71"/>
      <c r="TN242" s="71"/>
      <c r="TO242" s="71"/>
      <c r="TP242" s="71"/>
      <c r="TQ242" s="71"/>
      <c r="TR242" s="71"/>
      <c r="TS242" s="71"/>
      <c r="TT242" s="71"/>
      <c r="TU242" s="71"/>
      <c r="TV242" s="71"/>
      <c r="TW242" s="71"/>
      <c r="TX242" s="71"/>
      <c r="TY242" s="71"/>
      <c r="TZ242" s="71"/>
      <c r="UA242" s="71"/>
      <c r="UB242" s="71"/>
      <c r="UC242" s="71"/>
      <c r="UD242" s="71"/>
      <c r="UE242" s="71"/>
      <c r="UF242" s="71"/>
      <c r="UG242" s="71"/>
      <c r="UH242" s="71"/>
      <c r="UI242" s="71"/>
      <c r="UJ242" s="71"/>
      <c r="UK242" s="71"/>
      <c r="UL242" s="71"/>
      <c r="UM242" s="71"/>
      <c r="UN242" s="71"/>
      <c r="UO242" s="71"/>
      <c r="UP242" s="71"/>
      <c r="UQ242" s="71"/>
      <c r="UR242" s="71"/>
      <c r="US242" s="71"/>
      <c r="UT242" s="71"/>
      <c r="UU242" s="71"/>
      <c r="UV242" s="71"/>
      <c r="UW242" s="71"/>
      <c r="UX242" s="71"/>
      <c r="UY242" s="71"/>
      <c r="UZ242" s="71"/>
      <c r="VA242" s="71"/>
      <c r="VB242" s="71"/>
      <c r="VC242" s="71"/>
      <c r="VD242" s="71"/>
      <c r="VE242" s="71"/>
      <c r="VF242" s="71"/>
      <c r="VG242" s="71"/>
      <c r="VH242" s="71"/>
      <c r="VI242" s="71"/>
      <c r="VJ242" s="71"/>
      <c r="VK242" s="71"/>
      <c r="VL242" s="71"/>
      <c r="VM242" s="71"/>
      <c r="VN242" s="71"/>
      <c r="VO242" s="71"/>
      <c r="VP242" s="71"/>
      <c r="VQ242" s="71"/>
      <c r="VR242" s="71"/>
      <c r="VS242" s="71"/>
      <c r="VT242" s="71"/>
      <c r="VU242" s="71"/>
      <c r="VV242" s="71"/>
      <c r="VW242" s="71"/>
      <c r="VX242" s="71"/>
      <c r="VY242" s="71"/>
      <c r="VZ242" s="71"/>
      <c r="WA242" s="71"/>
      <c r="WB242" s="71"/>
      <c r="WC242" s="71"/>
      <c r="WD242" s="71"/>
      <c r="WE242" s="71"/>
      <c r="WF242" s="71"/>
      <c r="WG242" s="71"/>
      <c r="WH242" s="71"/>
      <c r="WI242" s="71"/>
      <c r="WJ242" s="71"/>
      <c r="WK242" s="71"/>
      <c r="WL242" s="71"/>
      <c r="WM242" s="71"/>
      <c r="WN242" s="71"/>
      <c r="WO242" s="71"/>
      <c r="WP242" s="71"/>
      <c r="WQ242" s="71"/>
      <c r="WR242" s="71"/>
      <c r="WS242" s="71"/>
      <c r="WT242" s="71"/>
      <c r="WU242" s="71"/>
      <c r="WV242" s="71"/>
      <c r="WW242" s="71"/>
      <c r="WX242" s="71"/>
      <c r="WY242" s="71"/>
      <c r="WZ242" s="71"/>
      <c r="XA242" s="71"/>
      <c r="XB242" s="71"/>
      <c r="XC242" s="71"/>
      <c r="XD242" s="71"/>
      <c r="XE242" s="71"/>
      <c r="XF242" s="71"/>
      <c r="XG242" s="71"/>
      <c r="XH242" s="71"/>
      <c r="XI242" s="71"/>
      <c r="XJ242" s="71"/>
      <c r="XK242" s="71"/>
      <c r="XL242" s="71"/>
      <c r="XM242" s="71"/>
      <c r="XN242" s="71"/>
      <c r="XO242" s="71"/>
      <c r="XP242" s="71"/>
      <c r="XQ242" s="71"/>
      <c r="XR242" s="71"/>
      <c r="XS242" s="71"/>
      <c r="XT242" s="71"/>
      <c r="XU242" s="71"/>
      <c r="XV242" s="71"/>
      <c r="XW242" s="71"/>
      <c r="XX242" s="71"/>
      <c r="XY242" s="71"/>
      <c r="XZ242" s="71"/>
      <c r="YA242" s="71"/>
      <c r="YB242" s="71"/>
      <c r="YC242" s="71"/>
      <c r="YD242" s="71"/>
      <c r="YE242" s="71"/>
      <c r="YF242" s="71"/>
      <c r="YG242" s="71"/>
      <c r="YH242" s="71"/>
      <c r="YI242" s="71"/>
      <c r="YJ242" s="71"/>
      <c r="YK242" s="71"/>
      <c r="YL242" s="71"/>
      <c r="YM242" s="71"/>
      <c r="YN242" s="71"/>
      <c r="YO242" s="71"/>
      <c r="YP242" s="71"/>
      <c r="YQ242" s="71"/>
      <c r="YR242" s="71"/>
      <c r="YS242" s="71"/>
      <c r="YT242" s="71"/>
      <c r="YU242" s="71"/>
      <c r="YV242" s="71"/>
      <c r="YW242" s="71"/>
      <c r="YX242" s="71"/>
      <c r="YY242" s="71"/>
      <c r="YZ242" s="71"/>
      <c r="ZA242" s="71"/>
      <c r="ZB242" s="71"/>
      <c r="ZC242" s="71"/>
      <c r="ZD242" s="71"/>
      <c r="ZE242" s="71"/>
      <c r="ZF242" s="71"/>
      <c r="ZG242" s="71"/>
      <c r="ZH242" s="71"/>
      <c r="ZI242" s="71"/>
      <c r="ZJ242" s="71"/>
      <c r="ZK242" s="71"/>
      <c r="ZL242" s="71"/>
      <c r="ZM242" s="71"/>
      <c r="ZN242" s="71"/>
      <c r="ZO242" s="71"/>
      <c r="ZP242" s="71"/>
      <c r="ZQ242" s="71"/>
      <c r="ZR242" s="71"/>
      <c r="ZS242" s="71"/>
      <c r="ZT242" s="71"/>
      <c r="ZU242" s="71"/>
      <c r="ZV242" s="71"/>
      <c r="ZW242" s="71"/>
      <c r="ZX242" s="71"/>
      <c r="ZY242" s="71"/>
      <c r="ZZ242" s="71"/>
      <c r="AAA242" s="71"/>
      <c r="AAB242" s="71"/>
      <c r="AAC242" s="71"/>
      <c r="AAD242" s="71"/>
      <c r="AAE242" s="71"/>
      <c r="AAF242" s="71"/>
      <c r="AAG242" s="71"/>
      <c r="AAH242" s="71"/>
      <c r="AAI242" s="71"/>
      <c r="AAJ242" s="71"/>
      <c r="AAK242" s="71"/>
      <c r="AAL242" s="71"/>
      <c r="AAM242" s="71"/>
      <c r="AAN242" s="71"/>
      <c r="AAO242" s="71"/>
      <c r="AAP242" s="71"/>
      <c r="AAQ242" s="71"/>
      <c r="AAR242" s="71"/>
      <c r="AAS242" s="71"/>
      <c r="AAT242" s="71"/>
      <c r="AAU242" s="71"/>
      <c r="AAV242" s="71"/>
      <c r="AAW242" s="71"/>
      <c r="AAX242" s="71"/>
      <c r="AAY242" s="71"/>
      <c r="AAZ242" s="71"/>
      <c r="ABA242" s="71"/>
      <c r="ABB242" s="71"/>
      <c r="ABC242" s="71"/>
      <c r="ABD242" s="71"/>
      <c r="ABE242" s="71"/>
      <c r="ABF242" s="71"/>
      <c r="ABG242" s="71"/>
      <c r="ABH242" s="71"/>
      <c r="ABI242" s="71"/>
      <c r="ABJ242" s="71"/>
      <c r="ABK242" s="71"/>
      <c r="ABL242" s="71"/>
      <c r="ABM242" s="71"/>
      <c r="ABN242" s="71"/>
      <c r="ABO242" s="71"/>
      <c r="ABP242" s="71"/>
      <c r="ABQ242" s="71"/>
      <c r="ABR242" s="71"/>
      <c r="ABS242" s="71"/>
      <c r="ABT242" s="71"/>
      <c r="ABU242" s="71"/>
      <c r="ABV242" s="71"/>
      <c r="ABW242" s="71"/>
      <c r="ABX242" s="71"/>
      <c r="ABY242" s="71"/>
      <c r="ABZ242" s="71"/>
      <c r="ACA242" s="71"/>
      <c r="ACB242" s="71"/>
      <c r="ACC242" s="71"/>
      <c r="ACD242" s="71"/>
      <c r="ACE242" s="71"/>
      <c r="ACF242" s="71"/>
      <c r="ACG242" s="71"/>
      <c r="ACH242" s="71"/>
      <c r="ACI242" s="71"/>
      <c r="ACJ242" s="71"/>
      <c r="ACK242" s="71"/>
      <c r="ACL242" s="71"/>
      <c r="ACM242" s="71"/>
      <c r="ACN242" s="71"/>
      <c r="ACO242" s="71"/>
      <c r="ACP242" s="71"/>
      <c r="ACQ242" s="71"/>
      <c r="ACR242" s="71"/>
      <c r="ACS242" s="71"/>
      <c r="ACT242" s="71"/>
      <c r="ACU242" s="71"/>
      <c r="ACV242" s="71"/>
      <c r="ACW242" s="71"/>
      <c r="ACX242" s="71"/>
      <c r="ACY242" s="71"/>
      <c r="ACZ242" s="71"/>
      <c r="ADA242" s="71"/>
      <c r="ADB242" s="71"/>
      <c r="ADC242" s="71"/>
      <c r="ADD242" s="71"/>
      <c r="ADE242" s="71"/>
      <c r="ADF242" s="71"/>
      <c r="ADG242" s="71"/>
      <c r="ADH242" s="71"/>
      <c r="ADI242" s="71"/>
      <c r="ADJ242" s="71"/>
      <c r="ADK242" s="71"/>
      <c r="ADL242" s="71"/>
      <c r="ADM242" s="71"/>
      <c r="ADN242" s="71"/>
      <c r="ADO242" s="71"/>
      <c r="ADP242" s="71"/>
      <c r="ADQ242" s="71"/>
      <c r="ADR242" s="71"/>
      <c r="ADS242" s="71"/>
      <c r="ADT242" s="71"/>
      <c r="ADU242" s="71"/>
      <c r="ADV242" s="71"/>
      <c r="ADW242" s="71"/>
      <c r="ADX242" s="71"/>
      <c r="ADY242" s="71"/>
      <c r="ADZ242" s="71"/>
      <c r="AEA242" s="71"/>
      <c r="AEB242" s="71"/>
      <c r="AEC242" s="71"/>
    </row>
    <row r="243" spans="1:809" s="73" customFormat="1" ht="23.25" customHeight="1">
      <c r="A243" s="49"/>
      <c r="B243" s="35">
        <v>3</v>
      </c>
      <c r="C243" s="62" t="s">
        <v>595</v>
      </c>
      <c r="D243" s="72" t="s">
        <v>56</v>
      </c>
      <c r="E243" s="63" t="s">
        <v>36</v>
      </c>
      <c r="F243" s="63" t="s">
        <v>198</v>
      </c>
      <c r="G243" s="63">
        <v>20</v>
      </c>
      <c r="H243" s="64">
        <v>450000</v>
      </c>
      <c r="I243" s="63" t="s">
        <v>136</v>
      </c>
      <c r="J243" s="65">
        <v>1</v>
      </c>
      <c r="K243" s="90">
        <v>12</v>
      </c>
      <c r="L243" s="65">
        <v>1965</v>
      </c>
      <c r="M243" s="67">
        <v>23829</v>
      </c>
      <c r="N243" s="64">
        <v>70000</v>
      </c>
      <c r="O243" s="68">
        <v>0.8</v>
      </c>
      <c r="P243" s="68"/>
      <c r="Q243" s="69" t="s">
        <v>298</v>
      </c>
      <c r="R243" s="126" t="s">
        <v>593</v>
      </c>
      <c r="S243" s="29" t="s">
        <v>209</v>
      </c>
      <c r="T243" s="30" t="str">
        <f t="shared" si="3"/>
        <v>Cu</v>
      </c>
      <c r="U243" s="29">
        <v>580</v>
      </c>
      <c r="V243" s="29">
        <v>1.1000000000000001</v>
      </c>
      <c r="W243" s="29"/>
      <c r="X243" s="29">
        <v>1.1000000000000001</v>
      </c>
      <c r="Y243" s="29" t="s">
        <v>210</v>
      </c>
      <c r="Z243" s="29">
        <v>20</v>
      </c>
      <c r="AA243" s="29" t="s">
        <v>59</v>
      </c>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1"/>
      <c r="BE243" s="71"/>
      <c r="BF243" s="71"/>
      <c r="BG243" s="71"/>
      <c r="BH243" s="71"/>
      <c r="BI243" s="71"/>
      <c r="BJ243" s="71"/>
      <c r="BK243" s="71"/>
      <c r="BL243" s="71"/>
      <c r="BM243" s="71"/>
      <c r="BN243" s="71"/>
      <c r="BO243" s="71"/>
      <c r="BP243" s="71"/>
      <c r="BQ243" s="71"/>
      <c r="BR243" s="71"/>
      <c r="BS243" s="71"/>
      <c r="BT243" s="71"/>
      <c r="BU243" s="71"/>
      <c r="BV243" s="71"/>
      <c r="BW243" s="71"/>
      <c r="BX243" s="71"/>
      <c r="BY243" s="71"/>
      <c r="BZ243" s="71"/>
      <c r="CA243" s="71"/>
      <c r="CB243" s="71"/>
      <c r="CC243" s="71"/>
      <c r="CD243" s="71"/>
      <c r="CE243" s="71"/>
      <c r="CF243" s="71"/>
      <c r="CG243" s="71"/>
      <c r="CH243" s="71"/>
      <c r="CI243" s="71"/>
      <c r="CJ243" s="71"/>
      <c r="CK243" s="71"/>
      <c r="CL243" s="71"/>
      <c r="CM243" s="71"/>
      <c r="CN243" s="71"/>
      <c r="CO243" s="71"/>
      <c r="CP243" s="71"/>
      <c r="CQ243" s="71"/>
      <c r="CR243" s="71"/>
      <c r="CS243" s="71"/>
      <c r="CT243" s="71"/>
      <c r="CU243" s="71"/>
      <c r="CV243" s="71"/>
      <c r="CW243" s="71"/>
      <c r="CX243" s="71"/>
      <c r="CY243" s="71"/>
      <c r="CZ243" s="71"/>
      <c r="DA243" s="71"/>
      <c r="DB243" s="71"/>
      <c r="DC243" s="71"/>
      <c r="DD243" s="71"/>
      <c r="DE243" s="71"/>
      <c r="DF243" s="71"/>
      <c r="DG243" s="71"/>
      <c r="DH243" s="71"/>
      <c r="DI243" s="71"/>
      <c r="DJ243" s="71"/>
      <c r="DK243" s="71"/>
      <c r="DL243" s="71"/>
      <c r="DM243" s="71"/>
      <c r="DN243" s="71"/>
      <c r="DO243" s="71"/>
      <c r="DP243" s="71"/>
      <c r="DQ243" s="71"/>
      <c r="DR243" s="71"/>
      <c r="DS243" s="71"/>
      <c r="DT243" s="71"/>
      <c r="DU243" s="71"/>
      <c r="DV243" s="71"/>
      <c r="DW243" s="71"/>
      <c r="DX243" s="71"/>
      <c r="DY243" s="71"/>
      <c r="DZ243" s="71"/>
      <c r="EA243" s="71"/>
      <c r="EB243" s="71"/>
      <c r="EC243" s="71"/>
      <c r="ED243" s="71"/>
      <c r="EE243" s="71"/>
      <c r="EF243" s="71"/>
      <c r="EG243" s="71"/>
      <c r="EH243" s="71"/>
      <c r="EI243" s="71"/>
      <c r="EJ243" s="71"/>
      <c r="EK243" s="71"/>
      <c r="EL243" s="71"/>
      <c r="EM243" s="71"/>
      <c r="EN243" s="71"/>
      <c r="EO243" s="71"/>
      <c r="EP243" s="71"/>
      <c r="EQ243" s="71"/>
      <c r="ER243" s="71"/>
      <c r="ES243" s="71"/>
      <c r="ET243" s="71"/>
      <c r="EU243" s="71"/>
      <c r="EV243" s="71"/>
      <c r="EW243" s="71"/>
      <c r="EX243" s="71"/>
      <c r="EY243" s="71"/>
      <c r="EZ243" s="71"/>
      <c r="FA243" s="71"/>
      <c r="FB243" s="71"/>
      <c r="FC243" s="71"/>
      <c r="FD243" s="71"/>
      <c r="FE243" s="71"/>
      <c r="FF243" s="71"/>
      <c r="FG243" s="71"/>
      <c r="FH243" s="71"/>
      <c r="FI243" s="71"/>
      <c r="FJ243" s="71"/>
      <c r="FK243" s="71"/>
      <c r="FL243" s="71"/>
      <c r="FM243" s="71"/>
      <c r="FN243" s="71"/>
      <c r="FO243" s="71"/>
      <c r="FP243" s="71"/>
      <c r="FQ243" s="71"/>
      <c r="FR243" s="71"/>
      <c r="FS243" s="71"/>
      <c r="FT243" s="71"/>
      <c r="FU243" s="71"/>
      <c r="FV243" s="71"/>
      <c r="FW243" s="71"/>
      <c r="FX243" s="71"/>
      <c r="FY243" s="71"/>
      <c r="FZ243" s="71"/>
      <c r="GA243" s="71"/>
      <c r="GB243" s="71"/>
      <c r="GC243" s="71"/>
      <c r="GD243" s="71"/>
      <c r="GE243" s="71"/>
      <c r="GF243" s="71"/>
      <c r="GG243" s="71"/>
      <c r="GH243" s="71"/>
      <c r="GI243" s="71"/>
      <c r="GJ243" s="71"/>
      <c r="GK243" s="71"/>
      <c r="GL243" s="71"/>
      <c r="GM243" s="71"/>
      <c r="GN243" s="71"/>
      <c r="GO243" s="71"/>
      <c r="GP243" s="71"/>
      <c r="GQ243" s="71"/>
      <c r="GR243" s="71"/>
      <c r="GS243" s="71"/>
      <c r="GT243" s="71"/>
      <c r="GU243" s="71"/>
      <c r="GV243" s="71"/>
      <c r="GW243" s="71"/>
      <c r="GX243" s="71"/>
      <c r="GY243" s="71"/>
      <c r="GZ243" s="71"/>
      <c r="HA243" s="71"/>
      <c r="HB243" s="71"/>
      <c r="HC243" s="71"/>
      <c r="HD243" s="71"/>
      <c r="HE243" s="71"/>
      <c r="HF243" s="71"/>
      <c r="HG243" s="71"/>
      <c r="HH243" s="71"/>
      <c r="HI243" s="71"/>
      <c r="HJ243" s="71"/>
      <c r="HK243" s="71"/>
      <c r="HL243" s="71"/>
      <c r="HM243" s="71"/>
      <c r="HN243" s="71"/>
      <c r="HO243" s="71"/>
      <c r="HP243" s="71"/>
      <c r="HQ243" s="71"/>
      <c r="HR243" s="71"/>
      <c r="HS243" s="71"/>
      <c r="HT243" s="71"/>
      <c r="HU243" s="71"/>
      <c r="HV243" s="71"/>
      <c r="HW243" s="71"/>
      <c r="HX243" s="71"/>
      <c r="HY243" s="71"/>
      <c r="HZ243" s="71"/>
      <c r="IA243" s="71"/>
      <c r="IB243" s="71"/>
      <c r="IC243" s="71"/>
      <c r="ID243" s="71"/>
      <c r="IE243" s="71"/>
      <c r="IF243" s="71"/>
      <c r="IG243" s="71"/>
      <c r="IH243" s="71"/>
      <c r="II243" s="71"/>
      <c r="IJ243" s="71"/>
      <c r="IK243" s="71"/>
      <c r="IL243" s="71"/>
      <c r="IM243" s="71"/>
      <c r="IN243" s="71"/>
      <c r="IO243" s="71"/>
      <c r="IP243" s="71"/>
      <c r="IQ243" s="71"/>
      <c r="IR243" s="71"/>
      <c r="IS243" s="71"/>
      <c r="IT243" s="71"/>
      <c r="IU243" s="71"/>
      <c r="IV243" s="71"/>
      <c r="IW243" s="71"/>
      <c r="IX243" s="71"/>
      <c r="IY243" s="71"/>
      <c r="IZ243" s="71"/>
      <c r="JA243" s="71"/>
      <c r="JB243" s="71"/>
      <c r="JC243" s="71"/>
      <c r="JD243" s="71"/>
      <c r="JE243" s="71"/>
      <c r="JF243" s="71"/>
      <c r="JG243" s="71"/>
      <c r="JH243" s="71"/>
      <c r="JI243" s="71"/>
      <c r="JJ243" s="71"/>
      <c r="JK243" s="71"/>
      <c r="JL243" s="71"/>
      <c r="JM243" s="71"/>
      <c r="JN243" s="71"/>
      <c r="JO243" s="71"/>
      <c r="JP243" s="71"/>
      <c r="JQ243" s="71"/>
      <c r="JR243" s="71"/>
      <c r="JS243" s="71"/>
      <c r="JT243" s="71"/>
      <c r="JU243" s="71"/>
      <c r="JV243" s="71"/>
      <c r="JW243" s="71"/>
      <c r="JX243" s="71"/>
      <c r="JY243" s="71"/>
      <c r="JZ243" s="71"/>
      <c r="KA243" s="71"/>
      <c r="KB243" s="71"/>
      <c r="KC243" s="71"/>
      <c r="KD243" s="71"/>
      <c r="KE243" s="71"/>
      <c r="KF243" s="71"/>
      <c r="KG243" s="71"/>
      <c r="KH243" s="71"/>
      <c r="KI243" s="71"/>
      <c r="KJ243" s="71"/>
      <c r="KK243" s="71"/>
      <c r="KL243" s="71"/>
      <c r="KM243" s="71"/>
      <c r="KN243" s="71"/>
      <c r="KO243" s="71"/>
      <c r="KP243" s="71"/>
      <c r="KQ243" s="71"/>
      <c r="KR243" s="71"/>
      <c r="KS243" s="71"/>
      <c r="KT243" s="71"/>
      <c r="KU243" s="71"/>
      <c r="KV243" s="71"/>
      <c r="KW243" s="71"/>
      <c r="KX243" s="71"/>
      <c r="KY243" s="71"/>
      <c r="KZ243" s="71"/>
      <c r="LA243" s="71"/>
      <c r="LB243" s="71"/>
      <c r="LC243" s="71"/>
      <c r="LD243" s="71"/>
      <c r="LE243" s="71"/>
      <c r="LF243" s="71"/>
      <c r="LG243" s="71"/>
      <c r="LH243" s="71"/>
      <c r="LI243" s="71"/>
      <c r="LJ243" s="71"/>
      <c r="LK243" s="71"/>
      <c r="LL243" s="71"/>
      <c r="LM243" s="71"/>
      <c r="LN243" s="71"/>
      <c r="LO243" s="71"/>
      <c r="LP243" s="71"/>
      <c r="LQ243" s="71"/>
      <c r="LR243" s="71"/>
      <c r="LS243" s="71"/>
      <c r="LT243" s="71"/>
      <c r="LU243" s="71"/>
      <c r="LV243" s="71"/>
      <c r="LW243" s="71"/>
      <c r="LX243" s="71"/>
      <c r="LY243" s="71"/>
      <c r="LZ243" s="71"/>
      <c r="MA243" s="71"/>
      <c r="MB243" s="71"/>
      <c r="MC243" s="71"/>
      <c r="MD243" s="71"/>
      <c r="ME243" s="71"/>
      <c r="MF243" s="71"/>
      <c r="MG243" s="71"/>
      <c r="MH243" s="71"/>
      <c r="MI243" s="71"/>
      <c r="MJ243" s="71"/>
      <c r="MK243" s="71"/>
      <c r="ML243" s="71"/>
      <c r="MM243" s="71"/>
      <c r="MN243" s="71"/>
      <c r="MO243" s="71"/>
      <c r="MP243" s="71"/>
      <c r="MQ243" s="71"/>
      <c r="MR243" s="71"/>
      <c r="MS243" s="71"/>
      <c r="MT243" s="71"/>
      <c r="MU243" s="71"/>
      <c r="MV243" s="71"/>
      <c r="MW243" s="71"/>
      <c r="MX243" s="71"/>
      <c r="MY243" s="71"/>
      <c r="MZ243" s="71"/>
      <c r="NA243" s="71"/>
      <c r="NB243" s="71"/>
      <c r="NC243" s="71"/>
      <c r="ND243" s="71"/>
      <c r="NE243" s="71"/>
      <c r="NF243" s="71"/>
      <c r="NG243" s="71"/>
      <c r="NH243" s="71"/>
      <c r="NI243" s="71"/>
      <c r="NJ243" s="71"/>
      <c r="NK243" s="71"/>
      <c r="NL243" s="71"/>
      <c r="NM243" s="71"/>
      <c r="NN243" s="71"/>
      <c r="NO243" s="71"/>
      <c r="NP243" s="71"/>
      <c r="NQ243" s="71"/>
      <c r="NR243" s="71"/>
      <c r="NS243" s="71"/>
      <c r="NT243" s="71"/>
      <c r="NU243" s="71"/>
      <c r="NV243" s="71"/>
      <c r="NW243" s="71"/>
      <c r="NX243" s="71"/>
      <c r="NY243" s="71"/>
      <c r="NZ243" s="71"/>
      <c r="OA243" s="71"/>
      <c r="OB243" s="71"/>
      <c r="OC243" s="71"/>
      <c r="OD243" s="71"/>
      <c r="OE243" s="71"/>
      <c r="OF243" s="71"/>
      <c r="OG243" s="71"/>
      <c r="OH243" s="71"/>
      <c r="OI243" s="71"/>
      <c r="OJ243" s="71"/>
      <c r="OK243" s="71"/>
      <c r="OL243" s="71"/>
      <c r="OM243" s="71"/>
      <c r="ON243" s="71"/>
      <c r="OO243" s="71"/>
      <c r="OP243" s="71"/>
      <c r="OQ243" s="71"/>
      <c r="OR243" s="71"/>
      <c r="OS243" s="71"/>
      <c r="OT243" s="71"/>
      <c r="OU243" s="71"/>
      <c r="OV243" s="71"/>
      <c r="OW243" s="71"/>
      <c r="OX243" s="71"/>
      <c r="OY243" s="71"/>
      <c r="OZ243" s="71"/>
      <c r="PA243" s="71"/>
      <c r="PB243" s="71"/>
      <c r="PC243" s="71"/>
      <c r="PD243" s="71"/>
      <c r="PE243" s="71"/>
      <c r="PF243" s="71"/>
      <c r="PG243" s="71"/>
      <c r="PH243" s="71"/>
      <c r="PI243" s="71"/>
      <c r="PJ243" s="71"/>
      <c r="PK243" s="71"/>
      <c r="PL243" s="71"/>
      <c r="PM243" s="71"/>
      <c r="PN243" s="71"/>
      <c r="PO243" s="71"/>
      <c r="PP243" s="71"/>
      <c r="PQ243" s="71"/>
      <c r="PR243" s="71"/>
      <c r="PS243" s="71"/>
      <c r="PT243" s="71"/>
      <c r="PU243" s="71"/>
      <c r="PV243" s="71"/>
      <c r="PW243" s="71"/>
      <c r="PX243" s="71"/>
      <c r="PY243" s="71"/>
      <c r="PZ243" s="71"/>
      <c r="QA243" s="71"/>
      <c r="QB243" s="71"/>
      <c r="QC243" s="71"/>
      <c r="QD243" s="71"/>
      <c r="QE243" s="71"/>
      <c r="QF243" s="71"/>
      <c r="QG243" s="71"/>
      <c r="QH243" s="71"/>
      <c r="QI243" s="71"/>
      <c r="QJ243" s="71"/>
      <c r="QK243" s="71"/>
      <c r="QL243" s="71"/>
      <c r="QM243" s="71"/>
      <c r="QN243" s="71"/>
      <c r="QO243" s="71"/>
      <c r="QP243" s="71"/>
      <c r="QQ243" s="71"/>
      <c r="QR243" s="71"/>
      <c r="QS243" s="71"/>
      <c r="QT243" s="71"/>
      <c r="QU243" s="71"/>
      <c r="QV243" s="71"/>
      <c r="QW243" s="71"/>
      <c r="QX243" s="71"/>
      <c r="QY243" s="71"/>
      <c r="QZ243" s="71"/>
      <c r="RA243" s="71"/>
      <c r="RB243" s="71"/>
      <c r="RC243" s="71"/>
      <c r="RD243" s="71"/>
      <c r="RE243" s="71"/>
      <c r="RF243" s="71"/>
      <c r="RG243" s="71"/>
      <c r="RH243" s="71"/>
      <c r="RI243" s="71"/>
      <c r="RJ243" s="71"/>
      <c r="RK243" s="71"/>
      <c r="RL243" s="71"/>
      <c r="RM243" s="71"/>
      <c r="RN243" s="71"/>
      <c r="RO243" s="71"/>
      <c r="RP243" s="71"/>
      <c r="RQ243" s="71"/>
      <c r="RR243" s="71"/>
      <c r="RS243" s="71"/>
      <c r="RT243" s="71"/>
      <c r="RU243" s="71"/>
      <c r="RV243" s="71"/>
      <c r="RW243" s="71"/>
      <c r="RX243" s="71"/>
      <c r="RY243" s="71"/>
      <c r="RZ243" s="71"/>
      <c r="SA243" s="71"/>
      <c r="SB243" s="71"/>
      <c r="SC243" s="71"/>
      <c r="SD243" s="71"/>
      <c r="SE243" s="71"/>
      <c r="SF243" s="71"/>
      <c r="SG243" s="71"/>
      <c r="SH243" s="71"/>
      <c r="SI243" s="71"/>
      <c r="SJ243" s="71"/>
      <c r="SK243" s="71"/>
      <c r="SL243" s="71"/>
      <c r="SM243" s="71"/>
      <c r="SN243" s="71"/>
      <c r="SO243" s="71"/>
      <c r="SP243" s="71"/>
      <c r="SQ243" s="71"/>
      <c r="SR243" s="71"/>
      <c r="SS243" s="71"/>
      <c r="ST243" s="71"/>
      <c r="SU243" s="71"/>
      <c r="SV243" s="71"/>
      <c r="SW243" s="71"/>
      <c r="SX243" s="71"/>
      <c r="SY243" s="71"/>
      <c r="SZ243" s="71"/>
      <c r="TA243" s="71"/>
      <c r="TB243" s="71"/>
      <c r="TC243" s="71"/>
      <c r="TD243" s="71"/>
      <c r="TE243" s="71"/>
      <c r="TF243" s="71"/>
      <c r="TG243" s="71"/>
      <c r="TH243" s="71"/>
      <c r="TI243" s="71"/>
      <c r="TJ243" s="71"/>
      <c r="TK243" s="71"/>
      <c r="TL243" s="71"/>
      <c r="TM243" s="71"/>
      <c r="TN243" s="71"/>
      <c r="TO243" s="71"/>
      <c r="TP243" s="71"/>
      <c r="TQ243" s="71"/>
      <c r="TR243" s="71"/>
      <c r="TS243" s="71"/>
      <c r="TT243" s="71"/>
      <c r="TU243" s="71"/>
      <c r="TV243" s="71"/>
      <c r="TW243" s="71"/>
      <c r="TX243" s="71"/>
      <c r="TY243" s="71"/>
      <c r="TZ243" s="71"/>
      <c r="UA243" s="71"/>
      <c r="UB243" s="71"/>
      <c r="UC243" s="71"/>
      <c r="UD243" s="71"/>
      <c r="UE243" s="71"/>
      <c r="UF243" s="71"/>
      <c r="UG243" s="71"/>
      <c r="UH243" s="71"/>
      <c r="UI243" s="71"/>
      <c r="UJ243" s="71"/>
      <c r="UK243" s="71"/>
      <c r="UL243" s="71"/>
      <c r="UM243" s="71"/>
      <c r="UN243" s="71"/>
      <c r="UO243" s="71"/>
      <c r="UP243" s="71"/>
      <c r="UQ243" s="71"/>
      <c r="UR243" s="71"/>
      <c r="US243" s="71"/>
      <c r="UT243" s="71"/>
      <c r="UU243" s="71"/>
      <c r="UV243" s="71"/>
      <c r="UW243" s="71"/>
      <c r="UX243" s="71"/>
      <c r="UY243" s="71"/>
      <c r="UZ243" s="71"/>
      <c r="VA243" s="71"/>
      <c r="VB243" s="71"/>
      <c r="VC243" s="71"/>
      <c r="VD243" s="71"/>
      <c r="VE243" s="71"/>
      <c r="VF243" s="71"/>
      <c r="VG243" s="71"/>
      <c r="VH243" s="71"/>
      <c r="VI243" s="71"/>
      <c r="VJ243" s="71"/>
      <c r="VK243" s="71"/>
      <c r="VL243" s="71"/>
      <c r="VM243" s="71"/>
      <c r="VN243" s="71"/>
      <c r="VO243" s="71"/>
      <c r="VP243" s="71"/>
      <c r="VQ243" s="71"/>
      <c r="VR243" s="71"/>
      <c r="VS243" s="71"/>
      <c r="VT243" s="71"/>
      <c r="VU243" s="71"/>
      <c r="VV243" s="71"/>
      <c r="VW243" s="71"/>
      <c r="VX243" s="71"/>
      <c r="VY243" s="71"/>
      <c r="VZ243" s="71"/>
      <c r="WA243" s="71"/>
      <c r="WB243" s="71"/>
      <c r="WC243" s="71"/>
      <c r="WD243" s="71"/>
      <c r="WE243" s="71"/>
      <c r="WF243" s="71"/>
      <c r="WG243" s="71"/>
      <c r="WH243" s="71"/>
      <c r="WI243" s="71"/>
      <c r="WJ243" s="71"/>
      <c r="WK243" s="71"/>
      <c r="WL243" s="71"/>
      <c r="WM243" s="71"/>
      <c r="WN243" s="71"/>
      <c r="WO243" s="71"/>
      <c r="WP243" s="71"/>
      <c r="WQ243" s="71"/>
      <c r="WR243" s="71"/>
      <c r="WS243" s="71"/>
      <c r="WT243" s="71"/>
      <c r="WU243" s="71"/>
      <c r="WV243" s="71"/>
      <c r="WW243" s="71"/>
      <c r="WX243" s="71"/>
      <c r="WY243" s="71"/>
      <c r="WZ243" s="71"/>
      <c r="XA243" s="71"/>
      <c r="XB243" s="71"/>
      <c r="XC243" s="71"/>
      <c r="XD243" s="71"/>
      <c r="XE243" s="71"/>
      <c r="XF243" s="71"/>
      <c r="XG243" s="71"/>
      <c r="XH243" s="71"/>
      <c r="XI243" s="71"/>
      <c r="XJ243" s="71"/>
      <c r="XK243" s="71"/>
      <c r="XL243" s="71"/>
      <c r="XM243" s="71"/>
      <c r="XN243" s="71"/>
      <c r="XO243" s="71"/>
      <c r="XP243" s="71"/>
      <c r="XQ243" s="71"/>
      <c r="XR243" s="71"/>
      <c r="XS243" s="71"/>
      <c r="XT243" s="71"/>
      <c r="XU243" s="71"/>
      <c r="XV243" s="71"/>
      <c r="XW243" s="71"/>
      <c r="XX243" s="71"/>
      <c r="XY243" s="71"/>
      <c r="XZ243" s="71"/>
      <c r="YA243" s="71"/>
      <c r="YB243" s="71"/>
      <c r="YC243" s="71"/>
      <c r="YD243" s="71"/>
      <c r="YE243" s="71"/>
      <c r="YF243" s="71"/>
      <c r="YG243" s="71"/>
      <c r="YH243" s="71"/>
      <c r="YI243" s="71"/>
      <c r="YJ243" s="71"/>
      <c r="YK243" s="71"/>
      <c r="YL243" s="71"/>
      <c r="YM243" s="71"/>
      <c r="YN243" s="71"/>
      <c r="YO243" s="71"/>
      <c r="YP243" s="71"/>
      <c r="YQ243" s="71"/>
      <c r="YR243" s="71"/>
      <c r="YS243" s="71"/>
      <c r="YT243" s="71"/>
      <c r="YU243" s="71"/>
      <c r="YV243" s="71"/>
      <c r="YW243" s="71"/>
      <c r="YX243" s="71"/>
      <c r="YY243" s="71"/>
      <c r="YZ243" s="71"/>
      <c r="ZA243" s="71"/>
      <c r="ZB243" s="71"/>
      <c r="ZC243" s="71"/>
      <c r="ZD243" s="71"/>
      <c r="ZE243" s="71"/>
      <c r="ZF243" s="71"/>
      <c r="ZG243" s="71"/>
      <c r="ZH243" s="71"/>
      <c r="ZI243" s="71"/>
      <c r="ZJ243" s="71"/>
      <c r="ZK243" s="71"/>
      <c r="ZL243" s="71"/>
      <c r="ZM243" s="71"/>
      <c r="ZN243" s="71"/>
      <c r="ZO243" s="71"/>
      <c r="ZP243" s="71"/>
      <c r="ZQ243" s="71"/>
      <c r="ZR243" s="71"/>
      <c r="ZS243" s="71"/>
      <c r="ZT243" s="71"/>
      <c r="ZU243" s="71"/>
      <c r="ZV243" s="71"/>
      <c r="ZW243" s="71"/>
      <c r="ZX243" s="71"/>
      <c r="ZY243" s="71"/>
      <c r="ZZ243" s="71"/>
      <c r="AAA243" s="71"/>
      <c r="AAB243" s="71"/>
      <c r="AAC243" s="71"/>
      <c r="AAD243" s="71"/>
      <c r="AAE243" s="71"/>
      <c r="AAF243" s="71"/>
      <c r="AAG243" s="71"/>
      <c r="AAH243" s="71"/>
      <c r="AAI243" s="71"/>
      <c r="AAJ243" s="71"/>
      <c r="AAK243" s="71"/>
      <c r="AAL243" s="71"/>
      <c r="AAM243" s="71"/>
      <c r="AAN243" s="71"/>
      <c r="AAO243" s="71"/>
      <c r="AAP243" s="71"/>
      <c r="AAQ243" s="71"/>
      <c r="AAR243" s="71"/>
      <c r="AAS243" s="71"/>
      <c r="AAT243" s="71"/>
      <c r="AAU243" s="71"/>
      <c r="AAV243" s="71"/>
      <c r="AAW243" s="71"/>
      <c r="AAX243" s="71"/>
      <c r="AAY243" s="71"/>
      <c r="AAZ243" s="71"/>
      <c r="ABA243" s="71"/>
      <c r="ABB243" s="71"/>
      <c r="ABC243" s="71"/>
      <c r="ABD243" s="71"/>
      <c r="ABE243" s="71"/>
      <c r="ABF243" s="71"/>
      <c r="ABG243" s="71"/>
      <c r="ABH243" s="71"/>
      <c r="ABI243" s="71"/>
      <c r="ABJ243" s="71"/>
      <c r="ABK243" s="71"/>
      <c r="ABL243" s="71"/>
      <c r="ABM243" s="71"/>
      <c r="ABN243" s="71"/>
      <c r="ABO243" s="71"/>
      <c r="ABP243" s="71"/>
      <c r="ABQ243" s="71"/>
      <c r="ABR243" s="71"/>
      <c r="ABS243" s="71"/>
      <c r="ABT243" s="71"/>
      <c r="ABU243" s="71"/>
      <c r="ABV243" s="71"/>
      <c r="ABW243" s="71"/>
      <c r="ABX243" s="71"/>
      <c r="ABY243" s="71"/>
      <c r="ABZ243" s="71"/>
      <c r="ACA243" s="71"/>
      <c r="ACB243" s="71"/>
      <c r="ACC243" s="71"/>
      <c r="ACD243" s="71"/>
      <c r="ACE243" s="71"/>
      <c r="ACF243" s="71"/>
      <c r="ACG243" s="71"/>
      <c r="ACH243" s="71"/>
      <c r="ACI243" s="71"/>
      <c r="ACJ243" s="71"/>
      <c r="ACK243" s="71"/>
      <c r="ACL243" s="71"/>
      <c r="ACM243" s="71"/>
      <c r="ACN243" s="71"/>
      <c r="ACO243" s="71"/>
      <c r="ACP243" s="71"/>
      <c r="ACQ243" s="71"/>
      <c r="ACR243" s="71"/>
      <c r="ACS243" s="71"/>
      <c r="ACT243" s="71"/>
      <c r="ACU243" s="71"/>
      <c r="ACV243" s="71"/>
      <c r="ACW243" s="71"/>
      <c r="ACX243" s="71"/>
      <c r="ACY243" s="71"/>
      <c r="ACZ243" s="71"/>
      <c r="ADA243" s="71"/>
      <c r="ADB243" s="71"/>
      <c r="ADC243" s="71"/>
      <c r="ADD243" s="71"/>
      <c r="ADE243" s="71"/>
      <c r="ADF243" s="71"/>
      <c r="ADG243" s="71"/>
      <c r="ADH243" s="71"/>
      <c r="ADI243" s="71"/>
      <c r="ADJ243" s="71"/>
      <c r="ADK243" s="71"/>
      <c r="ADL243" s="71"/>
      <c r="ADM243" s="71"/>
      <c r="ADN243" s="71"/>
      <c r="ADO243" s="71"/>
      <c r="ADP243" s="71"/>
      <c r="ADQ243" s="71"/>
      <c r="ADR243" s="71"/>
      <c r="ADS243" s="71"/>
      <c r="ADT243" s="71"/>
      <c r="ADU243" s="71"/>
      <c r="ADV243" s="71"/>
      <c r="ADW243" s="71"/>
      <c r="ADX243" s="71"/>
      <c r="ADY243" s="71"/>
      <c r="ADZ243" s="71"/>
      <c r="AEA243" s="71"/>
      <c r="AEB243" s="71"/>
      <c r="AEC243" s="71"/>
    </row>
    <row r="244" spans="1:809" s="73" customFormat="1" ht="23.25" customHeight="1">
      <c r="A244" s="49"/>
      <c r="B244" s="35">
        <v>3</v>
      </c>
      <c r="C244" s="62" t="s">
        <v>596</v>
      </c>
      <c r="D244" s="72" t="s">
        <v>386</v>
      </c>
      <c r="E244" s="63" t="s">
        <v>184</v>
      </c>
      <c r="F244" s="63" t="s">
        <v>263</v>
      </c>
      <c r="G244" s="63">
        <v>9</v>
      </c>
      <c r="H244" s="64"/>
      <c r="I244" s="63" t="s">
        <v>371</v>
      </c>
      <c r="J244" s="65">
        <v>2</v>
      </c>
      <c r="K244" s="90">
        <v>26</v>
      </c>
      <c r="L244" s="65">
        <v>1965</v>
      </c>
      <c r="M244" s="67">
        <v>23829</v>
      </c>
      <c r="N244" s="64"/>
      <c r="O244" s="68"/>
      <c r="P244" s="68"/>
      <c r="Q244" s="69" t="s">
        <v>298</v>
      </c>
      <c r="R244" s="126" t="s">
        <v>593</v>
      </c>
      <c r="S244" s="29" t="s">
        <v>156</v>
      </c>
      <c r="T244" s="30" t="str">
        <f t="shared" si="3"/>
        <v>Limestone</v>
      </c>
      <c r="U244" s="29"/>
      <c r="V244" s="29"/>
      <c r="W244" s="29"/>
      <c r="X244" s="29"/>
      <c r="Y244" s="29"/>
      <c r="Z244" s="29"/>
      <c r="AA244" s="29"/>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1"/>
      <c r="BL244" s="71"/>
      <c r="BM244" s="71"/>
      <c r="BN244" s="71"/>
      <c r="BO244" s="71"/>
      <c r="BP244" s="71"/>
      <c r="BQ244" s="71"/>
      <c r="BR244" s="71"/>
      <c r="BS244" s="71"/>
      <c r="BT244" s="71"/>
      <c r="BU244" s="71"/>
      <c r="BV244" s="71"/>
      <c r="BW244" s="71"/>
      <c r="BX244" s="71"/>
      <c r="BY244" s="71"/>
      <c r="BZ244" s="71"/>
      <c r="CA244" s="71"/>
      <c r="CB244" s="71"/>
      <c r="CC244" s="71"/>
      <c r="CD244" s="71"/>
      <c r="CE244" s="71"/>
      <c r="CF244" s="71"/>
      <c r="CG244" s="71"/>
      <c r="CH244" s="71"/>
      <c r="CI244" s="71"/>
      <c r="CJ244" s="71"/>
      <c r="CK244" s="71"/>
      <c r="CL244" s="71"/>
      <c r="CM244" s="71"/>
      <c r="CN244" s="71"/>
      <c r="CO244" s="71"/>
      <c r="CP244" s="71"/>
      <c r="CQ244" s="71"/>
      <c r="CR244" s="71"/>
      <c r="CS244" s="71"/>
      <c r="CT244" s="71"/>
      <c r="CU244" s="71"/>
      <c r="CV244" s="71"/>
      <c r="CW244" s="71"/>
      <c r="CX244" s="71"/>
      <c r="CY244" s="71"/>
      <c r="CZ244" s="71"/>
      <c r="DA244" s="71"/>
      <c r="DB244" s="71"/>
      <c r="DC244" s="71"/>
      <c r="DD244" s="71"/>
      <c r="DE244" s="71"/>
      <c r="DF244" s="71"/>
      <c r="DG244" s="71"/>
      <c r="DH244" s="71"/>
      <c r="DI244" s="71"/>
      <c r="DJ244" s="71"/>
      <c r="DK244" s="71"/>
      <c r="DL244" s="71"/>
      <c r="DM244" s="71"/>
      <c r="DN244" s="71"/>
      <c r="DO244" s="71"/>
      <c r="DP244" s="71"/>
      <c r="DQ244" s="71"/>
      <c r="DR244" s="71"/>
      <c r="DS244" s="71"/>
      <c r="DT244" s="71"/>
      <c r="DU244" s="71"/>
      <c r="DV244" s="71"/>
      <c r="DW244" s="71"/>
      <c r="DX244" s="71"/>
      <c r="DY244" s="71"/>
      <c r="DZ244" s="71"/>
      <c r="EA244" s="71"/>
      <c r="EB244" s="71"/>
      <c r="EC244" s="71"/>
      <c r="ED244" s="71"/>
      <c r="EE244" s="71"/>
      <c r="EF244" s="71"/>
      <c r="EG244" s="71"/>
      <c r="EH244" s="71"/>
      <c r="EI244" s="71"/>
      <c r="EJ244" s="71"/>
      <c r="EK244" s="71"/>
      <c r="EL244" s="71"/>
      <c r="EM244" s="71"/>
      <c r="EN244" s="71"/>
      <c r="EO244" s="71"/>
      <c r="EP244" s="71"/>
      <c r="EQ244" s="71"/>
      <c r="ER244" s="71"/>
      <c r="ES244" s="71"/>
      <c r="ET244" s="71"/>
      <c r="EU244" s="71"/>
      <c r="EV244" s="71"/>
      <c r="EW244" s="71"/>
      <c r="EX244" s="71"/>
      <c r="EY244" s="71"/>
      <c r="EZ244" s="71"/>
      <c r="FA244" s="71"/>
      <c r="FB244" s="71"/>
      <c r="FC244" s="71"/>
      <c r="FD244" s="71"/>
      <c r="FE244" s="71"/>
      <c r="FF244" s="71"/>
      <c r="FG244" s="71"/>
      <c r="FH244" s="71"/>
      <c r="FI244" s="71"/>
      <c r="FJ244" s="71"/>
      <c r="FK244" s="71"/>
      <c r="FL244" s="71"/>
      <c r="FM244" s="71"/>
      <c r="FN244" s="71"/>
      <c r="FO244" s="71"/>
      <c r="FP244" s="71"/>
      <c r="FQ244" s="71"/>
      <c r="FR244" s="71"/>
      <c r="FS244" s="71"/>
      <c r="FT244" s="71"/>
      <c r="FU244" s="71"/>
      <c r="FV244" s="71"/>
      <c r="FW244" s="71"/>
      <c r="FX244" s="71"/>
      <c r="FY244" s="71"/>
      <c r="FZ244" s="71"/>
      <c r="GA244" s="71"/>
      <c r="GB244" s="71"/>
      <c r="GC244" s="71"/>
      <c r="GD244" s="71"/>
      <c r="GE244" s="71"/>
      <c r="GF244" s="71"/>
      <c r="GG244" s="71"/>
      <c r="GH244" s="71"/>
      <c r="GI244" s="71"/>
      <c r="GJ244" s="71"/>
      <c r="GK244" s="71"/>
      <c r="GL244" s="71"/>
      <c r="GM244" s="71"/>
      <c r="GN244" s="71"/>
      <c r="GO244" s="71"/>
      <c r="GP244" s="71"/>
      <c r="GQ244" s="71"/>
      <c r="GR244" s="71"/>
      <c r="GS244" s="71"/>
      <c r="GT244" s="71"/>
      <c r="GU244" s="71"/>
      <c r="GV244" s="71"/>
      <c r="GW244" s="71"/>
      <c r="GX244" s="71"/>
      <c r="GY244" s="71"/>
      <c r="GZ244" s="71"/>
      <c r="HA244" s="71"/>
      <c r="HB244" s="71"/>
      <c r="HC244" s="71"/>
      <c r="HD244" s="71"/>
      <c r="HE244" s="71"/>
      <c r="HF244" s="71"/>
      <c r="HG244" s="71"/>
      <c r="HH244" s="71"/>
      <c r="HI244" s="71"/>
      <c r="HJ244" s="71"/>
      <c r="HK244" s="71"/>
      <c r="HL244" s="71"/>
      <c r="HM244" s="71"/>
      <c r="HN244" s="71"/>
      <c r="HO244" s="71"/>
      <c r="HP244" s="71"/>
      <c r="HQ244" s="71"/>
      <c r="HR244" s="71"/>
      <c r="HS244" s="71"/>
      <c r="HT244" s="71"/>
      <c r="HU244" s="71"/>
      <c r="HV244" s="71"/>
      <c r="HW244" s="71"/>
      <c r="HX244" s="71"/>
      <c r="HY244" s="71"/>
      <c r="HZ244" s="71"/>
      <c r="IA244" s="71"/>
      <c r="IB244" s="71"/>
      <c r="IC244" s="71"/>
      <c r="ID244" s="71"/>
      <c r="IE244" s="71"/>
      <c r="IF244" s="71"/>
      <c r="IG244" s="71"/>
      <c r="IH244" s="71"/>
      <c r="II244" s="71"/>
      <c r="IJ244" s="71"/>
      <c r="IK244" s="71"/>
      <c r="IL244" s="71"/>
      <c r="IM244" s="71"/>
      <c r="IN244" s="71"/>
      <c r="IO244" s="71"/>
      <c r="IP244" s="71"/>
      <c r="IQ244" s="71"/>
      <c r="IR244" s="71"/>
      <c r="IS244" s="71"/>
      <c r="IT244" s="71"/>
      <c r="IU244" s="71"/>
      <c r="IV244" s="71"/>
      <c r="IW244" s="71"/>
      <c r="IX244" s="71"/>
      <c r="IY244" s="71"/>
      <c r="IZ244" s="71"/>
      <c r="JA244" s="71"/>
      <c r="JB244" s="71"/>
      <c r="JC244" s="71"/>
      <c r="JD244" s="71"/>
      <c r="JE244" s="71"/>
      <c r="JF244" s="71"/>
      <c r="JG244" s="71"/>
      <c r="JH244" s="71"/>
      <c r="JI244" s="71"/>
      <c r="JJ244" s="71"/>
      <c r="JK244" s="71"/>
      <c r="JL244" s="71"/>
      <c r="JM244" s="71"/>
      <c r="JN244" s="71"/>
      <c r="JO244" s="71"/>
      <c r="JP244" s="71"/>
      <c r="JQ244" s="71"/>
      <c r="JR244" s="71"/>
      <c r="JS244" s="71"/>
      <c r="JT244" s="71"/>
      <c r="JU244" s="71"/>
      <c r="JV244" s="71"/>
      <c r="JW244" s="71"/>
      <c r="JX244" s="71"/>
      <c r="JY244" s="71"/>
      <c r="JZ244" s="71"/>
      <c r="KA244" s="71"/>
      <c r="KB244" s="71"/>
      <c r="KC244" s="71"/>
      <c r="KD244" s="71"/>
      <c r="KE244" s="71"/>
      <c r="KF244" s="71"/>
      <c r="KG244" s="71"/>
      <c r="KH244" s="71"/>
      <c r="KI244" s="71"/>
      <c r="KJ244" s="71"/>
      <c r="KK244" s="71"/>
      <c r="KL244" s="71"/>
      <c r="KM244" s="71"/>
      <c r="KN244" s="71"/>
      <c r="KO244" s="71"/>
      <c r="KP244" s="71"/>
      <c r="KQ244" s="71"/>
      <c r="KR244" s="71"/>
      <c r="KS244" s="71"/>
      <c r="KT244" s="71"/>
      <c r="KU244" s="71"/>
      <c r="KV244" s="71"/>
      <c r="KW244" s="71"/>
      <c r="KX244" s="71"/>
      <c r="KY244" s="71"/>
      <c r="KZ244" s="71"/>
      <c r="LA244" s="71"/>
      <c r="LB244" s="71"/>
      <c r="LC244" s="71"/>
      <c r="LD244" s="71"/>
      <c r="LE244" s="71"/>
      <c r="LF244" s="71"/>
      <c r="LG244" s="71"/>
      <c r="LH244" s="71"/>
      <c r="LI244" s="71"/>
      <c r="LJ244" s="71"/>
      <c r="LK244" s="71"/>
      <c r="LL244" s="71"/>
      <c r="LM244" s="71"/>
      <c r="LN244" s="71"/>
      <c r="LO244" s="71"/>
      <c r="LP244" s="71"/>
      <c r="LQ244" s="71"/>
      <c r="LR244" s="71"/>
      <c r="LS244" s="71"/>
      <c r="LT244" s="71"/>
      <c r="LU244" s="71"/>
      <c r="LV244" s="71"/>
      <c r="LW244" s="71"/>
      <c r="LX244" s="71"/>
      <c r="LY244" s="71"/>
      <c r="LZ244" s="71"/>
      <c r="MA244" s="71"/>
      <c r="MB244" s="71"/>
      <c r="MC244" s="71"/>
      <c r="MD244" s="71"/>
      <c r="ME244" s="71"/>
      <c r="MF244" s="71"/>
      <c r="MG244" s="71"/>
      <c r="MH244" s="71"/>
      <c r="MI244" s="71"/>
      <c r="MJ244" s="71"/>
      <c r="MK244" s="71"/>
      <c r="ML244" s="71"/>
      <c r="MM244" s="71"/>
      <c r="MN244" s="71"/>
      <c r="MO244" s="71"/>
      <c r="MP244" s="71"/>
      <c r="MQ244" s="71"/>
      <c r="MR244" s="71"/>
      <c r="MS244" s="71"/>
      <c r="MT244" s="71"/>
      <c r="MU244" s="71"/>
      <c r="MV244" s="71"/>
      <c r="MW244" s="71"/>
      <c r="MX244" s="71"/>
      <c r="MY244" s="71"/>
      <c r="MZ244" s="71"/>
      <c r="NA244" s="71"/>
      <c r="NB244" s="71"/>
      <c r="NC244" s="71"/>
      <c r="ND244" s="71"/>
      <c r="NE244" s="71"/>
      <c r="NF244" s="71"/>
      <c r="NG244" s="71"/>
      <c r="NH244" s="71"/>
      <c r="NI244" s="71"/>
      <c r="NJ244" s="71"/>
      <c r="NK244" s="71"/>
      <c r="NL244" s="71"/>
      <c r="NM244" s="71"/>
      <c r="NN244" s="71"/>
      <c r="NO244" s="71"/>
      <c r="NP244" s="71"/>
      <c r="NQ244" s="71"/>
      <c r="NR244" s="71"/>
      <c r="NS244" s="71"/>
      <c r="NT244" s="71"/>
      <c r="NU244" s="71"/>
      <c r="NV244" s="71"/>
      <c r="NW244" s="71"/>
      <c r="NX244" s="71"/>
      <c r="NY244" s="71"/>
      <c r="NZ244" s="71"/>
      <c r="OA244" s="71"/>
      <c r="OB244" s="71"/>
      <c r="OC244" s="71"/>
      <c r="OD244" s="71"/>
      <c r="OE244" s="71"/>
      <c r="OF244" s="71"/>
      <c r="OG244" s="71"/>
      <c r="OH244" s="71"/>
      <c r="OI244" s="71"/>
      <c r="OJ244" s="71"/>
      <c r="OK244" s="71"/>
      <c r="OL244" s="71"/>
      <c r="OM244" s="71"/>
      <c r="ON244" s="71"/>
      <c r="OO244" s="71"/>
      <c r="OP244" s="71"/>
      <c r="OQ244" s="71"/>
      <c r="OR244" s="71"/>
      <c r="OS244" s="71"/>
      <c r="OT244" s="71"/>
      <c r="OU244" s="71"/>
      <c r="OV244" s="71"/>
      <c r="OW244" s="71"/>
      <c r="OX244" s="71"/>
      <c r="OY244" s="71"/>
      <c r="OZ244" s="71"/>
      <c r="PA244" s="71"/>
      <c r="PB244" s="71"/>
      <c r="PC244" s="71"/>
      <c r="PD244" s="71"/>
      <c r="PE244" s="71"/>
      <c r="PF244" s="71"/>
      <c r="PG244" s="71"/>
      <c r="PH244" s="71"/>
      <c r="PI244" s="71"/>
      <c r="PJ244" s="71"/>
      <c r="PK244" s="71"/>
      <c r="PL244" s="71"/>
      <c r="PM244" s="71"/>
      <c r="PN244" s="71"/>
      <c r="PO244" s="71"/>
      <c r="PP244" s="71"/>
      <c r="PQ244" s="71"/>
      <c r="PR244" s="71"/>
      <c r="PS244" s="71"/>
      <c r="PT244" s="71"/>
      <c r="PU244" s="71"/>
      <c r="PV244" s="71"/>
      <c r="PW244" s="71"/>
      <c r="PX244" s="71"/>
      <c r="PY244" s="71"/>
      <c r="PZ244" s="71"/>
      <c r="QA244" s="71"/>
      <c r="QB244" s="71"/>
      <c r="QC244" s="71"/>
      <c r="QD244" s="71"/>
      <c r="QE244" s="71"/>
      <c r="QF244" s="71"/>
      <c r="QG244" s="71"/>
      <c r="QH244" s="71"/>
      <c r="QI244" s="71"/>
      <c r="QJ244" s="71"/>
      <c r="QK244" s="71"/>
      <c r="QL244" s="71"/>
      <c r="QM244" s="71"/>
      <c r="QN244" s="71"/>
      <c r="QO244" s="71"/>
      <c r="QP244" s="71"/>
      <c r="QQ244" s="71"/>
      <c r="QR244" s="71"/>
      <c r="QS244" s="71"/>
      <c r="QT244" s="71"/>
      <c r="QU244" s="71"/>
      <c r="QV244" s="71"/>
      <c r="QW244" s="71"/>
      <c r="QX244" s="71"/>
      <c r="QY244" s="71"/>
      <c r="QZ244" s="71"/>
      <c r="RA244" s="71"/>
      <c r="RB244" s="71"/>
      <c r="RC244" s="71"/>
      <c r="RD244" s="71"/>
      <c r="RE244" s="71"/>
      <c r="RF244" s="71"/>
      <c r="RG244" s="71"/>
      <c r="RH244" s="71"/>
      <c r="RI244" s="71"/>
      <c r="RJ244" s="71"/>
      <c r="RK244" s="71"/>
      <c r="RL244" s="71"/>
      <c r="RM244" s="71"/>
      <c r="RN244" s="71"/>
      <c r="RO244" s="71"/>
      <c r="RP244" s="71"/>
      <c r="RQ244" s="71"/>
      <c r="RR244" s="71"/>
      <c r="RS244" s="71"/>
      <c r="RT244" s="71"/>
      <c r="RU244" s="71"/>
      <c r="RV244" s="71"/>
      <c r="RW244" s="71"/>
      <c r="RX244" s="71"/>
      <c r="RY244" s="71"/>
      <c r="RZ244" s="71"/>
      <c r="SA244" s="71"/>
      <c r="SB244" s="71"/>
      <c r="SC244" s="71"/>
      <c r="SD244" s="71"/>
      <c r="SE244" s="71"/>
      <c r="SF244" s="71"/>
      <c r="SG244" s="71"/>
      <c r="SH244" s="71"/>
      <c r="SI244" s="71"/>
      <c r="SJ244" s="71"/>
      <c r="SK244" s="71"/>
      <c r="SL244" s="71"/>
      <c r="SM244" s="71"/>
      <c r="SN244" s="71"/>
      <c r="SO244" s="71"/>
      <c r="SP244" s="71"/>
      <c r="SQ244" s="71"/>
      <c r="SR244" s="71"/>
      <c r="SS244" s="71"/>
      <c r="ST244" s="71"/>
      <c r="SU244" s="71"/>
      <c r="SV244" s="71"/>
      <c r="SW244" s="71"/>
      <c r="SX244" s="71"/>
      <c r="SY244" s="71"/>
      <c r="SZ244" s="71"/>
      <c r="TA244" s="71"/>
      <c r="TB244" s="71"/>
      <c r="TC244" s="71"/>
      <c r="TD244" s="71"/>
      <c r="TE244" s="71"/>
      <c r="TF244" s="71"/>
      <c r="TG244" s="71"/>
      <c r="TH244" s="71"/>
      <c r="TI244" s="71"/>
      <c r="TJ244" s="71"/>
      <c r="TK244" s="71"/>
      <c r="TL244" s="71"/>
      <c r="TM244" s="71"/>
      <c r="TN244" s="71"/>
      <c r="TO244" s="71"/>
      <c r="TP244" s="71"/>
      <c r="TQ244" s="71"/>
      <c r="TR244" s="71"/>
      <c r="TS244" s="71"/>
      <c r="TT244" s="71"/>
      <c r="TU244" s="71"/>
      <c r="TV244" s="71"/>
      <c r="TW244" s="71"/>
      <c r="TX244" s="71"/>
      <c r="TY244" s="71"/>
      <c r="TZ244" s="71"/>
      <c r="UA244" s="71"/>
      <c r="UB244" s="71"/>
      <c r="UC244" s="71"/>
      <c r="UD244" s="71"/>
      <c r="UE244" s="71"/>
      <c r="UF244" s="71"/>
      <c r="UG244" s="71"/>
      <c r="UH244" s="71"/>
      <c r="UI244" s="71"/>
      <c r="UJ244" s="71"/>
      <c r="UK244" s="71"/>
      <c r="UL244" s="71"/>
      <c r="UM244" s="71"/>
      <c r="UN244" s="71"/>
      <c r="UO244" s="71"/>
      <c r="UP244" s="71"/>
      <c r="UQ244" s="71"/>
      <c r="UR244" s="71"/>
      <c r="US244" s="71"/>
      <c r="UT244" s="71"/>
      <c r="UU244" s="71"/>
      <c r="UV244" s="71"/>
      <c r="UW244" s="71"/>
      <c r="UX244" s="71"/>
      <c r="UY244" s="71"/>
      <c r="UZ244" s="71"/>
      <c r="VA244" s="71"/>
      <c r="VB244" s="71"/>
      <c r="VC244" s="71"/>
      <c r="VD244" s="71"/>
      <c r="VE244" s="71"/>
      <c r="VF244" s="71"/>
      <c r="VG244" s="71"/>
      <c r="VH244" s="71"/>
      <c r="VI244" s="71"/>
      <c r="VJ244" s="71"/>
      <c r="VK244" s="71"/>
      <c r="VL244" s="71"/>
      <c r="VM244" s="71"/>
      <c r="VN244" s="71"/>
      <c r="VO244" s="71"/>
      <c r="VP244" s="71"/>
      <c r="VQ244" s="71"/>
      <c r="VR244" s="71"/>
      <c r="VS244" s="71"/>
      <c r="VT244" s="71"/>
      <c r="VU244" s="71"/>
      <c r="VV244" s="71"/>
      <c r="VW244" s="71"/>
      <c r="VX244" s="71"/>
      <c r="VY244" s="71"/>
      <c r="VZ244" s="71"/>
      <c r="WA244" s="71"/>
      <c r="WB244" s="71"/>
      <c r="WC244" s="71"/>
      <c r="WD244" s="71"/>
      <c r="WE244" s="71"/>
      <c r="WF244" s="71"/>
      <c r="WG244" s="71"/>
      <c r="WH244" s="71"/>
      <c r="WI244" s="71"/>
      <c r="WJ244" s="71"/>
      <c r="WK244" s="71"/>
      <c r="WL244" s="71"/>
      <c r="WM244" s="71"/>
      <c r="WN244" s="71"/>
      <c r="WO244" s="71"/>
      <c r="WP244" s="71"/>
      <c r="WQ244" s="71"/>
      <c r="WR244" s="71"/>
      <c r="WS244" s="71"/>
      <c r="WT244" s="71"/>
      <c r="WU244" s="71"/>
      <c r="WV244" s="71"/>
      <c r="WW244" s="71"/>
      <c r="WX244" s="71"/>
      <c r="WY244" s="71"/>
      <c r="WZ244" s="71"/>
      <c r="XA244" s="71"/>
      <c r="XB244" s="71"/>
      <c r="XC244" s="71"/>
      <c r="XD244" s="71"/>
      <c r="XE244" s="71"/>
      <c r="XF244" s="71"/>
      <c r="XG244" s="71"/>
      <c r="XH244" s="71"/>
      <c r="XI244" s="71"/>
      <c r="XJ244" s="71"/>
      <c r="XK244" s="71"/>
      <c r="XL244" s="71"/>
      <c r="XM244" s="71"/>
      <c r="XN244" s="71"/>
      <c r="XO244" s="71"/>
      <c r="XP244" s="71"/>
      <c r="XQ244" s="71"/>
      <c r="XR244" s="71"/>
      <c r="XS244" s="71"/>
      <c r="XT244" s="71"/>
      <c r="XU244" s="71"/>
      <c r="XV244" s="71"/>
      <c r="XW244" s="71"/>
      <c r="XX244" s="71"/>
      <c r="XY244" s="71"/>
      <c r="XZ244" s="71"/>
      <c r="YA244" s="71"/>
      <c r="YB244" s="71"/>
      <c r="YC244" s="71"/>
      <c r="YD244" s="71"/>
      <c r="YE244" s="71"/>
      <c r="YF244" s="71"/>
      <c r="YG244" s="71"/>
      <c r="YH244" s="71"/>
      <c r="YI244" s="71"/>
      <c r="YJ244" s="71"/>
      <c r="YK244" s="71"/>
      <c r="YL244" s="71"/>
      <c r="YM244" s="71"/>
      <c r="YN244" s="71"/>
      <c r="YO244" s="71"/>
      <c r="YP244" s="71"/>
      <c r="YQ244" s="71"/>
      <c r="YR244" s="71"/>
      <c r="YS244" s="71"/>
      <c r="YT244" s="71"/>
      <c r="YU244" s="71"/>
      <c r="YV244" s="71"/>
      <c r="YW244" s="71"/>
      <c r="YX244" s="71"/>
      <c r="YY244" s="71"/>
      <c r="YZ244" s="71"/>
      <c r="ZA244" s="71"/>
      <c r="ZB244" s="71"/>
      <c r="ZC244" s="71"/>
      <c r="ZD244" s="71"/>
      <c r="ZE244" s="71"/>
      <c r="ZF244" s="71"/>
      <c r="ZG244" s="71"/>
      <c r="ZH244" s="71"/>
      <c r="ZI244" s="71"/>
      <c r="ZJ244" s="71"/>
      <c r="ZK244" s="71"/>
      <c r="ZL244" s="71"/>
      <c r="ZM244" s="71"/>
      <c r="ZN244" s="71"/>
      <c r="ZO244" s="71"/>
      <c r="ZP244" s="71"/>
      <c r="ZQ244" s="71"/>
      <c r="ZR244" s="71"/>
      <c r="ZS244" s="71"/>
      <c r="ZT244" s="71"/>
      <c r="ZU244" s="71"/>
      <c r="ZV244" s="71"/>
      <c r="ZW244" s="71"/>
      <c r="ZX244" s="71"/>
      <c r="ZY244" s="71"/>
      <c r="ZZ244" s="71"/>
      <c r="AAA244" s="71"/>
      <c r="AAB244" s="71"/>
      <c r="AAC244" s="71"/>
      <c r="AAD244" s="71"/>
      <c r="AAE244" s="71"/>
      <c r="AAF244" s="71"/>
      <c r="AAG244" s="71"/>
      <c r="AAH244" s="71"/>
      <c r="AAI244" s="71"/>
      <c r="AAJ244" s="71"/>
      <c r="AAK244" s="71"/>
      <c r="AAL244" s="71"/>
      <c r="AAM244" s="71"/>
      <c r="AAN244" s="71"/>
      <c r="AAO244" s="71"/>
      <c r="AAP244" s="71"/>
      <c r="AAQ244" s="71"/>
      <c r="AAR244" s="71"/>
      <c r="AAS244" s="71"/>
      <c r="AAT244" s="71"/>
      <c r="AAU244" s="71"/>
      <c r="AAV244" s="71"/>
      <c r="AAW244" s="71"/>
      <c r="AAX244" s="71"/>
      <c r="AAY244" s="71"/>
      <c r="AAZ244" s="71"/>
      <c r="ABA244" s="71"/>
      <c r="ABB244" s="71"/>
      <c r="ABC244" s="71"/>
      <c r="ABD244" s="71"/>
      <c r="ABE244" s="71"/>
      <c r="ABF244" s="71"/>
      <c r="ABG244" s="71"/>
      <c r="ABH244" s="71"/>
      <c r="ABI244" s="71"/>
      <c r="ABJ244" s="71"/>
      <c r="ABK244" s="71"/>
      <c r="ABL244" s="71"/>
      <c r="ABM244" s="71"/>
      <c r="ABN244" s="71"/>
      <c r="ABO244" s="71"/>
      <c r="ABP244" s="71"/>
      <c r="ABQ244" s="71"/>
      <c r="ABR244" s="71"/>
      <c r="ABS244" s="71"/>
      <c r="ABT244" s="71"/>
      <c r="ABU244" s="71"/>
      <c r="ABV244" s="71"/>
      <c r="ABW244" s="71"/>
      <c r="ABX244" s="71"/>
      <c r="ABY244" s="71"/>
      <c r="ABZ244" s="71"/>
      <c r="ACA244" s="71"/>
      <c r="ACB244" s="71"/>
      <c r="ACC244" s="71"/>
      <c r="ACD244" s="71"/>
      <c r="ACE244" s="71"/>
      <c r="ACF244" s="71"/>
      <c r="ACG244" s="71"/>
      <c r="ACH244" s="71"/>
      <c r="ACI244" s="71"/>
      <c r="ACJ244" s="71"/>
      <c r="ACK244" s="71"/>
      <c r="ACL244" s="71"/>
      <c r="ACM244" s="71"/>
      <c r="ACN244" s="71"/>
      <c r="ACO244" s="71"/>
      <c r="ACP244" s="71"/>
      <c r="ACQ244" s="71"/>
      <c r="ACR244" s="71"/>
      <c r="ACS244" s="71"/>
      <c r="ACT244" s="71"/>
      <c r="ACU244" s="71"/>
      <c r="ACV244" s="71"/>
      <c r="ACW244" s="71"/>
      <c r="ACX244" s="71"/>
      <c r="ACY244" s="71"/>
      <c r="ACZ244" s="71"/>
      <c r="ADA244" s="71"/>
      <c r="ADB244" s="71"/>
      <c r="ADC244" s="71"/>
      <c r="ADD244" s="71"/>
      <c r="ADE244" s="71"/>
      <c r="ADF244" s="71"/>
      <c r="ADG244" s="71"/>
      <c r="ADH244" s="71"/>
      <c r="ADI244" s="71"/>
      <c r="ADJ244" s="71"/>
      <c r="ADK244" s="71"/>
      <c r="ADL244" s="71"/>
      <c r="ADM244" s="71"/>
      <c r="ADN244" s="71"/>
      <c r="ADO244" s="71"/>
      <c r="ADP244" s="71"/>
      <c r="ADQ244" s="71"/>
      <c r="ADR244" s="71"/>
      <c r="ADS244" s="71"/>
      <c r="ADT244" s="71"/>
      <c r="ADU244" s="71"/>
      <c r="ADV244" s="71"/>
      <c r="ADW244" s="71"/>
      <c r="ADX244" s="71"/>
      <c r="ADY244" s="71"/>
      <c r="ADZ244" s="71"/>
      <c r="AEA244" s="71"/>
      <c r="AEB244" s="71"/>
      <c r="AEC244" s="71"/>
    </row>
    <row r="245" spans="1:809" s="73" customFormat="1" ht="23.25" customHeight="1">
      <c r="A245" s="49"/>
      <c r="B245" s="35">
        <v>3</v>
      </c>
      <c r="C245" s="62" t="s">
        <v>597</v>
      </c>
      <c r="D245" s="72" t="s">
        <v>56</v>
      </c>
      <c r="E245" s="63" t="s">
        <v>36</v>
      </c>
      <c r="F245" s="63" t="s">
        <v>198</v>
      </c>
      <c r="G245" s="63">
        <v>25</v>
      </c>
      <c r="H245" s="64"/>
      <c r="I245" s="63" t="s">
        <v>487</v>
      </c>
      <c r="J245" s="65">
        <v>2</v>
      </c>
      <c r="K245" s="90">
        <v>42</v>
      </c>
      <c r="L245" s="65">
        <v>1965</v>
      </c>
      <c r="M245" s="67">
        <v>23829</v>
      </c>
      <c r="N245" s="64"/>
      <c r="O245" s="68"/>
      <c r="P245" s="68"/>
      <c r="Q245" s="69" t="s">
        <v>298</v>
      </c>
      <c r="R245" s="126" t="s">
        <v>593</v>
      </c>
      <c r="S245" s="29"/>
      <c r="T245" s="30" t="str">
        <f t="shared" si="3"/>
        <v>Cu</v>
      </c>
      <c r="U245" s="29"/>
      <c r="V245" s="29"/>
      <c r="W245" s="29"/>
      <c r="X245" s="29"/>
      <c r="Y245" s="29"/>
      <c r="Z245" s="29"/>
      <c r="AA245" s="29"/>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1"/>
      <c r="BE245" s="71"/>
      <c r="BF245" s="71"/>
      <c r="BG245" s="71"/>
      <c r="BH245" s="71"/>
      <c r="BI245" s="71"/>
      <c r="BJ245" s="71"/>
      <c r="BK245" s="71"/>
      <c r="BL245" s="71"/>
      <c r="BM245" s="71"/>
      <c r="BN245" s="71"/>
      <c r="BO245" s="71"/>
      <c r="BP245" s="71"/>
      <c r="BQ245" s="71"/>
      <c r="BR245" s="71"/>
      <c r="BS245" s="71"/>
      <c r="BT245" s="71"/>
      <c r="BU245" s="71"/>
      <c r="BV245" s="71"/>
      <c r="BW245" s="71"/>
      <c r="BX245" s="71"/>
      <c r="BY245" s="71"/>
      <c r="BZ245" s="71"/>
      <c r="CA245" s="71"/>
      <c r="CB245" s="71"/>
      <c r="CC245" s="71"/>
      <c r="CD245" s="71"/>
      <c r="CE245" s="71"/>
      <c r="CF245" s="71"/>
      <c r="CG245" s="71"/>
      <c r="CH245" s="71"/>
      <c r="CI245" s="71"/>
      <c r="CJ245" s="71"/>
      <c r="CK245" s="71"/>
      <c r="CL245" s="71"/>
      <c r="CM245" s="71"/>
      <c r="CN245" s="71"/>
      <c r="CO245" s="71"/>
      <c r="CP245" s="71"/>
      <c r="CQ245" s="71"/>
      <c r="CR245" s="71"/>
      <c r="CS245" s="71"/>
      <c r="CT245" s="71"/>
      <c r="CU245" s="71"/>
      <c r="CV245" s="71"/>
      <c r="CW245" s="71"/>
      <c r="CX245" s="71"/>
      <c r="CY245" s="71"/>
      <c r="CZ245" s="71"/>
      <c r="DA245" s="71"/>
      <c r="DB245" s="71"/>
      <c r="DC245" s="71"/>
      <c r="DD245" s="71"/>
      <c r="DE245" s="71"/>
      <c r="DF245" s="71"/>
      <c r="DG245" s="71"/>
      <c r="DH245" s="71"/>
      <c r="DI245" s="71"/>
      <c r="DJ245" s="71"/>
      <c r="DK245" s="71"/>
      <c r="DL245" s="71"/>
      <c r="DM245" s="71"/>
      <c r="DN245" s="71"/>
      <c r="DO245" s="71"/>
      <c r="DP245" s="71"/>
      <c r="DQ245" s="71"/>
      <c r="DR245" s="71"/>
      <c r="DS245" s="71"/>
      <c r="DT245" s="71"/>
      <c r="DU245" s="71"/>
      <c r="DV245" s="71"/>
      <c r="DW245" s="71"/>
      <c r="DX245" s="71"/>
      <c r="DY245" s="71"/>
      <c r="DZ245" s="71"/>
      <c r="EA245" s="71"/>
      <c r="EB245" s="71"/>
      <c r="EC245" s="71"/>
      <c r="ED245" s="71"/>
      <c r="EE245" s="71"/>
      <c r="EF245" s="71"/>
      <c r="EG245" s="71"/>
      <c r="EH245" s="71"/>
      <c r="EI245" s="71"/>
      <c r="EJ245" s="71"/>
      <c r="EK245" s="71"/>
      <c r="EL245" s="71"/>
      <c r="EM245" s="71"/>
      <c r="EN245" s="71"/>
      <c r="EO245" s="71"/>
      <c r="EP245" s="71"/>
      <c r="EQ245" s="71"/>
      <c r="ER245" s="71"/>
      <c r="ES245" s="71"/>
      <c r="ET245" s="71"/>
      <c r="EU245" s="71"/>
      <c r="EV245" s="71"/>
      <c r="EW245" s="71"/>
      <c r="EX245" s="71"/>
      <c r="EY245" s="71"/>
      <c r="EZ245" s="71"/>
      <c r="FA245" s="71"/>
      <c r="FB245" s="71"/>
      <c r="FC245" s="71"/>
      <c r="FD245" s="71"/>
      <c r="FE245" s="71"/>
      <c r="FF245" s="71"/>
      <c r="FG245" s="71"/>
      <c r="FH245" s="71"/>
      <c r="FI245" s="71"/>
      <c r="FJ245" s="71"/>
      <c r="FK245" s="71"/>
      <c r="FL245" s="71"/>
      <c r="FM245" s="71"/>
      <c r="FN245" s="71"/>
      <c r="FO245" s="71"/>
      <c r="FP245" s="71"/>
      <c r="FQ245" s="71"/>
      <c r="FR245" s="71"/>
      <c r="FS245" s="71"/>
      <c r="FT245" s="71"/>
      <c r="FU245" s="71"/>
      <c r="FV245" s="71"/>
      <c r="FW245" s="71"/>
      <c r="FX245" s="71"/>
      <c r="FY245" s="71"/>
      <c r="FZ245" s="71"/>
      <c r="GA245" s="71"/>
      <c r="GB245" s="71"/>
      <c r="GC245" s="71"/>
      <c r="GD245" s="71"/>
      <c r="GE245" s="71"/>
      <c r="GF245" s="71"/>
      <c r="GG245" s="71"/>
      <c r="GH245" s="71"/>
      <c r="GI245" s="71"/>
      <c r="GJ245" s="71"/>
      <c r="GK245" s="71"/>
      <c r="GL245" s="71"/>
      <c r="GM245" s="71"/>
      <c r="GN245" s="71"/>
      <c r="GO245" s="71"/>
      <c r="GP245" s="71"/>
      <c r="GQ245" s="71"/>
      <c r="GR245" s="71"/>
      <c r="GS245" s="71"/>
      <c r="GT245" s="71"/>
      <c r="GU245" s="71"/>
      <c r="GV245" s="71"/>
      <c r="GW245" s="71"/>
      <c r="GX245" s="71"/>
      <c r="GY245" s="71"/>
      <c r="GZ245" s="71"/>
      <c r="HA245" s="71"/>
      <c r="HB245" s="71"/>
      <c r="HC245" s="71"/>
      <c r="HD245" s="71"/>
      <c r="HE245" s="71"/>
      <c r="HF245" s="71"/>
      <c r="HG245" s="71"/>
      <c r="HH245" s="71"/>
      <c r="HI245" s="71"/>
      <c r="HJ245" s="71"/>
      <c r="HK245" s="71"/>
      <c r="HL245" s="71"/>
      <c r="HM245" s="71"/>
      <c r="HN245" s="71"/>
      <c r="HO245" s="71"/>
      <c r="HP245" s="71"/>
      <c r="HQ245" s="71"/>
      <c r="HR245" s="71"/>
      <c r="HS245" s="71"/>
      <c r="HT245" s="71"/>
      <c r="HU245" s="71"/>
      <c r="HV245" s="71"/>
      <c r="HW245" s="71"/>
      <c r="HX245" s="71"/>
      <c r="HY245" s="71"/>
      <c r="HZ245" s="71"/>
      <c r="IA245" s="71"/>
      <c r="IB245" s="71"/>
      <c r="IC245" s="71"/>
      <c r="ID245" s="71"/>
      <c r="IE245" s="71"/>
      <c r="IF245" s="71"/>
      <c r="IG245" s="71"/>
      <c r="IH245" s="71"/>
      <c r="II245" s="71"/>
      <c r="IJ245" s="71"/>
      <c r="IK245" s="71"/>
      <c r="IL245" s="71"/>
      <c r="IM245" s="71"/>
      <c r="IN245" s="71"/>
      <c r="IO245" s="71"/>
      <c r="IP245" s="71"/>
      <c r="IQ245" s="71"/>
      <c r="IR245" s="71"/>
      <c r="IS245" s="71"/>
      <c r="IT245" s="71"/>
      <c r="IU245" s="71"/>
      <c r="IV245" s="71"/>
      <c r="IW245" s="71"/>
      <c r="IX245" s="71"/>
      <c r="IY245" s="71"/>
      <c r="IZ245" s="71"/>
      <c r="JA245" s="71"/>
      <c r="JB245" s="71"/>
      <c r="JC245" s="71"/>
      <c r="JD245" s="71"/>
      <c r="JE245" s="71"/>
      <c r="JF245" s="71"/>
      <c r="JG245" s="71"/>
      <c r="JH245" s="71"/>
      <c r="JI245" s="71"/>
      <c r="JJ245" s="71"/>
      <c r="JK245" s="71"/>
      <c r="JL245" s="71"/>
      <c r="JM245" s="71"/>
      <c r="JN245" s="71"/>
      <c r="JO245" s="71"/>
      <c r="JP245" s="71"/>
      <c r="JQ245" s="71"/>
      <c r="JR245" s="71"/>
      <c r="JS245" s="71"/>
      <c r="JT245" s="71"/>
      <c r="JU245" s="71"/>
      <c r="JV245" s="71"/>
      <c r="JW245" s="71"/>
      <c r="JX245" s="71"/>
      <c r="JY245" s="71"/>
      <c r="JZ245" s="71"/>
      <c r="KA245" s="71"/>
      <c r="KB245" s="71"/>
      <c r="KC245" s="71"/>
      <c r="KD245" s="71"/>
      <c r="KE245" s="71"/>
      <c r="KF245" s="71"/>
      <c r="KG245" s="71"/>
      <c r="KH245" s="71"/>
      <c r="KI245" s="71"/>
      <c r="KJ245" s="71"/>
      <c r="KK245" s="71"/>
      <c r="KL245" s="71"/>
      <c r="KM245" s="71"/>
      <c r="KN245" s="71"/>
      <c r="KO245" s="71"/>
      <c r="KP245" s="71"/>
      <c r="KQ245" s="71"/>
      <c r="KR245" s="71"/>
      <c r="KS245" s="71"/>
      <c r="KT245" s="71"/>
      <c r="KU245" s="71"/>
      <c r="KV245" s="71"/>
      <c r="KW245" s="71"/>
      <c r="KX245" s="71"/>
      <c r="KY245" s="71"/>
      <c r="KZ245" s="71"/>
      <c r="LA245" s="71"/>
      <c r="LB245" s="71"/>
      <c r="LC245" s="71"/>
      <c r="LD245" s="71"/>
      <c r="LE245" s="71"/>
      <c r="LF245" s="71"/>
      <c r="LG245" s="71"/>
      <c r="LH245" s="71"/>
      <c r="LI245" s="71"/>
      <c r="LJ245" s="71"/>
      <c r="LK245" s="71"/>
      <c r="LL245" s="71"/>
      <c r="LM245" s="71"/>
      <c r="LN245" s="71"/>
      <c r="LO245" s="71"/>
      <c r="LP245" s="71"/>
      <c r="LQ245" s="71"/>
      <c r="LR245" s="71"/>
      <c r="LS245" s="71"/>
      <c r="LT245" s="71"/>
      <c r="LU245" s="71"/>
      <c r="LV245" s="71"/>
      <c r="LW245" s="71"/>
      <c r="LX245" s="71"/>
      <c r="LY245" s="71"/>
      <c r="LZ245" s="71"/>
      <c r="MA245" s="71"/>
      <c r="MB245" s="71"/>
      <c r="MC245" s="71"/>
      <c r="MD245" s="71"/>
      <c r="ME245" s="71"/>
      <c r="MF245" s="71"/>
      <c r="MG245" s="71"/>
      <c r="MH245" s="71"/>
      <c r="MI245" s="71"/>
      <c r="MJ245" s="71"/>
      <c r="MK245" s="71"/>
      <c r="ML245" s="71"/>
      <c r="MM245" s="71"/>
      <c r="MN245" s="71"/>
      <c r="MO245" s="71"/>
      <c r="MP245" s="71"/>
      <c r="MQ245" s="71"/>
      <c r="MR245" s="71"/>
      <c r="MS245" s="71"/>
      <c r="MT245" s="71"/>
      <c r="MU245" s="71"/>
      <c r="MV245" s="71"/>
      <c r="MW245" s="71"/>
      <c r="MX245" s="71"/>
      <c r="MY245" s="71"/>
      <c r="MZ245" s="71"/>
      <c r="NA245" s="71"/>
      <c r="NB245" s="71"/>
      <c r="NC245" s="71"/>
      <c r="ND245" s="71"/>
      <c r="NE245" s="71"/>
      <c r="NF245" s="71"/>
      <c r="NG245" s="71"/>
      <c r="NH245" s="71"/>
      <c r="NI245" s="71"/>
      <c r="NJ245" s="71"/>
      <c r="NK245" s="71"/>
      <c r="NL245" s="71"/>
      <c r="NM245" s="71"/>
      <c r="NN245" s="71"/>
      <c r="NO245" s="71"/>
      <c r="NP245" s="71"/>
      <c r="NQ245" s="71"/>
      <c r="NR245" s="71"/>
      <c r="NS245" s="71"/>
      <c r="NT245" s="71"/>
      <c r="NU245" s="71"/>
      <c r="NV245" s="71"/>
      <c r="NW245" s="71"/>
      <c r="NX245" s="71"/>
      <c r="NY245" s="71"/>
      <c r="NZ245" s="71"/>
      <c r="OA245" s="71"/>
      <c r="OB245" s="71"/>
      <c r="OC245" s="71"/>
      <c r="OD245" s="71"/>
      <c r="OE245" s="71"/>
      <c r="OF245" s="71"/>
      <c r="OG245" s="71"/>
      <c r="OH245" s="71"/>
      <c r="OI245" s="71"/>
      <c r="OJ245" s="71"/>
      <c r="OK245" s="71"/>
      <c r="OL245" s="71"/>
      <c r="OM245" s="71"/>
      <c r="ON245" s="71"/>
      <c r="OO245" s="71"/>
      <c r="OP245" s="71"/>
      <c r="OQ245" s="71"/>
      <c r="OR245" s="71"/>
      <c r="OS245" s="71"/>
      <c r="OT245" s="71"/>
      <c r="OU245" s="71"/>
      <c r="OV245" s="71"/>
      <c r="OW245" s="71"/>
      <c r="OX245" s="71"/>
      <c r="OY245" s="71"/>
      <c r="OZ245" s="71"/>
      <c r="PA245" s="71"/>
      <c r="PB245" s="71"/>
      <c r="PC245" s="71"/>
      <c r="PD245" s="71"/>
      <c r="PE245" s="71"/>
      <c r="PF245" s="71"/>
      <c r="PG245" s="71"/>
      <c r="PH245" s="71"/>
      <c r="PI245" s="71"/>
      <c r="PJ245" s="71"/>
      <c r="PK245" s="71"/>
      <c r="PL245" s="71"/>
      <c r="PM245" s="71"/>
      <c r="PN245" s="71"/>
      <c r="PO245" s="71"/>
      <c r="PP245" s="71"/>
      <c r="PQ245" s="71"/>
      <c r="PR245" s="71"/>
      <c r="PS245" s="71"/>
      <c r="PT245" s="71"/>
      <c r="PU245" s="71"/>
      <c r="PV245" s="71"/>
      <c r="PW245" s="71"/>
      <c r="PX245" s="71"/>
      <c r="PY245" s="71"/>
      <c r="PZ245" s="71"/>
      <c r="QA245" s="71"/>
      <c r="QB245" s="71"/>
      <c r="QC245" s="71"/>
      <c r="QD245" s="71"/>
      <c r="QE245" s="71"/>
      <c r="QF245" s="71"/>
      <c r="QG245" s="71"/>
      <c r="QH245" s="71"/>
      <c r="QI245" s="71"/>
      <c r="QJ245" s="71"/>
      <c r="QK245" s="71"/>
      <c r="QL245" s="71"/>
      <c r="QM245" s="71"/>
      <c r="QN245" s="71"/>
      <c r="QO245" s="71"/>
      <c r="QP245" s="71"/>
      <c r="QQ245" s="71"/>
      <c r="QR245" s="71"/>
      <c r="QS245" s="71"/>
      <c r="QT245" s="71"/>
      <c r="QU245" s="71"/>
      <c r="QV245" s="71"/>
      <c r="QW245" s="71"/>
      <c r="QX245" s="71"/>
      <c r="QY245" s="71"/>
      <c r="QZ245" s="71"/>
      <c r="RA245" s="71"/>
      <c r="RB245" s="71"/>
      <c r="RC245" s="71"/>
      <c r="RD245" s="71"/>
      <c r="RE245" s="71"/>
      <c r="RF245" s="71"/>
      <c r="RG245" s="71"/>
      <c r="RH245" s="71"/>
      <c r="RI245" s="71"/>
      <c r="RJ245" s="71"/>
      <c r="RK245" s="71"/>
      <c r="RL245" s="71"/>
      <c r="RM245" s="71"/>
      <c r="RN245" s="71"/>
      <c r="RO245" s="71"/>
      <c r="RP245" s="71"/>
      <c r="RQ245" s="71"/>
      <c r="RR245" s="71"/>
      <c r="RS245" s="71"/>
      <c r="RT245" s="71"/>
      <c r="RU245" s="71"/>
      <c r="RV245" s="71"/>
      <c r="RW245" s="71"/>
      <c r="RX245" s="71"/>
      <c r="RY245" s="71"/>
      <c r="RZ245" s="71"/>
      <c r="SA245" s="71"/>
      <c r="SB245" s="71"/>
      <c r="SC245" s="71"/>
      <c r="SD245" s="71"/>
      <c r="SE245" s="71"/>
      <c r="SF245" s="71"/>
      <c r="SG245" s="71"/>
      <c r="SH245" s="71"/>
      <c r="SI245" s="71"/>
      <c r="SJ245" s="71"/>
      <c r="SK245" s="71"/>
      <c r="SL245" s="71"/>
      <c r="SM245" s="71"/>
      <c r="SN245" s="71"/>
      <c r="SO245" s="71"/>
      <c r="SP245" s="71"/>
      <c r="SQ245" s="71"/>
      <c r="SR245" s="71"/>
      <c r="SS245" s="71"/>
      <c r="ST245" s="71"/>
      <c r="SU245" s="71"/>
      <c r="SV245" s="71"/>
      <c r="SW245" s="71"/>
      <c r="SX245" s="71"/>
      <c r="SY245" s="71"/>
      <c r="SZ245" s="71"/>
      <c r="TA245" s="71"/>
      <c r="TB245" s="71"/>
      <c r="TC245" s="71"/>
      <c r="TD245" s="71"/>
      <c r="TE245" s="71"/>
      <c r="TF245" s="71"/>
      <c r="TG245" s="71"/>
      <c r="TH245" s="71"/>
      <c r="TI245" s="71"/>
      <c r="TJ245" s="71"/>
      <c r="TK245" s="71"/>
      <c r="TL245" s="71"/>
      <c r="TM245" s="71"/>
      <c r="TN245" s="71"/>
      <c r="TO245" s="71"/>
      <c r="TP245" s="71"/>
      <c r="TQ245" s="71"/>
      <c r="TR245" s="71"/>
      <c r="TS245" s="71"/>
      <c r="TT245" s="71"/>
      <c r="TU245" s="71"/>
      <c r="TV245" s="71"/>
      <c r="TW245" s="71"/>
      <c r="TX245" s="71"/>
      <c r="TY245" s="71"/>
      <c r="TZ245" s="71"/>
      <c r="UA245" s="71"/>
      <c r="UB245" s="71"/>
      <c r="UC245" s="71"/>
      <c r="UD245" s="71"/>
      <c r="UE245" s="71"/>
      <c r="UF245" s="71"/>
      <c r="UG245" s="71"/>
      <c r="UH245" s="71"/>
      <c r="UI245" s="71"/>
      <c r="UJ245" s="71"/>
      <c r="UK245" s="71"/>
      <c r="UL245" s="71"/>
      <c r="UM245" s="71"/>
      <c r="UN245" s="71"/>
      <c r="UO245" s="71"/>
      <c r="UP245" s="71"/>
      <c r="UQ245" s="71"/>
      <c r="UR245" s="71"/>
      <c r="US245" s="71"/>
      <c r="UT245" s="71"/>
      <c r="UU245" s="71"/>
      <c r="UV245" s="71"/>
      <c r="UW245" s="71"/>
      <c r="UX245" s="71"/>
      <c r="UY245" s="71"/>
      <c r="UZ245" s="71"/>
      <c r="VA245" s="71"/>
      <c r="VB245" s="71"/>
      <c r="VC245" s="71"/>
      <c r="VD245" s="71"/>
      <c r="VE245" s="71"/>
      <c r="VF245" s="71"/>
      <c r="VG245" s="71"/>
      <c r="VH245" s="71"/>
      <c r="VI245" s="71"/>
      <c r="VJ245" s="71"/>
      <c r="VK245" s="71"/>
      <c r="VL245" s="71"/>
      <c r="VM245" s="71"/>
      <c r="VN245" s="71"/>
      <c r="VO245" s="71"/>
      <c r="VP245" s="71"/>
      <c r="VQ245" s="71"/>
      <c r="VR245" s="71"/>
      <c r="VS245" s="71"/>
      <c r="VT245" s="71"/>
      <c r="VU245" s="71"/>
      <c r="VV245" s="71"/>
      <c r="VW245" s="71"/>
      <c r="VX245" s="71"/>
      <c r="VY245" s="71"/>
      <c r="VZ245" s="71"/>
      <c r="WA245" s="71"/>
      <c r="WB245" s="71"/>
      <c r="WC245" s="71"/>
      <c r="WD245" s="71"/>
      <c r="WE245" s="71"/>
      <c r="WF245" s="71"/>
      <c r="WG245" s="71"/>
      <c r="WH245" s="71"/>
      <c r="WI245" s="71"/>
      <c r="WJ245" s="71"/>
      <c r="WK245" s="71"/>
      <c r="WL245" s="71"/>
      <c r="WM245" s="71"/>
      <c r="WN245" s="71"/>
      <c r="WO245" s="71"/>
      <c r="WP245" s="71"/>
      <c r="WQ245" s="71"/>
      <c r="WR245" s="71"/>
      <c r="WS245" s="71"/>
      <c r="WT245" s="71"/>
      <c r="WU245" s="71"/>
      <c r="WV245" s="71"/>
      <c r="WW245" s="71"/>
      <c r="WX245" s="71"/>
      <c r="WY245" s="71"/>
      <c r="WZ245" s="71"/>
      <c r="XA245" s="71"/>
      <c r="XB245" s="71"/>
      <c r="XC245" s="71"/>
      <c r="XD245" s="71"/>
      <c r="XE245" s="71"/>
      <c r="XF245" s="71"/>
      <c r="XG245" s="71"/>
      <c r="XH245" s="71"/>
      <c r="XI245" s="71"/>
      <c r="XJ245" s="71"/>
      <c r="XK245" s="71"/>
      <c r="XL245" s="71"/>
      <c r="XM245" s="71"/>
      <c r="XN245" s="71"/>
      <c r="XO245" s="71"/>
      <c r="XP245" s="71"/>
      <c r="XQ245" s="71"/>
      <c r="XR245" s="71"/>
      <c r="XS245" s="71"/>
      <c r="XT245" s="71"/>
      <c r="XU245" s="71"/>
      <c r="XV245" s="71"/>
      <c r="XW245" s="71"/>
      <c r="XX245" s="71"/>
      <c r="XY245" s="71"/>
      <c r="XZ245" s="71"/>
      <c r="YA245" s="71"/>
      <c r="YB245" s="71"/>
      <c r="YC245" s="71"/>
      <c r="YD245" s="71"/>
      <c r="YE245" s="71"/>
      <c r="YF245" s="71"/>
      <c r="YG245" s="71"/>
      <c r="YH245" s="71"/>
      <c r="YI245" s="71"/>
      <c r="YJ245" s="71"/>
      <c r="YK245" s="71"/>
      <c r="YL245" s="71"/>
      <c r="YM245" s="71"/>
      <c r="YN245" s="71"/>
      <c r="YO245" s="71"/>
      <c r="YP245" s="71"/>
      <c r="YQ245" s="71"/>
      <c r="YR245" s="71"/>
      <c r="YS245" s="71"/>
      <c r="YT245" s="71"/>
      <c r="YU245" s="71"/>
      <c r="YV245" s="71"/>
      <c r="YW245" s="71"/>
      <c r="YX245" s="71"/>
      <c r="YY245" s="71"/>
      <c r="YZ245" s="71"/>
      <c r="ZA245" s="71"/>
      <c r="ZB245" s="71"/>
      <c r="ZC245" s="71"/>
      <c r="ZD245" s="71"/>
      <c r="ZE245" s="71"/>
      <c r="ZF245" s="71"/>
      <c r="ZG245" s="71"/>
      <c r="ZH245" s="71"/>
      <c r="ZI245" s="71"/>
      <c r="ZJ245" s="71"/>
      <c r="ZK245" s="71"/>
      <c r="ZL245" s="71"/>
      <c r="ZM245" s="71"/>
      <c r="ZN245" s="71"/>
      <c r="ZO245" s="71"/>
      <c r="ZP245" s="71"/>
      <c r="ZQ245" s="71"/>
      <c r="ZR245" s="71"/>
      <c r="ZS245" s="71"/>
      <c r="ZT245" s="71"/>
      <c r="ZU245" s="71"/>
      <c r="ZV245" s="71"/>
      <c r="ZW245" s="71"/>
      <c r="ZX245" s="71"/>
      <c r="ZY245" s="71"/>
      <c r="ZZ245" s="71"/>
      <c r="AAA245" s="71"/>
      <c r="AAB245" s="71"/>
      <c r="AAC245" s="71"/>
      <c r="AAD245" s="71"/>
      <c r="AAE245" s="71"/>
      <c r="AAF245" s="71"/>
      <c r="AAG245" s="71"/>
      <c r="AAH245" s="71"/>
      <c r="AAI245" s="71"/>
      <c r="AAJ245" s="71"/>
      <c r="AAK245" s="71"/>
      <c r="AAL245" s="71"/>
      <c r="AAM245" s="71"/>
      <c r="AAN245" s="71"/>
      <c r="AAO245" s="71"/>
      <c r="AAP245" s="71"/>
      <c r="AAQ245" s="71"/>
      <c r="AAR245" s="71"/>
      <c r="AAS245" s="71"/>
      <c r="AAT245" s="71"/>
      <c r="AAU245" s="71"/>
      <c r="AAV245" s="71"/>
      <c r="AAW245" s="71"/>
      <c r="AAX245" s="71"/>
      <c r="AAY245" s="71"/>
      <c r="AAZ245" s="71"/>
      <c r="ABA245" s="71"/>
      <c r="ABB245" s="71"/>
      <c r="ABC245" s="71"/>
      <c r="ABD245" s="71"/>
      <c r="ABE245" s="71"/>
      <c r="ABF245" s="71"/>
      <c r="ABG245" s="71"/>
      <c r="ABH245" s="71"/>
      <c r="ABI245" s="71"/>
      <c r="ABJ245" s="71"/>
      <c r="ABK245" s="71"/>
      <c r="ABL245" s="71"/>
      <c r="ABM245" s="71"/>
      <c r="ABN245" s="71"/>
      <c r="ABO245" s="71"/>
      <c r="ABP245" s="71"/>
      <c r="ABQ245" s="71"/>
      <c r="ABR245" s="71"/>
      <c r="ABS245" s="71"/>
      <c r="ABT245" s="71"/>
      <c r="ABU245" s="71"/>
      <c r="ABV245" s="71"/>
      <c r="ABW245" s="71"/>
      <c r="ABX245" s="71"/>
      <c r="ABY245" s="71"/>
      <c r="ABZ245" s="71"/>
      <c r="ACA245" s="71"/>
      <c r="ACB245" s="71"/>
      <c r="ACC245" s="71"/>
      <c r="ACD245" s="71"/>
      <c r="ACE245" s="71"/>
      <c r="ACF245" s="71"/>
      <c r="ACG245" s="71"/>
      <c r="ACH245" s="71"/>
      <c r="ACI245" s="71"/>
      <c r="ACJ245" s="71"/>
      <c r="ACK245" s="71"/>
      <c r="ACL245" s="71"/>
      <c r="ACM245" s="71"/>
      <c r="ACN245" s="71"/>
      <c r="ACO245" s="71"/>
      <c r="ACP245" s="71"/>
      <c r="ACQ245" s="71"/>
      <c r="ACR245" s="71"/>
      <c r="ACS245" s="71"/>
      <c r="ACT245" s="71"/>
      <c r="ACU245" s="71"/>
      <c r="ACV245" s="71"/>
      <c r="ACW245" s="71"/>
      <c r="ACX245" s="71"/>
      <c r="ACY245" s="71"/>
      <c r="ACZ245" s="71"/>
      <c r="ADA245" s="71"/>
      <c r="ADB245" s="71"/>
      <c r="ADC245" s="71"/>
      <c r="ADD245" s="71"/>
      <c r="ADE245" s="71"/>
      <c r="ADF245" s="71"/>
      <c r="ADG245" s="71"/>
      <c r="ADH245" s="71"/>
      <c r="ADI245" s="71"/>
      <c r="ADJ245" s="71"/>
      <c r="ADK245" s="71"/>
      <c r="ADL245" s="71"/>
      <c r="ADM245" s="71"/>
      <c r="ADN245" s="71"/>
      <c r="ADO245" s="71"/>
      <c r="ADP245" s="71"/>
      <c r="ADQ245" s="71"/>
      <c r="ADR245" s="71"/>
      <c r="ADS245" s="71"/>
      <c r="ADT245" s="71"/>
      <c r="ADU245" s="71"/>
      <c r="ADV245" s="71"/>
      <c r="ADW245" s="71"/>
      <c r="ADX245" s="71"/>
      <c r="ADY245" s="71"/>
      <c r="ADZ245" s="71"/>
      <c r="AEA245" s="71"/>
      <c r="AEB245" s="71"/>
      <c r="AEC245" s="71"/>
    </row>
    <row r="246" spans="1:809" s="73" customFormat="1" ht="23.25" customHeight="1">
      <c r="A246" s="49"/>
      <c r="B246" s="35">
        <v>3</v>
      </c>
      <c r="C246" s="62" t="s">
        <v>598</v>
      </c>
      <c r="D246" s="72" t="s">
        <v>56</v>
      </c>
      <c r="E246" s="63" t="s">
        <v>36</v>
      </c>
      <c r="F246" s="63" t="s">
        <v>198</v>
      </c>
      <c r="G246" s="63">
        <v>5</v>
      </c>
      <c r="H246" s="64"/>
      <c r="I246" s="63" t="s">
        <v>136</v>
      </c>
      <c r="J246" s="65">
        <v>1</v>
      </c>
      <c r="K246" s="90">
        <v>55</v>
      </c>
      <c r="L246" s="65">
        <v>1965</v>
      </c>
      <c r="M246" s="67">
        <v>23829</v>
      </c>
      <c r="N246" s="64">
        <v>800</v>
      </c>
      <c r="O246" s="68">
        <v>1</v>
      </c>
      <c r="P246" s="68"/>
      <c r="Q246" s="69" t="s">
        <v>298</v>
      </c>
      <c r="R246" s="126" t="s">
        <v>593</v>
      </c>
      <c r="S246" s="29"/>
      <c r="T246" s="30" t="str">
        <f t="shared" si="3"/>
        <v>Cu</v>
      </c>
      <c r="U246" s="29"/>
      <c r="V246" s="29"/>
      <c r="W246" s="29"/>
      <c r="X246" s="29"/>
      <c r="Y246" s="29"/>
      <c r="Z246" s="29"/>
      <c r="AA246" s="29"/>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1"/>
      <c r="BE246" s="71"/>
      <c r="BF246" s="71"/>
      <c r="BG246" s="71"/>
      <c r="BH246" s="71"/>
      <c r="BI246" s="71"/>
      <c r="BJ246" s="71"/>
      <c r="BK246" s="71"/>
      <c r="BL246" s="71"/>
      <c r="BM246" s="71"/>
      <c r="BN246" s="71"/>
      <c r="BO246" s="71"/>
      <c r="BP246" s="71"/>
      <c r="BQ246" s="71"/>
      <c r="BR246" s="71"/>
      <c r="BS246" s="71"/>
      <c r="BT246" s="71"/>
      <c r="BU246" s="71"/>
      <c r="BV246" s="71"/>
      <c r="BW246" s="71"/>
      <c r="BX246" s="71"/>
      <c r="BY246" s="71"/>
      <c r="BZ246" s="71"/>
      <c r="CA246" s="71"/>
      <c r="CB246" s="71"/>
      <c r="CC246" s="71"/>
      <c r="CD246" s="71"/>
      <c r="CE246" s="71"/>
      <c r="CF246" s="71"/>
      <c r="CG246" s="71"/>
      <c r="CH246" s="71"/>
      <c r="CI246" s="71"/>
      <c r="CJ246" s="71"/>
      <c r="CK246" s="71"/>
      <c r="CL246" s="71"/>
      <c r="CM246" s="71"/>
      <c r="CN246" s="71"/>
      <c r="CO246" s="71"/>
      <c r="CP246" s="71"/>
      <c r="CQ246" s="71"/>
      <c r="CR246" s="71"/>
      <c r="CS246" s="71"/>
      <c r="CT246" s="71"/>
      <c r="CU246" s="71"/>
      <c r="CV246" s="71"/>
      <c r="CW246" s="71"/>
      <c r="CX246" s="71"/>
      <c r="CY246" s="71"/>
      <c r="CZ246" s="71"/>
      <c r="DA246" s="71"/>
      <c r="DB246" s="71"/>
      <c r="DC246" s="71"/>
      <c r="DD246" s="71"/>
      <c r="DE246" s="71"/>
      <c r="DF246" s="71"/>
      <c r="DG246" s="71"/>
      <c r="DH246" s="71"/>
      <c r="DI246" s="71"/>
      <c r="DJ246" s="71"/>
      <c r="DK246" s="71"/>
      <c r="DL246" s="71"/>
      <c r="DM246" s="71"/>
      <c r="DN246" s="71"/>
      <c r="DO246" s="71"/>
      <c r="DP246" s="71"/>
      <c r="DQ246" s="71"/>
      <c r="DR246" s="71"/>
      <c r="DS246" s="71"/>
      <c r="DT246" s="71"/>
      <c r="DU246" s="71"/>
      <c r="DV246" s="71"/>
      <c r="DW246" s="71"/>
      <c r="DX246" s="71"/>
      <c r="DY246" s="71"/>
      <c r="DZ246" s="71"/>
      <c r="EA246" s="71"/>
      <c r="EB246" s="71"/>
      <c r="EC246" s="71"/>
      <c r="ED246" s="71"/>
      <c r="EE246" s="71"/>
      <c r="EF246" s="71"/>
      <c r="EG246" s="71"/>
      <c r="EH246" s="71"/>
      <c r="EI246" s="71"/>
      <c r="EJ246" s="71"/>
      <c r="EK246" s="71"/>
      <c r="EL246" s="71"/>
      <c r="EM246" s="71"/>
      <c r="EN246" s="71"/>
      <c r="EO246" s="71"/>
      <c r="EP246" s="71"/>
      <c r="EQ246" s="71"/>
      <c r="ER246" s="71"/>
      <c r="ES246" s="71"/>
      <c r="ET246" s="71"/>
      <c r="EU246" s="71"/>
      <c r="EV246" s="71"/>
      <c r="EW246" s="71"/>
      <c r="EX246" s="71"/>
      <c r="EY246" s="71"/>
      <c r="EZ246" s="71"/>
      <c r="FA246" s="71"/>
      <c r="FB246" s="71"/>
      <c r="FC246" s="71"/>
      <c r="FD246" s="71"/>
      <c r="FE246" s="71"/>
      <c r="FF246" s="71"/>
      <c r="FG246" s="71"/>
      <c r="FH246" s="71"/>
      <c r="FI246" s="71"/>
      <c r="FJ246" s="71"/>
      <c r="FK246" s="71"/>
      <c r="FL246" s="71"/>
      <c r="FM246" s="71"/>
      <c r="FN246" s="71"/>
      <c r="FO246" s="71"/>
      <c r="FP246" s="71"/>
      <c r="FQ246" s="71"/>
      <c r="FR246" s="71"/>
      <c r="FS246" s="71"/>
      <c r="FT246" s="71"/>
      <c r="FU246" s="71"/>
      <c r="FV246" s="71"/>
      <c r="FW246" s="71"/>
      <c r="FX246" s="71"/>
      <c r="FY246" s="71"/>
      <c r="FZ246" s="71"/>
      <c r="GA246" s="71"/>
      <c r="GB246" s="71"/>
      <c r="GC246" s="71"/>
      <c r="GD246" s="71"/>
      <c r="GE246" s="71"/>
      <c r="GF246" s="71"/>
      <c r="GG246" s="71"/>
      <c r="GH246" s="71"/>
      <c r="GI246" s="71"/>
      <c r="GJ246" s="71"/>
      <c r="GK246" s="71"/>
      <c r="GL246" s="71"/>
      <c r="GM246" s="71"/>
      <c r="GN246" s="71"/>
      <c r="GO246" s="71"/>
      <c r="GP246" s="71"/>
      <c r="GQ246" s="71"/>
      <c r="GR246" s="71"/>
      <c r="GS246" s="71"/>
      <c r="GT246" s="71"/>
      <c r="GU246" s="71"/>
      <c r="GV246" s="71"/>
      <c r="GW246" s="71"/>
      <c r="GX246" s="71"/>
      <c r="GY246" s="71"/>
      <c r="GZ246" s="71"/>
      <c r="HA246" s="71"/>
      <c r="HB246" s="71"/>
      <c r="HC246" s="71"/>
      <c r="HD246" s="71"/>
      <c r="HE246" s="71"/>
      <c r="HF246" s="71"/>
      <c r="HG246" s="71"/>
      <c r="HH246" s="71"/>
      <c r="HI246" s="71"/>
      <c r="HJ246" s="71"/>
      <c r="HK246" s="71"/>
      <c r="HL246" s="71"/>
      <c r="HM246" s="71"/>
      <c r="HN246" s="71"/>
      <c r="HO246" s="71"/>
      <c r="HP246" s="71"/>
      <c r="HQ246" s="71"/>
      <c r="HR246" s="71"/>
      <c r="HS246" s="71"/>
      <c r="HT246" s="71"/>
      <c r="HU246" s="71"/>
      <c r="HV246" s="71"/>
      <c r="HW246" s="71"/>
      <c r="HX246" s="71"/>
      <c r="HY246" s="71"/>
      <c r="HZ246" s="71"/>
      <c r="IA246" s="71"/>
      <c r="IB246" s="71"/>
      <c r="IC246" s="71"/>
      <c r="ID246" s="71"/>
      <c r="IE246" s="71"/>
      <c r="IF246" s="71"/>
      <c r="IG246" s="71"/>
      <c r="IH246" s="71"/>
      <c r="II246" s="71"/>
      <c r="IJ246" s="71"/>
      <c r="IK246" s="71"/>
      <c r="IL246" s="71"/>
      <c r="IM246" s="71"/>
      <c r="IN246" s="71"/>
      <c r="IO246" s="71"/>
      <c r="IP246" s="71"/>
      <c r="IQ246" s="71"/>
      <c r="IR246" s="71"/>
      <c r="IS246" s="71"/>
      <c r="IT246" s="71"/>
      <c r="IU246" s="71"/>
      <c r="IV246" s="71"/>
      <c r="IW246" s="71"/>
      <c r="IX246" s="71"/>
      <c r="IY246" s="71"/>
      <c r="IZ246" s="71"/>
      <c r="JA246" s="71"/>
      <c r="JB246" s="71"/>
      <c r="JC246" s="71"/>
      <c r="JD246" s="71"/>
      <c r="JE246" s="71"/>
      <c r="JF246" s="71"/>
      <c r="JG246" s="71"/>
      <c r="JH246" s="71"/>
      <c r="JI246" s="71"/>
      <c r="JJ246" s="71"/>
      <c r="JK246" s="71"/>
      <c r="JL246" s="71"/>
      <c r="JM246" s="71"/>
      <c r="JN246" s="71"/>
      <c r="JO246" s="71"/>
      <c r="JP246" s="71"/>
      <c r="JQ246" s="71"/>
      <c r="JR246" s="71"/>
      <c r="JS246" s="71"/>
      <c r="JT246" s="71"/>
      <c r="JU246" s="71"/>
      <c r="JV246" s="71"/>
      <c r="JW246" s="71"/>
      <c r="JX246" s="71"/>
      <c r="JY246" s="71"/>
      <c r="JZ246" s="71"/>
      <c r="KA246" s="71"/>
      <c r="KB246" s="71"/>
      <c r="KC246" s="71"/>
      <c r="KD246" s="71"/>
      <c r="KE246" s="71"/>
      <c r="KF246" s="71"/>
      <c r="KG246" s="71"/>
      <c r="KH246" s="71"/>
      <c r="KI246" s="71"/>
      <c r="KJ246" s="71"/>
      <c r="KK246" s="71"/>
      <c r="KL246" s="71"/>
      <c r="KM246" s="71"/>
      <c r="KN246" s="71"/>
      <c r="KO246" s="71"/>
      <c r="KP246" s="71"/>
      <c r="KQ246" s="71"/>
      <c r="KR246" s="71"/>
      <c r="KS246" s="71"/>
      <c r="KT246" s="71"/>
      <c r="KU246" s="71"/>
      <c r="KV246" s="71"/>
      <c r="KW246" s="71"/>
      <c r="KX246" s="71"/>
      <c r="KY246" s="71"/>
      <c r="KZ246" s="71"/>
      <c r="LA246" s="71"/>
      <c r="LB246" s="71"/>
      <c r="LC246" s="71"/>
      <c r="LD246" s="71"/>
      <c r="LE246" s="71"/>
      <c r="LF246" s="71"/>
      <c r="LG246" s="71"/>
      <c r="LH246" s="71"/>
      <c r="LI246" s="71"/>
      <c r="LJ246" s="71"/>
      <c r="LK246" s="71"/>
      <c r="LL246" s="71"/>
      <c r="LM246" s="71"/>
      <c r="LN246" s="71"/>
      <c r="LO246" s="71"/>
      <c r="LP246" s="71"/>
      <c r="LQ246" s="71"/>
      <c r="LR246" s="71"/>
      <c r="LS246" s="71"/>
      <c r="LT246" s="71"/>
      <c r="LU246" s="71"/>
      <c r="LV246" s="71"/>
      <c r="LW246" s="71"/>
      <c r="LX246" s="71"/>
      <c r="LY246" s="71"/>
      <c r="LZ246" s="71"/>
      <c r="MA246" s="71"/>
      <c r="MB246" s="71"/>
      <c r="MC246" s="71"/>
      <c r="MD246" s="71"/>
      <c r="ME246" s="71"/>
      <c r="MF246" s="71"/>
      <c r="MG246" s="71"/>
      <c r="MH246" s="71"/>
      <c r="MI246" s="71"/>
      <c r="MJ246" s="71"/>
      <c r="MK246" s="71"/>
      <c r="ML246" s="71"/>
      <c r="MM246" s="71"/>
      <c r="MN246" s="71"/>
      <c r="MO246" s="71"/>
      <c r="MP246" s="71"/>
      <c r="MQ246" s="71"/>
      <c r="MR246" s="71"/>
      <c r="MS246" s="71"/>
      <c r="MT246" s="71"/>
      <c r="MU246" s="71"/>
      <c r="MV246" s="71"/>
      <c r="MW246" s="71"/>
      <c r="MX246" s="71"/>
      <c r="MY246" s="71"/>
      <c r="MZ246" s="71"/>
      <c r="NA246" s="71"/>
      <c r="NB246" s="71"/>
      <c r="NC246" s="71"/>
      <c r="ND246" s="71"/>
      <c r="NE246" s="71"/>
      <c r="NF246" s="71"/>
      <c r="NG246" s="71"/>
      <c r="NH246" s="71"/>
      <c r="NI246" s="71"/>
      <c r="NJ246" s="71"/>
      <c r="NK246" s="71"/>
      <c r="NL246" s="71"/>
      <c r="NM246" s="71"/>
      <c r="NN246" s="71"/>
      <c r="NO246" s="71"/>
      <c r="NP246" s="71"/>
      <c r="NQ246" s="71"/>
      <c r="NR246" s="71"/>
      <c r="NS246" s="71"/>
      <c r="NT246" s="71"/>
      <c r="NU246" s="71"/>
      <c r="NV246" s="71"/>
      <c r="NW246" s="71"/>
      <c r="NX246" s="71"/>
      <c r="NY246" s="71"/>
      <c r="NZ246" s="71"/>
      <c r="OA246" s="71"/>
      <c r="OB246" s="71"/>
      <c r="OC246" s="71"/>
      <c r="OD246" s="71"/>
      <c r="OE246" s="71"/>
      <c r="OF246" s="71"/>
      <c r="OG246" s="71"/>
      <c r="OH246" s="71"/>
      <c r="OI246" s="71"/>
      <c r="OJ246" s="71"/>
      <c r="OK246" s="71"/>
      <c r="OL246" s="71"/>
      <c r="OM246" s="71"/>
      <c r="ON246" s="71"/>
      <c r="OO246" s="71"/>
      <c r="OP246" s="71"/>
      <c r="OQ246" s="71"/>
      <c r="OR246" s="71"/>
      <c r="OS246" s="71"/>
      <c r="OT246" s="71"/>
      <c r="OU246" s="71"/>
      <c r="OV246" s="71"/>
      <c r="OW246" s="71"/>
      <c r="OX246" s="71"/>
      <c r="OY246" s="71"/>
      <c r="OZ246" s="71"/>
      <c r="PA246" s="71"/>
      <c r="PB246" s="71"/>
      <c r="PC246" s="71"/>
      <c r="PD246" s="71"/>
      <c r="PE246" s="71"/>
      <c r="PF246" s="71"/>
      <c r="PG246" s="71"/>
      <c r="PH246" s="71"/>
      <c r="PI246" s="71"/>
      <c r="PJ246" s="71"/>
      <c r="PK246" s="71"/>
      <c r="PL246" s="71"/>
      <c r="PM246" s="71"/>
      <c r="PN246" s="71"/>
      <c r="PO246" s="71"/>
      <c r="PP246" s="71"/>
      <c r="PQ246" s="71"/>
      <c r="PR246" s="71"/>
      <c r="PS246" s="71"/>
      <c r="PT246" s="71"/>
      <c r="PU246" s="71"/>
      <c r="PV246" s="71"/>
      <c r="PW246" s="71"/>
      <c r="PX246" s="71"/>
      <c r="PY246" s="71"/>
      <c r="PZ246" s="71"/>
      <c r="QA246" s="71"/>
      <c r="QB246" s="71"/>
      <c r="QC246" s="71"/>
      <c r="QD246" s="71"/>
      <c r="QE246" s="71"/>
      <c r="QF246" s="71"/>
      <c r="QG246" s="71"/>
      <c r="QH246" s="71"/>
      <c r="QI246" s="71"/>
      <c r="QJ246" s="71"/>
      <c r="QK246" s="71"/>
      <c r="QL246" s="71"/>
      <c r="QM246" s="71"/>
      <c r="QN246" s="71"/>
      <c r="QO246" s="71"/>
      <c r="QP246" s="71"/>
      <c r="QQ246" s="71"/>
      <c r="QR246" s="71"/>
      <c r="QS246" s="71"/>
      <c r="QT246" s="71"/>
      <c r="QU246" s="71"/>
      <c r="QV246" s="71"/>
      <c r="QW246" s="71"/>
      <c r="QX246" s="71"/>
      <c r="QY246" s="71"/>
      <c r="QZ246" s="71"/>
      <c r="RA246" s="71"/>
      <c r="RB246" s="71"/>
      <c r="RC246" s="71"/>
      <c r="RD246" s="71"/>
      <c r="RE246" s="71"/>
      <c r="RF246" s="71"/>
      <c r="RG246" s="71"/>
      <c r="RH246" s="71"/>
      <c r="RI246" s="71"/>
      <c r="RJ246" s="71"/>
      <c r="RK246" s="71"/>
      <c r="RL246" s="71"/>
      <c r="RM246" s="71"/>
      <c r="RN246" s="71"/>
      <c r="RO246" s="71"/>
      <c r="RP246" s="71"/>
      <c r="RQ246" s="71"/>
      <c r="RR246" s="71"/>
      <c r="RS246" s="71"/>
      <c r="RT246" s="71"/>
      <c r="RU246" s="71"/>
      <c r="RV246" s="71"/>
      <c r="RW246" s="71"/>
      <c r="RX246" s="71"/>
      <c r="RY246" s="71"/>
      <c r="RZ246" s="71"/>
      <c r="SA246" s="71"/>
      <c r="SB246" s="71"/>
      <c r="SC246" s="71"/>
      <c r="SD246" s="71"/>
      <c r="SE246" s="71"/>
      <c r="SF246" s="71"/>
      <c r="SG246" s="71"/>
      <c r="SH246" s="71"/>
      <c r="SI246" s="71"/>
      <c r="SJ246" s="71"/>
      <c r="SK246" s="71"/>
      <c r="SL246" s="71"/>
      <c r="SM246" s="71"/>
      <c r="SN246" s="71"/>
      <c r="SO246" s="71"/>
      <c r="SP246" s="71"/>
      <c r="SQ246" s="71"/>
      <c r="SR246" s="71"/>
      <c r="SS246" s="71"/>
      <c r="ST246" s="71"/>
      <c r="SU246" s="71"/>
      <c r="SV246" s="71"/>
      <c r="SW246" s="71"/>
      <c r="SX246" s="71"/>
      <c r="SY246" s="71"/>
      <c r="SZ246" s="71"/>
      <c r="TA246" s="71"/>
      <c r="TB246" s="71"/>
      <c r="TC246" s="71"/>
      <c r="TD246" s="71"/>
      <c r="TE246" s="71"/>
      <c r="TF246" s="71"/>
      <c r="TG246" s="71"/>
      <c r="TH246" s="71"/>
      <c r="TI246" s="71"/>
      <c r="TJ246" s="71"/>
      <c r="TK246" s="71"/>
      <c r="TL246" s="71"/>
      <c r="TM246" s="71"/>
      <c r="TN246" s="71"/>
      <c r="TO246" s="71"/>
      <c r="TP246" s="71"/>
      <c r="TQ246" s="71"/>
      <c r="TR246" s="71"/>
      <c r="TS246" s="71"/>
      <c r="TT246" s="71"/>
      <c r="TU246" s="71"/>
      <c r="TV246" s="71"/>
      <c r="TW246" s="71"/>
      <c r="TX246" s="71"/>
      <c r="TY246" s="71"/>
      <c r="TZ246" s="71"/>
      <c r="UA246" s="71"/>
      <c r="UB246" s="71"/>
      <c r="UC246" s="71"/>
      <c r="UD246" s="71"/>
      <c r="UE246" s="71"/>
      <c r="UF246" s="71"/>
      <c r="UG246" s="71"/>
      <c r="UH246" s="71"/>
      <c r="UI246" s="71"/>
      <c r="UJ246" s="71"/>
      <c r="UK246" s="71"/>
      <c r="UL246" s="71"/>
      <c r="UM246" s="71"/>
      <c r="UN246" s="71"/>
      <c r="UO246" s="71"/>
      <c r="UP246" s="71"/>
      <c r="UQ246" s="71"/>
      <c r="UR246" s="71"/>
      <c r="US246" s="71"/>
      <c r="UT246" s="71"/>
      <c r="UU246" s="71"/>
      <c r="UV246" s="71"/>
      <c r="UW246" s="71"/>
      <c r="UX246" s="71"/>
      <c r="UY246" s="71"/>
      <c r="UZ246" s="71"/>
      <c r="VA246" s="71"/>
      <c r="VB246" s="71"/>
      <c r="VC246" s="71"/>
      <c r="VD246" s="71"/>
      <c r="VE246" s="71"/>
      <c r="VF246" s="71"/>
      <c r="VG246" s="71"/>
      <c r="VH246" s="71"/>
      <c r="VI246" s="71"/>
      <c r="VJ246" s="71"/>
      <c r="VK246" s="71"/>
      <c r="VL246" s="71"/>
      <c r="VM246" s="71"/>
      <c r="VN246" s="71"/>
      <c r="VO246" s="71"/>
      <c r="VP246" s="71"/>
      <c r="VQ246" s="71"/>
      <c r="VR246" s="71"/>
      <c r="VS246" s="71"/>
      <c r="VT246" s="71"/>
      <c r="VU246" s="71"/>
      <c r="VV246" s="71"/>
      <c r="VW246" s="71"/>
      <c r="VX246" s="71"/>
      <c r="VY246" s="71"/>
      <c r="VZ246" s="71"/>
      <c r="WA246" s="71"/>
      <c r="WB246" s="71"/>
      <c r="WC246" s="71"/>
      <c r="WD246" s="71"/>
      <c r="WE246" s="71"/>
      <c r="WF246" s="71"/>
      <c r="WG246" s="71"/>
      <c r="WH246" s="71"/>
      <c r="WI246" s="71"/>
      <c r="WJ246" s="71"/>
      <c r="WK246" s="71"/>
      <c r="WL246" s="71"/>
      <c r="WM246" s="71"/>
      <c r="WN246" s="71"/>
      <c r="WO246" s="71"/>
      <c r="WP246" s="71"/>
      <c r="WQ246" s="71"/>
      <c r="WR246" s="71"/>
      <c r="WS246" s="71"/>
      <c r="WT246" s="71"/>
      <c r="WU246" s="71"/>
      <c r="WV246" s="71"/>
      <c r="WW246" s="71"/>
      <c r="WX246" s="71"/>
      <c r="WY246" s="71"/>
      <c r="WZ246" s="71"/>
      <c r="XA246" s="71"/>
      <c r="XB246" s="71"/>
      <c r="XC246" s="71"/>
      <c r="XD246" s="71"/>
      <c r="XE246" s="71"/>
      <c r="XF246" s="71"/>
      <c r="XG246" s="71"/>
      <c r="XH246" s="71"/>
      <c r="XI246" s="71"/>
      <c r="XJ246" s="71"/>
      <c r="XK246" s="71"/>
      <c r="XL246" s="71"/>
      <c r="XM246" s="71"/>
      <c r="XN246" s="71"/>
      <c r="XO246" s="71"/>
      <c r="XP246" s="71"/>
      <c r="XQ246" s="71"/>
      <c r="XR246" s="71"/>
      <c r="XS246" s="71"/>
      <c r="XT246" s="71"/>
      <c r="XU246" s="71"/>
      <c r="XV246" s="71"/>
      <c r="XW246" s="71"/>
      <c r="XX246" s="71"/>
      <c r="XY246" s="71"/>
      <c r="XZ246" s="71"/>
      <c r="YA246" s="71"/>
      <c r="YB246" s="71"/>
      <c r="YC246" s="71"/>
      <c r="YD246" s="71"/>
      <c r="YE246" s="71"/>
      <c r="YF246" s="71"/>
      <c r="YG246" s="71"/>
      <c r="YH246" s="71"/>
      <c r="YI246" s="71"/>
      <c r="YJ246" s="71"/>
      <c r="YK246" s="71"/>
      <c r="YL246" s="71"/>
      <c r="YM246" s="71"/>
      <c r="YN246" s="71"/>
      <c r="YO246" s="71"/>
      <c r="YP246" s="71"/>
      <c r="YQ246" s="71"/>
      <c r="YR246" s="71"/>
      <c r="YS246" s="71"/>
      <c r="YT246" s="71"/>
      <c r="YU246" s="71"/>
      <c r="YV246" s="71"/>
      <c r="YW246" s="71"/>
      <c r="YX246" s="71"/>
      <c r="YY246" s="71"/>
      <c r="YZ246" s="71"/>
      <c r="ZA246" s="71"/>
      <c r="ZB246" s="71"/>
      <c r="ZC246" s="71"/>
      <c r="ZD246" s="71"/>
      <c r="ZE246" s="71"/>
      <c r="ZF246" s="71"/>
      <c r="ZG246" s="71"/>
      <c r="ZH246" s="71"/>
      <c r="ZI246" s="71"/>
      <c r="ZJ246" s="71"/>
      <c r="ZK246" s="71"/>
      <c r="ZL246" s="71"/>
      <c r="ZM246" s="71"/>
      <c r="ZN246" s="71"/>
      <c r="ZO246" s="71"/>
      <c r="ZP246" s="71"/>
      <c r="ZQ246" s="71"/>
      <c r="ZR246" s="71"/>
      <c r="ZS246" s="71"/>
      <c r="ZT246" s="71"/>
      <c r="ZU246" s="71"/>
      <c r="ZV246" s="71"/>
      <c r="ZW246" s="71"/>
      <c r="ZX246" s="71"/>
      <c r="ZY246" s="71"/>
      <c r="ZZ246" s="71"/>
      <c r="AAA246" s="71"/>
      <c r="AAB246" s="71"/>
      <c r="AAC246" s="71"/>
      <c r="AAD246" s="71"/>
      <c r="AAE246" s="71"/>
      <c r="AAF246" s="71"/>
      <c r="AAG246" s="71"/>
      <c r="AAH246" s="71"/>
      <c r="AAI246" s="71"/>
      <c r="AAJ246" s="71"/>
      <c r="AAK246" s="71"/>
      <c r="AAL246" s="71"/>
      <c r="AAM246" s="71"/>
      <c r="AAN246" s="71"/>
      <c r="AAO246" s="71"/>
      <c r="AAP246" s="71"/>
      <c r="AAQ246" s="71"/>
      <c r="AAR246" s="71"/>
      <c r="AAS246" s="71"/>
      <c r="AAT246" s="71"/>
      <c r="AAU246" s="71"/>
      <c r="AAV246" s="71"/>
      <c r="AAW246" s="71"/>
      <c r="AAX246" s="71"/>
      <c r="AAY246" s="71"/>
      <c r="AAZ246" s="71"/>
      <c r="ABA246" s="71"/>
      <c r="ABB246" s="71"/>
      <c r="ABC246" s="71"/>
      <c r="ABD246" s="71"/>
      <c r="ABE246" s="71"/>
      <c r="ABF246" s="71"/>
      <c r="ABG246" s="71"/>
      <c r="ABH246" s="71"/>
      <c r="ABI246" s="71"/>
      <c r="ABJ246" s="71"/>
      <c r="ABK246" s="71"/>
      <c r="ABL246" s="71"/>
      <c r="ABM246" s="71"/>
      <c r="ABN246" s="71"/>
      <c r="ABO246" s="71"/>
      <c r="ABP246" s="71"/>
      <c r="ABQ246" s="71"/>
      <c r="ABR246" s="71"/>
      <c r="ABS246" s="71"/>
      <c r="ABT246" s="71"/>
      <c r="ABU246" s="71"/>
      <c r="ABV246" s="71"/>
      <c r="ABW246" s="71"/>
      <c r="ABX246" s="71"/>
      <c r="ABY246" s="71"/>
      <c r="ABZ246" s="71"/>
      <c r="ACA246" s="71"/>
      <c r="ACB246" s="71"/>
      <c r="ACC246" s="71"/>
      <c r="ACD246" s="71"/>
      <c r="ACE246" s="71"/>
      <c r="ACF246" s="71"/>
      <c r="ACG246" s="71"/>
      <c r="ACH246" s="71"/>
      <c r="ACI246" s="71"/>
      <c r="ACJ246" s="71"/>
      <c r="ACK246" s="71"/>
      <c r="ACL246" s="71"/>
      <c r="ACM246" s="71"/>
      <c r="ACN246" s="71"/>
      <c r="ACO246" s="71"/>
      <c r="ACP246" s="71"/>
      <c r="ACQ246" s="71"/>
      <c r="ACR246" s="71"/>
      <c r="ACS246" s="71"/>
      <c r="ACT246" s="71"/>
      <c r="ACU246" s="71"/>
      <c r="ACV246" s="71"/>
      <c r="ACW246" s="71"/>
      <c r="ACX246" s="71"/>
      <c r="ACY246" s="71"/>
      <c r="ACZ246" s="71"/>
      <c r="ADA246" s="71"/>
      <c r="ADB246" s="71"/>
      <c r="ADC246" s="71"/>
      <c r="ADD246" s="71"/>
      <c r="ADE246" s="71"/>
      <c r="ADF246" s="71"/>
      <c r="ADG246" s="71"/>
      <c r="ADH246" s="71"/>
      <c r="ADI246" s="71"/>
      <c r="ADJ246" s="71"/>
      <c r="ADK246" s="71"/>
      <c r="ADL246" s="71"/>
      <c r="ADM246" s="71"/>
      <c r="ADN246" s="71"/>
      <c r="ADO246" s="71"/>
      <c r="ADP246" s="71"/>
      <c r="ADQ246" s="71"/>
      <c r="ADR246" s="71"/>
      <c r="ADS246" s="71"/>
      <c r="ADT246" s="71"/>
      <c r="ADU246" s="71"/>
      <c r="ADV246" s="71"/>
      <c r="ADW246" s="71"/>
      <c r="ADX246" s="71"/>
      <c r="ADY246" s="71"/>
      <c r="ADZ246" s="71"/>
      <c r="AEA246" s="71"/>
      <c r="AEB246" s="71"/>
      <c r="AEC246" s="71"/>
    </row>
    <row r="247" spans="1:809" s="73" customFormat="1" ht="23.25" customHeight="1">
      <c r="A247" s="49"/>
      <c r="B247" s="35">
        <v>3</v>
      </c>
      <c r="C247" s="62" t="s">
        <v>599</v>
      </c>
      <c r="D247" s="72" t="s">
        <v>56</v>
      </c>
      <c r="E247" s="63" t="s">
        <v>36</v>
      </c>
      <c r="F247" s="63" t="s">
        <v>198</v>
      </c>
      <c r="G247" s="63">
        <v>15</v>
      </c>
      <c r="H247" s="64"/>
      <c r="I247" s="63" t="s">
        <v>136</v>
      </c>
      <c r="J247" s="65">
        <v>1</v>
      </c>
      <c r="K247" s="90">
        <v>69</v>
      </c>
      <c r="L247" s="65">
        <v>1965</v>
      </c>
      <c r="M247" s="67">
        <v>23829</v>
      </c>
      <c r="N247" s="64">
        <v>35000</v>
      </c>
      <c r="O247" s="68">
        <v>5</v>
      </c>
      <c r="P247" s="68"/>
      <c r="Q247" s="69" t="s">
        <v>292</v>
      </c>
      <c r="R247" s="126" t="s">
        <v>593</v>
      </c>
      <c r="S247" s="29"/>
      <c r="T247" s="30" t="str">
        <f t="shared" si="3"/>
        <v>Cu</v>
      </c>
      <c r="U247" s="29"/>
      <c r="V247" s="29"/>
      <c r="W247" s="29"/>
      <c r="X247" s="29"/>
      <c r="Y247" s="29"/>
      <c r="Z247" s="29"/>
      <c r="AA247" s="29"/>
      <c r="AB247" s="71"/>
      <c r="AC247" s="127"/>
      <c r="AD247" s="127"/>
      <c r="AE247" s="127"/>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c r="BA247" s="127"/>
      <c r="BB247" s="127"/>
      <c r="BC247" s="127"/>
      <c r="BD247" s="127"/>
      <c r="BE247" s="127"/>
      <c r="BF247" s="127"/>
      <c r="BG247" s="127"/>
      <c r="BH247" s="127"/>
      <c r="BI247" s="127"/>
      <c r="BJ247" s="127"/>
      <c r="BK247" s="127"/>
      <c r="BL247" s="127"/>
      <c r="BM247" s="127"/>
      <c r="BN247" s="127"/>
      <c r="BO247" s="127"/>
      <c r="BP247" s="127"/>
      <c r="BQ247" s="127"/>
      <c r="BR247" s="127"/>
      <c r="BS247" s="127"/>
      <c r="BT247" s="127"/>
      <c r="BU247" s="127"/>
      <c r="BV247" s="127"/>
      <c r="BW247" s="127"/>
      <c r="BX247" s="127"/>
      <c r="BY247" s="127"/>
      <c r="BZ247" s="127"/>
      <c r="CA247" s="127"/>
      <c r="CB247" s="127"/>
      <c r="CC247" s="127"/>
      <c r="CD247" s="127"/>
      <c r="CE247" s="127"/>
      <c r="CF247" s="127"/>
      <c r="CG247" s="127"/>
      <c r="CH247" s="127"/>
      <c r="CI247" s="127"/>
      <c r="CJ247" s="127"/>
      <c r="CK247" s="127"/>
      <c r="CL247" s="127"/>
      <c r="CM247" s="127"/>
      <c r="CN247" s="127"/>
      <c r="CO247" s="127"/>
      <c r="CP247" s="127"/>
      <c r="CQ247" s="127"/>
      <c r="CR247" s="127"/>
      <c r="CS247" s="127"/>
      <c r="CT247" s="127"/>
      <c r="CU247" s="127"/>
      <c r="CV247" s="127"/>
      <c r="CW247" s="127"/>
      <c r="CX247" s="127"/>
      <c r="CY247" s="127"/>
      <c r="CZ247" s="127"/>
      <c r="DA247" s="127"/>
      <c r="DB247" s="127"/>
      <c r="DC247" s="127"/>
      <c r="DD247" s="127"/>
      <c r="DE247" s="127"/>
      <c r="DF247" s="127"/>
      <c r="DG247" s="127"/>
      <c r="DH247" s="127"/>
      <c r="DI247" s="127"/>
      <c r="DJ247" s="127"/>
      <c r="DK247" s="127"/>
      <c r="DL247" s="127"/>
      <c r="DM247" s="127"/>
      <c r="DN247" s="127"/>
      <c r="DO247" s="127"/>
      <c r="DP247" s="127"/>
      <c r="DQ247" s="127"/>
      <c r="DR247" s="127"/>
      <c r="DS247" s="127"/>
      <c r="DT247" s="127"/>
      <c r="DU247" s="127"/>
      <c r="DV247" s="127"/>
      <c r="DW247" s="127"/>
      <c r="DX247" s="127"/>
      <c r="DY247" s="127"/>
      <c r="DZ247" s="127"/>
      <c r="EA247" s="127"/>
      <c r="EB247" s="127"/>
      <c r="EC247" s="127"/>
      <c r="ED247" s="127"/>
      <c r="EE247" s="127"/>
      <c r="EF247" s="127"/>
      <c r="EG247" s="127"/>
      <c r="EH247" s="127"/>
      <c r="EI247" s="127"/>
      <c r="EJ247" s="127"/>
      <c r="EK247" s="127"/>
      <c r="EL247" s="127"/>
      <c r="EM247" s="127"/>
      <c r="EN247" s="127"/>
      <c r="EO247" s="127"/>
      <c r="EP247" s="127"/>
      <c r="EQ247" s="127"/>
      <c r="ER247" s="127"/>
      <c r="ES247" s="127"/>
      <c r="ET247" s="127"/>
      <c r="EU247" s="127"/>
      <c r="EV247" s="127"/>
      <c r="EW247" s="127"/>
      <c r="EX247" s="127"/>
      <c r="EY247" s="127"/>
      <c r="EZ247" s="127"/>
      <c r="FA247" s="127"/>
      <c r="FB247" s="127"/>
      <c r="FC247" s="127"/>
      <c r="FD247" s="127"/>
      <c r="FE247" s="127"/>
      <c r="FF247" s="127"/>
      <c r="FG247" s="127"/>
      <c r="FH247" s="127"/>
      <c r="FI247" s="127"/>
      <c r="FJ247" s="127"/>
      <c r="FK247" s="127"/>
      <c r="FL247" s="127"/>
      <c r="FM247" s="127"/>
      <c r="FN247" s="127"/>
      <c r="FO247" s="127"/>
      <c r="FP247" s="127"/>
      <c r="FQ247" s="127"/>
      <c r="FR247" s="127"/>
      <c r="FS247" s="127"/>
      <c r="FT247" s="127"/>
      <c r="FU247" s="127"/>
      <c r="FV247" s="127"/>
      <c r="FW247" s="127"/>
      <c r="FX247" s="127"/>
      <c r="FY247" s="127"/>
      <c r="FZ247" s="127"/>
      <c r="GA247" s="127"/>
      <c r="GB247" s="127"/>
      <c r="GC247" s="127"/>
      <c r="GD247" s="127"/>
      <c r="GE247" s="127"/>
      <c r="GF247" s="127"/>
      <c r="GG247" s="127"/>
      <c r="GH247" s="127"/>
      <c r="GI247" s="127"/>
      <c r="GJ247" s="127"/>
      <c r="GK247" s="127"/>
      <c r="GL247" s="127"/>
      <c r="GM247" s="127"/>
      <c r="GN247" s="127"/>
      <c r="GO247" s="127"/>
      <c r="GP247" s="127"/>
      <c r="GQ247" s="127"/>
      <c r="GR247" s="127"/>
      <c r="GS247" s="127"/>
      <c r="GT247" s="127"/>
      <c r="GU247" s="127"/>
      <c r="GV247" s="127"/>
      <c r="GW247" s="127"/>
      <c r="GX247" s="127"/>
      <c r="GY247" s="127"/>
      <c r="GZ247" s="127"/>
      <c r="HA247" s="127"/>
      <c r="HB247" s="127"/>
      <c r="HC247" s="127"/>
      <c r="HD247" s="127"/>
      <c r="HE247" s="127"/>
      <c r="HF247" s="127"/>
      <c r="HG247" s="127"/>
      <c r="HH247" s="127"/>
      <c r="HI247" s="127"/>
      <c r="HJ247" s="127"/>
      <c r="HK247" s="127"/>
      <c r="HL247" s="127"/>
      <c r="HM247" s="127"/>
      <c r="HN247" s="127"/>
      <c r="HO247" s="127"/>
      <c r="HP247" s="127"/>
      <c r="HQ247" s="127"/>
      <c r="HR247" s="127"/>
      <c r="HS247" s="127"/>
      <c r="HT247" s="127"/>
      <c r="HU247" s="127"/>
      <c r="HV247" s="127"/>
      <c r="HW247" s="127"/>
      <c r="HX247" s="127"/>
      <c r="HY247" s="127"/>
      <c r="HZ247" s="127"/>
      <c r="IA247" s="127"/>
      <c r="IB247" s="127"/>
      <c r="IC247" s="127"/>
      <c r="ID247" s="127"/>
      <c r="IE247" s="127"/>
      <c r="IF247" s="127"/>
      <c r="IG247" s="127"/>
      <c r="IH247" s="127"/>
      <c r="II247" s="127"/>
      <c r="IJ247" s="127"/>
      <c r="IK247" s="127"/>
      <c r="IL247" s="127"/>
      <c r="IM247" s="127"/>
      <c r="IN247" s="127"/>
      <c r="IO247" s="127"/>
      <c r="IP247" s="127"/>
      <c r="IQ247" s="127"/>
      <c r="IR247" s="127"/>
      <c r="IS247" s="127"/>
      <c r="IT247" s="127"/>
      <c r="IU247" s="127"/>
      <c r="IV247" s="127"/>
      <c r="IW247" s="127"/>
      <c r="IX247" s="127"/>
      <c r="IY247" s="127"/>
      <c r="IZ247" s="127"/>
      <c r="JA247" s="127"/>
      <c r="JB247" s="127"/>
      <c r="JC247" s="127"/>
      <c r="JD247" s="127"/>
      <c r="JE247" s="127"/>
      <c r="JF247" s="127"/>
      <c r="JG247" s="127"/>
      <c r="JH247" s="127"/>
      <c r="JI247" s="127"/>
      <c r="JJ247" s="127"/>
      <c r="JK247" s="127"/>
      <c r="JL247" s="127"/>
      <c r="JM247" s="127"/>
      <c r="JN247" s="127"/>
      <c r="JO247" s="127"/>
      <c r="JP247" s="127"/>
      <c r="JQ247" s="127"/>
      <c r="JR247" s="127"/>
      <c r="JS247" s="127"/>
      <c r="JT247" s="127"/>
      <c r="JU247" s="127"/>
      <c r="JV247" s="127"/>
      <c r="JW247" s="127"/>
      <c r="JX247" s="127"/>
      <c r="JY247" s="127"/>
      <c r="JZ247" s="127"/>
      <c r="KA247" s="127"/>
      <c r="KB247" s="127"/>
      <c r="KC247" s="127"/>
      <c r="KD247" s="127"/>
      <c r="KE247" s="127"/>
      <c r="KF247" s="127"/>
      <c r="KG247" s="127"/>
      <c r="KH247" s="127"/>
      <c r="KI247" s="127"/>
      <c r="KJ247" s="127"/>
      <c r="KK247" s="127"/>
      <c r="KL247" s="127"/>
      <c r="KM247" s="127"/>
      <c r="KN247" s="127"/>
      <c r="KO247" s="127"/>
      <c r="KP247" s="127"/>
      <c r="KQ247" s="127"/>
      <c r="KR247" s="127"/>
      <c r="KS247" s="127"/>
      <c r="KT247" s="127"/>
      <c r="KU247" s="127"/>
      <c r="KV247" s="127"/>
      <c r="KW247" s="127"/>
      <c r="KX247" s="127"/>
      <c r="KY247" s="127"/>
      <c r="KZ247" s="127"/>
      <c r="LA247" s="127"/>
      <c r="LB247" s="127"/>
      <c r="LC247" s="127"/>
      <c r="LD247" s="127"/>
      <c r="LE247" s="127"/>
      <c r="LF247" s="127"/>
      <c r="LG247" s="127"/>
      <c r="LH247" s="127"/>
      <c r="LI247" s="127"/>
      <c r="LJ247" s="127"/>
      <c r="LK247" s="127"/>
      <c r="LL247" s="127"/>
      <c r="LM247" s="127"/>
      <c r="LN247" s="127"/>
      <c r="LO247" s="127"/>
      <c r="LP247" s="127"/>
      <c r="LQ247" s="127"/>
      <c r="LR247" s="127"/>
      <c r="LS247" s="127"/>
      <c r="LT247" s="127"/>
      <c r="LU247" s="127"/>
      <c r="LV247" s="127"/>
      <c r="LW247" s="127"/>
      <c r="LX247" s="127"/>
      <c r="LY247" s="127"/>
      <c r="LZ247" s="127"/>
      <c r="MA247" s="127"/>
      <c r="MB247" s="127"/>
      <c r="MC247" s="127"/>
      <c r="MD247" s="127"/>
      <c r="ME247" s="127"/>
      <c r="MF247" s="127"/>
      <c r="MG247" s="127"/>
      <c r="MH247" s="127"/>
      <c r="MI247" s="127"/>
      <c r="MJ247" s="127"/>
      <c r="MK247" s="127"/>
      <c r="ML247" s="127"/>
      <c r="MM247" s="127"/>
      <c r="MN247" s="127"/>
      <c r="MO247" s="127"/>
      <c r="MP247" s="127"/>
      <c r="MQ247" s="127"/>
      <c r="MR247" s="127"/>
      <c r="MS247" s="127"/>
      <c r="MT247" s="127"/>
      <c r="MU247" s="127"/>
      <c r="MV247" s="127"/>
      <c r="MW247" s="127"/>
      <c r="MX247" s="127"/>
      <c r="MY247" s="127"/>
      <c r="MZ247" s="127"/>
      <c r="NA247" s="127"/>
      <c r="NB247" s="127"/>
      <c r="NC247" s="127"/>
      <c r="ND247" s="127"/>
      <c r="NE247" s="127"/>
      <c r="NF247" s="127"/>
      <c r="NG247" s="127"/>
      <c r="NH247" s="127"/>
      <c r="NI247" s="127"/>
      <c r="NJ247" s="127"/>
      <c r="NK247" s="127"/>
      <c r="NL247" s="127"/>
      <c r="NM247" s="127"/>
      <c r="NN247" s="127"/>
      <c r="NO247" s="127"/>
      <c r="NP247" s="127"/>
      <c r="NQ247" s="127"/>
      <c r="NR247" s="127"/>
      <c r="NS247" s="127"/>
      <c r="NT247" s="127"/>
      <c r="NU247" s="127"/>
      <c r="NV247" s="127"/>
      <c r="NW247" s="127"/>
      <c r="NX247" s="127"/>
      <c r="NY247" s="127"/>
      <c r="NZ247" s="127"/>
      <c r="OA247" s="127"/>
      <c r="OB247" s="127"/>
      <c r="OC247" s="127"/>
      <c r="OD247" s="127"/>
      <c r="OE247" s="127"/>
      <c r="OF247" s="127"/>
      <c r="OG247" s="127"/>
      <c r="OH247" s="127"/>
      <c r="OI247" s="127"/>
      <c r="OJ247" s="127"/>
      <c r="OK247" s="127"/>
      <c r="OL247" s="127"/>
      <c r="OM247" s="127"/>
      <c r="ON247" s="127"/>
      <c r="OO247" s="127"/>
      <c r="OP247" s="127"/>
      <c r="OQ247" s="127"/>
      <c r="OR247" s="127"/>
      <c r="OS247" s="127"/>
      <c r="OT247" s="127"/>
      <c r="OU247" s="127"/>
      <c r="OV247" s="127"/>
      <c r="OW247" s="127"/>
      <c r="OX247" s="127"/>
      <c r="OY247" s="127"/>
      <c r="OZ247" s="127"/>
      <c r="PA247" s="127"/>
      <c r="PB247" s="127"/>
      <c r="PC247" s="127"/>
      <c r="PD247" s="127"/>
      <c r="PE247" s="127"/>
      <c r="PF247" s="127"/>
      <c r="PG247" s="127"/>
      <c r="PH247" s="127"/>
      <c r="PI247" s="127"/>
      <c r="PJ247" s="127"/>
      <c r="PK247" s="127"/>
      <c r="PL247" s="127"/>
      <c r="PM247" s="127"/>
      <c r="PN247" s="127"/>
      <c r="PO247" s="127"/>
      <c r="PP247" s="127"/>
      <c r="PQ247" s="127"/>
      <c r="PR247" s="127"/>
      <c r="PS247" s="127"/>
      <c r="PT247" s="127"/>
      <c r="PU247" s="127"/>
      <c r="PV247" s="127"/>
      <c r="PW247" s="127"/>
      <c r="PX247" s="127"/>
      <c r="PY247" s="127"/>
      <c r="PZ247" s="127"/>
      <c r="QA247" s="127"/>
      <c r="QB247" s="127"/>
      <c r="QC247" s="127"/>
      <c r="QD247" s="127"/>
      <c r="QE247" s="127"/>
      <c r="QF247" s="127"/>
      <c r="QG247" s="127"/>
      <c r="QH247" s="127"/>
      <c r="QI247" s="127"/>
      <c r="QJ247" s="127"/>
      <c r="QK247" s="127"/>
      <c r="QL247" s="127"/>
      <c r="QM247" s="127"/>
      <c r="QN247" s="127"/>
      <c r="QO247" s="127"/>
      <c r="QP247" s="127"/>
      <c r="QQ247" s="127"/>
      <c r="QR247" s="127"/>
      <c r="QS247" s="127"/>
      <c r="QT247" s="127"/>
      <c r="QU247" s="127"/>
      <c r="QV247" s="127"/>
      <c r="QW247" s="127"/>
      <c r="QX247" s="127"/>
      <c r="QY247" s="127"/>
      <c r="QZ247" s="127"/>
      <c r="RA247" s="127"/>
      <c r="RB247" s="127"/>
      <c r="RC247" s="127"/>
      <c r="RD247" s="127"/>
      <c r="RE247" s="127"/>
      <c r="RF247" s="127"/>
      <c r="RG247" s="127"/>
      <c r="RH247" s="127"/>
      <c r="RI247" s="127"/>
      <c r="RJ247" s="127"/>
      <c r="RK247" s="127"/>
      <c r="RL247" s="127"/>
      <c r="RM247" s="127"/>
      <c r="RN247" s="127"/>
      <c r="RO247" s="127"/>
      <c r="RP247" s="127"/>
      <c r="RQ247" s="127"/>
      <c r="RR247" s="127"/>
      <c r="RS247" s="127"/>
      <c r="RT247" s="127"/>
      <c r="RU247" s="127"/>
      <c r="RV247" s="127"/>
      <c r="RW247" s="127"/>
      <c r="RX247" s="127"/>
      <c r="RY247" s="127"/>
      <c r="RZ247" s="127"/>
      <c r="SA247" s="127"/>
      <c r="SB247" s="127"/>
      <c r="SC247" s="127"/>
      <c r="SD247" s="127"/>
      <c r="SE247" s="127"/>
      <c r="SF247" s="127"/>
      <c r="SG247" s="127"/>
      <c r="SH247" s="127"/>
      <c r="SI247" s="127"/>
      <c r="SJ247" s="127"/>
      <c r="SK247" s="127"/>
      <c r="SL247" s="127"/>
      <c r="SM247" s="127"/>
      <c r="SN247" s="127"/>
      <c r="SO247" s="127"/>
      <c r="SP247" s="127"/>
      <c r="SQ247" s="127"/>
      <c r="SR247" s="127"/>
      <c r="SS247" s="127"/>
      <c r="ST247" s="127"/>
      <c r="SU247" s="127"/>
      <c r="SV247" s="127"/>
      <c r="SW247" s="127"/>
      <c r="SX247" s="127"/>
      <c r="SY247" s="127"/>
      <c r="SZ247" s="127"/>
      <c r="TA247" s="127"/>
      <c r="TB247" s="127"/>
      <c r="TC247" s="127"/>
      <c r="TD247" s="127"/>
      <c r="TE247" s="127"/>
      <c r="TF247" s="127"/>
      <c r="TG247" s="127"/>
      <c r="TH247" s="127"/>
      <c r="TI247" s="127"/>
      <c r="TJ247" s="127"/>
      <c r="TK247" s="127"/>
      <c r="TL247" s="127"/>
      <c r="TM247" s="127"/>
      <c r="TN247" s="127"/>
      <c r="TO247" s="127"/>
      <c r="TP247" s="127"/>
      <c r="TQ247" s="127"/>
      <c r="TR247" s="127"/>
      <c r="TS247" s="127"/>
      <c r="TT247" s="127"/>
      <c r="TU247" s="127"/>
      <c r="TV247" s="127"/>
      <c r="TW247" s="127"/>
      <c r="TX247" s="127"/>
      <c r="TY247" s="127"/>
      <c r="TZ247" s="127"/>
      <c r="UA247" s="127"/>
      <c r="UB247" s="127"/>
      <c r="UC247" s="127"/>
      <c r="UD247" s="127"/>
      <c r="UE247" s="127"/>
      <c r="UF247" s="127"/>
      <c r="UG247" s="127"/>
      <c r="UH247" s="127"/>
      <c r="UI247" s="127"/>
      <c r="UJ247" s="127"/>
      <c r="UK247" s="127"/>
      <c r="UL247" s="127"/>
      <c r="UM247" s="127"/>
      <c r="UN247" s="127"/>
      <c r="UO247" s="127"/>
      <c r="UP247" s="127"/>
      <c r="UQ247" s="127"/>
      <c r="UR247" s="127"/>
      <c r="US247" s="127"/>
      <c r="UT247" s="127"/>
      <c r="UU247" s="127"/>
      <c r="UV247" s="127"/>
      <c r="UW247" s="127"/>
      <c r="UX247" s="127"/>
      <c r="UY247" s="127"/>
      <c r="UZ247" s="127"/>
      <c r="VA247" s="127"/>
      <c r="VB247" s="127"/>
      <c r="VC247" s="127"/>
      <c r="VD247" s="127"/>
      <c r="VE247" s="127"/>
      <c r="VF247" s="127"/>
      <c r="VG247" s="127"/>
      <c r="VH247" s="127"/>
      <c r="VI247" s="127"/>
      <c r="VJ247" s="127"/>
      <c r="VK247" s="127"/>
      <c r="VL247" s="127"/>
      <c r="VM247" s="127"/>
      <c r="VN247" s="127"/>
      <c r="VO247" s="127"/>
      <c r="VP247" s="127"/>
      <c r="VQ247" s="127"/>
      <c r="VR247" s="127"/>
      <c r="VS247" s="127"/>
      <c r="VT247" s="127"/>
      <c r="VU247" s="127"/>
      <c r="VV247" s="127"/>
      <c r="VW247" s="127"/>
      <c r="VX247" s="127"/>
      <c r="VY247" s="127"/>
      <c r="VZ247" s="127"/>
      <c r="WA247" s="127"/>
      <c r="WB247" s="127"/>
      <c r="WC247" s="127"/>
      <c r="WD247" s="127"/>
      <c r="WE247" s="127"/>
      <c r="WF247" s="127"/>
      <c r="WG247" s="127"/>
      <c r="WH247" s="127"/>
      <c r="WI247" s="127"/>
      <c r="WJ247" s="127"/>
      <c r="WK247" s="127"/>
      <c r="WL247" s="127"/>
      <c r="WM247" s="127"/>
      <c r="WN247" s="127"/>
      <c r="WO247" s="127"/>
      <c r="WP247" s="127"/>
      <c r="WQ247" s="127"/>
      <c r="WR247" s="127"/>
      <c r="WS247" s="127"/>
      <c r="WT247" s="127"/>
      <c r="WU247" s="127"/>
      <c r="WV247" s="127"/>
      <c r="WW247" s="127"/>
      <c r="WX247" s="127"/>
      <c r="WY247" s="127"/>
      <c r="WZ247" s="127"/>
      <c r="XA247" s="127"/>
      <c r="XB247" s="127"/>
      <c r="XC247" s="127"/>
      <c r="XD247" s="127"/>
      <c r="XE247" s="127"/>
      <c r="XF247" s="127"/>
      <c r="XG247" s="127"/>
      <c r="XH247" s="127"/>
      <c r="XI247" s="127"/>
      <c r="XJ247" s="127"/>
      <c r="XK247" s="127"/>
      <c r="XL247" s="127"/>
      <c r="XM247" s="127"/>
      <c r="XN247" s="127"/>
      <c r="XO247" s="127"/>
      <c r="XP247" s="127"/>
      <c r="XQ247" s="127"/>
      <c r="XR247" s="127"/>
      <c r="XS247" s="127"/>
      <c r="XT247" s="127"/>
      <c r="XU247" s="127"/>
      <c r="XV247" s="127"/>
      <c r="XW247" s="127"/>
      <c r="XX247" s="127"/>
      <c r="XY247" s="127"/>
      <c r="XZ247" s="127"/>
      <c r="YA247" s="127"/>
      <c r="YB247" s="127"/>
      <c r="YC247" s="127"/>
      <c r="YD247" s="127"/>
      <c r="YE247" s="127"/>
      <c r="YF247" s="127"/>
      <c r="YG247" s="127"/>
      <c r="YH247" s="127"/>
      <c r="YI247" s="127"/>
      <c r="YJ247" s="127"/>
      <c r="YK247" s="127"/>
      <c r="YL247" s="127"/>
      <c r="YM247" s="127"/>
      <c r="YN247" s="127"/>
      <c r="YO247" s="127"/>
      <c r="YP247" s="127"/>
      <c r="YQ247" s="127"/>
      <c r="YR247" s="127"/>
      <c r="YS247" s="127"/>
      <c r="YT247" s="127"/>
      <c r="YU247" s="127"/>
      <c r="YV247" s="127"/>
      <c r="YW247" s="127"/>
      <c r="YX247" s="127"/>
      <c r="YY247" s="127"/>
      <c r="YZ247" s="127"/>
      <c r="ZA247" s="127"/>
      <c r="ZB247" s="127"/>
      <c r="ZC247" s="127"/>
      <c r="ZD247" s="127"/>
      <c r="ZE247" s="127"/>
      <c r="ZF247" s="127"/>
      <c r="ZG247" s="127"/>
      <c r="ZH247" s="127"/>
      <c r="ZI247" s="127"/>
      <c r="ZJ247" s="127"/>
      <c r="ZK247" s="127"/>
      <c r="ZL247" s="127"/>
      <c r="ZM247" s="127"/>
      <c r="ZN247" s="127"/>
      <c r="ZO247" s="127"/>
      <c r="ZP247" s="127"/>
      <c r="ZQ247" s="127"/>
      <c r="ZR247" s="127"/>
      <c r="ZS247" s="127"/>
      <c r="ZT247" s="127"/>
      <c r="ZU247" s="127"/>
      <c r="ZV247" s="127"/>
      <c r="ZW247" s="127"/>
      <c r="ZX247" s="127"/>
      <c r="ZY247" s="127"/>
      <c r="ZZ247" s="127"/>
      <c r="AAA247" s="127"/>
      <c r="AAB247" s="127"/>
      <c r="AAC247" s="127"/>
      <c r="AAD247" s="127"/>
      <c r="AAE247" s="127"/>
      <c r="AAF247" s="127"/>
      <c r="AAG247" s="127"/>
      <c r="AAH247" s="127"/>
      <c r="AAI247" s="127"/>
      <c r="AAJ247" s="127"/>
      <c r="AAK247" s="127"/>
      <c r="AAL247" s="127"/>
      <c r="AAM247" s="127"/>
      <c r="AAN247" s="127"/>
      <c r="AAO247" s="127"/>
      <c r="AAP247" s="127"/>
      <c r="AAQ247" s="127"/>
      <c r="AAR247" s="127"/>
      <c r="AAS247" s="127"/>
      <c r="AAT247" s="127"/>
      <c r="AAU247" s="127"/>
      <c r="AAV247" s="127"/>
      <c r="AAW247" s="127"/>
      <c r="AAX247" s="127"/>
      <c r="AAY247" s="127"/>
      <c r="AAZ247" s="127"/>
      <c r="ABA247" s="127"/>
      <c r="ABB247" s="127"/>
      <c r="ABC247" s="127"/>
      <c r="ABD247" s="127"/>
      <c r="ABE247" s="127"/>
      <c r="ABF247" s="127"/>
      <c r="ABG247" s="127"/>
      <c r="ABH247" s="127"/>
      <c r="ABI247" s="127"/>
      <c r="ABJ247" s="127"/>
      <c r="ABK247" s="127"/>
      <c r="ABL247" s="127"/>
      <c r="ABM247" s="127"/>
      <c r="ABN247" s="127"/>
      <c r="ABO247" s="127"/>
      <c r="ABP247" s="127"/>
      <c r="ABQ247" s="127"/>
      <c r="ABR247" s="127"/>
      <c r="ABS247" s="127"/>
      <c r="ABT247" s="127"/>
      <c r="ABU247" s="127"/>
      <c r="ABV247" s="127"/>
      <c r="ABW247" s="127"/>
      <c r="ABX247" s="127"/>
      <c r="ABY247" s="127"/>
      <c r="ABZ247" s="127"/>
      <c r="ACA247" s="127"/>
      <c r="ACB247" s="127"/>
      <c r="ACC247" s="127"/>
      <c r="ACD247" s="127"/>
      <c r="ACE247" s="127"/>
      <c r="ACF247" s="127"/>
      <c r="ACG247" s="127"/>
      <c r="ACH247" s="127"/>
      <c r="ACI247" s="127"/>
      <c r="ACJ247" s="127"/>
      <c r="ACK247" s="127"/>
      <c r="ACL247" s="127"/>
      <c r="ACM247" s="127"/>
      <c r="ACN247" s="127"/>
      <c r="ACO247" s="127"/>
      <c r="ACP247" s="127"/>
      <c r="ACQ247" s="127"/>
      <c r="ACR247" s="127"/>
      <c r="ACS247" s="127"/>
      <c r="ACT247" s="127"/>
      <c r="ACU247" s="127"/>
      <c r="ACV247" s="127"/>
      <c r="ACW247" s="127"/>
      <c r="ACX247" s="127"/>
      <c r="ACY247" s="127"/>
      <c r="ACZ247" s="127"/>
      <c r="ADA247" s="127"/>
      <c r="ADB247" s="127"/>
      <c r="ADC247" s="127"/>
      <c r="ADD247" s="127"/>
      <c r="ADE247" s="127"/>
      <c r="ADF247" s="127"/>
      <c r="ADG247" s="127"/>
      <c r="ADH247" s="127"/>
      <c r="ADI247" s="127"/>
      <c r="ADJ247" s="127"/>
      <c r="ADK247" s="127"/>
      <c r="ADL247" s="127"/>
      <c r="ADM247" s="127"/>
      <c r="ADN247" s="127"/>
      <c r="ADO247" s="127"/>
      <c r="ADP247" s="127"/>
      <c r="ADQ247" s="127"/>
      <c r="ADR247" s="127"/>
      <c r="ADS247" s="127"/>
      <c r="ADT247" s="127"/>
      <c r="ADU247" s="127"/>
      <c r="ADV247" s="127"/>
      <c r="ADW247" s="127"/>
      <c r="ADX247" s="127"/>
      <c r="ADY247" s="127"/>
      <c r="ADZ247" s="127"/>
      <c r="AEA247" s="127"/>
      <c r="AEB247" s="127"/>
      <c r="AEC247" s="127"/>
    </row>
    <row r="248" spans="1:809" s="73" customFormat="1" ht="23.25" customHeight="1">
      <c r="A248" s="49"/>
      <c r="B248" s="35">
        <v>3</v>
      </c>
      <c r="C248" s="62" t="s">
        <v>600</v>
      </c>
      <c r="D248" s="72" t="s">
        <v>56</v>
      </c>
      <c r="E248" s="63" t="s">
        <v>36</v>
      </c>
      <c r="F248" s="63" t="s">
        <v>198</v>
      </c>
      <c r="G248" s="63">
        <v>15</v>
      </c>
      <c r="H248" s="64"/>
      <c r="I248" s="63" t="s">
        <v>487</v>
      </c>
      <c r="J248" s="65">
        <v>2</v>
      </c>
      <c r="K248" s="90">
        <v>70</v>
      </c>
      <c r="L248" s="65">
        <v>1965</v>
      </c>
      <c r="M248" s="67">
        <v>23829</v>
      </c>
      <c r="N248" s="64"/>
      <c r="O248" s="68"/>
      <c r="P248" s="68"/>
      <c r="Q248" s="69" t="s">
        <v>298</v>
      </c>
      <c r="R248" s="126" t="s">
        <v>593</v>
      </c>
      <c r="S248" s="29"/>
      <c r="T248" s="30" t="str">
        <f t="shared" si="3"/>
        <v>Cu</v>
      </c>
      <c r="U248" s="29"/>
      <c r="V248" s="29"/>
      <c r="W248" s="29"/>
      <c r="X248" s="29"/>
      <c r="Y248" s="29"/>
      <c r="Z248" s="29"/>
      <c r="AA248" s="29"/>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1"/>
      <c r="BE248" s="71"/>
      <c r="BF248" s="71"/>
      <c r="BG248" s="71"/>
      <c r="BH248" s="71"/>
      <c r="BI248" s="71"/>
      <c r="BJ248" s="71"/>
      <c r="BK248" s="71"/>
      <c r="BL248" s="71"/>
      <c r="BM248" s="71"/>
      <c r="BN248" s="71"/>
      <c r="BO248" s="71"/>
      <c r="BP248" s="71"/>
      <c r="BQ248" s="71"/>
      <c r="BR248" s="71"/>
      <c r="BS248" s="71"/>
      <c r="BT248" s="71"/>
      <c r="BU248" s="71"/>
      <c r="BV248" s="71"/>
      <c r="BW248" s="71"/>
      <c r="BX248" s="71"/>
      <c r="BY248" s="71"/>
      <c r="BZ248" s="71"/>
      <c r="CA248" s="71"/>
      <c r="CB248" s="71"/>
      <c r="CC248" s="71"/>
      <c r="CD248" s="71"/>
      <c r="CE248" s="71"/>
      <c r="CF248" s="71"/>
      <c r="CG248" s="71"/>
      <c r="CH248" s="71"/>
      <c r="CI248" s="71"/>
      <c r="CJ248" s="71"/>
      <c r="CK248" s="71"/>
      <c r="CL248" s="71"/>
      <c r="CM248" s="71"/>
      <c r="CN248" s="71"/>
      <c r="CO248" s="71"/>
      <c r="CP248" s="71"/>
      <c r="CQ248" s="71"/>
      <c r="CR248" s="71"/>
      <c r="CS248" s="71"/>
      <c r="CT248" s="71"/>
      <c r="CU248" s="71"/>
      <c r="CV248" s="71"/>
      <c r="CW248" s="71"/>
      <c r="CX248" s="71"/>
      <c r="CY248" s="71"/>
      <c r="CZ248" s="71"/>
      <c r="DA248" s="71"/>
      <c r="DB248" s="71"/>
      <c r="DC248" s="71"/>
      <c r="DD248" s="71"/>
      <c r="DE248" s="71"/>
      <c r="DF248" s="71"/>
      <c r="DG248" s="71"/>
      <c r="DH248" s="71"/>
      <c r="DI248" s="71"/>
      <c r="DJ248" s="71"/>
      <c r="DK248" s="71"/>
      <c r="DL248" s="71"/>
      <c r="DM248" s="71"/>
      <c r="DN248" s="71"/>
      <c r="DO248" s="71"/>
      <c r="DP248" s="71"/>
      <c r="DQ248" s="71"/>
      <c r="DR248" s="71"/>
      <c r="DS248" s="71"/>
      <c r="DT248" s="71"/>
      <c r="DU248" s="71"/>
      <c r="DV248" s="71"/>
      <c r="DW248" s="71"/>
      <c r="DX248" s="71"/>
      <c r="DY248" s="71"/>
      <c r="DZ248" s="71"/>
      <c r="EA248" s="71"/>
      <c r="EB248" s="71"/>
      <c r="EC248" s="71"/>
      <c r="ED248" s="71"/>
      <c r="EE248" s="71"/>
      <c r="EF248" s="71"/>
      <c r="EG248" s="71"/>
      <c r="EH248" s="71"/>
      <c r="EI248" s="71"/>
      <c r="EJ248" s="71"/>
      <c r="EK248" s="71"/>
      <c r="EL248" s="71"/>
      <c r="EM248" s="71"/>
      <c r="EN248" s="71"/>
      <c r="EO248" s="71"/>
      <c r="EP248" s="71"/>
      <c r="EQ248" s="71"/>
      <c r="ER248" s="71"/>
      <c r="ES248" s="71"/>
      <c r="ET248" s="71"/>
      <c r="EU248" s="71"/>
      <c r="EV248" s="71"/>
      <c r="EW248" s="71"/>
      <c r="EX248" s="71"/>
      <c r="EY248" s="71"/>
      <c r="EZ248" s="71"/>
      <c r="FA248" s="71"/>
      <c r="FB248" s="71"/>
      <c r="FC248" s="71"/>
      <c r="FD248" s="71"/>
      <c r="FE248" s="71"/>
      <c r="FF248" s="71"/>
      <c r="FG248" s="71"/>
      <c r="FH248" s="71"/>
      <c r="FI248" s="71"/>
      <c r="FJ248" s="71"/>
      <c r="FK248" s="71"/>
      <c r="FL248" s="71"/>
      <c r="FM248" s="71"/>
      <c r="FN248" s="71"/>
      <c r="FO248" s="71"/>
      <c r="FP248" s="71"/>
      <c r="FQ248" s="71"/>
      <c r="FR248" s="71"/>
      <c r="FS248" s="71"/>
      <c r="FT248" s="71"/>
      <c r="FU248" s="71"/>
      <c r="FV248" s="71"/>
      <c r="FW248" s="71"/>
      <c r="FX248" s="71"/>
      <c r="FY248" s="71"/>
      <c r="FZ248" s="71"/>
      <c r="GA248" s="71"/>
      <c r="GB248" s="71"/>
      <c r="GC248" s="71"/>
      <c r="GD248" s="71"/>
      <c r="GE248" s="71"/>
      <c r="GF248" s="71"/>
      <c r="GG248" s="71"/>
      <c r="GH248" s="71"/>
      <c r="GI248" s="71"/>
      <c r="GJ248" s="71"/>
      <c r="GK248" s="71"/>
      <c r="GL248" s="71"/>
      <c r="GM248" s="71"/>
      <c r="GN248" s="71"/>
      <c r="GO248" s="71"/>
      <c r="GP248" s="71"/>
      <c r="GQ248" s="71"/>
      <c r="GR248" s="71"/>
      <c r="GS248" s="71"/>
      <c r="GT248" s="71"/>
      <c r="GU248" s="71"/>
      <c r="GV248" s="71"/>
      <c r="GW248" s="71"/>
      <c r="GX248" s="71"/>
      <c r="GY248" s="71"/>
      <c r="GZ248" s="71"/>
      <c r="HA248" s="71"/>
      <c r="HB248" s="71"/>
      <c r="HC248" s="71"/>
      <c r="HD248" s="71"/>
      <c r="HE248" s="71"/>
      <c r="HF248" s="71"/>
      <c r="HG248" s="71"/>
      <c r="HH248" s="71"/>
      <c r="HI248" s="71"/>
      <c r="HJ248" s="71"/>
      <c r="HK248" s="71"/>
      <c r="HL248" s="71"/>
      <c r="HM248" s="71"/>
      <c r="HN248" s="71"/>
      <c r="HO248" s="71"/>
      <c r="HP248" s="71"/>
      <c r="HQ248" s="71"/>
      <c r="HR248" s="71"/>
      <c r="HS248" s="71"/>
      <c r="HT248" s="71"/>
      <c r="HU248" s="71"/>
      <c r="HV248" s="71"/>
      <c r="HW248" s="71"/>
      <c r="HX248" s="71"/>
      <c r="HY248" s="71"/>
      <c r="HZ248" s="71"/>
      <c r="IA248" s="71"/>
      <c r="IB248" s="71"/>
      <c r="IC248" s="71"/>
      <c r="ID248" s="71"/>
      <c r="IE248" s="71"/>
      <c r="IF248" s="71"/>
      <c r="IG248" s="71"/>
      <c r="IH248" s="71"/>
      <c r="II248" s="71"/>
      <c r="IJ248" s="71"/>
      <c r="IK248" s="71"/>
      <c r="IL248" s="71"/>
      <c r="IM248" s="71"/>
      <c r="IN248" s="71"/>
      <c r="IO248" s="71"/>
      <c r="IP248" s="71"/>
      <c r="IQ248" s="71"/>
      <c r="IR248" s="71"/>
      <c r="IS248" s="71"/>
      <c r="IT248" s="71"/>
      <c r="IU248" s="71"/>
      <c r="IV248" s="71"/>
      <c r="IW248" s="71"/>
      <c r="IX248" s="71"/>
      <c r="IY248" s="71"/>
      <c r="IZ248" s="71"/>
      <c r="JA248" s="71"/>
      <c r="JB248" s="71"/>
      <c r="JC248" s="71"/>
      <c r="JD248" s="71"/>
      <c r="JE248" s="71"/>
      <c r="JF248" s="71"/>
      <c r="JG248" s="71"/>
      <c r="JH248" s="71"/>
      <c r="JI248" s="71"/>
      <c r="JJ248" s="71"/>
      <c r="JK248" s="71"/>
      <c r="JL248" s="71"/>
      <c r="JM248" s="71"/>
      <c r="JN248" s="71"/>
      <c r="JO248" s="71"/>
      <c r="JP248" s="71"/>
      <c r="JQ248" s="71"/>
      <c r="JR248" s="71"/>
      <c r="JS248" s="71"/>
      <c r="JT248" s="71"/>
      <c r="JU248" s="71"/>
      <c r="JV248" s="71"/>
      <c r="JW248" s="71"/>
      <c r="JX248" s="71"/>
      <c r="JY248" s="71"/>
      <c r="JZ248" s="71"/>
      <c r="KA248" s="71"/>
      <c r="KB248" s="71"/>
      <c r="KC248" s="71"/>
      <c r="KD248" s="71"/>
      <c r="KE248" s="71"/>
      <c r="KF248" s="71"/>
      <c r="KG248" s="71"/>
      <c r="KH248" s="71"/>
      <c r="KI248" s="71"/>
      <c r="KJ248" s="71"/>
      <c r="KK248" s="71"/>
      <c r="KL248" s="71"/>
      <c r="KM248" s="71"/>
      <c r="KN248" s="71"/>
      <c r="KO248" s="71"/>
      <c r="KP248" s="71"/>
      <c r="KQ248" s="71"/>
      <c r="KR248" s="71"/>
      <c r="KS248" s="71"/>
      <c r="KT248" s="71"/>
      <c r="KU248" s="71"/>
      <c r="KV248" s="71"/>
      <c r="KW248" s="71"/>
      <c r="KX248" s="71"/>
      <c r="KY248" s="71"/>
      <c r="KZ248" s="71"/>
      <c r="LA248" s="71"/>
      <c r="LB248" s="71"/>
      <c r="LC248" s="71"/>
      <c r="LD248" s="71"/>
      <c r="LE248" s="71"/>
      <c r="LF248" s="71"/>
      <c r="LG248" s="71"/>
      <c r="LH248" s="71"/>
      <c r="LI248" s="71"/>
      <c r="LJ248" s="71"/>
      <c r="LK248" s="71"/>
      <c r="LL248" s="71"/>
      <c r="LM248" s="71"/>
      <c r="LN248" s="71"/>
      <c r="LO248" s="71"/>
      <c r="LP248" s="71"/>
      <c r="LQ248" s="71"/>
      <c r="LR248" s="71"/>
      <c r="LS248" s="71"/>
      <c r="LT248" s="71"/>
      <c r="LU248" s="71"/>
      <c r="LV248" s="71"/>
      <c r="LW248" s="71"/>
      <c r="LX248" s="71"/>
      <c r="LY248" s="71"/>
      <c r="LZ248" s="71"/>
      <c r="MA248" s="71"/>
      <c r="MB248" s="71"/>
      <c r="MC248" s="71"/>
      <c r="MD248" s="71"/>
      <c r="ME248" s="71"/>
      <c r="MF248" s="71"/>
      <c r="MG248" s="71"/>
      <c r="MH248" s="71"/>
      <c r="MI248" s="71"/>
      <c r="MJ248" s="71"/>
      <c r="MK248" s="71"/>
      <c r="ML248" s="71"/>
      <c r="MM248" s="71"/>
      <c r="MN248" s="71"/>
      <c r="MO248" s="71"/>
      <c r="MP248" s="71"/>
      <c r="MQ248" s="71"/>
      <c r="MR248" s="71"/>
      <c r="MS248" s="71"/>
      <c r="MT248" s="71"/>
      <c r="MU248" s="71"/>
      <c r="MV248" s="71"/>
      <c r="MW248" s="71"/>
      <c r="MX248" s="71"/>
      <c r="MY248" s="71"/>
      <c r="MZ248" s="71"/>
      <c r="NA248" s="71"/>
      <c r="NB248" s="71"/>
      <c r="NC248" s="71"/>
      <c r="ND248" s="71"/>
      <c r="NE248" s="71"/>
      <c r="NF248" s="71"/>
      <c r="NG248" s="71"/>
      <c r="NH248" s="71"/>
      <c r="NI248" s="71"/>
      <c r="NJ248" s="71"/>
      <c r="NK248" s="71"/>
      <c r="NL248" s="71"/>
      <c r="NM248" s="71"/>
      <c r="NN248" s="71"/>
      <c r="NO248" s="71"/>
      <c r="NP248" s="71"/>
      <c r="NQ248" s="71"/>
      <c r="NR248" s="71"/>
      <c r="NS248" s="71"/>
      <c r="NT248" s="71"/>
      <c r="NU248" s="71"/>
      <c r="NV248" s="71"/>
      <c r="NW248" s="71"/>
      <c r="NX248" s="71"/>
      <c r="NY248" s="71"/>
      <c r="NZ248" s="71"/>
      <c r="OA248" s="71"/>
      <c r="OB248" s="71"/>
      <c r="OC248" s="71"/>
      <c r="OD248" s="71"/>
      <c r="OE248" s="71"/>
      <c r="OF248" s="71"/>
      <c r="OG248" s="71"/>
      <c r="OH248" s="71"/>
      <c r="OI248" s="71"/>
      <c r="OJ248" s="71"/>
      <c r="OK248" s="71"/>
      <c r="OL248" s="71"/>
      <c r="OM248" s="71"/>
      <c r="ON248" s="71"/>
      <c r="OO248" s="71"/>
      <c r="OP248" s="71"/>
      <c r="OQ248" s="71"/>
      <c r="OR248" s="71"/>
      <c r="OS248" s="71"/>
      <c r="OT248" s="71"/>
      <c r="OU248" s="71"/>
      <c r="OV248" s="71"/>
      <c r="OW248" s="71"/>
      <c r="OX248" s="71"/>
      <c r="OY248" s="71"/>
      <c r="OZ248" s="71"/>
      <c r="PA248" s="71"/>
      <c r="PB248" s="71"/>
      <c r="PC248" s="71"/>
      <c r="PD248" s="71"/>
      <c r="PE248" s="71"/>
      <c r="PF248" s="71"/>
      <c r="PG248" s="71"/>
      <c r="PH248" s="71"/>
      <c r="PI248" s="71"/>
      <c r="PJ248" s="71"/>
      <c r="PK248" s="71"/>
      <c r="PL248" s="71"/>
      <c r="PM248" s="71"/>
      <c r="PN248" s="71"/>
      <c r="PO248" s="71"/>
      <c r="PP248" s="71"/>
      <c r="PQ248" s="71"/>
      <c r="PR248" s="71"/>
      <c r="PS248" s="71"/>
      <c r="PT248" s="71"/>
      <c r="PU248" s="71"/>
      <c r="PV248" s="71"/>
      <c r="PW248" s="71"/>
      <c r="PX248" s="71"/>
      <c r="PY248" s="71"/>
      <c r="PZ248" s="71"/>
      <c r="QA248" s="71"/>
      <c r="QB248" s="71"/>
      <c r="QC248" s="71"/>
      <c r="QD248" s="71"/>
      <c r="QE248" s="71"/>
      <c r="QF248" s="71"/>
      <c r="QG248" s="71"/>
      <c r="QH248" s="71"/>
      <c r="QI248" s="71"/>
      <c r="QJ248" s="71"/>
      <c r="QK248" s="71"/>
      <c r="QL248" s="71"/>
      <c r="QM248" s="71"/>
      <c r="QN248" s="71"/>
      <c r="QO248" s="71"/>
      <c r="QP248" s="71"/>
      <c r="QQ248" s="71"/>
      <c r="QR248" s="71"/>
      <c r="QS248" s="71"/>
      <c r="QT248" s="71"/>
      <c r="QU248" s="71"/>
      <c r="QV248" s="71"/>
      <c r="QW248" s="71"/>
      <c r="QX248" s="71"/>
      <c r="QY248" s="71"/>
      <c r="QZ248" s="71"/>
      <c r="RA248" s="71"/>
      <c r="RB248" s="71"/>
      <c r="RC248" s="71"/>
      <c r="RD248" s="71"/>
      <c r="RE248" s="71"/>
      <c r="RF248" s="71"/>
      <c r="RG248" s="71"/>
      <c r="RH248" s="71"/>
      <c r="RI248" s="71"/>
      <c r="RJ248" s="71"/>
      <c r="RK248" s="71"/>
      <c r="RL248" s="71"/>
      <c r="RM248" s="71"/>
      <c r="RN248" s="71"/>
      <c r="RO248" s="71"/>
      <c r="RP248" s="71"/>
      <c r="RQ248" s="71"/>
      <c r="RR248" s="71"/>
      <c r="RS248" s="71"/>
      <c r="RT248" s="71"/>
      <c r="RU248" s="71"/>
      <c r="RV248" s="71"/>
      <c r="RW248" s="71"/>
      <c r="RX248" s="71"/>
      <c r="RY248" s="71"/>
      <c r="RZ248" s="71"/>
      <c r="SA248" s="71"/>
      <c r="SB248" s="71"/>
      <c r="SC248" s="71"/>
      <c r="SD248" s="71"/>
      <c r="SE248" s="71"/>
      <c r="SF248" s="71"/>
      <c r="SG248" s="71"/>
      <c r="SH248" s="71"/>
      <c r="SI248" s="71"/>
      <c r="SJ248" s="71"/>
      <c r="SK248" s="71"/>
      <c r="SL248" s="71"/>
      <c r="SM248" s="71"/>
      <c r="SN248" s="71"/>
      <c r="SO248" s="71"/>
      <c r="SP248" s="71"/>
      <c r="SQ248" s="71"/>
      <c r="SR248" s="71"/>
      <c r="SS248" s="71"/>
      <c r="ST248" s="71"/>
      <c r="SU248" s="71"/>
      <c r="SV248" s="71"/>
      <c r="SW248" s="71"/>
      <c r="SX248" s="71"/>
      <c r="SY248" s="71"/>
      <c r="SZ248" s="71"/>
      <c r="TA248" s="71"/>
      <c r="TB248" s="71"/>
      <c r="TC248" s="71"/>
      <c r="TD248" s="71"/>
      <c r="TE248" s="71"/>
      <c r="TF248" s="71"/>
      <c r="TG248" s="71"/>
      <c r="TH248" s="71"/>
      <c r="TI248" s="71"/>
      <c r="TJ248" s="71"/>
      <c r="TK248" s="71"/>
      <c r="TL248" s="71"/>
      <c r="TM248" s="71"/>
      <c r="TN248" s="71"/>
      <c r="TO248" s="71"/>
      <c r="TP248" s="71"/>
      <c r="TQ248" s="71"/>
      <c r="TR248" s="71"/>
      <c r="TS248" s="71"/>
      <c r="TT248" s="71"/>
      <c r="TU248" s="71"/>
      <c r="TV248" s="71"/>
      <c r="TW248" s="71"/>
      <c r="TX248" s="71"/>
      <c r="TY248" s="71"/>
      <c r="TZ248" s="71"/>
      <c r="UA248" s="71"/>
      <c r="UB248" s="71"/>
      <c r="UC248" s="71"/>
      <c r="UD248" s="71"/>
      <c r="UE248" s="71"/>
      <c r="UF248" s="71"/>
      <c r="UG248" s="71"/>
      <c r="UH248" s="71"/>
      <c r="UI248" s="71"/>
      <c r="UJ248" s="71"/>
      <c r="UK248" s="71"/>
      <c r="UL248" s="71"/>
      <c r="UM248" s="71"/>
      <c r="UN248" s="71"/>
      <c r="UO248" s="71"/>
      <c r="UP248" s="71"/>
      <c r="UQ248" s="71"/>
      <c r="UR248" s="71"/>
      <c r="US248" s="71"/>
      <c r="UT248" s="71"/>
      <c r="UU248" s="71"/>
      <c r="UV248" s="71"/>
      <c r="UW248" s="71"/>
      <c r="UX248" s="71"/>
      <c r="UY248" s="71"/>
      <c r="UZ248" s="71"/>
      <c r="VA248" s="71"/>
      <c r="VB248" s="71"/>
      <c r="VC248" s="71"/>
      <c r="VD248" s="71"/>
      <c r="VE248" s="71"/>
      <c r="VF248" s="71"/>
      <c r="VG248" s="71"/>
      <c r="VH248" s="71"/>
      <c r="VI248" s="71"/>
      <c r="VJ248" s="71"/>
      <c r="VK248" s="71"/>
      <c r="VL248" s="71"/>
      <c r="VM248" s="71"/>
      <c r="VN248" s="71"/>
      <c r="VO248" s="71"/>
      <c r="VP248" s="71"/>
      <c r="VQ248" s="71"/>
      <c r="VR248" s="71"/>
      <c r="VS248" s="71"/>
      <c r="VT248" s="71"/>
      <c r="VU248" s="71"/>
      <c r="VV248" s="71"/>
      <c r="VW248" s="71"/>
      <c r="VX248" s="71"/>
      <c r="VY248" s="71"/>
      <c r="VZ248" s="71"/>
      <c r="WA248" s="71"/>
      <c r="WB248" s="71"/>
      <c r="WC248" s="71"/>
      <c r="WD248" s="71"/>
      <c r="WE248" s="71"/>
      <c r="WF248" s="71"/>
      <c r="WG248" s="71"/>
      <c r="WH248" s="71"/>
      <c r="WI248" s="71"/>
      <c r="WJ248" s="71"/>
      <c r="WK248" s="71"/>
      <c r="WL248" s="71"/>
      <c r="WM248" s="71"/>
      <c r="WN248" s="71"/>
      <c r="WO248" s="71"/>
      <c r="WP248" s="71"/>
      <c r="WQ248" s="71"/>
      <c r="WR248" s="71"/>
      <c r="WS248" s="71"/>
      <c r="WT248" s="71"/>
      <c r="WU248" s="71"/>
      <c r="WV248" s="71"/>
      <c r="WW248" s="71"/>
      <c r="WX248" s="71"/>
      <c r="WY248" s="71"/>
      <c r="WZ248" s="71"/>
      <c r="XA248" s="71"/>
      <c r="XB248" s="71"/>
      <c r="XC248" s="71"/>
      <c r="XD248" s="71"/>
      <c r="XE248" s="71"/>
      <c r="XF248" s="71"/>
      <c r="XG248" s="71"/>
      <c r="XH248" s="71"/>
      <c r="XI248" s="71"/>
      <c r="XJ248" s="71"/>
      <c r="XK248" s="71"/>
      <c r="XL248" s="71"/>
      <c r="XM248" s="71"/>
      <c r="XN248" s="71"/>
      <c r="XO248" s="71"/>
      <c r="XP248" s="71"/>
      <c r="XQ248" s="71"/>
      <c r="XR248" s="71"/>
      <c r="XS248" s="71"/>
      <c r="XT248" s="71"/>
      <c r="XU248" s="71"/>
      <c r="XV248" s="71"/>
      <c r="XW248" s="71"/>
      <c r="XX248" s="71"/>
      <c r="XY248" s="71"/>
      <c r="XZ248" s="71"/>
      <c r="YA248" s="71"/>
      <c r="YB248" s="71"/>
      <c r="YC248" s="71"/>
      <c r="YD248" s="71"/>
      <c r="YE248" s="71"/>
      <c r="YF248" s="71"/>
      <c r="YG248" s="71"/>
      <c r="YH248" s="71"/>
      <c r="YI248" s="71"/>
      <c r="YJ248" s="71"/>
      <c r="YK248" s="71"/>
      <c r="YL248" s="71"/>
      <c r="YM248" s="71"/>
      <c r="YN248" s="71"/>
      <c r="YO248" s="71"/>
      <c r="YP248" s="71"/>
      <c r="YQ248" s="71"/>
      <c r="YR248" s="71"/>
      <c r="YS248" s="71"/>
      <c r="YT248" s="71"/>
      <c r="YU248" s="71"/>
      <c r="YV248" s="71"/>
      <c r="YW248" s="71"/>
      <c r="YX248" s="71"/>
      <c r="YY248" s="71"/>
      <c r="YZ248" s="71"/>
      <c r="ZA248" s="71"/>
      <c r="ZB248" s="71"/>
      <c r="ZC248" s="71"/>
      <c r="ZD248" s="71"/>
      <c r="ZE248" s="71"/>
      <c r="ZF248" s="71"/>
      <c r="ZG248" s="71"/>
      <c r="ZH248" s="71"/>
      <c r="ZI248" s="71"/>
      <c r="ZJ248" s="71"/>
      <c r="ZK248" s="71"/>
      <c r="ZL248" s="71"/>
      <c r="ZM248" s="71"/>
      <c r="ZN248" s="71"/>
      <c r="ZO248" s="71"/>
      <c r="ZP248" s="71"/>
      <c r="ZQ248" s="71"/>
      <c r="ZR248" s="71"/>
      <c r="ZS248" s="71"/>
      <c r="ZT248" s="71"/>
      <c r="ZU248" s="71"/>
      <c r="ZV248" s="71"/>
      <c r="ZW248" s="71"/>
      <c r="ZX248" s="71"/>
      <c r="ZY248" s="71"/>
      <c r="ZZ248" s="71"/>
      <c r="AAA248" s="71"/>
      <c r="AAB248" s="71"/>
      <c r="AAC248" s="71"/>
      <c r="AAD248" s="71"/>
      <c r="AAE248" s="71"/>
      <c r="AAF248" s="71"/>
      <c r="AAG248" s="71"/>
      <c r="AAH248" s="71"/>
      <c r="AAI248" s="71"/>
      <c r="AAJ248" s="71"/>
      <c r="AAK248" s="71"/>
      <c r="AAL248" s="71"/>
      <c r="AAM248" s="71"/>
      <c r="AAN248" s="71"/>
      <c r="AAO248" s="71"/>
      <c r="AAP248" s="71"/>
      <c r="AAQ248" s="71"/>
      <c r="AAR248" s="71"/>
      <c r="AAS248" s="71"/>
      <c r="AAT248" s="71"/>
      <c r="AAU248" s="71"/>
      <c r="AAV248" s="71"/>
      <c r="AAW248" s="71"/>
      <c r="AAX248" s="71"/>
      <c r="AAY248" s="71"/>
      <c r="AAZ248" s="71"/>
      <c r="ABA248" s="71"/>
      <c r="ABB248" s="71"/>
      <c r="ABC248" s="71"/>
      <c r="ABD248" s="71"/>
      <c r="ABE248" s="71"/>
      <c r="ABF248" s="71"/>
      <c r="ABG248" s="71"/>
      <c r="ABH248" s="71"/>
      <c r="ABI248" s="71"/>
      <c r="ABJ248" s="71"/>
      <c r="ABK248" s="71"/>
      <c r="ABL248" s="71"/>
      <c r="ABM248" s="71"/>
      <c r="ABN248" s="71"/>
      <c r="ABO248" s="71"/>
      <c r="ABP248" s="71"/>
      <c r="ABQ248" s="71"/>
      <c r="ABR248" s="71"/>
      <c r="ABS248" s="71"/>
      <c r="ABT248" s="71"/>
      <c r="ABU248" s="71"/>
      <c r="ABV248" s="71"/>
      <c r="ABW248" s="71"/>
      <c r="ABX248" s="71"/>
      <c r="ABY248" s="71"/>
      <c r="ABZ248" s="71"/>
      <c r="ACA248" s="71"/>
      <c r="ACB248" s="71"/>
      <c r="ACC248" s="71"/>
      <c r="ACD248" s="71"/>
      <c r="ACE248" s="71"/>
      <c r="ACF248" s="71"/>
      <c r="ACG248" s="71"/>
      <c r="ACH248" s="71"/>
      <c r="ACI248" s="71"/>
      <c r="ACJ248" s="71"/>
      <c r="ACK248" s="71"/>
      <c r="ACL248" s="71"/>
      <c r="ACM248" s="71"/>
      <c r="ACN248" s="71"/>
      <c r="ACO248" s="71"/>
      <c r="ACP248" s="71"/>
      <c r="ACQ248" s="71"/>
      <c r="ACR248" s="71"/>
      <c r="ACS248" s="71"/>
      <c r="ACT248" s="71"/>
      <c r="ACU248" s="71"/>
      <c r="ACV248" s="71"/>
      <c r="ACW248" s="71"/>
      <c r="ACX248" s="71"/>
      <c r="ACY248" s="71"/>
      <c r="ACZ248" s="71"/>
      <c r="ADA248" s="71"/>
      <c r="ADB248" s="71"/>
      <c r="ADC248" s="71"/>
      <c r="ADD248" s="71"/>
      <c r="ADE248" s="71"/>
      <c r="ADF248" s="71"/>
      <c r="ADG248" s="71"/>
      <c r="ADH248" s="71"/>
      <c r="ADI248" s="71"/>
      <c r="ADJ248" s="71"/>
      <c r="ADK248" s="71"/>
      <c r="ADL248" s="71"/>
      <c r="ADM248" s="71"/>
      <c r="ADN248" s="71"/>
      <c r="ADO248" s="71"/>
      <c r="ADP248" s="71"/>
      <c r="ADQ248" s="71"/>
      <c r="ADR248" s="71"/>
      <c r="ADS248" s="71"/>
      <c r="ADT248" s="71"/>
      <c r="ADU248" s="71"/>
      <c r="ADV248" s="71"/>
      <c r="ADW248" s="71"/>
      <c r="ADX248" s="71"/>
      <c r="ADY248" s="71"/>
      <c r="ADZ248" s="71"/>
      <c r="AEA248" s="71"/>
      <c r="AEB248" s="71"/>
      <c r="AEC248" s="71"/>
    </row>
    <row r="249" spans="1:809" s="73" customFormat="1" ht="23.25" customHeight="1">
      <c r="A249" s="49"/>
      <c r="B249" s="35">
        <v>3</v>
      </c>
      <c r="C249" s="62" t="s">
        <v>601</v>
      </c>
      <c r="D249" s="72" t="s">
        <v>56</v>
      </c>
      <c r="E249" s="63" t="s">
        <v>36</v>
      </c>
      <c r="F249" s="63"/>
      <c r="G249" s="63">
        <v>15</v>
      </c>
      <c r="H249" s="64">
        <v>43000</v>
      </c>
      <c r="I249" s="63" t="s">
        <v>136</v>
      </c>
      <c r="J249" s="65">
        <v>1</v>
      </c>
      <c r="K249" s="90">
        <v>71</v>
      </c>
      <c r="L249" s="65">
        <v>1965</v>
      </c>
      <c r="M249" s="67">
        <v>23829</v>
      </c>
      <c r="N249" s="64">
        <v>21000</v>
      </c>
      <c r="O249" s="68">
        <v>5</v>
      </c>
      <c r="P249" s="68"/>
      <c r="Q249" s="69" t="s">
        <v>292</v>
      </c>
      <c r="R249" s="126" t="s">
        <v>593</v>
      </c>
      <c r="S249" s="29"/>
      <c r="T249" s="30" t="str">
        <f t="shared" si="3"/>
        <v>Cu</v>
      </c>
      <c r="U249" s="29"/>
      <c r="V249" s="29"/>
      <c r="W249" s="29"/>
      <c r="X249" s="29"/>
      <c r="Y249" s="29"/>
      <c r="Z249" s="29"/>
      <c r="AA249" s="29"/>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1"/>
      <c r="BE249" s="71"/>
      <c r="BF249" s="71"/>
      <c r="BG249" s="71"/>
      <c r="BH249" s="71"/>
      <c r="BI249" s="71"/>
      <c r="BJ249" s="71"/>
      <c r="BK249" s="71"/>
      <c r="BL249" s="71"/>
      <c r="BM249" s="71"/>
      <c r="BN249" s="71"/>
      <c r="BO249" s="71"/>
      <c r="BP249" s="71"/>
      <c r="BQ249" s="71"/>
      <c r="BR249" s="71"/>
      <c r="BS249" s="71"/>
      <c r="BT249" s="71"/>
      <c r="BU249" s="71"/>
      <c r="BV249" s="71"/>
      <c r="BW249" s="71"/>
      <c r="BX249" s="71"/>
      <c r="BY249" s="71"/>
      <c r="BZ249" s="71"/>
      <c r="CA249" s="71"/>
      <c r="CB249" s="71"/>
      <c r="CC249" s="71"/>
      <c r="CD249" s="71"/>
      <c r="CE249" s="71"/>
      <c r="CF249" s="71"/>
      <c r="CG249" s="71"/>
      <c r="CH249" s="71"/>
      <c r="CI249" s="71"/>
      <c r="CJ249" s="71"/>
      <c r="CK249" s="71"/>
      <c r="CL249" s="71"/>
      <c r="CM249" s="71"/>
      <c r="CN249" s="71"/>
      <c r="CO249" s="71"/>
      <c r="CP249" s="71"/>
      <c r="CQ249" s="71"/>
      <c r="CR249" s="71"/>
      <c r="CS249" s="71"/>
      <c r="CT249" s="71"/>
      <c r="CU249" s="71"/>
      <c r="CV249" s="71"/>
      <c r="CW249" s="71"/>
      <c r="CX249" s="71"/>
      <c r="CY249" s="71"/>
      <c r="CZ249" s="71"/>
      <c r="DA249" s="71"/>
      <c r="DB249" s="71"/>
      <c r="DC249" s="71"/>
      <c r="DD249" s="71"/>
      <c r="DE249" s="71"/>
      <c r="DF249" s="71"/>
      <c r="DG249" s="71"/>
      <c r="DH249" s="71"/>
      <c r="DI249" s="71"/>
      <c r="DJ249" s="71"/>
      <c r="DK249" s="71"/>
      <c r="DL249" s="71"/>
      <c r="DM249" s="71"/>
      <c r="DN249" s="71"/>
      <c r="DO249" s="71"/>
      <c r="DP249" s="71"/>
      <c r="DQ249" s="71"/>
      <c r="DR249" s="71"/>
      <c r="DS249" s="71"/>
      <c r="DT249" s="71"/>
      <c r="DU249" s="71"/>
      <c r="DV249" s="71"/>
      <c r="DW249" s="71"/>
      <c r="DX249" s="71"/>
      <c r="DY249" s="71"/>
      <c r="DZ249" s="71"/>
      <c r="EA249" s="71"/>
      <c r="EB249" s="71"/>
      <c r="EC249" s="71"/>
      <c r="ED249" s="71"/>
      <c r="EE249" s="71"/>
      <c r="EF249" s="71"/>
      <c r="EG249" s="71"/>
      <c r="EH249" s="71"/>
      <c r="EI249" s="71"/>
      <c r="EJ249" s="71"/>
      <c r="EK249" s="71"/>
      <c r="EL249" s="71"/>
      <c r="EM249" s="71"/>
      <c r="EN249" s="71"/>
      <c r="EO249" s="71"/>
      <c r="EP249" s="71"/>
      <c r="EQ249" s="71"/>
      <c r="ER249" s="71"/>
      <c r="ES249" s="71"/>
      <c r="ET249" s="71"/>
      <c r="EU249" s="71"/>
      <c r="EV249" s="71"/>
      <c r="EW249" s="71"/>
      <c r="EX249" s="71"/>
      <c r="EY249" s="71"/>
      <c r="EZ249" s="71"/>
      <c r="FA249" s="71"/>
      <c r="FB249" s="71"/>
      <c r="FC249" s="71"/>
      <c r="FD249" s="71"/>
      <c r="FE249" s="71"/>
      <c r="FF249" s="71"/>
      <c r="FG249" s="71"/>
      <c r="FH249" s="71"/>
      <c r="FI249" s="71"/>
      <c r="FJ249" s="71"/>
      <c r="FK249" s="71"/>
      <c r="FL249" s="71"/>
      <c r="FM249" s="71"/>
      <c r="FN249" s="71"/>
      <c r="FO249" s="71"/>
      <c r="FP249" s="71"/>
      <c r="FQ249" s="71"/>
      <c r="FR249" s="71"/>
      <c r="FS249" s="71"/>
      <c r="FT249" s="71"/>
      <c r="FU249" s="71"/>
      <c r="FV249" s="71"/>
      <c r="FW249" s="71"/>
      <c r="FX249" s="71"/>
      <c r="FY249" s="71"/>
      <c r="FZ249" s="71"/>
      <c r="GA249" s="71"/>
      <c r="GB249" s="71"/>
      <c r="GC249" s="71"/>
      <c r="GD249" s="71"/>
      <c r="GE249" s="71"/>
      <c r="GF249" s="71"/>
      <c r="GG249" s="71"/>
      <c r="GH249" s="71"/>
      <c r="GI249" s="71"/>
      <c r="GJ249" s="71"/>
      <c r="GK249" s="71"/>
      <c r="GL249" s="71"/>
      <c r="GM249" s="71"/>
      <c r="GN249" s="71"/>
      <c r="GO249" s="71"/>
      <c r="GP249" s="71"/>
      <c r="GQ249" s="71"/>
      <c r="GR249" s="71"/>
      <c r="GS249" s="71"/>
      <c r="GT249" s="71"/>
      <c r="GU249" s="71"/>
      <c r="GV249" s="71"/>
      <c r="GW249" s="71"/>
      <c r="GX249" s="71"/>
      <c r="GY249" s="71"/>
      <c r="GZ249" s="71"/>
      <c r="HA249" s="71"/>
      <c r="HB249" s="71"/>
      <c r="HC249" s="71"/>
      <c r="HD249" s="71"/>
      <c r="HE249" s="71"/>
      <c r="HF249" s="71"/>
      <c r="HG249" s="71"/>
      <c r="HH249" s="71"/>
      <c r="HI249" s="71"/>
      <c r="HJ249" s="71"/>
      <c r="HK249" s="71"/>
      <c r="HL249" s="71"/>
      <c r="HM249" s="71"/>
      <c r="HN249" s="71"/>
      <c r="HO249" s="71"/>
      <c r="HP249" s="71"/>
      <c r="HQ249" s="71"/>
      <c r="HR249" s="71"/>
      <c r="HS249" s="71"/>
      <c r="HT249" s="71"/>
      <c r="HU249" s="71"/>
      <c r="HV249" s="71"/>
      <c r="HW249" s="71"/>
      <c r="HX249" s="71"/>
      <c r="HY249" s="71"/>
      <c r="HZ249" s="71"/>
      <c r="IA249" s="71"/>
      <c r="IB249" s="71"/>
      <c r="IC249" s="71"/>
      <c r="ID249" s="71"/>
      <c r="IE249" s="71"/>
      <c r="IF249" s="71"/>
      <c r="IG249" s="71"/>
      <c r="IH249" s="71"/>
      <c r="II249" s="71"/>
      <c r="IJ249" s="71"/>
      <c r="IK249" s="71"/>
      <c r="IL249" s="71"/>
      <c r="IM249" s="71"/>
      <c r="IN249" s="71"/>
      <c r="IO249" s="71"/>
      <c r="IP249" s="71"/>
      <c r="IQ249" s="71"/>
      <c r="IR249" s="71"/>
      <c r="IS249" s="71"/>
      <c r="IT249" s="71"/>
      <c r="IU249" s="71"/>
      <c r="IV249" s="71"/>
      <c r="IW249" s="71"/>
      <c r="IX249" s="71"/>
      <c r="IY249" s="71"/>
      <c r="IZ249" s="71"/>
      <c r="JA249" s="71"/>
      <c r="JB249" s="71"/>
      <c r="JC249" s="71"/>
      <c r="JD249" s="71"/>
      <c r="JE249" s="71"/>
      <c r="JF249" s="71"/>
      <c r="JG249" s="71"/>
      <c r="JH249" s="71"/>
      <c r="JI249" s="71"/>
      <c r="JJ249" s="71"/>
      <c r="JK249" s="71"/>
      <c r="JL249" s="71"/>
      <c r="JM249" s="71"/>
      <c r="JN249" s="71"/>
      <c r="JO249" s="71"/>
      <c r="JP249" s="71"/>
      <c r="JQ249" s="71"/>
      <c r="JR249" s="71"/>
      <c r="JS249" s="71"/>
      <c r="JT249" s="71"/>
      <c r="JU249" s="71"/>
      <c r="JV249" s="71"/>
      <c r="JW249" s="71"/>
      <c r="JX249" s="71"/>
      <c r="JY249" s="71"/>
      <c r="JZ249" s="71"/>
      <c r="KA249" s="71"/>
      <c r="KB249" s="71"/>
      <c r="KC249" s="71"/>
      <c r="KD249" s="71"/>
      <c r="KE249" s="71"/>
      <c r="KF249" s="71"/>
      <c r="KG249" s="71"/>
      <c r="KH249" s="71"/>
      <c r="KI249" s="71"/>
      <c r="KJ249" s="71"/>
      <c r="KK249" s="71"/>
      <c r="KL249" s="71"/>
      <c r="KM249" s="71"/>
      <c r="KN249" s="71"/>
      <c r="KO249" s="71"/>
      <c r="KP249" s="71"/>
      <c r="KQ249" s="71"/>
      <c r="KR249" s="71"/>
      <c r="KS249" s="71"/>
      <c r="KT249" s="71"/>
      <c r="KU249" s="71"/>
      <c r="KV249" s="71"/>
      <c r="KW249" s="71"/>
      <c r="KX249" s="71"/>
      <c r="KY249" s="71"/>
      <c r="KZ249" s="71"/>
      <c r="LA249" s="71"/>
      <c r="LB249" s="71"/>
      <c r="LC249" s="71"/>
      <c r="LD249" s="71"/>
      <c r="LE249" s="71"/>
      <c r="LF249" s="71"/>
      <c r="LG249" s="71"/>
      <c r="LH249" s="71"/>
      <c r="LI249" s="71"/>
      <c r="LJ249" s="71"/>
      <c r="LK249" s="71"/>
      <c r="LL249" s="71"/>
      <c r="LM249" s="71"/>
      <c r="LN249" s="71"/>
      <c r="LO249" s="71"/>
      <c r="LP249" s="71"/>
      <c r="LQ249" s="71"/>
      <c r="LR249" s="71"/>
      <c r="LS249" s="71"/>
      <c r="LT249" s="71"/>
      <c r="LU249" s="71"/>
      <c r="LV249" s="71"/>
      <c r="LW249" s="71"/>
      <c r="LX249" s="71"/>
      <c r="LY249" s="71"/>
      <c r="LZ249" s="71"/>
      <c r="MA249" s="71"/>
      <c r="MB249" s="71"/>
      <c r="MC249" s="71"/>
      <c r="MD249" s="71"/>
      <c r="ME249" s="71"/>
      <c r="MF249" s="71"/>
      <c r="MG249" s="71"/>
      <c r="MH249" s="71"/>
      <c r="MI249" s="71"/>
      <c r="MJ249" s="71"/>
      <c r="MK249" s="71"/>
      <c r="ML249" s="71"/>
      <c r="MM249" s="71"/>
      <c r="MN249" s="71"/>
      <c r="MO249" s="71"/>
      <c r="MP249" s="71"/>
      <c r="MQ249" s="71"/>
      <c r="MR249" s="71"/>
      <c r="MS249" s="71"/>
      <c r="MT249" s="71"/>
      <c r="MU249" s="71"/>
      <c r="MV249" s="71"/>
      <c r="MW249" s="71"/>
      <c r="MX249" s="71"/>
      <c r="MY249" s="71"/>
      <c r="MZ249" s="71"/>
      <c r="NA249" s="71"/>
      <c r="NB249" s="71"/>
      <c r="NC249" s="71"/>
      <c r="ND249" s="71"/>
      <c r="NE249" s="71"/>
      <c r="NF249" s="71"/>
      <c r="NG249" s="71"/>
      <c r="NH249" s="71"/>
      <c r="NI249" s="71"/>
      <c r="NJ249" s="71"/>
      <c r="NK249" s="71"/>
      <c r="NL249" s="71"/>
      <c r="NM249" s="71"/>
      <c r="NN249" s="71"/>
      <c r="NO249" s="71"/>
      <c r="NP249" s="71"/>
      <c r="NQ249" s="71"/>
      <c r="NR249" s="71"/>
      <c r="NS249" s="71"/>
      <c r="NT249" s="71"/>
      <c r="NU249" s="71"/>
      <c r="NV249" s="71"/>
      <c r="NW249" s="71"/>
      <c r="NX249" s="71"/>
      <c r="NY249" s="71"/>
      <c r="NZ249" s="71"/>
      <c r="OA249" s="71"/>
      <c r="OB249" s="71"/>
      <c r="OC249" s="71"/>
      <c r="OD249" s="71"/>
      <c r="OE249" s="71"/>
      <c r="OF249" s="71"/>
      <c r="OG249" s="71"/>
      <c r="OH249" s="71"/>
      <c r="OI249" s="71"/>
      <c r="OJ249" s="71"/>
      <c r="OK249" s="71"/>
      <c r="OL249" s="71"/>
      <c r="OM249" s="71"/>
      <c r="ON249" s="71"/>
      <c r="OO249" s="71"/>
      <c r="OP249" s="71"/>
      <c r="OQ249" s="71"/>
      <c r="OR249" s="71"/>
      <c r="OS249" s="71"/>
      <c r="OT249" s="71"/>
      <c r="OU249" s="71"/>
      <c r="OV249" s="71"/>
      <c r="OW249" s="71"/>
      <c r="OX249" s="71"/>
      <c r="OY249" s="71"/>
      <c r="OZ249" s="71"/>
      <c r="PA249" s="71"/>
      <c r="PB249" s="71"/>
      <c r="PC249" s="71"/>
      <c r="PD249" s="71"/>
      <c r="PE249" s="71"/>
      <c r="PF249" s="71"/>
      <c r="PG249" s="71"/>
      <c r="PH249" s="71"/>
      <c r="PI249" s="71"/>
      <c r="PJ249" s="71"/>
      <c r="PK249" s="71"/>
      <c r="PL249" s="71"/>
      <c r="PM249" s="71"/>
      <c r="PN249" s="71"/>
      <c r="PO249" s="71"/>
      <c r="PP249" s="71"/>
      <c r="PQ249" s="71"/>
      <c r="PR249" s="71"/>
      <c r="PS249" s="71"/>
      <c r="PT249" s="71"/>
      <c r="PU249" s="71"/>
      <c r="PV249" s="71"/>
      <c r="PW249" s="71"/>
      <c r="PX249" s="71"/>
      <c r="PY249" s="71"/>
      <c r="PZ249" s="71"/>
      <c r="QA249" s="71"/>
      <c r="QB249" s="71"/>
      <c r="QC249" s="71"/>
      <c r="QD249" s="71"/>
      <c r="QE249" s="71"/>
      <c r="QF249" s="71"/>
      <c r="QG249" s="71"/>
      <c r="QH249" s="71"/>
      <c r="QI249" s="71"/>
      <c r="QJ249" s="71"/>
      <c r="QK249" s="71"/>
      <c r="QL249" s="71"/>
      <c r="QM249" s="71"/>
      <c r="QN249" s="71"/>
      <c r="QO249" s="71"/>
      <c r="QP249" s="71"/>
      <c r="QQ249" s="71"/>
      <c r="QR249" s="71"/>
      <c r="QS249" s="71"/>
      <c r="QT249" s="71"/>
      <c r="QU249" s="71"/>
      <c r="QV249" s="71"/>
      <c r="QW249" s="71"/>
      <c r="QX249" s="71"/>
      <c r="QY249" s="71"/>
      <c r="QZ249" s="71"/>
      <c r="RA249" s="71"/>
      <c r="RB249" s="71"/>
      <c r="RC249" s="71"/>
      <c r="RD249" s="71"/>
      <c r="RE249" s="71"/>
      <c r="RF249" s="71"/>
      <c r="RG249" s="71"/>
      <c r="RH249" s="71"/>
      <c r="RI249" s="71"/>
      <c r="RJ249" s="71"/>
      <c r="RK249" s="71"/>
      <c r="RL249" s="71"/>
      <c r="RM249" s="71"/>
      <c r="RN249" s="71"/>
      <c r="RO249" s="71"/>
      <c r="RP249" s="71"/>
      <c r="RQ249" s="71"/>
      <c r="RR249" s="71"/>
      <c r="RS249" s="71"/>
      <c r="RT249" s="71"/>
      <c r="RU249" s="71"/>
      <c r="RV249" s="71"/>
      <c r="RW249" s="71"/>
      <c r="RX249" s="71"/>
      <c r="RY249" s="71"/>
      <c r="RZ249" s="71"/>
      <c r="SA249" s="71"/>
      <c r="SB249" s="71"/>
      <c r="SC249" s="71"/>
      <c r="SD249" s="71"/>
      <c r="SE249" s="71"/>
      <c r="SF249" s="71"/>
      <c r="SG249" s="71"/>
      <c r="SH249" s="71"/>
      <c r="SI249" s="71"/>
      <c r="SJ249" s="71"/>
      <c r="SK249" s="71"/>
      <c r="SL249" s="71"/>
      <c r="SM249" s="71"/>
      <c r="SN249" s="71"/>
      <c r="SO249" s="71"/>
      <c r="SP249" s="71"/>
      <c r="SQ249" s="71"/>
      <c r="SR249" s="71"/>
      <c r="SS249" s="71"/>
      <c r="ST249" s="71"/>
      <c r="SU249" s="71"/>
      <c r="SV249" s="71"/>
      <c r="SW249" s="71"/>
      <c r="SX249" s="71"/>
      <c r="SY249" s="71"/>
      <c r="SZ249" s="71"/>
      <c r="TA249" s="71"/>
      <c r="TB249" s="71"/>
      <c r="TC249" s="71"/>
      <c r="TD249" s="71"/>
      <c r="TE249" s="71"/>
      <c r="TF249" s="71"/>
      <c r="TG249" s="71"/>
      <c r="TH249" s="71"/>
      <c r="TI249" s="71"/>
      <c r="TJ249" s="71"/>
      <c r="TK249" s="71"/>
      <c r="TL249" s="71"/>
      <c r="TM249" s="71"/>
      <c r="TN249" s="71"/>
      <c r="TO249" s="71"/>
      <c r="TP249" s="71"/>
      <c r="TQ249" s="71"/>
      <c r="TR249" s="71"/>
      <c r="TS249" s="71"/>
      <c r="TT249" s="71"/>
      <c r="TU249" s="71"/>
      <c r="TV249" s="71"/>
      <c r="TW249" s="71"/>
      <c r="TX249" s="71"/>
      <c r="TY249" s="71"/>
      <c r="TZ249" s="71"/>
      <c r="UA249" s="71"/>
      <c r="UB249" s="71"/>
      <c r="UC249" s="71"/>
      <c r="UD249" s="71"/>
      <c r="UE249" s="71"/>
      <c r="UF249" s="71"/>
      <c r="UG249" s="71"/>
      <c r="UH249" s="71"/>
      <c r="UI249" s="71"/>
      <c r="UJ249" s="71"/>
      <c r="UK249" s="71"/>
      <c r="UL249" s="71"/>
      <c r="UM249" s="71"/>
      <c r="UN249" s="71"/>
      <c r="UO249" s="71"/>
      <c r="UP249" s="71"/>
      <c r="UQ249" s="71"/>
      <c r="UR249" s="71"/>
      <c r="US249" s="71"/>
      <c r="UT249" s="71"/>
      <c r="UU249" s="71"/>
      <c r="UV249" s="71"/>
      <c r="UW249" s="71"/>
      <c r="UX249" s="71"/>
      <c r="UY249" s="71"/>
      <c r="UZ249" s="71"/>
      <c r="VA249" s="71"/>
      <c r="VB249" s="71"/>
      <c r="VC249" s="71"/>
      <c r="VD249" s="71"/>
      <c r="VE249" s="71"/>
      <c r="VF249" s="71"/>
      <c r="VG249" s="71"/>
      <c r="VH249" s="71"/>
      <c r="VI249" s="71"/>
      <c r="VJ249" s="71"/>
      <c r="VK249" s="71"/>
      <c r="VL249" s="71"/>
      <c r="VM249" s="71"/>
      <c r="VN249" s="71"/>
      <c r="VO249" s="71"/>
      <c r="VP249" s="71"/>
      <c r="VQ249" s="71"/>
      <c r="VR249" s="71"/>
      <c r="VS249" s="71"/>
      <c r="VT249" s="71"/>
      <c r="VU249" s="71"/>
      <c r="VV249" s="71"/>
      <c r="VW249" s="71"/>
      <c r="VX249" s="71"/>
      <c r="VY249" s="71"/>
      <c r="VZ249" s="71"/>
      <c r="WA249" s="71"/>
      <c r="WB249" s="71"/>
      <c r="WC249" s="71"/>
      <c r="WD249" s="71"/>
      <c r="WE249" s="71"/>
      <c r="WF249" s="71"/>
      <c r="WG249" s="71"/>
      <c r="WH249" s="71"/>
      <c r="WI249" s="71"/>
      <c r="WJ249" s="71"/>
      <c r="WK249" s="71"/>
      <c r="WL249" s="71"/>
      <c r="WM249" s="71"/>
      <c r="WN249" s="71"/>
      <c r="WO249" s="71"/>
      <c r="WP249" s="71"/>
      <c r="WQ249" s="71"/>
      <c r="WR249" s="71"/>
      <c r="WS249" s="71"/>
      <c r="WT249" s="71"/>
      <c r="WU249" s="71"/>
      <c r="WV249" s="71"/>
      <c r="WW249" s="71"/>
      <c r="WX249" s="71"/>
      <c r="WY249" s="71"/>
      <c r="WZ249" s="71"/>
      <c r="XA249" s="71"/>
      <c r="XB249" s="71"/>
      <c r="XC249" s="71"/>
      <c r="XD249" s="71"/>
      <c r="XE249" s="71"/>
      <c r="XF249" s="71"/>
      <c r="XG249" s="71"/>
      <c r="XH249" s="71"/>
      <c r="XI249" s="71"/>
      <c r="XJ249" s="71"/>
      <c r="XK249" s="71"/>
      <c r="XL249" s="71"/>
      <c r="XM249" s="71"/>
      <c r="XN249" s="71"/>
      <c r="XO249" s="71"/>
      <c r="XP249" s="71"/>
      <c r="XQ249" s="71"/>
      <c r="XR249" s="71"/>
      <c r="XS249" s="71"/>
      <c r="XT249" s="71"/>
      <c r="XU249" s="71"/>
      <c r="XV249" s="71"/>
      <c r="XW249" s="71"/>
      <c r="XX249" s="71"/>
      <c r="XY249" s="71"/>
      <c r="XZ249" s="71"/>
      <c r="YA249" s="71"/>
      <c r="YB249" s="71"/>
      <c r="YC249" s="71"/>
      <c r="YD249" s="71"/>
      <c r="YE249" s="71"/>
      <c r="YF249" s="71"/>
      <c r="YG249" s="71"/>
      <c r="YH249" s="71"/>
      <c r="YI249" s="71"/>
      <c r="YJ249" s="71"/>
      <c r="YK249" s="71"/>
      <c r="YL249" s="71"/>
      <c r="YM249" s="71"/>
      <c r="YN249" s="71"/>
      <c r="YO249" s="71"/>
      <c r="YP249" s="71"/>
      <c r="YQ249" s="71"/>
      <c r="YR249" s="71"/>
      <c r="YS249" s="71"/>
      <c r="YT249" s="71"/>
      <c r="YU249" s="71"/>
      <c r="YV249" s="71"/>
      <c r="YW249" s="71"/>
      <c r="YX249" s="71"/>
      <c r="YY249" s="71"/>
      <c r="YZ249" s="71"/>
      <c r="ZA249" s="71"/>
      <c r="ZB249" s="71"/>
      <c r="ZC249" s="71"/>
      <c r="ZD249" s="71"/>
      <c r="ZE249" s="71"/>
      <c r="ZF249" s="71"/>
      <c r="ZG249" s="71"/>
      <c r="ZH249" s="71"/>
      <c r="ZI249" s="71"/>
      <c r="ZJ249" s="71"/>
      <c r="ZK249" s="71"/>
      <c r="ZL249" s="71"/>
      <c r="ZM249" s="71"/>
      <c r="ZN249" s="71"/>
      <c r="ZO249" s="71"/>
      <c r="ZP249" s="71"/>
      <c r="ZQ249" s="71"/>
      <c r="ZR249" s="71"/>
      <c r="ZS249" s="71"/>
      <c r="ZT249" s="71"/>
      <c r="ZU249" s="71"/>
      <c r="ZV249" s="71"/>
      <c r="ZW249" s="71"/>
      <c r="ZX249" s="71"/>
      <c r="ZY249" s="71"/>
      <c r="ZZ249" s="71"/>
      <c r="AAA249" s="71"/>
      <c r="AAB249" s="71"/>
      <c r="AAC249" s="71"/>
      <c r="AAD249" s="71"/>
      <c r="AAE249" s="71"/>
      <c r="AAF249" s="71"/>
      <c r="AAG249" s="71"/>
      <c r="AAH249" s="71"/>
      <c r="AAI249" s="71"/>
      <c r="AAJ249" s="71"/>
      <c r="AAK249" s="71"/>
      <c r="AAL249" s="71"/>
      <c r="AAM249" s="71"/>
      <c r="AAN249" s="71"/>
      <c r="AAO249" s="71"/>
      <c r="AAP249" s="71"/>
      <c r="AAQ249" s="71"/>
      <c r="AAR249" s="71"/>
      <c r="AAS249" s="71"/>
      <c r="AAT249" s="71"/>
      <c r="AAU249" s="71"/>
      <c r="AAV249" s="71"/>
      <c r="AAW249" s="71"/>
      <c r="AAX249" s="71"/>
      <c r="AAY249" s="71"/>
      <c r="AAZ249" s="71"/>
      <c r="ABA249" s="71"/>
      <c r="ABB249" s="71"/>
      <c r="ABC249" s="71"/>
      <c r="ABD249" s="71"/>
      <c r="ABE249" s="71"/>
      <c r="ABF249" s="71"/>
      <c r="ABG249" s="71"/>
      <c r="ABH249" s="71"/>
      <c r="ABI249" s="71"/>
      <c r="ABJ249" s="71"/>
      <c r="ABK249" s="71"/>
      <c r="ABL249" s="71"/>
      <c r="ABM249" s="71"/>
      <c r="ABN249" s="71"/>
      <c r="ABO249" s="71"/>
      <c r="ABP249" s="71"/>
      <c r="ABQ249" s="71"/>
      <c r="ABR249" s="71"/>
      <c r="ABS249" s="71"/>
      <c r="ABT249" s="71"/>
      <c r="ABU249" s="71"/>
      <c r="ABV249" s="71"/>
      <c r="ABW249" s="71"/>
      <c r="ABX249" s="71"/>
      <c r="ABY249" s="71"/>
      <c r="ABZ249" s="71"/>
      <c r="ACA249" s="71"/>
      <c r="ACB249" s="71"/>
      <c r="ACC249" s="71"/>
      <c r="ACD249" s="71"/>
      <c r="ACE249" s="71"/>
      <c r="ACF249" s="71"/>
      <c r="ACG249" s="71"/>
      <c r="ACH249" s="71"/>
      <c r="ACI249" s="71"/>
      <c r="ACJ249" s="71"/>
      <c r="ACK249" s="71"/>
      <c r="ACL249" s="71"/>
      <c r="ACM249" s="71"/>
      <c r="ACN249" s="71"/>
      <c r="ACO249" s="71"/>
      <c r="ACP249" s="71"/>
      <c r="ACQ249" s="71"/>
      <c r="ACR249" s="71"/>
      <c r="ACS249" s="71"/>
      <c r="ACT249" s="71"/>
      <c r="ACU249" s="71"/>
      <c r="ACV249" s="71"/>
      <c r="ACW249" s="71"/>
      <c r="ACX249" s="71"/>
      <c r="ACY249" s="71"/>
      <c r="ACZ249" s="71"/>
      <c r="ADA249" s="71"/>
      <c r="ADB249" s="71"/>
      <c r="ADC249" s="71"/>
      <c r="ADD249" s="71"/>
      <c r="ADE249" s="71"/>
      <c r="ADF249" s="71"/>
      <c r="ADG249" s="71"/>
      <c r="ADH249" s="71"/>
      <c r="ADI249" s="71"/>
      <c r="ADJ249" s="71"/>
      <c r="ADK249" s="71"/>
      <c r="ADL249" s="71"/>
      <c r="ADM249" s="71"/>
      <c r="ADN249" s="71"/>
      <c r="ADO249" s="71"/>
      <c r="ADP249" s="71"/>
      <c r="ADQ249" s="71"/>
      <c r="ADR249" s="71"/>
      <c r="ADS249" s="71"/>
      <c r="ADT249" s="71"/>
      <c r="ADU249" s="71"/>
      <c r="ADV249" s="71"/>
      <c r="ADW249" s="71"/>
      <c r="ADX249" s="71"/>
      <c r="ADY249" s="71"/>
      <c r="ADZ249" s="71"/>
      <c r="AEA249" s="71"/>
      <c r="AEB249" s="71"/>
      <c r="AEC249" s="71"/>
    </row>
    <row r="250" spans="1:809" s="73" customFormat="1" ht="23.25" customHeight="1">
      <c r="A250" s="49"/>
      <c r="B250" s="35">
        <v>3</v>
      </c>
      <c r="C250" s="62" t="s">
        <v>602</v>
      </c>
      <c r="D250" s="72" t="s">
        <v>56</v>
      </c>
      <c r="E250" s="63" t="s">
        <v>36</v>
      </c>
      <c r="F250" s="63" t="s">
        <v>198</v>
      </c>
      <c r="G250" s="63">
        <v>5</v>
      </c>
      <c r="H250" s="64"/>
      <c r="I250" s="63" t="s">
        <v>136</v>
      </c>
      <c r="J250" s="65">
        <v>1</v>
      </c>
      <c r="K250" s="90">
        <v>99</v>
      </c>
      <c r="L250" s="65">
        <v>1965</v>
      </c>
      <c r="M250" s="67">
        <v>23829</v>
      </c>
      <c r="N250" s="64">
        <v>150</v>
      </c>
      <c r="O250" s="68"/>
      <c r="P250" s="68"/>
      <c r="Q250" s="69" t="s">
        <v>298</v>
      </c>
      <c r="R250" s="126" t="s">
        <v>593</v>
      </c>
      <c r="S250" s="29"/>
      <c r="T250" s="30" t="str">
        <f t="shared" si="3"/>
        <v>Cu</v>
      </c>
      <c r="U250" s="29"/>
      <c r="V250" s="29"/>
      <c r="W250" s="29"/>
      <c r="X250" s="29"/>
      <c r="Y250" s="29"/>
      <c r="Z250" s="29"/>
      <c r="AA250" s="29"/>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1"/>
      <c r="BE250" s="71"/>
      <c r="BF250" s="71"/>
      <c r="BG250" s="71"/>
      <c r="BH250" s="71"/>
      <c r="BI250" s="71"/>
      <c r="BJ250" s="71"/>
      <c r="BK250" s="71"/>
      <c r="BL250" s="71"/>
      <c r="BM250" s="71"/>
      <c r="BN250" s="71"/>
      <c r="BO250" s="71"/>
      <c r="BP250" s="71"/>
      <c r="BQ250" s="71"/>
      <c r="BR250" s="71"/>
      <c r="BS250" s="71"/>
      <c r="BT250" s="71"/>
      <c r="BU250" s="71"/>
      <c r="BV250" s="71"/>
      <c r="BW250" s="71"/>
      <c r="BX250" s="71"/>
      <c r="BY250" s="71"/>
      <c r="BZ250" s="71"/>
      <c r="CA250" s="71"/>
      <c r="CB250" s="71"/>
      <c r="CC250" s="71"/>
      <c r="CD250" s="71"/>
      <c r="CE250" s="71"/>
      <c r="CF250" s="71"/>
      <c r="CG250" s="71"/>
      <c r="CH250" s="71"/>
      <c r="CI250" s="71"/>
      <c r="CJ250" s="71"/>
      <c r="CK250" s="71"/>
      <c r="CL250" s="71"/>
      <c r="CM250" s="71"/>
      <c r="CN250" s="71"/>
      <c r="CO250" s="71"/>
      <c r="CP250" s="71"/>
      <c r="CQ250" s="71"/>
      <c r="CR250" s="71"/>
      <c r="CS250" s="71"/>
      <c r="CT250" s="71"/>
      <c r="CU250" s="71"/>
      <c r="CV250" s="71"/>
      <c r="CW250" s="71"/>
      <c r="CX250" s="71"/>
      <c r="CY250" s="71"/>
      <c r="CZ250" s="71"/>
      <c r="DA250" s="71"/>
      <c r="DB250" s="71"/>
      <c r="DC250" s="71"/>
      <c r="DD250" s="71"/>
      <c r="DE250" s="71"/>
      <c r="DF250" s="71"/>
      <c r="DG250" s="71"/>
      <c r="DH250" s="71"/>
      <c r="DI250" s="71"/>
      <c r="DJ250" s="71"/>
      <c r="DK250" s="71"/>
      <c r="DL250" s="71"/>
      <c r="DM250" s="71"/>
      <c r="DN250" s="71"/>
      <c r="DO250" s="71"/>
      <c r="DP250" s="71"/>
      <c r="DQ250" s="71"/>
      <c r="DR250" s="71"/>
      <c r="DS250" s="71"/>
      <c r="DT250" s="71"/>
      <c r="DU250" s="71"/>
      <c r="DV250" s="71"/>
      <c r="DW250" s="71"/>
      <c r="DX250" s="71"/>
      <c r="DY250" s="71"/>
      <c r="DZ250" s="71"/>
      <c r="EA250" s="71"/>
      <c r="EB250" s="71"/>
      <c r="EC250" s="71"/>
      <c r="ED250" s="71"/>
      <c r="EE250" s="71"/>
      <c r="EF250" s="71"/>
      <c r="EG250" s="71"/>
      <c r="EH250" s="71"/>
      <c r="EI250" s="71"/>
      <c r="EJ250" s="71"/>
      <c r="EK250" s="71"/>
      <c r="EL250" s="71"/>
      <c r="EM250" s="71"/>
      <c r="EN250" s="71"/>
      <c r="EO250" s="71"/>
      <c r="EP250" s="71"/>
      <c r="EQ250" s="71"/>
      <c r="ER250" s="71"/>
      <c r="ES250" s="71"/>
      <c r="ET250" s="71"/>
      <c r="EU250" s="71"/>
      <c r="EV250" s="71"/>
      <c r="EW250" s="71"/>
      <c r="EX250" s="71"/>
      <c r="EY250" s="71"/>
      <c r="EZ250" s="71"/>
      <c r="FA250" s="71"/>
      <c r="FB250" s="71"/>
      <c r="FC250" s="71"/>
      <c r="FD250" s="71"/>
      <c r="FE250" s="71"/>
      <c r="FF250" s="71"/>
      <c r="FG250" s="71"/>
      <c r="FH250" s="71"/>
      <c r="FI250" s="71"/>
      <c r="FJ250" s="71"/>
      <c r="FK250" s="71"/>
      <c r="FL250" s="71"/>
      <c r="FM250" s="71"/>
      <c r="FN250" s="71"/>
      <c r="FO250" s="71"/>
      <c r="FP250" s="71"/>
      <c r="FQ250" s="71"/>
      <c r="FR250" s="71"/>
      <c r="FS250" s="71"/>
      <c r="FT250" s="71"/>
      <c r="FU250" s="71"/>
      <c r="FV250" s="71"/>
      <c r="FW250" s="71"/>
      <c r="FX250" s="71"/>
      <c r="FY250" s="71"/>
      <c r="FZ250" s="71"/>
      <c r="GA250" s="71"/>
      <c r="GB250" s="71"/>
      <c r="GC250" s="71"/>
      <c r="GD250" s="71"/>
      <c r="GE250" s="71"/>
      <c r="GF250" s="71"/>
      <c r="GG250" s="71"/>
      <c r="GH250" s="71"/>
      <c r="GI250" s="71"/>
      <c r="GJ250" s="71"/>
      <c r="GK250" s="71"/>
      <c r="GL250" s="71"/>
      <c r="GM250" s="71"/>
      <c r="GN250" s="71"/>
      <c r="GO250" s="71"/>
      <c r="GP250" s="71"/>
      <c r="GQ250" s="71"/>
      <c r="GR250" s="71"/>
      <c r="GS250" s="71"/>
      <c r="GT250" s="71"/>
      <c r="GU250" s="71"/>
      <c r="GV250" s="71"/>
      <c r="GW250" s="71"/>
      <c r="GX250" s="71"/>
      <c r="GY250" s="71"/>
      <c r="GZ250" s="71"/>
      <c r="HA250" s="71"/>
      <c r="HB250" s="71"/>
      <c r="HC250" s="71"/>
      <c r="HD250" s="71"/>
      <c r="HE250" s="71"/>
      <c r="HF250" s="71"/>
      <c r="HG250" s="71"/>
      <c r="HH250" s="71"/>
      <c r="HI250" s="71"/>
      <c r="HJ250" s="71"/>
      <c r="HK250" s="71"/>
      <c r="HL250" s="71"/>
      <c r="HM250" s="71"/>
      <c r="HN250" s="71"/>
      <c r="HO250" s="71"/>
      <c r="HP250" s="71"/>
      <c r="HQ250" s="71"/>
      <c r="HR250" s="71"/>
      <c r="HS250" s="71"/>
      <c r="HT250" s="71"/>
      <c r="HU250" s="71"/>
      <c r="HV250" s="71"/>
      <c r="HW250" s="71"/>
      <c r="HX250" s="71"/>
      <c r="HY250" s="71"/>
      <c r="HZ250" s="71"/>
      <c r="IA250" s="71"/>
      <c r="IB250" s="71"/>
      <c r="IC250" s="71"/>
      <c r="ID250" s="71"/>
      <c r="IE250" s="71"/>
      <c r="IF250" s="71"/>
      <c r="IG250" s="71"/>
      <c r="IH250" s="71"/>
      <c r="II250" s="71"/>
      <c r="IJ250" s="71"/>
      <c r="IK250" s="71"/>
      <c r="IL250" s="71"/>
      <c r="IM250" s="71"/>
      <c r="IN250" s="71"/>
      <c r="IO250" s="71"/>
      <c r="IP250" s="71"/>
      <c r="IQ250" s="71"/>
      <c r="IR250" s="71"/>
      <c r="IS250" s="71"/>
      <c r="IT250" s="71"/>
      <c r="IU250" s="71"/>
      <c r="IV250" s="71"/>
      <c r="IW250" s="71"/>
      <c r="IX250" s="71"/>
      <c r="IY250" s="71"/>
      <c r="IZ250" s="71"/>
      <c r="JA250" s="71"/>
      <c r="JB250" s="71"/>
      <c r="JC250" s="71"/>
      <c r="JD250" s="71"/>
      <c r="JE250" s="71"/>
      <c r="JF250" s="71"/>
      <c r="JG250" s="71"/>
      <c r="JH250" s="71"/>
      <c r="JI250" s="71"/>
      <c r="JJ250" s="71"/>
      <c r="JK250" s="71"/>
      <c r="JL250" s="71"/>
      <c r="JM250" s="71"/>
      <c r="JN250" s="71"/>
      <c r="JO250" s="71"/>
      <c r="JP250" s="71"/>
      <c r="JQ250" s="71"/>
      <c r="JR250" s="71"/>
      <c r="JS250" s="71"/>
      <c r="JT250" s="71"/>
      <c r="JU250" s="71"/>
      <c r="JV250" s="71"/>
      <c r="JW250" s="71"/>
      <c r="JX250" s="71"/>
      <c r="JY250" s="71"/>
      <c r="JZ250" s="71"/>
      <c r="KA250" s="71"/>
      <c r="KB250" s="71"/>
      <c r="KC250" s="71"/>
      <c r="KD250" s="71"/>
      <c r="KE250" s="71"/>
      <c r="KF250" s="71"/>
      <c r="KG250" s="71"/>
      <c r="KH250" s="71"/>
      <c r="KI250" s="71"/>
      <c r="KJ250" s="71"/>
      <c r="KK250" s="71"/>
      <c r="KL250" s="71"/>
      <c r="KM250" s="71"/>
      <c r="KN250" s="71"/>
      <c r="KO250" s="71"/>
      <c r="KP250" s="71"/>
      <c r="KQ250" s="71"/>
      <c r="KR250" s="71"/>
      <c r="KS250" s="71"/>
      <c r="KT250" s="71"/>
      <c r="KU250" s="71"/>
      <c r="KV250" s="71"/>
      <c r="KW250" s="71"/>
      <c r="KX250" s="71"/>
      <c r="KY250" s="71"/>
      <c r="KZ250" s="71"/>
      <c r="LA250" s="71"/>
      <c r="LB250" s="71"/>
      <c r="LC250" s="71"/>
      <c r="LD250" s="71"/>
      <c r="LE250" s="71"/>
      <c r="LF250" s="71"/>
      <c r="LG250" s="71"/>
      <c r="LH250" s="71"/>
      <c r="LI250" s="71"/>
      <c r="LJ250" s="71"/>
      <c r="LK250" s="71"/>
      <c r="LL250" s="71"/>
      <c r="LM250" s="71"/>
      <c r="LN250" s="71"/>
      <c r="LO250" s="71"/>
      <c r="LP250" s="71"/>
      <c r="LQ250" s="71"/>
      <c r="LR250" s="71"/>
      <c r="LS250" s="71"/>
      <c r="LT250" s="71"/>
      <c r="LU250" s="71"/>
      <c r="LV250" s="71"/>
      <c r="LW250" s="71"/>
      <c r="LX250" s="71"/>
      <c r="LY250" s="71"/>
      <c r="LZ250" s="71"/>
      <c r="MA250" s="71"/>
      <c r="MB250" s="71"/>
      <c r="MC250" s="71"/>
      <c r="MD250" s="71"/>
      <c r="ME250" s="71"/>
      <c r="MF250" s="71"/>
      <c r="MG250" s="71"/>
      <c r="MH250" s="71"/>
      <c r="MI250" s="71"/>
      <c r="MJ250" s="71"/>
      <c r="MK250" s="71"/>
      <c r="ML250" s="71"/>
      <c r="MM250" s="71"/>
      <c r="MN250" s="71"/>
      <c r="MO250" s="71"/>
      <c r="MP250" s="71"/>
      <c r="MQ250" s="71"/>
      <c r="MR250" s="71"/>
      <c r="MS250" s="71"/>
      <c r="MT250" s="71"/>
      <c r="MU250" s="71"/>
      <c r="MV250" s="71"/>
      <c r="MW250" s="71"/>
      <c r="MX250" s="71"/>
      <c r="MY250" s="71"/>
      <c r="MZ250" s="71"/>
      <c r="NA250" s="71"/>
      <c r="NB250" s="71"/>
      <c r="NC250" s="71"/>
      <c r="ND250" s="71"/>
      <c r="NE250" s="71"/>
      <c r="NF250" s="71"/>
      <c r="NG250" s="71"/>
      <c r="NH250" s="71"/>
      <c r="NI250" s="71"/>
      <c r="NJ250" s="71"/>
      <c r="NK250" s="71"/>
      <c r="NL250" s="71"/>
      <c r="NM250" s="71"/>
      <c r="NN250" s="71"/>
      <c r="NO250" s="71"/>
      <c r="NP250" s="71"/>
      <c r="NQ250" s="71"/>
      <c r="NR250" s="71"/>
      <c r="NS250" s="71"/>
      <c r="NT250" s="71"/>
      <c r="NU250" s="71"/>
      <c r="NV250" s="71"/>
      <c r="NW250" s="71"/>
      <c r="NX250" s="71"/>
      <c r="NY250" s="71"/>
      <c r="NZ250" s="71"/>
      <c r="OA250" s="71"/>
      <c r="OB250" s="71"/>
      <c r="OC250" s="71"/>
      <c r="OD250" s="71"/>
      <c r="OE250" s="71"/>
      <c r="OF250" s="71"/>
      <c r="OG250" s="71"/>
      <c r="OH250" s="71"/>
      <c r="OI250" s="71"/>
      <c r="OJ250" s="71"/>
      <c r="OK250" s="71"/>
      <c r="OL250" s="71"/>
      <c r="OM250" s="71"/>
      <c r="ON250" s="71"/>
      <c r="OO250" s="71"/>
      <c r="OP250" s="71"/>
      <c r="OQ250" s="71"/>
      <c r="OR250" s="71"/>
      <c r="OS250" s="71"/>
      <c r="OT250" s="71"/>
      <c r="OU250" s="71"/>
      <c r="OV250" s="71"/>
      <c r="OW250" s="71"/>
      <c r="OX250" s="71"/>
      <c r="OY250" s="71"/>
      <c r="OZ250" s="71"/>
      <c r="PA250" s="71"/>
      <c r="PB250" s="71"/>
      <c r="PC250" s="71"/>
      <c r="PD250" s="71"/>
      <c r="PE250" s="71"/>
      <c r="PF250" s="71"/>
      <c r="PG250" s="71"/>
      <c r="PH250" s="71"/>
      <c r="PI250" s="71"/>
      <c r="PJ250" s="71"/>
      <c r="PK250" s="71"/>
      <c r="PL250" s="71"/>
      <c r="PM250" s="71"/>
      <c r="PN250" s="71"/>
      <c r="PO250" s="71"/>
      <c r="PP250" s="71"/>
      <c r="PQ250" s="71"/>
      <c r="PR250" s="71"/>
      <c r="PS250" s="71"/>
      <c r="PT250" s="71"/>
      <c r="PU250" s="71"/>
      <c r="PV250" s="71"/>
      <c r="PW250" s="71"/>
      <c r="PX250" s="71"/>
      <c r="PY250" s="71"/>
      <c r="PZ250" s="71"/>
      <c r="QA250" s="71"/>
      <c r="QB250" s="71"/>
      <c r="QC250" s="71"/>
      <c r="QD250" s="71"/>
      <c r="QE250" s="71"/>
      <c r="QF250" s="71"/>
      <c r="QG250" s="71"/>
      <c r="QH250" s="71"/>
      <c r="QI250" s="71"/>
      <c r="QJ250" s="71"/>
      <c r="QK250" s="71"/>
      <c r="QL250" s="71"/>
      <c r="QM250" s="71"/>
      <c r="QN250" s="71"/>
      <c r="QO250" s="71"/>
      <c r="QP250" s="71"/>
      <c r="QQ250" s="71"/>
      <c r="QR250" s="71"/>
      <c r="QS250" s="71"/>
      <c r="QT250" s="71"/>
      <c r="QU250" s="71"/>
      <c r="QV250" s="71"/>
      <c r="QW250" s="71"/>
      <c r="QX250" s="71"/>
      <c r="QY250" s="71"/>
      <c r="QZ250" s="71"/>
      <c r="RA250" s="71"/>
      <c r="RB250" s="71"/>
      <c r="RC250" s="71"/>
      <c r="RD250" s="71"/>
      <c r="RE250" s="71"/>
      <c r="RF250" s="71"/>
      <c r="RG250" s="71"/>
      <c r="RH250" s="71"/>
      <c r="RI250" s="71"/>
      <c r="RJ250" s="71"/>
      <c r="RK250" s="71"/>
      <c r="RL250" s="71"/>
      <c r="RM250" s="71"/>
      <c r="RN250" s="71"/>
      <c r="RO250" s="71"/>
      <c r="RP250" s="71"/>
      <c r="RQ250" s="71"/>
      <c r="RR250" s="71"/>
      <c r="RS250" s="71"/>
      <c r="RT250" s="71"/>
      <c r="RU250" s="71"/>
      <c r="RV250" s="71"/>
      <c r="RW250" s="71"/>
      <c r="RX250" s="71"/>
      <c r="RY250" s="71"/>
      <c r="RZ250" s="71"/>
      <c r="SA250" s="71"/>
      <c r="SB250" s="71"/>
      <c r="SC250" s="71"/>
      <c r="SD250" s="71"/>
      <c r="SE250" s="71"/>
      <c r="SF250" s="71"/>
      <c r="SG250" s="71"/>
      <c r="SH250" s="71"/>
      <c r="SI250" s="71"/>
      <c r="SJ250" s="71"/>
      <c r="SK250" s="71"/>
      <c r="SL250" s="71"/>
      <c r="SM250" s="71"/>
      <c r="SN250" s="71"/>
      <c r="SO250" s="71"/>
      <c r="SP250" s="71"/>
      <c r="SQ250" s="71"/>
      <c r="SR250" s="71"/>
      <c r="SS250" s="71"/>
      <c r="ST250" s="71"/>
      <c r="SU250" s="71"/>
      <c r="SV250" s="71"/>
      <c r="SW250" s="71"/>
      <c r="SX250" s="71"/>
      <c r="SY250" s="71"/>
      <c r="SZ250" s="71"/>
      <c r="TA250" s="71"/>
      <c r="TB250" s="71"/>
      <c r="TC250" s="71"/>
      <c r="TD250" s="71"/>
      <c r="TE250" s="71"/>
      <c r="TF250" s="71"/>
      <c r="TG250" s="71"/>
      <c r="TH250" s="71"/>
      <c r="TI250" s="71"/>
      <c r="TJ250" s="71"/>
      <c r="TK250" s="71"/>
      <c r="TL250" s="71"/>
      <c r="TM250" s="71"/>
      <c r="TN250" s="71"/>
      <c r="TO250" s="71"/>
      <c r="TP250" s="71"/>
      <c r="TQ250" s="71"/>
      <c r="TR250" s="71"/>
      <c r="TS250" s="71"/>
      <c r="TT250" s="71"/>
      <c r="TU250" s="71"/>
      <c r="TV250" s="71"/>
      <c r="TW250" s="71"/>
      <c r="TX250" s="71"/>
      <c r="TY250" s="71"/>
      <c r="TZ250" s="71"/>
      <c r="UA250" s="71"/>
      <c r="UB250" s="71"/>
      <c r="UC250" s="71"/>
      <c r="UD250" s="71"/>
      <c r="UE250" s="71"/>
      <c r="UF250" s="71"/>
      <c r="UG250" s="71"/>
      <c r="UH250" s="71"/>
      <c r="UI250" s="71"/>
      <c r="UJ250" s="71"/>
      <c r="UK250" s="71"/>
      <c r="UL250" s="71"/>
      <c r="UM250" s="71"/>
      <c r="UN250" s="71"/>
      <c r="UO250" s="71"/>
      <c r="UP250" s="71"/>
      <c r="UQ250" s="71"/>
      <c r="UR250" s="71"/>
      <c r="US250" s="71"/>
      <c r="UT250" s="71"/>
      <c r="UU250" s="71"/>
      <c r="UV250" s="71"/>
      <c r="UW250" s="71"/>
      <c r="UX250" s="71"/>
      <c r="UY250" s="71"/>
      <c r="UZ250" s="71"/>
      <c r="VA250" s="71"/>
      <c r="VB250" s="71"/>
      <c r="VC250" s="71"/>
      <c r="VD250" s="71"/>
      <c r="VE250" s="71"/>
      <c r="VF250" s="71"/>
      <c r="VG250" s="71"/>
      <c r="VH250" s="71"/>
      <c r="VI250" s="71"/>
      <c r="VJ250" s="71"/>
      <c r="VK250" s="71"/>
      <c r="VL250" s="71"/>
      <c r="VM250" s="71"/>
      <c r="VN250" s="71"/>
      <c r="VO250" s="71"/>
      <c r="VP250" s="71"/>
      <c r="VQ250" s="71"/>
      <c r="VR250" s="71"/>
      <c r="VS250" s="71"/>
      <c r="VT250" s="71"/>
      <c r="VU250" s="71"/>
      <c r="VV250" s="71"/>
      <c r="VW250" s="71"/>
      <c r="VX250" s="71"/>
      <c r="VY250" s="71"/>
      <c r="VZ250" s="71"/>
      <c r="WA250" s="71"/>
      <c r="WB250" s="71"/>
      <c r="WC250" s="71"/>
      <c r="WD250" s="71"/>
      <c r="WE250" s="71"/>
      <c r="WF250" s="71"/>
      <c r="WG250" s="71"/>
      <c r="WH250" s="71"/>
      <c r="WI250" s="71"/>
      <c r="WJ250" s="71"/>
      <c r="WK250" s="71"/>
      <c r="WL250" s="71"/>
      <c r="WM250" s="71"/>
      <c r="WN250" s="71"/>
      <c r="WO250" s="71"/>
      <c r="WP250" s="71"/>
      <c r="WQ250" s="71"/>
      <c r="WR250" s="71"/>
      <c r="WS250" s="71"/>
      <c r="WT250" s="71"/>
      <c r="WU250" s="71"/>
      <c r="WV250" s="71"/>
      <c r="WW250" s="71"/>
      <c r="WX250" s="71"/>
      <c r="WY250" s="71"/>
      <c r="WZ250" s="71"/>
      <c r="XA250" s="71"/>
      <c r="XB250" s="71"/>
      <c r="XC250" s="71"/>
      <c r="XD250" s="71"/>
      <c r="XE250" s="71"/>
      <c r="XF250" s="71"/>
      <c r="XG250" s="71"/>
      <c r="XH250" s="71"/>
      <c r="XI250" s="71"/>
      <c r="XJ250" s="71"/>
      <c r="XK250" s="71"/>
      <c r="XL250" s="71"/>
      <c r="XM250" s="71"/>
      <c r="XN250" s="71"/>
      <c r="XO250" s="71"/>
      <c r="XP250" s="71"/>
      <c r="XQ250" s="71"/>
      <c r="XR250" s="71"/>
      <c r="XS250" s="71"/>
      <c r="XT250" s="71"/>
      <c r="XU250" s="71"/>
      <c r="XV250" s="71"/>
      <c r="XW250" s="71"/>
      <c r="XX250" s="71"/>
      <c r="XY250" s="71"/>
      <c r="XZ250" s="71"/>
      <c r="YA250" s="71"/>
      <c r="YB250" s="71"/>
      <c r="YC250" s="71"/>
      <c r="YD250" s="71"/>
      <c r="YE250" s="71"/>
      <c r="YF250" s="71"/>
      <c r="YG250" s="71"/>
      <c r="YH250" s="71"/>
      <c r="YI250" s="71"/>
      <c r="YJ250" s="71"/>
      <c r="YK250" s="71"/>
      <c r="YL250" s="71"/>
      <c r="YM250" s="71"/>
      <c r="YN250" s="71"/>
      <c r="YO250" s="71"/>
      <c r="YP250" s="71"/>
      <c r="YQ250" s="71"/>
      <c r="YR250" s="71"/>
      <c r="YS250" s="71"/>
      <c r="YT250" s="71"/>
      <c r="YU250" s="71"/>
      <c r="YV250" s="71"/>
      <c r="YW250" s="71"/>
      <c r="YX250" s="71"/>
      <c r="YY250" s="71"/>
      <c r="YZ250" s="71"/>
      <c r="ZA250" s="71"/>
      <c r="ZB250" s="71"/>
      <c r="ZC250" s="71"/>
      <c r="ZD250" s="71"/>
      <c r="ZE250" s="71"/>
      <c r="ZF250" s="71"/>
      <c r="ZG250" s="71"/>
      <c r="ZH250" s="71"/>
      <c r="ZI250" s="71"/>
      <c r="ZJ250" s="71"/>
      <c r="ZK250" s="71"/>
      <c r="ZL250" s="71"/>
      <c r="ZM250" s="71"/>
      <c r="ZN250" s="71"/>
      <c r="ZO250" s="71"/>
      <c r="ZP250" s="71"/>
      <c r="ZQ250" s="71"/>
      <c r="ZR250" s="71"/>
      <c r="ZS250" s="71"/>
      <c r="ZT250" s="71"/>
      <c r="ZU250" s="71"/>
      <c r="ZV250" s="71"/>
      <c r="ZW250" s="71"/>
      <c r="ZX250" s="71"/>
      <c r="ZY250" s="71"/>
      <c r="ZZ250" s="71"/>
      <c r="AAA250" s="71"/>
      <c r="AAB250" s="71"/>
      <c r="AAC250" s="71"/>
      <c r="AAD250" s="71"/>
      <c r="AAE250" s="71"/>
      <c r="AAF250" s="71"/>
      <c r="AAG250" s="71"/>
      <c r="AAH250" s="71"/>
      <c r="AAI250" s="71"/>
      <c r="AAJ250" s="71"/>
      <c r="AAK250" s="71"/>
      <c r="AAL250" s="71"/>
      <c r="AAM250" s="71"/>
      <c r="AAN250" s="71"/>
      <c r="AAO250" s="71"/>
      <c r="AAP250" s="71"/>
      <c r="AAQ250" s="71"/>
      <c r="AAR250" s="71"/>
      <c r="AAS250" s="71"/>
      <c r="AAT250" s="71"/>
      <c r="AAU250" s="71"/>
      <c r="AAV250" s="71"/>
      <c r="AAW250" s="71"/>
      <c r="AAX250" s="71"/>
      <c r="AAY250" s="71"/>
      <c r="AAZ250" s="71"/>
      <c r="ABA250" s="71"/>
      <c r="ABB250" s="71"/>
      <c r="ABC250" s="71"/>
      <c r="ABD250" s="71"/>
      <c r="ABE250" s="71"/>
      <c r="ABF250" s="71"/>
      <c r="ABG250" s="71"/>
      <c r="ABH250" s="71"/>
      <c r="ABI250" s="71"/>
      <c r="ABJ250" s="71"/>
      <c r="ABK250" s="71"/>
      <c r="ABL250" s="71"/>
      <c r="ABM250" s="71"/>
      <c r="ABN250" s="71"/>
      <c r="ABO250" s="71"/>
      <c r="ABP250" s="71"/>
      <c r="ABQ250" s="71"/>
      <c r="ABR250" s="71"/>
      <c r="ABS250" s="71"/>
      <c r="ABT250" s="71"/>
      <c r="ABU250" s="71"/>
      <c r="ABV250" s="71"/>
      <c r="ABW250" s="71"/>
      <c r="ABX250" s="71"/>
      <c r="ABY250" s="71"/>
      <c r="ABZ250" s="71"/>
      <c r="ACA250" s="71"/>
      <c r="ACB250" s="71"/>
      <c r="ACC250" s="71"/>
      <c r="ACD250" s="71"/>
      <c r="ACE250" s="71"/>
      <c r="ACF250" s="71"/>
      <c r="ACG250" s="71"/>
      <c r="ACH250" s="71"/>
      <c r="ACI250" s="71"/>
      <c r="ACJ250" s="71"/>
      <c r="ACK250" s="71"/>
      <c r="ACL250" s="71"/>
      <c r="ACM250" s="71"/>
      <c r="ACN250" s="71"/>
      <c r="ACO250" s="71"/>
      <c r="ACP250" s="71"/>
      <c r="ACQ250" s="71"/>
      <c r="ACR250" s="71"/>
      <c r="ACS250" s="71"/>
      <c r="ACT250" s="71"/>
      <c r="ACU250" s="71"/>
      <c r="ACV250" s="71"/>
      <c r="ACW250" s="71"/>
      <c r="ACX250" s="71"/>
      <c r="ACY250" s="71"/>
      <c r="ACZ250" s="71"/>
      <c r="ADA250" s="71"/>
      <c r="ADB250" s="71"/>
      <c r="ADC250" s="71"/>
      <c r="ADD250" s="71"/>
      <c r="ADE250" s="71"/>
      <c r="ADF250" s="71"/>
      <c r="ADG250" s="71"/>
      <c r="ADH250" s="71"/>
      <c r="ADI250" s="71"/>
      <c r="ADJ250" s="71"/>
      <c r="ADK250" s="71"/>
      <c r="ADL250" s="71"/>
      <c r="ADM250" s="71"/>
      <c r="ADN250" s="71"/>
      <c r="ADO250" s="71"/>
      <c r="ADP250" s="71"/>
      <c r="ADQ250" s="71"/>
      <c r="ADR250" s="71"/>
      <c r="ADS250" s="71"/>
      <c r="ADT250" s="71"/>
      <c r="ADU250" s="71"/>
      <c r="ADV250" s="71"/>
      <c r="ADW250" s="71"/>
      <c r="ADX250" s="71"/>
      <c r="ADY250" s="71"/>
      <c r="ADZ250" s="71"/>
      <c r="AEA250" s="71"/>
      <c r="AEB250" s="71"/>
      <c r="AEC250" s="71"/>
    </row>
    <row r="251" spans="1:809" s="71" customFormat="1" ht="23.25" customHeight="1">
      <c r="A251" s="49"/>
      <c r="B251" s="35">
        <v>3</v>
      </c>
      <c r="C251" s="62" t="s">
        <v>603</v>
      </c>
      <c r="D251" s="72" t="s">
        <v>56</v>
      </c>
      <c r="E251" s="63" t="s">
        <v>36</v>
      </c>
      <c r="F251" s="63" t="s">
        <v>198</v>
      </c>
      <c r="G251" s="63">
        <v>6</v>
      </c>
      <c r="H251" s="64"/>
      <c r="I251" s="63" t="s">
        <v>371</v>
      </c>
      <c r="J251" s="65">
        <v>2</v>
      </c>
      <c r="K251" s="90">
        <v>104</v>
      </c>
      <c r="L251" s="65">
        <v>1965</v>
      </c>
      <c r="M251" s="67">
        <v>23829</v>
      </c>
      <c r="N251" s="64"/>
      <c r="O251" s="68"/>
      <c r="P251" s="68"/>
      <c r="Q251" s="69" t="s">
        <v>298</v>
      </c>
      <c r="R251" s="126" t="s">
        <v>593</v>
      </c>
      <c r="S251" s="29"/>
      <c r="T251" s="30" t="str">
        <f t="shared" si="3"/>
        <v>Cu</v>
      </c>
      <c r="U251" s="29"/>
      <c r="V251" s="29"/>
      <c r="W251" s="29"/>
      <c r="X251" s="29"/>
      <c r="Y251" s="29"/>
      <c r="Z251" s="29"/>
      <c r="AA251" s="29"/>
    </row>
    <row r="252" spans="1:809" s="71" customFormat="1" ht="23.25" customHeight="1">
      <c r="A252" s="49"/>
      <c r="B252" s="35">
        <v>3</v>
      </c>
      <c r="C252" s="62" t="s">
        <v>604</v>
      </c>
      <c r="D252" s="72" t="s">
        <v>56</v>
      </c>
      <c r="E252" s="63" t="s">
        <v>36</v>
      </c>
      <c r="F252" s="63" t="s">
        <v>198</v>
      </c>
      <c r="G252" s="63">
        <v>5</v>
      </c>
      <c r="H252" s="64"/>
      <c r="I252" s="63" t="s">
        <v>487</v>
      </c>
      <c r="J252" s="65">
        <v>2</v>
      </c>
      <c r="K252" s="90">
        <v>105</v>
      </c>
      <c r="L252" s="65">
        <v>1965</v>
      </c>
      <c r="M252" s="67">
        <v>23829</v>
      </c>
      <c r="N252" s="64"/>
      <c r="O252" s="68"/>
      <c r="P252" s="68"/>
      <c r="Q252" s="69" t="s">
        <v>298</v>
      </c>
      <c r="R252" s="126" t="s">
        <v>593</v>
      </c>
      <c r="S252" s="29"/>
      <c r="T252" s="30" t="str">
        <f t="shared" si="3"/>
        <v>Cu</v>
      </c>
      <c r="U252" s="29"/>
      <c r="V252" s="29"/>
      <c r="W252" s="29"/>
      <c r="X252" s="29"/>
      <c r="Y252" s="29"/>
      <c r="Z252" s="29"/>
      <c r="AA252" s="29"/>
    </row>
    <row r="253" spans="1:809" s="71" customFormat="1" ht="23.25" customHeight="1">
      <c r="A253" s="49"/>
      <c r="B253" s="35">
        <v>3</v>
      </c>
      <c r="C253" s="62" t="s">
        <v>605</v>
      </c>
      <c r="D253" s="72" t="s">
        <v>56</v>
      </c>
      <c r="E253" s="63" t="s">
        <v>36</v>
      </c>
      <c r="F253" s="63"/>
      <c r="G253" s="63">
        <v>5</v>
      </c>
      <c r="H253" s="64"/>
      <c r="I253" s="63" t="s">
        <v>487</v>
      </c>
      <c r="J253" s="65">
        <v>2</v>
      </c>
      <c r="K253" s="90">
        <v>106</v>
      </c>
      <c r="L253" s="65">
        <v>1965</v>
      </c>
      <c r="M253" s="67">
        <v>23829</v>
      </c>
      <c r="N253" s="64"/>
      <c r="O253" s="68"/>
      <c r="P253" s="68"/>
      <c r="Q253" s="69" t="s">
        <v>298</v>
      </c>
      <c r="R253" s="126" t="s">
        <v>593</v>
      </c>
      <c r="S253" s="29"/>
      <c r="T253" s="30" t="str">
        <f t="shared" si="3"/>
        <v>Cu</v>
      </c>
      <c r="U253" s="29"/>
      <c r="V253" s="29"/>
      <c r="W253" s="29"/>
      <c r="X253" s="29"/>
      <c r="Y253" s="29"/>
      <c r="Z253" s="29"/>
      <c r="AA253" s="29"/>
    </row>
    <row r="254" spans="1:809" s="113" customFormat="1" ht="23.25" customHeight="1">
      <c r="A254" s="49"/>
      <c r="B254" s="35">
        <v>3</v>
      </c>
      <c r="C254" s="62" t="s">
        <v>606</v>
      </c>
      <c r="D254" s="72" t="s">
        <v>56</v>
      </c>
      <c r="E254" s="63" t="s">
        <v>36</v>
      </c>
      <c r="F254" s="63" t="s">
        <v>198</v>
      </c>
      <c r="G254" s="63">
        <v>5</v>
      </c>
      <c r="H254" s="64"/>
      <c r="I254" s="63" t="s">
        <v>487</v>
      </c>
      <c r="J254" s="65">
        <v>2</v>
      </c>
      <c r="K254" s="90">
        <v>107</v>
      </c>
      <c r="L254" s="65">
        <v>1965</v>
      </c>
      <c r="M254" s="67">
        <v>23829</v>
      </c>
      <c r="N254" s="64"/>
      <c r="O254" s="68"/>
      <c r="P254" s="68"/>
      <c r="Q254" s="69" t="s">
        <v>298</v>
      </c>
      <c r="R254" s="126" t="s">
        <v>593</v>
      </c>
      <c r="S254" s="29"/>
      <c r="T254" s="30" t="str">
        <f t="shared" si="3"/>
        <v>Cu</v>
      </c>
      <c r="U254" s="29"/>
      <c r="V254" s="29"/>
      <c r="W254" s="29"/>
      <c r="X254" s="29"/>
      <c r="Y254" s="29"/>
      <c r="Z254" s="29"/>
      <c r="AA254" s="29"/>
      <c r="AB254" s="71"/>
      <c r="AC254" s="71"/>
      <c r="AD254" s="71"/>
      <c r="AE254" s="71"/>
      <c r="AF254" s="71"/>
      <c r="AG254" s="71"/>
      <c r="AH254" s="71"/>
      <c r="AI254" s="71"/>
      <c r="AJ254" s="71"/>
      <c r="AK254" s="71"/>
      <c r="AL254" s="71"/>
      <c r="AM254" s="71"/>
      <c r="AN254" s="71"/>
      <c r="AO254" s="71"/>
      <c r="AP254" s="71"/>
      <c r="AQ254" s="71"/>
      <c r="AR254" s="71"/>
      <c r="AS254" s="71"/>
      <c r="AT254" s="71"/>
      <c r="AU254" s="71"/>
      <c r="AV254" s="71"/>
      <c r="AW254" s="71"/>
      <c r="AX254" s="71"/>
      <c r="AY254" s="71"/>
      <c r="AZ254" s="71"/>
      <c r="BA254" s="71"/>
      <c r="BB254" s="71"/>
      <c r="BC254" s="71"/>
      <c r="BD254" s="71"/>
      <c r="BE254" s="71"/>
      <c r="BF254" s="71"/>
      <c r="BG254" s="71"/>
      <c r="BH254" s="71"/>
      <c r="BI254" s="71"/>
      <c r="BJ254" s="71"/>
      <c r="BK254" s="71"/>
      <c r="BL254" s="71"/>
      <c r="BM254" s="71"/>
      <c r="BN254" s="71"/>
      <c r="BO254" s="71"/>
      <c r="BP254" s="71"/>
      <c r="BQ254" s="71"/>
      <c r="BR254" s="71"/>
      <c r="BS254" s="71"/>
      <c r="BT254" s="71"/>
      <c r="BU254" s="71"/>
      <c r="BV254" s="71"/>
      <c r="BW254" s="71"/>
      <c r="BX254" s="71"/>
      <c r="BY254" s="71"/>
      <c r="BZ254" s="71"/>
      <c r="CA254" s="71"/>
      <c r="CB254" s="71"/>
      <c r="CC254" s="71"/>
      <c r="CD254" s="71"/>
      <c r="CE254" s="71"/>
      <c r="CF254" s="71"/>
      <c r="CG254" s="71"/>
      <c r="CH254" s="71"/>
      <c r="CI254" s="71"/>
      <c r="CJ254" s="71"/>
      <c r="CK254" s="71"/>
      <c r="CL254" s="71"/>
      <c r="CM254" s="71"/>
      <c r="CN254" s="71"/>
      <c r="CO254" s="71"/>
      <c r="CP254" s="71"/>
      <c r="CQ254" s="71"/>
      <c r="CR254" s="71"/>
      <c r="CS254" s="71"/>
      <c r="CT254" s="71"/>
      <c r="CU254" s="71"/>
      <c r="CV254" s="71"/>
      <c r="CW254" s="71"/>
      <c r="CX254" s="71"/>
      <c r="CY254" s="71"/>
      <c r="CZ254" s="71"/>
      <c r="DA254" s="71"/>
      <c r="DB254" s="71"/>
      <c r="DC254" s="71"/>
      <c r="DD254" s="71"/>
      <c r="DE254" s="71"/>
      <c r="DF254" s="71"/>
      <c r="DG254" s="71"/>
      <c r="DH254" s="71"/>
      <c r="DI254" s="71"/>
      <c r="DJ254" s="71"/>
      <c r="DK254" s="71"/>
      <c r="DL254" s="71"/>
      <c r="DM254" s="71"/>
      <c r="DN254" s="71"/>
      <c r="DO254" s="71"/>
      <c r="DP254" s="71"/>
      <c r="DQ254" s="71"/>
      <c r="DR254" s="71"/>
      <c r="DS254" s="71"/>
      <c r="DT254" s="71"/>
      <c r="DU254" s="71"/>
      <c r="DV254" s="71"/>
      <c r="DW254" s="71"/>
      <c r="DX254" s="71"/>
      <c r="DY254" s="71"/>
      <c r="DZ254" s="71"/>
      <c r="EA254" s="71"/>
      <c r="EB254" s="71"/>
      <c r="EC254" s="71"/>
      <c r="ED254" s="71"/>
      <c r="EE254" s="71"/>
      <c r="EF254" s="71"/>
      <c r="EG254" s="71"/>
      <c r="EH254" s="71"/>
      <c r="EI254" s="71"/>
      <c r="EJ254" s="71"/>
      <c r="EK254" s="71"/>
      <c r="EL254" s="71"/>
      <c r="EM254" s="71"/>
      <c r="EN254" s="71"/>
      <c r="EO254" s="71"/>
      <c r="EP254" s="71"/>
      <c r="EQ254" s="71"/>
      <c r="ER254" s="71"/>
      <c r="ES254" s="71"/>
      <c r="ET254" s="71"/>
      <c r="EU254" s="71"/>
      <c r="EV254" s="71"/>
      <c r="EW254" s="71"/>
      <c r="EX254" s="71"/>
      <c r="EY254" s="71"/>
      <c r="EZ254" s="71"/>
      <c r="FA254" s="71"/>
      <c r="FB254" s="71"/>
      <c r="FC254" s="71"/>
      <c r="FD254" s="71"/>
      <c r="FE254" s="71"/>
      <c r="FF254" s="71"/>
      <c r="FG254" s="71"/>
      <c r="FH254" s="71"/>
      <c r="FI254" s="71"/>
      <c r="FJ254" s="71"/>
      <c r="FK254" s="71"/>
      <c r="FL254" s="71"/>
      <c r="FM254" s="71"/>
      <c r="FN254" s="71"/>
      <c r="FO254" s="71"/>
      <c r="FP254" s="71"/>
      <c r="FQ254" s="71"/>
      <c r="FR254" s="71"/>
      <c r="FS254" s="71"/>
      <c r="FT254" s="71"/>
      <c r="FU254" s="71"/>
      <c r="FV254" s="71"/>
      <c r="FW254" s="71"/>
      <c r="FX254" s="71"/>
      <c r="FY254" s="71"/>
      <c r="FZ254" s="71"/>
      <c r="GA254" s="71"/>
      <c r="GB254" s="71"/>
      <c r="GC254" s="71"/>
      <c r="GD254" s="71"/>
      <c r="GE254" s="71"/>
      <c r="GF254" s="71"/>
      <c r="GG254" s="71"/>
      <c r="GH254" s="71"/>
      <c r="GI254" s="71"/>
      <c r="GJ254" s="71"/>
      <c r="GK254" s="71"/>
      <c r="GL254" s="71"/>
      <c r="GM254" s="71"/>
      <c r="GN254" s="71"/>
      <c r="GO254" s="71"/>
      <c r="GP254" s="71"/>
      <c r="GQ254" s="71"/>
      <c r="GR254" s="71"/>
      <c r="GS254" s="71"/>
      <c r="GT254" s="71"/>
      <c r="GU254" s="71"/>
      <c r="GV254" s="71"/>
      <c r="GW254" s="71"/>
      <c r="GX254" s="71"/>
      <c r="GY254" s="71"/>
      <c r="GZ254" s="71"/>
      <c r="HA254" s="71"/>
      <c r="HB254" s="71"/>
      <c r="HC254" s="71"/>
      <c r="HD254" s="71"/>
      <c r="HE254" s="71"/>
      <c r="HF254" s="71"/>
      <c r="HG254" s="71"/>
      <c r="HH254" s="71"/>
      <c r="HI254" s="71"/>
      <c r="HJ254" s="71"/>
      <c r="HK254" s="71"/>
      <c r="HL254" s="71"/>
      <c r="HM254" s="71"/>
      <c r="HN254" s="71"/>
      <c r="HO254" s="71"/>
      <c r="HP254" s="71"/>
      <c r="HQ254" s="71"/>
      <c r="HR254" s="71"/>
      <c r="HS254" s="71"/>
      <c r="HT254" s="71"/>
      <c r="HU254" s="71"/>
      <c r="HV254" s="71"/>
      <c r="HW254" s="71"/>
      <c r="HX254" s="71"/>
      <c r="HY254" s="71"/>
      <c r="HZ254" s="71"/>
      <c r="IA254" s="71"/>
      <c r="IB254" s="71"/>
      <c r="IC254" s="71"/>
      <c r="ID254" s="71"/>
      <c r="IE254" s="71"/>
      <c r="IF254" s="71"/>
      <c r="IG254" s="71"/>
      <c r="IH254" s="71"/>
      <c r="II254" s="71"/>
      <c r="IJ254" s="71"/>
      <c r="IK254" s="71"/>
      <c r="IL254" s="71"/>
      <c r="IM254" s="71"/>
      <c r="IN254" s="71"/>
      <c r="IO254" s="71"/>
      <c r="IP254" s="71"/>
      <c r="IQ254" s="71"/>
      <c r="IR254" s="71"/>
      <c r="IS254" s="71"/>
      <c r="IT254" s="71"/>
      <c r="IU254" s="71"/>
      <c r="IV254" s="71"/>
      <c r="IW254" s="71"/>
      <c r="IX254" s="71"/>
      <c r="IY254" s="71"/>
      <c r="IZ254" s="71"/>
      <c r="JA254" s="71"/>
      <c r="JB254" s="71"/>
      <c r="JC254" s="71"/>
      <c r="JD254" s="71"/>
      <c r="JE254" s="71"/>
      <c r="JF254" s="71"/>
      <c r="JG254" s="71"/>
      <c r="JH254" s="71"/>
      <c r="JI254" s="71"/>
      <c r="JJ254" s="71"/>
      <c r="JK254" s="71"/>
      <c r="JL254" s="71"/>
      <c r="JM254" s="71"/>
      <c r="JN254" s="71"/>
      <c r="JO254" s="71"/>
      <c r="JP254" s="71"/>
      <c r="JQ254" s="71"/>
      <c r="JR254" s="71"/>
      <c r="JS254" s="71"/>
      <c r="JT254" s="71"/>
      <c r="JU254" s="71"/>
      <c r="JV254" s="71"/>
      <c r="JW254" s="71"/>
      <c r="JX254" s="71"/>
      <c r="JY254" s="71"/>
      <c r="JZ254" s="71"/>
      <c r="KA254" s="71"/>
      <c r="KB254" s="71"/>
      <c r="KC254" s="71"/>
      <c r="KD254" s="71"/>
      <c r="KE254" s="71"/>
      <c r="KF254" s="71"/>
      <c r="KG254" s="71"/>
      <c r="KH254" s="71"/>
      <c r="KI254" s="71"/>
      <c r="KJ254" s="71"/>
      <c r="KK254" s="71"/>
      <c r="KL254" s="71"/>
      <c r="KM254" s="71"/>
      <c r="KN254" s="71"/>
      <c r="KO254" s="71"/>
      <c r="KP254" s="71"/>
      <c r="KQ254" s="71"/>
      <c r="KR254" s="71"/>
      <c r="KS254" s="71"/>
      <c r="KT254" s="71"/>
      <c r="KU254" s="71"/>
      <c r="KV254" s="71"/>
      <c r="KW254" s="71"/>
      <c r="KX254" s="71"/>
      <c r="KY254" s="71"/>
      <c r="KZ254" s="71"/>
      <c r="LA254" s="71"/>
      <c r="LB254" s="71"/>
      <c r="LC254" s="71"/>
      <c r="LD254" s="71"/>
      <c r="LE254" s="71"/>
      <c r="LF254" s="71"/>
      <c r="LG254" s="71"/>
      <c r="LH254" s="71"/>
      <c r="LI254" s="71"/>
      <c r="LJ254" s="71"/>
      <c r="LK254" s="71"/>
      <c r="LL254" s="71"/>
      <c r="LM254" s="71"/>
      <c r="LN254" s="71"/>
      <c r="LO254" s="71"/>
      <c r="LP254" s="71"/>
      <c r="LQ254" s="71"/>
      <c r="LR254" s="71"/>
      <c r="LS254" s="71"/>
      <c r="LT254" s="71"/>
      <c r="LU254" s="71"/>
      <c r="LV254" s="71"/>
      <c r="LW254" s="71"/>
      <c r="LX254" s="71"/>
      <c r="LY254" s="71"/>
      <c r="LZ254" s="71"/>
      <c r="MA254" s="71"/>
      <c r="MB254" s="71"/>
      <c r="MC254" s="71"/>
      <c r="MD254" s="71"/>
      <c r="ME254" s="71"/>
      <c r="MF254" s="71"/>
      <c r="MG254" s="71"/>
      <c r="MH254" s="71"/>
      <c r="MI254" s="71"/>
      <c r="MJ254" s="71"/>
      <c r="MK254" s="71"/>
      <c r="ML254" s="71"/>
      <c r="MM254" s="71"/>
      <c r="MN254" s="71"/>
      <c r="MO254" s="71"/>
      <c r="MP254" s="71"/>
      <c r="MQ254" s="71"/>
      <c r="MR254" s="71"/>
      <c r="MS254" s="71"/>
      <c r="MT254" s="71"/>
      <c r="MU254" s="71"/>
      <c r="MV254" s="71"/>
      <c r="MW254" s="71"/>
      <c r="MX254" s="71"/>
      <c r="MY254" s="71"/>
      <c r="MZ254" s="71"/>
      <c r="NA254" s="71"/>
      <c r="NB254" s="71"/>
      <c r="NC254" s="71"/>
      <c r="ND254" s="71"/>
      <c r="NE254" s="71"/>
      <c r="NF254" s="71"/>
      <c r="NG254" s="71"/>
      <c r="NH254" s="71"/>
      <c r="NI254" s="71"/>
      <c r="NJ254" s="71"/>
      <c r="NK254" s="71"/>
      <c r="NL254" s="71"/>
      <c r="NM254" s="71"/>
      <c r="NN254" s="71"/>
      <c r="NO254" s="71"/>
      <c r="NP254" s="71"/>
      <c r="NQ254" s="71"/>
      <c r="NR254" s="71"/>
      <c r="NS254" s="71"/>
      <c r="NT254" s="71"/>
      <c r="NU254" s="71"/>
      <c r="NV254" s="71"/>
      <c r="NW254" s="71"/>
      <c r="NX254" s="71"/>
      <c r="NY254" s="71"/>
      <c r="NZ254" s="71"/>
      <c r="OA254" s="71"/>
      <c r="OB254" s="71"/>
      <c r="OC254" s="71"/>
      <c r="OD254" s="71"/>
      <c r="OE254" s="71"/>
      <c r="OF254" s="71"/>
      <c r="OG254" s="71"/>
      <c r="OH254" s="71"/>
      <c r="OI254" s="71"/>
      <c r="OJ254" s="71"/>
      <c r="OK254" s="71"/>
      <c r="OL254" s="71"/>
      <c r="OM254" s="71"/>
      <c r="ON254" s="71"/>
      <c r="OO254" s="71"/>
      <c r="OP254" s="71"/>
      <c r="OQ254" s="71"/>
      <c r="OR254" s="71"/>
      <c r="OS254" s="71"/>
      <c r="OT254" s="71"/>
      <c r="OU254" s="71"/>
      <c r="OV254" s="71"/>
      <c r="OW254" s="71"/>
      <c r="OX254" s="71"/>
      <c r="OY254" s="71"/>
      <c r="OZ254" s="71"/>
      <c r="PA254" s="71"/>
      <c r="PB254" s="71"/>
      <c r="PC254" s="71"/>
      <c r="PD254" s="71"/>
      <c r="PE254" s="71"/>
      <c r="PF254" s="71"/>
      <c r="PG254" s="71"/>
      <c r="PH254" s="71"/>
      <c r="PI254" s="71"/>
      <c r="PJ254" s="71"/>
      <c r="PK254" s="71"/>
      <c r="PL254" s="71"/>
      <c r="PM254" s="71"/>
      <c r="PN254" s="71"/>
      <c r="PO254" s="71"/>
      <c r="PP254" s="71"/>
      <c r="PQ254" s="71"/>
      <c r="PR254" s="71"/>
      <c r="PS254" s="71"/>
      <c r="PT254" s="71"/>
      <c r="PU254" s="71"/>
      <c r="PV254" s="71"/>
      <c r="PW254" s="71"/>
      <c r="PX254" s="71"/>
      <c r="PY254" s="71"/>
      <c r="PZ254" s="71"/>
      <c r="QA254" s="71"/>
      <c r="QB254" s="71"/>
      <c r="QC254" s="71"/>
      <c r="QD254" s="71"/>
      <c r="QE254" s="71"/>
      <c r="QF254" s="71"/>
      <c r="QG254" s="71"/>
      <c r="QH254" s="71"/>
      <c r="QI254" s="71"/>
      <c r="QJ254" s="71"/>
      <c r="QK254" s="71"/>
      <c r="QL254" s="71"/>
      <c r="QM254" s="71"/>
      <c r="QN254" s="71"/>
      <c r="QO254" s="71"/>
      <c r="QP254" s="71"/>
      <c r="QQ254" s="71"/>
      <c r="QR254" s="71"/>
      <c r="QS254" s="71"/>
      <c r="QT254" s="71"/>
      <c r="QU254" s="71"/>
      <c r="QV254" s="71"/>
      <c r="QW254" s="71"/>
      <c r="QX254" s="71"/>
      <c r="QY254" s="71"/>
      <c r="QZ254" s="71"/>
      <c r="RA254" s="71"/>
      <c r="RB254" s="71"/>
      <c r="RC254" s="71"/>
      <c r="RD254" s="71"/>
      <c r="RE254" s="71"/>
      <c r="RF254" s="71"/>
      <c r="RG254" s="71"/>
      <c r="RH254" s="71"/>
      <c r="RI254" s="71"/>
      <c r="RJ254" s="71"/>
      <c r="RK254" s="71"/>
      <c r="RL254" s="71"/>
      <c r="RM254" s="71"/>
      <c r="RN254" s="71"/>
      <c r="RO254" s="71"/>
      <c r="RP254" s="71"/>
      <c r="RQ254" s="71"/>
      <c r="RR254" s="71"/>
      <c r="RS254" s="71"/>
      <c r="RT254" s="71"/>
      <c r="RU254" s="71"/>
      <c r="RV254" s="71"/>
      <c r="RW254" s="71"/>
      <c r="RX254" s="71"/>
      <c r="RY254" s="71"/>
      <c r="RZ254" s="71"/>
      <c r="SA254" s="71"/>
      <c r="SB254" s="71"/>
      <c r="SC254" s="71"/>
      <c r="SD254" s="71"/>
      <c r="SE254" s="71"/>
      <c r="SF254" s="71"/>
      <c r="SG254" s="71"/>
      <c r="SH254" s="71"/>
      <c r="SI254" s="71"/>
      <c r="SJ254" s="71"/>
      <c r="SK254" s="71"/>
      <c r="SL254" s="71"/>
      <c r="SM254" s="71"/>
      <c r="SN254" s="71"/>
      <c r="SO254" s="71"/>
      <c r="SP254" s="71"/>
      <c r="SQ254" s="71"/>
      <c r="SR254" s="71"/>
      <c r="SS254" s="71"/>
      <c r="ST254" s="71"/>
      <c r="SU254" s="71"/>
      <c r="SV254" s="71"/>
      <c r="SW254" s="71"/>
      <c r="SX254" s="71"/>
      <c r="SY254" s="71"/>
      <c r="SZ254" s="71"/>
      <c r="TA254" s="71"/>
      <c r="TB254" s="71"/>
      <c r="TC254" s="71"/>
      <c r="TD254" s="71"/>
      <c r="TE254" s="71"/>
      <c r="TF254" s="71"/>
      <c r="TG254" s="71"/>
      <c r="TH254" s="71"/>
      <c r="TI254" s="71"/>
      <c r="TJ254" s="71"/>
      <c r="TK254" s="71"/>
      <c r="TL254" s="71"/>
      <c r="TM254" s="71"/>
      <c r="TN254" s="71"/>
      <c r="TO254" s="71"/>
      <c r="TP254" s="71"/>
      <c r="TQ254" s="71"/>
      <c r="TR254" s="71"/>
      <c r="TS254" s="71"/>
      <c r="TT254" s="71"/>
      <c r="TU254" s="71"/>
      <c r="TV254" s="71"/>
      <c r="TW254" s="71"/>
      <c r="TX254" s="71"/>
      <c r="TY254" s="71"/>
      <c r="TZ254" s="71"/>
      <c r="UA254" s="71"/>
      <c r="UB254" s="71"/>
      <c r="UC254" s="71"/>
      <c r="UD254" s="71"/>
      <c r="UE254" s="71"/>
      <c r="UF254" s="71"/>
      <c r="UG254" s="71"/>
      <c r="UH254" s="71"/>
      <c r="UI254" s="71"/>
      <c r="UJ254" s="71"/>
      <c r="UK254" s="71"/>
      <c r="UL254" s="71"/>
      <c r="UM254" s="71"/>
      <c r="UN254" s="71"/>
      <c r="UO254" s="71"/>
      <c r="UP254" s="71"/>
      <c r="UQ254" s="71"/>
      <c r="UR254" s="71"/>
      <c r="US254" s="71"/>
      <c r="UT254" s="71"/>
      <c r="UU254" s="71"/>
      <c r="UV254" s="71"/>
      <c r="UW254" s="71"/>
      <c r="UX254" s="71"/>
      <c r="UY254" s="71"/>
      <c r="UZ254" s="71"/>
      <c r="VA254" s="71"/>
      <c r="VB254" s="71"/>
      <c r="VC254" s="71"/>
      <c r="VD254" s="71"/>
      <c r="VE254" s="71"/>
      <c r="VF254" s="71"/>
      <c r="VG254" s="71"/>
      <c r="VH254" s="71"/>
      <c r="VI254" s="71"/>
      <c r="VJ254" s="71"/>
      <c r="VK254" s="71"/>
      <c r="VL254" s="71"/>
      <c r="VM254" s="71"/>
      <c r="VN254" s="71"/>
      <c r="VO254" s="71"/>
      <c r="VP254" s="71"/>
      <c r="VQ254" s="71"/>
      <c r="VR254" s="71"/>
      <c r="VS254" s="71"/>
      <c r="VT254" s="71"/>
      <c r="VU254" s="71"/>
      <c r="VV254" s="71"/>
      <c r="VW254" s="71"/>
      <c r="VX254" s="71"/>
      <c r="VY254" s="71"/>
      <c r="VZ254" s="71"/>
      <c r="WA254" s="71"/>
      <c r="WB254" s="71"/>
      <c r="WC254" s="71"/>
      <c r="WD254" s="71"/>
      <c r="WE254" s="71"/>
      <c r="WF254" s="71"/>
      <c r="WG254" s="71"/>
      <c r="WH254" s="71"/>
      <c r="WI254" s="71"/>
      <c r="WJ254" s="71"/>
      <c r="WK254" s="71"/>
      <c r="WL254" s="71"/>
      <c r="WM254" s="71"/>
      <c r="WN254" s="71"/>
      <c r="WO254" s="71"/>
      <c r="WP254" s="71"/>
      <c r="WQ254" s="71"/>
      <c r="WR254" s="71"/>
      <c r="WS254" s="71"/>
      <c r="WT254" s="71"/>
      <c r="WU254" s="71"/>
      <c r="WV254" s="71"/>
      <c r="WW254" s="71"/>
      <c r="WX254" s="71"/>
      <c r="WY254" s="71"/>
      <c r="WZ254" s="71"/>
      <c r="XA254" s="71"/>
      <c r="XB254" s="71"/>
      <c r="XC254" s="71"/>
      <c r="XD254" s="71"/>
      <c r="XE254" s="71"/>
      <c r="XF254" s="71"/>
      <c r="XG254" s="71"/>
      <c r="XH254" s="71"/>
      <c r="XI254" s="71"/>
      <c r="XJ254" s="71"/>
      <c r="XK254" s="71"/>
      <c r="XL254" s="71"/>
      <c r="XM254" s="71"/>
      <c r="XN254" s="71"/>
      <c r="XO254" s="71"/>
      <c r="XP254" s="71"/>
      <c r="XQ254" s="71"/>
      <c r="XR254" s="71"/>
      <c r="XS254" s="71"/>
      <c r="XT254" s="71"/>
      <c r="XU254" s="71"/>
      <c r="XV254" s="71"/>
      <c r="XW254" s="71"/>
      <c r="XX254" s="71"/>
      <c r="XY254" s="71"/>
      <c r="XZ254" s="71"/>
      <c r="YA254" s="71"/>
      <c r="YB254" s="71"/>
      <c r="YC254" s="71"/>
      <c r="YD254" s="71"/>
      <c r="YE254" s="71"/>
      <c r="YF254" s="71"/>
      <c r="YG254" s="71"/>
      <c r="YH254" s="71"/>
      <c r="YI254" s="71"/>
      <c r="YJ254" s="71"/>
      <c r="YK254" s="71"/>
      <c r="YL254" s="71"/>
      <c r="YM254" s="71"/>
      <c r="YN254" s="71"/>
      <c r="YO254" s="71"/>
      <c r="YP254" s="71"/>
      <c r="YQ254" s="71"/>
      <c r="YR254" s="71"/>
      <c r="YS254" s="71"/>
      <c r="YT254" s="71"/>
      <c r="YU254" s="71"/>
      <c r="YV254" s="71"/>
      <c r="YW254" s="71"/>
      <c r="YX254" s="71"/>
      <c r="YY254" s="71"/>
      <c r="YZ254" s="71"/>
      <c r="ZA254" s="71"/>
      <c r="ZB254" s="71"/>
      <c r="ZC254" s="71"/>
      <c r="ZD254" s="71"/>
      <c r="ZE254" s="71"/>
      <c r="ZF254" s="71"/>
      <c r="ZG254" s="71"/>
      <c r="ZH254" s="71"/>
      <c r="ZI254" s="71"/>
      <c r="ZJ254" s="71"/>
      <c r="ZK254" s="71"/>
      <c r="ZL254" s="71"/>
      <c r="ZM254" s="71"/>
      <c r="ZN254" s="71"/>
      <c r="ZO254" s="71"/>
      <c r="ZP254" s="71"/>
      <c r="ZQ254" s="71"/>
      <c r="ZR254" s="71"/>
      <c r="ZS254" s="71"/>
      <c r="ZT254" s="71"/>
      <c r="ZU254" s="71"/>
      <c r="ZV254" s="71"/>
      <c r="ZW254" s="71"/>
      <c r="ZX254" s="71"/>
      <c r="ZY254" s="71"/>
      <c r="ZZ254" s="71"/>
      <c r="AAA254" s="71"/>
      <c r="AAB254" s="71"/>
      <c r="AAC254" s="71"/>
      <c r="AAD254" s="71"/>
      <c r="AAE254" s="71"/>
      <c r="AAF254" s="71"/>
      <c r="AAG254" s="71"/>
      <c r="AAH254" s="71"/>
      <c r="AAI254" s="71"/>
      <c r="AAJ254" s="71"/>
      <c r="AAK254" s="71"/>
      <c r="AAL254" s="71"/>
      <c r="AAM254" s="71"/>
      <c r="AAN254" s="71"/>
      <c r="AAO254" s="71"/>
      <c r="AAP254" s="71"/>
      <c r="AAQ254" s="71"/>
      <c r="AAR254" s="71"/>
      <c r="AAS254" s="71"/>
      <c r="AAT254" s="71"/>
      <c r="AAU254" s="71"/>
      <c r="AAV254" s="71"/>
      <c r="AAW254" s="71"/>
      <c r="AAX254" s="71"/>
      <c r="AAY254" s="71"/>
      <c r="AAZ254" s="71"/>
      <c r="ABA254" s="71"/>
      <c r="ABB254" s="71"/>
      <c r="ABC254" s="71"/>
      <c r="ABD254" s="71"/>
      <c r="ABE254" s="71"/>
      <c r="ABF254" s="71"/>
      <c r="ABG254" s="71"/>
      <c r="ABH254" s="71"/>
      <c r="ABI254" s="71"/>
      <c r="ABJ254" s="71"/>
      <c r="ABK254" s="71"/>
      <c r="ABL254" s="71"/>
      <c r="ABM254" s="71"/>
      <c r="ABN254" s="71"/>
      <c r="ABO254" s="71"/>
      <c r="ABP254" s="71"/>
      <c r="ABQ254" s="71"/>
      <c r="ABR254" s="71"/>
      <c r="ABS254" s="71"/>
      <c r="ABT254" s="71"/>
      <c r="ABU254" s="71"/>
      <c r="ABV254" s="71"/>
      <c r="ABW254" s="71"/>
      <c r="ABX254" s="71"/>
      <c r="ABY254" s="71"/>
      <c r="ABZ254" s="71"/>
      <c r="ACA254" s="71"/>
      <c r="ACB254" s="71"/>
      <c r="ACC254" s="71"/>
      <c r="ACD254" s="71"/>
      <c r="ACE254" s="71"/>
      <c r="ACF254" s="71"/>
      <c r="ACG254" s="71"/>
      <c r="ACH254" s="71"/>
      <c r="ACI254" s="71"/>
      <c r="ACJ254" s="71"/>
      <c r="ACK254" s="71"/>
      <c r="ACL254" s="71"/>
      <c r="ACM254" s="71"/>
      <c r="ACN254" s="71"/>
      <c r="ACO254" s="71"/>
      <c r="ACP254" s="71"/>
      <c r="ACQ254" s="71"/>
      <c r="ACR254" s="71"/>
      <c r="ACS254" s="71"/>
      <c r="ACT254" s="71"/>
      <c r="ACU254" s="71"/>
      <c r="ACV254" s="71"/>
      <c r="ACW254" s="71"/>
      <c r="ACX254" s="71"/>
      <c r="ACY254" s="71"/>
      <c r="ACZ254" s="71"/>
      <c r="ADA254" s="71"/>
      <c r="ADB254" s="71"/>
      <c r="ADC254" s="71"/>
      <c r="ADD254" s="71"/>
      <c r="ADE254" s="71"/>
      <c r="ADF254" s="71"/>
      <c r="ADG254" s="71"/>
      <c r="ADH254" s="71"/>
      <c r="ADI254" s="71"/>
      <c r="ADJ254" s="71"/>
      <c r="ADK254" s="71"/>
      <c r="ADL254" s="71"/>
      <c r="ADM254" s="71"/>
      <c r="ADN254" s="71"/>
      <c r="ADO254" s="71"/>
      <c r="ADP254" s="71"/>
      <c r="ADQ254" s="71"/>
      <c r="ADR254" s="71"/>
      <c r="ADS254" s="71"/>
      <c r="ADT254" s="71"/>
      <c r="ADU254" s="71"/>
      <c r="ADV254" s="71"/>
      <c r="ADW254" s="71"/>
      <c r="ADX254" s="71"/>
      <c r="ADY254" s="71"/>
      <c r="ADZ254" s="71"/>
      <c r="AEA254" s="71"/>
      <c r="AEB254" s="71"/>
      <c r="AEC254" s="71"/>
    </row>
    <row r="255" spans="1:809" s="71" customFormat="1">
      <c r="A255" s="49"/>
      <c r="B255" s="35">
        <v>3</v>
      </c>
      <c r="C255" s="62" t="s">
        <v>607</v>
      </c>
      <c r="D255" s="72" t="s">
        <v>180</v>
      </c>
      <c r="E255" s="63"/>
      <c r="F255" s="63"/>
      <c r="G255" s="63"/>
      <c r="H255" s="64"/>
      <c r="I255" s="63" t="s">
        <v>52</v>
      </c>
      <c r="J255" s="65">
        <v>1</v>
      </c>
      <c r="K255" s="90">
        <v>4</v>
      </c>
      <c r="L255" s="65">
        <v>1965</v>
      </c>
      <c r="M255" s="89">
        <v>1965</v>
      </c>
      <c r="N255" s="64"/>
      <c r="O255" s="68"/>
      <c r="P255" s="68"/>
      <c r="Q255" s="69" t="s">
        <v>298</v>
      </c>
      <c r="R255" s="70"/>
      <c r="S255" s="29" t="s">
        <v>156</v>
      </c>
      <c r="T255" s="30" t="str">
        <f t="shared" si="3"/>
        <v>P</v>
      </c>
      <c r="U255" s="29"/>
      <c r="V255" s="29"/>
      <c r="W255" s="29"/>
      <c r="X255" s="29"/>
      <c r="Y255" s="29"/>
      <c r="Z255" s="29"/>
      <c r="AA255" s="29"/>
    </row>
    <row r="256" spans="1:809" s="71" customFormat="1" ht="15" customHeight="1">
      <c r="A256" s="49"/>
      <c r="B256" s="35">
        <v>3</v>
      </c>
      <c r="C256" s="62" t="s">
        <v>608</v>
      </c>
      <c r="D256" s="72" t="s">
        <v>56</v>
      </c>
      <c r="E256" s="63" t="s">
        <v>36</v>
      </c>
      <c r="F256" s="63" t="s">
        <v>198</v>
      </c>
      <c r="G256" s="63">
        <v>46</v>
      </c>
      <c r="H256" s="64"/>
      <c r="I256" s="63" t="s">
        <v>487</v>
      </c>
      <c r="J256" s="65">
        <v>2</v>
      </c>
      <c r="K256" s="90">
        <v>27</v>
      </c>
      <c r="L256" s="65">
        <v>1965</v>
      </c>
      <c r="M256" s="89">
        <v>1965</v>
      </c>
      <c r="N256" s="64"/>
      <c r="O256" s="68"/>
      <c r="P256" s="68"/>
      <c r="Q256" s="69" t="s">
        <v>298</v>
      </c>
      <c r="R256" s="70" t="s">
        <v>609</v>
      </c>
      <c r="S256" s="29"/>
      <c r="T256" s="30" t="str">
        <f t="shared" si="3"/>
        <v>Cu</v>
      </c>
      <c r="U256" s="29"/>
      <c r="V256" s="29"/>
      <c r="W256" s="29"/>
      <c r="X256" s="29"/>
      <c r="Y256" s="29"/>
      <c r="Z256" s="29"/>
      <c r="AA256" s="29"/>
    </row>
    <row r="257" spans="1:809" s="71" customFormat="1" ht="15" customHeight="1">
      <c r="A257" s="49"/>
      <c r="B257" s="35">
        <v>3</v>
      </c>
      <c r="C257" s="62" t="s">
        <v>610</v>
      </c>
      <c r="D257" s="72" t="s">
        <v>56</v>
      </c>
      <c r="E257" s="63" t="s">
        <v>36</v>
      </c>
      <c r="F257" s="63" t="s">
        <v>198</v>
      </c>
      <c r="G257" s="63">
        <v>46</v>
      </c>
      <c r="H257" s="64"/>
      <c r="I257" s="63" t="s">
        <v>487</v>
      </c>
      <c r="J257" s="65">
        <v>2</v>
      </c>
      <c r="K257" s="90">
        <v>28</v>
      </c>
      <c r="L257" s="65">
        <v>1965</v>
      </c>
      <c r="M257" s="89">
        <v>1965</v>
      </c>
      <c r="N257" s="64"/>
      <c r="O257" s="68"/>
      <c r="P257" s="68"/>
      <c r="Q257" s="69" t="s">
        <v>298</v>
      </c>
      <c r="R257" s="70" t="s">
        <v>609</v>
      </c>
      <c r="S257" s="29"/>
      <c r="T257" s="30" t="str">
        <f t="shared" si="3"/>
        <v>Cu</v>
      </c>
      <c r="U257" s="29"/>
      <c r="V257" s="29"/>
      <c r="W257" s="29"/>
      <c r="X257" s="29"/>
      <c r="Y257" s="29"/>
      <c r="Z257" s="29"/>
      <c r="AA257" s="29"/>
    </row>
    <row r="258" spans="1:809" s="71" customFormat="1" ht="15" customHeight="1">
      <c r="A258" s="49"/>
      <c r="B258" s="35">
        <v>3</v>
      </c>
      <c r="C258" s="62" t="s">
        <v>611</v>
      </c>
      <c r="D258" s="72" t="s">
        <v>56</v>
      </c>
      <c r="E258" s="63" t="s">
        <v>36</v>
      </c>
      <c r="F258" s="63" t="s">
        <v>198</v>
      </c>
      <c r="G258" s="63">
        <v>20</v>
      </c>
      <c r="H258" s="64">
        <v>500000</v>
      </c>
      <c r="I258" s="63" t="s">
        <v>136</v>
      </c>
      <c r="J258" s="65">
        <v>1</v>
      </c>
      <c r="K258" s="90">
        <v>29</v>
      </c>
      <c r="L258" s="65">
        <v>1965</v>
      </c>
      <c r="M258" s="89">
        <v>1965</v>
      </c>
      <c r="N258" s="64">
        <v>85000</v>
      </c>
      <c r="O258" s="68">
        <v>5</v>
      </c>
      <c r="P258" s="68"/>
      <c r="Q258" s="69" t="s">
        <v>240</v>
      </c>
      <c r="R258" s="70" t="s">
        <v>612</v>
      </c>
      <c r="S258" s="29"/>
      <c r="T258" s="30" t="str">
        <f t="shared" si="3"/>
        <v>Cu</v>
      </c>
      <c r="U258" s="29"/>
      <c r="V258" s="29"/>
      <c r="W258" s="29"/>
      <c r="X258" s="29"/>
      <c r="Y258" s="29"/>
      <c r="Z258" s="29"/>
      <c r="AA258" s="29"/>
    </row>
    <row r="259" spans="1:809" s="71" customFormat="1" ht="15" customHeight="1">
      <c r="A259" s="49"/>
      <c r="B259" s="35">
        <v>3</v>
      </c>
      <c r="C259" s="62" t="s">
        <v>613</v>
      </c>
      <c r="D259" s="72" t="s">
        <v>56</v>
      </c>
      <c r="E259" s="63" t="s">
        <v>36</v>
      </c>
      <c r="F259" s="63" t="s">
        <v>198</v>
      </c>
      <c r="G259" s="63">
        <v>26</v>
      </c>
      <c r="H259" s="64">
        <v>985000</v>
      </c>
      <c r="I259" s="63" t="s">
        <v>487</v>
      </c>
      <c r="J259" s="65">
        <v>2</v>
      </c>
      <c r="K259" s="90">
        <v>46</v>
      </c>
      <c r="L259" s="65">
        <v>1965</v>
      </c>
      <c r="M259" s="89">
        <v>1965</v>
      </c>
      <c r="N259" s="64"/>
      <c r="O259" s="68"/>
      <c r="P259" s="68"/>
      <c r="Q259" s="69" t="s">
        <v>298</v>
      </c>
      <c r="R259" s="70"/>
      <c r="S259" s="29" t="s">
        <v>209</v>
      </c>
      <c r="T259" s="30" t="str">
        <f t="shared" ref="T259:T291" si="4">D259</f>
        <v>Cu</v>
      </c>
      <c r="U259" s="29">
        <v>580</v>
      </c>
      <c r="V259" s="29">
        <v>1.1000000000000001</v>
      </c>
      <c r="W259" s="29"/>
      <c r="X259" s="29">
        <v>1.1000000000000001</v>
      </c>
      <c r="Y259" s="29" t="s">
        <v>614</v>
      </c>
      <c r="Z259" s="29">
        <v>22</v>
      </c>
      <c r="AA259" s="29" t="s">
        <v>59</v>
      </c>
    </row>
    <row r="260" spans="1:809" s="71" customFormat="1" ht="15" customHeight="1">
      <c r="A260" s="49"/>
      <c r="B260" s="35">
        <v>3</v>
      </c>
      <c r="C260" s="62" t="s">
        <v>615</v>
      </c>
      <c r="D260" s="72" t="s">
        <v>167</v>
      </c>
      <c r="E260" s="63" t="s">
        <v>184</v>
      </c>
      <c r="F260" s="63" t="s">
        <v>86</v>
      </c>
      <c r="G260" s="63">
        <v>12</v>
      </c>
      <c r="H260" s="64"/>
      <c r="I260" s="63" t="s">
        <v>377</v>
      </c>
      <c r="J260" s="65">
        <v>2</v>
      </c>
      <c r="K260" s="90">
        <v>89</v>
      </c>
      <c r="L260" s="65">
        <v>1965</v>
      </c>
      <c r="M260" s="89">
        <v>1965</v>
      </c>
      <c r="N260" s="64"/>
      <c r="O260" s="68"/>
      <c r="P260" s="68"/>
      <c r="Q260" s="69" t="s">
        <v>298</v>
      </c>
      <c r="R260" s="70"/>
      <c r="S260" s="29"/>
      <c r="T260" s="30" t="str">
        <f t="shared" si="4"/>
        <v>?</v>
      </c>
      <c r="U260" s="29"/>
      <c r="V260" s="29"/>
      <c r="W260" s="29"/>
      <c r="X260" s="29"/>
      <c r="Y260" s="29"/>
      <c r="Z260" s="29"/>
      <c r="AA260" s="29"/>
    </row>
    <row r="261" spans="1:809" s="115" customFormat="1" ht="15" customHeight="1">
      <c r="A261" s="49"/>
      <c r="B261" s="35">
        <v>3</v>
      </c>
      <c r="C261" s="62" t="s">
        <v>504</v>
      </c>
      <c r="D261" s="72" t="s">
        <v>180</v>
      </c>
      <c r="E261" s="63" t="s">
        <v>85</v>
      </c>
      <c r="F261" s="63" t="s">
        <v>86</v>
      </c>
      <c r="G261" s="63">
        <v>18</v>
      </c>
      <c r="H261" s="64"/>
      <c r="I261" s="63" t="s">
        <v>326</v>
      </c>
      <c r="J261" s="65">
        <v>2</v>
      </c>
      <c r="K261" s="90">
        <v>150</v>
      </c>
      <c r="L261" s="65">
        <v>1965</v>
      </c>
      <c r="M261" s="89">
        <v>1965</v>
      </c>
      <c r="N261" s="64"/>
      <c r="O261" s="68"/>
      <c r="P261" s="68"/>
      <c r="Q261" s="69" t="s">
        <v>298</v>
      </c>
      <c r="R261" s="70"/>
      <c r="S261" s="29" t="s">
        <v>156</v>
      </c>
      <c r="T261" s="30" t="str">
        <f t="shared" si="4"/>
        <v>P</v>
      </c>
      <c r="U261" s="29"/>
      <c r="V261" s="29"/>
      <c r="W261" s="29"/>
      <c r="X261" s="29"/>
      <c r="Y261" s="29"/>
      <c r="Z261" s="29"/>
      <c r="AA261" s="29"/>
      <c r="AB261" s="71"/>
      <c r="AC261" s="71"/>
      <c r="AD261" s="71"/>
      <c r="AE261" s="71"/>
      <c r="AF261" s="71"/>
      <c r="AG261" s="71"/>
      <c r="AH261" s="71"/>
      <c r="AI261" s="71"/>
      <c r="AJ261" s="71"/>
      <c r="AK261" s="71"/>
      <c r="AL261" s="71"/>
      <c r="AM261" s="71"/>
      <c r="AN261" s="71"/>
      <c r="AO261" s="71"/>
      <c r="AP261" s="71"/>
      <c r="AQ261" s="71"/>
      <c r="AR261" s="71"/>
      <c r="AS261" s="71"/>
      <c r="AT261" s="71"/>
      <c r="AU261" s="71"/>
      <c r="AV261" s="71"/>
      <c r="AW261" s="71"/>
      <c r="AX261" s="71"/>
      <c r="AY261" s="71"/>
      <c r="AZ261" s="71"/>
      <c r="BA261" s="71"/>
      <c r="BB261" s="71"/>
      <c r="BC261" s="71"/>
      <c r="BD261" s="71"/>
      <c r="BE261" s="71"/>
      <c r="BF261" s="71"/>
      <c r="BG261" s="71"/>
      <c r="BH261" s="71"/>
      <c r="BI261" s="71"/>
      <c r="BJ261" s="71"/>
      <c r="BK261" s="71"/>
      <c r="BL261" s="71"/>
      <c r="BM261" s="71"/>
      <c r="BN261" s="71"/>
      <c r="BO261" s="71"/>
      <c r="BP261" s="71"/>
      <c r="BQ261" s="71"/>
      <c r="BR261" s="71"/>
      <c r="BS261" s="71"/>
      <c r="BT261" s="71"/>
      <c r="BU261" s="71"/>
      <c r="BV261" s="71"/>
      <c r="BW261" s="71"/>
      <c r="BX261" s="71"/>
      <c r="BY261" s="71"/>
      <c r="BZ261" s="71"/>
      <c r="CA261" s="71"/>
      <c r="CB261" s="71"/>
      <c r="CC261" s="71"/>
      <c r="CD261" s="71"/>
      <c r="CE261" s="71"/>
      <c r="CF261" s="71"/>
      <c r="CG261" s="71"/>
      <c r="CH261" s="71"/>
      <c r="CI261" s="71"/>
      <c r="CJ261" s="71"/>
      <c r="CK261" s="71"/>
      <c r="CL261" s="71"/>
      <c r="CM261" s="71"/>
      <c r="CN261" s="71"/>
      <c r="CO261" s="71"/>
      <c r="CP261" s="71"/>
      <c r="CQ261" s="71"/>
      <c r="CR261" s="71"/>
      <c r="CS261" s="71"/>
      <c r="CT261" s="71"/>
      <c r="CU261" s="71"/>
      <c r="CV261" s="71"/>
      <c r="CW261" s="71"/>
      <c r="CX261" s="71"/>
      <c r="CY261" s="71"/>
      <c r="CZ261" s="71"/>
      <c r="DA261" s="71"/>
      <c r="DB261" s="71"/>
      <c r="DC261" s="71"/>
      <c r="DD261" s="71"/>
      <c r="DE261" s="71"/>
      <c r="DF261" s="71"/>
      <c r="DG261" s="71"/>
      <c r="DH261" s="71"/>
      <c r="DI261" s="71"/>
      <c r="DJ261" s="71"/>
      <c r="DK261" s="71"/>
      <c r="DL261" s="71"/>
      <c r="DM261" s="71"/>
      <c r="DN261" s="71"/>
      <c r="DO261" s="71"/>
      <c r="DP261" s="71"/>
      <c r="DQ261" s="71"/>
      <c r="DR261" s="71"/>
      <c r="DS261" s="71"/>
      <c r="DT261" s="71"/>
      <c r="DU261" s="71"/>
      <c r="DV261" s="71"/>
      <c r="DW261" s="71"/>
      <c r="DX261" s="71"/>
      <c r="DY261" s="71"/>
      <c r="DZ261" s="71"/>
      <c r="EA261" s="71"/>
      <c r="EB261" s="71"/>
      <c r="EC261" s="71"/>
      <c r="ED261" s="71"/>
      <c r="EE261" s="71"/>
      <c r="EF261" s="71"/>
      <c r="EG261" s="71"/>
      <c r="EH261" s="71"/>
      <c r="EI261" s="71"/>
      <c r="EJ261" s="71"/>
      <c r="EK261" s="71"/>
      <c r="EL261" s="71"/>
      <c r="EM261" s="71"/>
      <c r="EN261" s="71"/>
      <c r="EO261" s="71"/>
      <c r="EP261" s="71"/>
      <c r="EQ261" s="71"/>
      <c r="ER261" s="71"/>
      <c r="ES261" s="71"/>
      <c r="ET261" s="71"/>
      <c r="EU261" s="71"/>
      <c r="EV261" s="71"/>
      <c r="EW261" s="71"/>
      <c r="EX261" s="71"/>
      <c r="EY261" s="71"/>
      <c r="EZ261" s="71"/>
      <c r="FA261" s="71"/>
      <c r="FB261" s="71"/>
      <c r="FC261" s="71"/>
      <c r="FD261" s="71"/>
      <c r="FE261" s="71"/>
      <c r="FF261" s="71"/>
      <c r="FG261" s="71"/>
      <c r="FH261" s="71"/>
      <c r="FI261" s="71"/>
      <c r="FJ261" s="71"/>
      <c r="FK261" s="71"/>
      <c r="FL261" s="71"/>
      <c r="FM261" s="71"/>
      <c r="FN261" s="71"/>
      <c r="FO261" s="71"/>
      <c r="FP261" s="71"/>
      <c r="FQ261" s="71"/>
      <c r="FR261" s="71"/>
      <c r="FS261" s="71"/>
      <c r="FT261" s="71"/>
      <c r="FU261" s="71"/>
      <c r="FV261" s="71"/>
      <c r="FW261" s="71"/>
      <c r="FX261" s="71"/>
      <c r="FY261" s="71"/>
      <c r="FZ261" s="71"/>
      <c r="GA261" s="71"/>
      <c r="GB261" s="71"/>
      <c r="GC261" s="71"/>
      <c r="GD261" s="71"/>
      <c r="GE261" s="71"/>
      <c r="GF261" s="71"/>
      <c r="GG261" s="71"/>
      <c r="GH261" s="71"/>
      <c r="GI261" s="71"/>
      <c r="GJ261" s="71"/>
      <c r="GK261" s="71"/>
      <c r="GL261" s="71"/>
      <c r="GM261" s="71"/>
      <c r="GN261" s="71"/>
      <c r="GO261" s="71"/>
      <c r="GP261" s="71"/>
      <c r="GQ261" s="71"/>
      <c r="GR261" s="71"/>
      <c r="GS261" s="71"/>
      <c r="GT261" s="71"/>
      <c r="GU261" s="71"/>
      <c r="GV261" s="71"/>
      <c r="GW261" s="71"/>
      <c r="GX261" s="71"/>
      <c r="GY261" s="71"/>
      <c r="GZ261" s="71"/>
      <c r="HA261" s="71"/>
      <c r="HB261" s="71"/>
      <c r="HC261" s="71"/>
      <c r="HD261" s="71"/>
      <c r="HE261" s="71"/>
      <c r="HF261" s="71"/>
      <c r="HG261" s="71"/>
      <c r="HH261" s="71"/>
      <c r="HI261" s="71"/>
      <c r="HJ261" s="71"/>
      <c r="HK261" s="71"/>
      <c r="HL261" s="71"/>
      <c r="HM261" s="71"/>
      <c r="HN261" s="71"/>
      <c r="HO261" s="71"/>
      <c r="HP261" s="71"/>
      <c r="HQ261" s="71"/>
      <c r="HR261" s="71"/>
      <c r="HS261" s="71"/>
      <c r="HT261" s="71"/>
      <c r="HU261" s="71"/>
      <c r="HV261" s="71"/>
      <c r="HW261" s="71"/>
      <c r="HX261" s="71"/>
      <c r="HY261" s="71"/>
      <c r="HZ261" s="71"/>
      <c r="IA261" s="71"/>
      <c r="IB261" s="71"/>
      <c r="IC261" s="71"/>
      <c r="ID261" s="71"/>
      <c r="IE261" s="71"/>
      <c r="IF261" s="71"/>
      <c r="IG261" s="71"/>
      <c r="IH261" s="71"/>
      <c r="II261" s="71"/>
      <c r="IJ261" s="71"/>
      <c r="IK261" s="71"/>
      <c r="IL261" s="71"/>
      <c r="IM261" s="71"/>
      <c r="IN261" s="71"/>
      <c r="IO261" s="71"/>
      <c r="IP261" s="71"/>
      <c r="IQ261" s="71"/>
      <c r="IR261" s="71"/>
      <c r="IS261" s="71"/>
      <c r="IT261" s="71"/>
      <c r="IU261" s="71"/>
      <c r="IV261" s="71"/>
      <c r="IW261" s="71"/>
      <c r="IX261" s="71"/>
      <c r="IY261" s="71"/>
      <c r="IZ261" s="71"/>
      <c r="JA261" s="71"/>
      <c r="JB261" s="71"/>
      <c r="JC261" s="71"/>
      <c r="JD261" s="71"/>
      <c r="JE261" s="71"/>
      <c r="JF261" s="71"/>
      <c r="JG261" s="71"/>
      <c r="JH261" s="71"/>
      <c r="JI261" s="71"/>
      <c r="JJ261" s="71"/>
      <c r="JK261" s="71"/>
      <c r="JL261" s="71"/>
      <c r="JM261" s="71"/>
      <c r="JN261" s="71"/>
      <c r="JO261" s="71"/>
      <c r="JP261" s="71"/>
      <c r="JQ261" s="71"/>
      <c r="JR261" s="71"/>
      <c r="JS261" s="71"/>
      <c r="JT261" s="71"/>
      <c r="JU261" s="71"/>
      <c r="JV261" s="71"/>
      <c r="JW261" s="71"/>
      <c r="JX261" s="71"/>
      <c r="JY261" s="71"/>
      <c r="JZ261" s="71"/>
      <c r="KA261" s="71"/>
      <c r="KB261" s="71"/>
      <c r="KC261" s="71"/>
      <c r="KD261" s="71"/>
      <c r="KE261" s="71"/>
      <c r="KF261" s="71"/>
      <c r="KG261" s="71"/>
      <c r="KH261" s="71"/>
      <c r="KI261" s="71"/>
      <c r="KJ261" s="71"/>
      <c r="KK261" s="71"/>
      <c r="KL261" s="71"/>
      <c r="KM261" s="71"/>
      <c r="KN261" s="71"/>
      <c r="KO261" s="71"/>
      <c r="KP261" s="71"/>
      <c r="KQ261" s="71"/>
      <c r="KR261" s="71"/>
      <c r="KS261" s="71"/>
      <c r="KT261" s="71"/>
      <c r="KU261" s="71"/>
      <c r="KV261" s="71"/>
      <c r="KW261" s="71"/>
      <c r="KX261" s="71"/>
      <c r="KY261" s="71"/>
      <c r="KZ261" s="71"/>
      <c r="LA261" s="71"/>
      <c r="LB261" s="71"/>
      <c r="LC261" s="71"/>
      <c r="LD261" s="71"/>
      <c r="LE261" s="71"/>
      <c r="LF261" s="71"/>
      <c r="LG261" s="71"/>
      <c r="LH261" s="71"/>
      <c r="LI261" s="71"/>
      <c r="LJ261" s="71"/>
      <c r="LK261" s="71"/>
      <c r="LL261" s="71"/>
      <c r="LM261" s="71"/>
      <c r="LN261" s="71"/>
      <c r="LO261" s="71"/>
      <c r="LP261" s="71"/>
      <c r="LQ261" s="71"/>
      <c r="LR261" s="71"/>
      <c r="LS261" s="71"/>
      <c r="LT261" s="71"/>
      <c r="LU261" s="71"/>
      <c r="LV261" s="71"/>
      <c r="LW261" s="71"/>
      <c r="LX261" s="71"/>
      <c r="LY261" s="71"/>
      <c r="LZ261" s="71"/>
      <c r="MA261" s="71"/>
      <c r="MB261" s="71"/>
      <c r="MC261" s="71"/>
      <c r="MD261" s="71"/>
      <c r="ME261" s="71"/>
      <c r="MF261" s="71"/>
      <c r="MG261" s="71"/>
      <c r="MH261" s="71"/>
      <c r="MI261" s="71"/>
      <c r="MJ261" s="71"/>
      <c r="MK261" s="71"/>
      <c r="ML261" s="71"/>
      <c r="MM261" s="71"/>
      <c r="MN261" s="71"/>
      <c r="MO261" s="71"/>
      <c r="MP261" s="71"/>
      <c r="MQ261" s="71"/>
      <c r="MR261" s="71"/>
      <c r="MS261" s="71"/>
      <c r="MT261" s="71"/>
      <c r="MU261" s="71"/>
      <c r="MV261" s="71"/>
      <c r="MW261" s="71"/>
      <c r="MX261" s="71"/>
      <c r="MY261" s="71"/>
      <c r="MZ261" s="71"/>
      <c r="NA261" s="71"/>
      <c r="NB261" s="71"/>
      <c r="NC261" s="71"/>
      <c r="ND261" s="71"/>
      <c r="NE261" s="71"/>
      <c r="NF261" s="71"/>
      <c r="NG261" s="71"/>
      <c r="NH261" s="71"/>
      <c r="NI261" s="71"/>
      <c r="NJ261" s="71"/>
      <c r="NK261" s="71"/>
      <c r="NL261" s="71"/>
      <c r="NM261" s="71"/>
      <c r="NN261" s="71"/>
      <c r="NO261" s="71"/>
      <c r="NP261" s="71"/>
      <c r="NQ261" s="71"/>
      <c r="NR261" s="71"/>
      <c r="NS261" s="71"/>
      <c r="NT261" s="71"/>
      <c r="NU261" s="71"/>
      <c r="NV261" s="71"/>
      <c r="NW261" s="71"/>
      <c r="NX261" s="71"/>
      <c r="NY261" s="71"/>
      <c r="NZ261" s="71"/>
      <c r="OA261" s="71"/>
      <c r="OB261" s="71"/>
      <c r="OC261" s="71"/>
      <c r="OD261" s="71"/>
      <c r="OE261" s="71"/>
      <c r="OF261" s="71"/>
      <c r="OG261" s="71"/>
      <c r="OH261" s="71"/>
      <c r="OI261" s="71"/>
      <c r="OJ261" s="71"/>
      <c r="OK261" s="71"/>
      <c r="OL261" s="71"/>
      <c r="OM261" s="71"/>
      <c r="ON261" s="71"/>
      <c r="OO261" s="71"/>
      <c r="OP261" s="71"/>
      <c r="OQ261" s="71"/>
      <c r="OR261" s="71"/>
      <c r="OS261" s="71"/>
      <c r="OT261" s="71"/>
      <c r="OU261" s="71"/>
      <c r="OV261" s="71"/>
      <c r="OW261" s="71"/>
      <c r="OX261" s="71"/>
      <c r="OY261" s="71"/>
      <c r="OZ261" s="71"/>
      <c r="PA261" s="71"/>
      <c r="PB261" s="71"/>
      <c r="PC261" s="71"/>
      <c r="PD261" s="71"/>
      <c r="PE261" s="71"/>
      <c r="PF261" s="71"/>
      <c r="PG261" s="71"/>
      <c r="PH261" s="71"/>
      <c r="PI261" s="71"/>
      <c r="PJ261" s="71"/>
      <c r="PK261" s="71"/>
      <c r="PL261" s="71"/>
      <c r="PM261" s="71"/>
      <c r="PN261" s="71"/>
      <c r="PO261" s="71"/>
      <c r="PP261" s="71"/>
      <c r="PQ261" s="71"/>
      <c r="PR261" s="71"/>
      <c r="PS261" s="71"/>
      <c r="PT261" s="71"/>
      <c r="PU261" s="71"/>
      <c r="PV261" s="71"/>
      <c r="PW261" s="71"/>
      <c r="PX261" s="71"/>
      <c r="PY261" s="71"/>
      <c r="PZ261" s="71"/>
      <c r="QA261" s="71"/>
      <c r="QB261" s="71"/>
      <c r="QC261" s="71"/>
      <c r="QD261" s="71"/>
      <c r="QE261" s="71"/>
      <c r="QF261" s="71"/>
      <c r="QG261" s="71"/>
      <c r="QH261" s="71"/>
      <c r="QI261" s="71"/>
      <c r="QJ261" s="71"/>
      <c r="QK261" s="71"/>
      <c r="QL261" s="71"/>
      <c r="QM261" s="71"/>
      <c r="QN261" s="71"/>
      <c r="QO261" s="71"/>
      <c r="QP261" s="71"/>
      <c r="QQ261" s="71"/>
      <c r="QR261" s="71"/>
      <c r="QS261" s="71"/>
      <c r="QT261" s="71"/>
      <c r="QU261" s="71"/>
      <c r="QV261" s="71"/>
      <c r="QW261" s="71"/>
      <c r="QX261" s="71"/>
      <c r="QY261" s="71"/>
      <c r="QZ261" s="71"/>
      <c r="RA261" s="71"/>
      <c r="RB261" s="71"/>
      <c r="RC261" s="71"/>
      <c r="RD261" s="71"/>
      <c r="RE261" s="71"/>
      <c r="RF261" s="71"/>
      <c r="RG261" s="71"/>
      <c r="RH261" s="71"/>
      <c r="RI261" s="71"/>
      <c r="RJ261" s="71"/>
      <c r="RK261" s="71"/>
      <c r="RL261" s="71"/>
      <c r="RM261" s="71"/>
      <c r="RN261" s="71"/>
      <c r="RO261" s="71"/>
      <c r="RP261" s="71"/>
      <c r="RQ261" s="71"/>
      <c r="RR261" s="71"/>
      <c r="RS261" s="71"/>
      <c r="RT261" s="71"/>
      <c r="RU261" s="71"/>
      <c r="RV261" s="71"/>
      <c r="RW261" s="71"/>
      <c r="RX261" s="71"/>
      <c r="RY261" s="71"/>
      <c r="RZ261" s="71"/>
      <c r="SA261" s="71"/>
      <c r="SB261" s="71"/>
      <c r="SC261" s="71"/>
      <c r="SD261" s="71"/>
      <c r="SE261" s="71"/>
      <c r="SF261" s="71"/>
      <c r="SG261" s="71"/>
      <c r="SH261" s="71"/>
      <c r="SI261" s="71"/>
      <c r="SJ261" s="71"/>
      <c r="SK261" s="71"/>
      <c r="SL261" s="71"/>
      <c r="SM261" s="71"/>
      <c r="SN261" s="71"/>
      <c r="SO261" s="71"/>
      <c r="SP261" s="71"/>
      <c r="SQ261" s="71"/>
      <c r="SR261" s="71"/>
      <c r="SS261" s="71"/>
      <c r="ST261" s="71"/>
      <c r="SU261" s="71"/>
      <c r="SV261" s="71"/>
      <c r="SW261" s="71"/>
      <c r="SX261" s="71"/>
      <c r="SY261" s="71"/>
      <c r="SZ261" s="71"/>
      <c r="TA261" s="71"/>
      <c r="TB261" s="71"/>
      <c r="TC261" s="71"/>
      <c r="TD261" s="71"/>
      <c r="TE261" s="71"/>
      <c r="TF261" s="71"/>
      <c r="TG261" s="71"/>
      <c r="TH261" s="71"/>
      <c r="TI261" s="71"/>
      <c r="TJ261" s="71"/>
      <c r="TK261" s="71"/>
      <c r="TL261" s="71"/>
      <c r="TM261" s="71"/>
      <c r="TN261" s="71"/>
      <c r="TO261" s="71"/>
      <c r="TP261" s="71"/>
      <c r="TQ261" s="71"/>
      <c r="TR261" s="71"/>
      <c r="TS261" s="71"/>
      <c r="TT261" s="71"/>
      <c r="TU261" s="71"/>
      <c r="TV261" s="71"/>
      <c r="TW261" s="71"/>
      <c r="TX261" s="71"/>
      <c r="TY261" s="71"/>
      <c r="TZ261" s="71"/>
      <c r="UA261" s="71"/>
      <c r="UB261" s="71"/>
      <c r="UC261" s="71"/>
      <c r="UD261" s="71"/>
      <c r="UE261" s="71"/>
      <c r="UF261" s="71"/>
      <c r="UG261" s="71"/>
      <c r="UH261" s="71"/>
      <c r="UI261" s="71"/>
      <c r="UJ261" s="71"/>
      <c r="UK261" s="71"/>
      <c r="UL261" s="71"/>
      <c r="UM261" s="71"/>
      <c r="UN261" s="71"/>
      <c r="UO261" s="71"/>
      <c r="UP261" s="71"/>
      <c r="UQ261" s="71"/>
      <c r="UR261" s="71"/>
      <c r="US261" s="71"/>
      <c r="UT261" s="71"/>
      <c r="UU261" s="71"/>
      <c r="UV261" s="71"/>
      <c r="UW261" s="71"/>
      <c r="UX261" s="71"/>
      <c r="UY261" s="71"/>
      <c r="UZ261" s="71"/>
      <c r="VA261" s="71"/>
      <c r="VB261" s="71"/>
      <c r="VC261" s="71"/>
      <c r="VD261" s="71"/>
      <c r="VE261" s="71"/>
      <c r="VF261" s="71"/>
      <c r="VG261" s="71"/>
      <c r="VH261" s="71"/>
      <c r="VI261" s="71"/>
      <c r="VJ261" s="71"/>
      <c r="VK261" s="71"/>
      <c r="VL261" s="71"/>
      <c r="VM261" s="71"/>
      <c r="VN261" s="71"/>
      <c r="VO261" s="71"/>
      <c r="VP261" s="71"/>
      <c r="VQ261" s="71"/>
      <c r="VR261" s="71"/>
      <c r="VS261" s="71"/>
      <c r="VT261" s="71"/>
      <c r="VU261" s="71"/>
      <c r="VV261" s="71"/>
      <c r="VW261" s="71"/>
      <c r="VX261" s="71"/>
      <c r="VY261" s="71"/>
      <c r="VZ261" s="71"/>
      <c r="WA261" s="71"/>
      <c r="WB261" s="71"/>
      <c r="WC261" s="71"/>
      <c r="WD261" s="71"/>
      <c r="WE261" s="71"/>
      <c r="WF261" s="71"/>
      <c r="WG261" s="71"/>
      <c r="WH261" s="71"/>
      <c r="WI261" s="71"/>
      <c r="WJ261" s="71"/>
      <c r="WK261" s="71"/>
      <c r="WL261" s="71"/>
      <c r="WM261" s="71"/>
      <c r="WN261" s="71"/>
      <c r="WO261" s="71"/>
      <c r="WP261" s="71"/>
      <c r="WQ261" s="71"/>
      <c r="WR261" s="71"/>
      <c r="WS261" s="71"/>
      <c r="WT261" s="71"/>
      <c r="WU261" s="71"/>
      <c r="WV261" s="71"/>
      <c r="WW261" s="71"/>
      <c r="WX261" s="71"/>
      <c r="WY261" s="71"/>
      <c r="WZ261" s="71"/>
      <c r="XA261" s="71"/>
      <c r="XB261" s="71"/>
      <c r="XC261" s="71"/>
      <c r="XD261" s="71"/>
      <c r="XE261" s="71"/>
      <c r="XF261" s="71"/>
      <c r="XG261" s="71"/>
      <c r="XH261" s="71"/>
      <c r="XI261" s="71"/>
      <c r="XJ261" s="71"/>
      <c r="XK261" s="71"/>
      <c r="XL261" s="71"/>
      <c r="XM261" s="71"/>
      <c r="XN261" s="71"/>
      <c r="XO261" s="71"/>
      <c r="XP261" s="71"/>
      <c r="XQ261" s="71"/>
      <c r="XR261" s="71"/>
      <c r="XS261" s="71"/>
      <c r="XT261" s="71"/>
      <c r="XU261" s="71"/>
      <c r="XV261" s="71"/>
      <c r="XW261" s="71"/>
      <c r="XX261" s="71"/>
      <c r="XY261" s="71"/>
      <c r="XZ261" s="71"/>
      <c r="YA261" s="71"/>
      <c r="YB261" s="71"/>
      <c r="YC261" s="71"/>
      <c r="YD261" s="71"/>
      <c r="YE261" s="71"/>
      <c r="YF261" s="71"/>
      <c r="YG261" s="71"/>
      <c r="YH261" s="71"/>
      <c r="YI261" s="71"/>
      <c r="YJ261" s="71"/>
      <c r="YK261" s="71"/>
      <c r="YL261" s="71"/>
      <c r="YM261" s="71"/>
      <c r="YN261" s="71"/>
      <c r="YO261" s="71"/>
      <c r="YP261" s="71"/>
      <c r="YQ261" s="71"/>
      <c r="YR261" s="71"/>
      <c r="YS261" s="71"/>
      <c r="YT261" s="71"/>
      <c r="YU261" s="71"/>
      <c r="YV261" s="71"/>
      <c r="YW261" s="71"/>
      <c r="YX261" s="71"/>
      <c r="YY261" s="71"/>
      <c r="YZ261" s="71"/>
      <c r="ZA261" s="71"/>
      <c r="ZB261" s="71"/>
      <c r="ZC261" s="71"/>
      <c r="ZD261" s="71"/>
      <c r="ZE261" s="71"/>
      <c r="ZF261" s="71"/>
      <c r="ZG261" s="71"/>
      <c r="ZH261" s="71"/>
      <c r="ZI261" s="71"/>
      <c r="ZJ261" s="71"/>
      <c r="ZK261" s="71"/>
      <c r="ZL261" s="71"/>
      <c r="ZM261" s="71"/>
      <c r="ZN261" s="71"/>
      <c r="ZO261" s="71"/>
      <c r="ZP261" s="71"/>
      <c r="ZQ261" s="71"/>
      <c r="ZR261" s="71"/>
      <c r="ZS261" s="71"/>
      <c r="ZT261" s="71"/>
      <c r="ZU261" s="71"/>
      <c r="ZV261" s="71"/>
      <c r="ZW261" s="71"/>
      <c r="ZX261" s="71"/>
      <c r="ZY261" s="71"/>
      <c r="ZZ261" s="71"/>
      <c r="AAA261" s="71"/>
      <c r="AAB261" s="71"/>
      <c r="AAC261" s="71"/>
      <c r="AAD261" s="71"/>
      <c r="AAE261" s="71"/>
      <c r="AAF261" s="71"/>
      <c r="AAG261" s="71"/>
      <c r="AAH261" s="71"/>
      <c r="AAI261" s="71"/>
      <c r="AAJ261" s="71"/>
      <c r="AAK261" s="71"/>
      <c r="AAL261" s="71"/>
      <c r="AAM261" s="71"/>
      <c r="AAN261" s="71"/>
      <c r="AAO261" s="71"/>
      <c r="AAP261" s="71"/>
      <c r="AAQ261" s="71"/>
      <c r="AAR261" s="71"/>
      <c r="AAS261" s="71"/>
      <c r="AAT261" s="71"/>
      <c r="AAU261" s="71"/>
      <c r="AAV261" s="71"/>
      <c r="AAW261" s="71"/>
      <c r="AAX261" s="71"/>
      <c r="AAY261" s="71"/>
      <c r="AAZ261" s="71"/>
      <c r="ABA261" s="71"/>
      <c r="ABB261" s="71"/>
      <c r="ABC261" s="71"/>
      <c r="ABD261" s="71"/>
      <c r="ABE261" s="71"/>
      <c r="ABF261" s="71"/>
      <c r="ABG261" s="71"/>
      <c r="ABH261" s="71"/>
      <c r="ABI261" s="71"/>
      <c r="ABJ261" s="71"/>
      <c r="ABK261" s="71"/>
      <c r="ABL261" s="71"/>
      <c r="ABM261" s="71"/>
      <c r="ABN261" s="71"/>
      <c r="ABO261" s="71"/>
      <c r="ABP261" s="71"/>
      <c r="ABQ261" s="71"/>
      <c r="ABR261" s="71"/>
      <c r="ABS261" s="71"/>
      <c r="ABT261" s="71"/>
      <c r="ABU261" s="71"/>
      <c r="ABV261" s="71"/>
      <c r="ABW261" s="71"/>
      <c r="ABX261" s="71"/>
      <c r="ABY261" s="71"/>
      <c r="ABZ261" s="71"/>
      <c r="ACA261" s="71"/>
      <c r="ACB261" s="71"/>
      <c r="ACC261" s="71"/>
      <c r="ACD261" s="71"/>
      <c r="ACE261" s="71"/>
      <c r="ACF261" s="71"/>
      <c r="ACG261" s="71"/>
      <c r="ACH261" s="71"/>
      <c r="ACI261" s="71"/>
      <c r="ACJ261" s="71"/>
      <c r="ACK261" s="71"/>
      <c r="ACL261" s="71"/>
      <c r="ACM261" s="71"/>
      <c r="ACN261" s="71"/>
      <c r="ACO261" s="71"/>
      <c r="ACP261" s="71"/>
      <c r="ACQ261" s="71"/>
      <c r="ACR261" s="71"/>
      <c r="ACS261" s="71"/>
      <c r="ACT261" s="71"/>
      <c r="ACU261" s="71"/>
      <c r="ACV261" s="71"/>
      <c r="ACW261" s="71"/>
      <c r="ACX261" s="71"/>
      <c r="ACY261" s="71"/>
      <c r="ACZ261" s="71"/>
      <c r="ADA261" s="71"/>
      <c r="ADB261" s="71"/>
      <c r="ADC261" s="71"/>
      <c r="ADD261" s="71"/>
      <c r="ADE261" s="71"/>
      <c r="ADF261" s="71"/>
      <c r="ADG261" s="71"/>
      <c r="ADH261" s="71"/>
      <c r="ADI261" s="71"/>
      <c r="ADJ261" s="71"/>
      <c r="ADK261" s="71"/>
      <c r="ADL261" s="71"/>
      <c r="ADM261" s="71"/>
      <c r="ADN261" s="71"/>
      <c r="ADO261" s="71"/>
      <c r="ADP261" s="71"/>
      <c r="ADQ261" s="71"/>
      <c r="ADR261" s="71"/>
      <c r="ADS261" s="71"/>
      <c r="ADT261" s="71"/>
      <c r="ADU261" s="71"/>
      <c r="ADV261" s="71"/>
      <c r="ADW261" s="71"/>
      <c r="ADX261" s="71"/>
      <c r="ADY261" s="71"/>
      <c r="ADZ261" s="71"/>
      <c r="AEA261" s="71"/>
      <c r="AEB261" s="71"/>
      <c r="AEC261" s="71"/>
    </row>
    <row r="262" spans="1:809" customFormat="1" ht="15" customHeight="1">
      <c r="A262" s="49"/>
      <c r="B262" s="35">
        <v>3</v>
      </c>
      <c r="C262" s="62" t="s">
        <v>616</v>
      </c>
      <c r="D262" s="72" t="s">
        <v>29</v>
      </c>
      <c r="E262" s="63"/>
      <c r="F262" s="63"/>
      <c r="G262" s="63">
        <v>19</v>
      </c>
      <c r="H262" s="64">
        <v>4500000</v>
      </c>
      <c r="I262" s="63" t="s">
        <v>52</v>
      </c>
      <c r="J262" s="65">
        <v>1</v>
      </c>
      <c r="K262" s="90">
        <v>2</v>
      </c>
      <c r="L262" s="65">
        <v>1964</v>
      </c>
      <c r="M262" s="84">
        <v>23651</v>
      </c>
      <c r="N262" s="64"/>
      <c r="O262" s="68"/>
      <c r="P262" s="68"/>
      <c r="Q262" s="69" t="s">
        <v>298</v>
      </c>
      <c r="R262" s="70"/>
      <c r="S262" s="29"/>
      <c r="T262" s="30" t="str">
        <f t="shared" si="4"/>
        <v>Al</v>
      </c>
      <c r="U262" s="29"/>
      <c r="V262" s="29"/>
      <c r="W262" s="29"/>
      <c r="X262" s="29"/>
      <c r="Y262" s="29"/>
      <c r="Z262" s="29"/>
      <c r="AA262" s="29"/>
      <c r="AB262" s="71"/>
      <c r="AC262" s="71"/>
      <c r="AD262" s="71"/>
      <c r="AE262" s="71"/>
      <c r="AF262" s="71"/>
      <c r="AG262" s="71"/>
      <c r="AH262" s="71"/>
      <c r="AI262" s="71"/>
      <c r="AJ262" s="71"/>
      <c r="AK262" s="71"/>
      <c r="AL262" s="71"/>
      <c r="AM262" s="71"/>
      <c r="AN262" s="71"/>
      <c r="AO262" s="71"/>
      <c r="AP262" s="71"/>
      <c r="AQ262" s="71"/>
      <c r="AR262" s="71"/>
      <c r="AS262" s="71"/>
      <c r="AT262" s="71"/>
      <c r="AU262" s="71"/>
      <c r="AV262" s="71"/>
      <c r="AW262" s="71"/>
      <c r="AX262" s="71"/>
      <c r="AY262" s="71"/>
      <c r="AZ262" s="71"/>
      <c r="BA262" s="71"/>
      <c r="BB262" s="71"/>
      <c r="BC262" s="71"/>
      <c r="BD262" s="71"/>
      <c r="BE262" s="71"/>
      <c r="BF262" s="71"/>
      <c r="BG262" s="71"/>
      <c r="BH262" s="71"/>
      <c r="BI262" s="71"/>
      <c r="BJ262" s="71"/>
      <c r="BK262" s="71"/>
      <c r="BL262" s="71"/>
      <c r="BM262" s="71"/>
      <c r="BN262" s="71"/>
      <c r="BO262" s="71"/>
      <c r="BP262" s="71"/>
      <c r="BQ262" s="71"/>
      <c r="BR262" s="71"/>
      <c r="BS262" s="71"/>
      <c r="BT262" s="71"/>
      <c r="BU262" s="71"/>
      <c r="BV262" s="71"/>
      <c r="BW262" s="71"/>
      <c r="BX262" s="71"/>
      <c r="BY262" s="71"/>
      <c r="BZ262" s="71"/>
      <c r="CA262" s="71"/>
      <c r="CB262" s="71"/>
      <c r="CC262" s="71"/>
      <c r="CD262" s="71"/>
      <c r="CE262" s="71"/>
      <c r="CF262" s="71"/>
      <c r="CG262" s="71"/>
      <c r="CH262" s="71"/>
      <c r="CI262" s="71"/>
      <c r="CJ262" s="71"/>
      <c r="CK262" s="71"/>
      <c r="CL262" s="71"/>
      <c r="CM262" s="71"/>
      <c r="CN262" s="71"/>
      <c r="CO262" s="71"/>
      <c r="CP262" s="71"/>
      <c r="CQ262" s="71"/>
      <c r="CR262" s="71"/>
      <c r="CS262" s="71"/>
      <c r="CT262" s="71"/>
      <c r="CU262" s="71"/>
      <c r="CV262" s="71"/>
      <c r="CW262" s="71"/>
      <c r="CX262" s="71"/>
      <c r="CY262" s="71"/>
      <c r="CZ262" s="71"/>
      <c r="DA262" s="71"/>
      <c r="DB262" s="71"/>
      <c r="DC262" s="71"/>
      <c r="DD262" s="71"/>
      <c r="DE262" s="71"/>
      <c r="DF262" s="71"/>
      <c r="DG262" s="71"/>
      <c r="DH262" s="71"/>
      <c r="DI262" s="71"/>
      <c r="DJ262" s="71"/>
      <c r="DK262" s="71"/>
      <c r="DL262" s="71"/>
      <c r="DM262" s="71"/>
      <c r="DN262" s="71"/>
      <c r="DO262" s="71"/>
      <c r="DP262" s="71"/>
      <c r="DQ262" s="71"/>
      <c r="DR262" s="71"/>
      <c r="DS262" s="71"/>
      <c r="DT262" s="71"/>
      <c r="DU262" s="71"/>
      <c r="DV262" s="71"/>
      <c r="DW262" s="71"/>
      <c r="DX262" s="71"/>
      <c r="DY262" s="71"/>
      <c r="DZ262" s="71"/>
      <c r="EA262" s="71"/>
      <c r="EB262" s="71"/>
      <c r="EC262" s="71"/>
      <c r="ED262" s="71"/>
      <c r="EE262" s="71"/>
      <c r="EF262" s="71"/>
      <c r="EG262" s="71"/>
      <c r="EH262" s="71"/>
      <c r="EI262" s="71"/>
      <c r="EJ262" s="71"/>
      <c r="EK262" s="71"/>
      <c r="EL262" s="71"/>
      <c r="EM262" s="71"/>
      <c r="EN262" s="71"/>
      <c r="EO262" s="71"/>
      <c r="EP262" s="71"/>
      <c r="EQ262" s="71"/>
      <c r="ER262" s="71"/>
      <c r="ES262" s="71"/>
      <c r="ET262" s="71"/>
      <c r="EU262" s="71"/>
      <c r="EV262" s="71"/>
      <c r="EW262" s="71"/>
      <c r="EX262" s="71"/>
      <c r="EY262" s="71"/>
      <c r="EZ262" s="71"/>
      <c r="FA262" s="71"/>
      <c r="FB262" s="71"/>
      <c r="FC262" s="71"/>
      <c r="FD262" s="71"/>
      <c r="FE262" s="71"/>
      <c r="FF262" s="120"/>
      <c r="FG262" s="120"/>
      <c r="FH262" s="120"/>
      <c r="FI262" s="120"/>
      <c r="FJ262" s="120"/>
      <c r="FK262" s="120"/>
      <c r="FL262" s="120"/>
      <c r="FM262" s="120"/>
      <c r="FN262" s="120"/>
      <c r="FO262" s="120"/>
      <c r="FP262" s="120"/>
      <c r="FQ262" s="120"/>
      <c r="FR262" s="120"/>
      <c r="FS262" s="120"/>
      <c r="FT262" s="120"/>
      <c r="FU262" s="120"/>
      <c r="FV262" s="120"/>
      <c r="FW262" s="120"/>
      <c r="FX262" s="120"/>
      <c r="FY262" s="120"/>
      <c r="FZ262" s="120"/>
      <c r="GA262" s="120"/>
      <c r="GB262" s="120"/>
      <c r="GC262" s="120"/>
      <c r="GD262" s="120"/>
      <c r="GE262" s="120"/>
      <c r="GF262" s="120"/>
      <c r="GG262" s="120"/>
      <c r="GH262" s="120"/>
      <c r="GI262" s="120"/>
      <c r="GJ262" s="120"/>
      <c r="GK262" s="120"/>
      <c r="GL262" s="120"/>
      <c r="GM262" s="120"/>
      <c r="GN262" s="120"/>
      <c r="GO262" s="120"/>
      <c r="GP262" s="120"/>
      <c r="GQ262" s="120"/>
      <c r="GR262" s="120"/>
      <c r="GS262" s="120"/>
      <c r="GT262" s="120"/>
      <c r="GU262" s="120"/>
      <c r="GV262" s="120"/>
      <c r="GW262" s="120"/>
      <c r="GX262" s="120"/>
      <c r="GY262" s="120"/>
      <c r="GZ262" s="120"/>
      <c r="HA262" s="120"/>
      <c r="HB262" s="120"/>
      <c r="HC262" s="120"/>
      <c r="HD262" s="120"/>
      <c r="HE262" s="120"/>
      <c r="HF262" s="120"/>
      <c r="HG262" s="120"/>
      <c r="HH262" s="120"/>
      <c r="HI262" s="120"/>
      <c r="HJ262" s="120"/>
      <c r="HK262" s="120"/>
      <c r="HL262" s="120"/>
      <c r="HM262" s="120"/>
      <c r="HN262" s="120"/>
      <c r="HO262" s="120"/>
      <c r="HP262" s="120"/>
      <c r="HQ262" s="120"/>
      <c r="HR262" s="120"/>
      <c r="HS262" s="120"/>
      <c r="HT262" s="120"/>
      <c r="HU262" s="120"/>
      <c r="HV262" s="120"/>
      <c r="HW262" s="120"/>
      <c r="HX262" s="120"/>
      <c r="HY262" s="120"/>
      <c r="HZ262" s="120"/>
      <c r="IA262" s="120"/>
      <c r="IB262" s="120"/>
      <c r="IC262" s="120"/>
      <c r="ID262" s="120"/>
      <c r="IE262" s="120"/>
      <c r="IF262" s="120"/>
      <c r="IG262" s="120"/>
      <c r="IH262" s="120"/>
      <c r="II262" s="120"/>
      <c r="IJ262" s="120"/>
      <c r="IK262" s="120"/>
      <c r="IL262" s="120"/>
      <c r="IM262" s="120"/>
      <c r="IN262" s="120"/>
      <c r="IO262" s="120"/>
      <c r="IP262" s="120"/>
      <c r="IQ262" s="120"/>
      <c r="IR262" s="120"/>
      <c r="IS262" s="120"/>
      <c r="IT262" s="120"/>
      <c r="IU262" s="120"/>
      <c r="IV262" s="120"/>
      <c r="IW262" s="120"/>
      <c r="IX262" s="120"/>
      <c r="IY262" s="120"/>
      <c r="IZ262" s="120"/>
      <c r="JA262" s="120"/>
      <c r="JB262" s="120"/>
      <c r="JC262" s="120"/>
      <c r="JD262" s="120"/>
      <c r="JE262" s="120"/>
      <c r="JF262" s="120"/>
      <c r="JG262" s="120"/>
      <c r="JH262" s="120"/>
      <c r="JI262" s="120"/>
      <c r="JJ262" s="120"/>
      <c r="JK262" s="120"/>
      <c r="JL262" s="120"/>
      <c r="JM262" s="120"/>
      <c r="JN262" s="120"/>
      <c r="JO262" s="120"/>
      <c r="JP262" s="120"/>
      <c r="JQ262" s="120"/>
      <c r="JR262" s="120"/>
      <c r="JS262" s="120"/>
      <c r="JT262" s="120"/>
      <c r="JU262" s="120"/>
      <c r="JV262" s="120"/>
      <c r="JW262" s="120"/>
      <c r="JX262" s="120"/>
      <c r="JY262" s="120"/>
      <c r="JZ262" s="120"/>
      <c r="KA262" s="120"/>
      <c r="KB262" s="120"/>
      <c r="KC262" s="120"/>
      <c r="KD262" s="120"/>
      <c r="KE262" s="120"/>
      <c r="KF262" s="120"/>
      <c r="KG262" s="120"/>
      <c r="KH262" s="120"/>
      <c r="KI262" s="120"/>
      <c r="KJ262" s="120"/>
      <c r="KK262" s="120"/>
      <c r="KL262" s="120"/>
      <c r="KM262" s="120"/>
      <c r="KN262" s="120"/>
      <c r="KO262" s="120"/>
      <c r="KP262" s="120"/>
      <c r="KQ262" s="120"/>
      <c r="KR262" s="120"/>
      <c r="KS262" s="120"/>
      <c r="KT262" s="120"/>
      <c r="KU262" s="120"/>
      <c r="KV262" s="120"/>
      <c r="KW262" s="120"/>
      <c r="KX262" s="120"/>
      <c r="KY262" s="120"/>
      <c r="KZ262" s="120"/>
      <c r="LA262" s="120"/>
      <c r="LB262" s="120"/>
      <c r="LC262" s="120"/>
      <c r="LD262" s="120"/>
      <c r="LE262" s="120"/>
      <c r="LF262" s="120"/>
      <c r="LG262" s="120"/>
      <c r="LH262" s="120"/>
      <c r="LI262" s="120"/>
      <c r="LJ262" s="120"/>
      <c r="LK262" s="120"/>
      <c r="LL262" s="120"/>
      <c r="LM262" s="120"/>
      <c r="LN262" s="120"/>
      <c r="LO262" s="120"/>
      <c r="LP262" s="120"/>
      <c r="LQ262" s="120"/>
      <c r="LR262" s="120"/>
      <c r="LS262" s="120"/>
      <c r="LT262" s="120"/>
      <c r="LU262" s="120"/>
      <c r="LV262" s="120"/>
      <c r="LW262" s="120"/>
      <c r="LX262" s="120"/>
      <c r="LY262" s="120"/>
      <c r="LZ262" s="120"/>
      <c r="MA262" s="120"/>
      <c r="MB262" s="120"/>
      <c r="MC262" s="120"/>
      <c r="MD262" s="120"/>
      <c r="ME262" s="120"/>
      <c r="MF262" s="120"/>
      <c r="MG262" s="120"/>
      <c r="MH262" s="120"/>
      <c r="MI262" s="120"/>
      <c r="MJ262" s="120"/>
      <c r="MK262" s="120"/>
      <c r="ML262" s="120"/>
      <c r="MM262" s="120"/>
      <c r="MN262" s="120"/>
      <c r="MO262" s="120"/>
      <c r="MP262" s="120"/>
      <c r="MQ262" s="120"/>
      <c r="MR262" s="120"/>
      <c r="MS262" s="120"/>
      <c r="MT262" s="120"/>
      <c r="MU262" s="120"/>
      <c r="MV262" s="120"/>
      <c r="MW262" s="120"/>
      <c r="MX262" s="120"/>
      <c r="MY262" s="120"/>
      <c r="MZ262" s="120"/>
      <c r="NA262" s="120"/>
      <c r="NB262" s="120"/>
      <c r="NC262" s="120"/>
      <c r="ND262" s="120"/>
      <c r="NE262" s="120"/>
      <c r="NF262" s="120"/>
      <c r="NG262" s="120"/>
      <c r="NH262" s="120"/>
      <c r="NI262" s="120"/>
      <c r="NJ262" s="120"/>
      <c r="NK262" s="120"/>
      <c r="NL262" s="120"/>
      <c r="NM262" s="120"/>
      <c r="NN262" s="120"/>
      <c r="NO262" s="120"/>
      <c r="NP262" s="120"/>
      <c r="NQ262" s="120"/>
      <c r="NR262" s="120"/>
      <c r="NS262" s="120"/>
      <c r="NT262" s="120"/>
      <c r="NU262" s="120"/>
      <c r="NV262" s="120"/>
      <c r="NW262" s="120"/>
      <c r="NX262" s="120"/>
      <c r="NY262" s="120"/>
      <c r="NZ262" s="120"/>
      <c r="OA262" s="120"/>
      <c r="OB262" s="120"/>
      <c r="OC262" s="120"/>
      <c r="OD262" s="120"/>
      <c r="OE262" s="120"/>
      <c r="OF262" s="120"/>
      <c r="OG262" s="120"/>
      <c r="OH262" s="120"/>
      <c r="OI262" s="120"/>
      <c r="OJ262" s="120"/>
      <c r="OK262" s="120"/>
      <c r="OL262" s="120"/>
      <c r="OM262" s="120"/>
      <c r="ON262" s="120"/>
      <c r="OO262" s="120"/>
      <c r="OP262" s="120"/>
      <c r="OQ262" s="120"/>
      <c r="OR262" s="120"/>
      <c r="OS262" s="120"/>
      <c r="OT262" s="120"/>
      <c r="OU262" s="120"/>
      <c r="OV262" s="120"/>
      <c r="OW262" s="120"/>
      <c r="OX262" s="120"/>
      <c r="OY262" s="120"/>
      <c r="OZ262" s="120"/>
      <c r="PA262" s="120"/>
      <c r="PB262" s="120"/>
      <c r="PC262" s="120"/>
      <c r="PD262" s="120"/>
      <c r="PE262" s="120"/>
      <c r="PF262" s="120"/>
      <c r="PG262" s="120"/>
      <c r="PH262" s="120"/>
      <c r="PI262" s="120"/>
      <c r="PJ262" s="120"/>
      <c r="PK262" s="120"/>
      <c r="PL262" s="120"/>
      <c r="PM262" s="120"/>
      <c r="PN262" s="120"/>
      <c r="PO262" s="120"/>
      <c r="PP262" s="120"/>
      <c r="PQ262" s="120"/>
      <c r="PR262" s="120"/>
      <c r="PS262" s="120"/>
      <c r="PT262" s="120"/>
      <c r="PU262" s="120"/>
      <c r="PV262" s="120"/>
      <c r="PW262" s="120"/>
      <c r="PX262" s="120"/>
      <c r="PY262" s="120"/>
      <c r="PZ262" s="120"/>
      <c r="QA262" s="120"/>
      <c r="QB262" s="120"/>
      <c r="QC262" s="120"/>
      <c r="QD262" s="120"/>
      <c r="QE262" s="120"/>
      <c r="QF262" s="120"/>
      <c r="QG262" s="120"/>
      <c r="QH262" s="120"/>
      <c r="QI262" s="120"/>
      <c r="QJ262" s="120"/>
      <c r="QK262" s="120"/>
      <c r="QL262" s="120"/>
      <c r="QM262" s="120"/>
      <c r="QN262" s="120"/>
      <c r="QO262" s="120"/>
      <c r="QP262" s="120"/>
      <c r="QQ262" s="120"/>
      <c r="QR262" s="120"/>
      <c r="QS262" s="120"/>
      <c r="QT262" s="120"/>
      <c r="QU262" s="120"/>
      <c r="QV262" s="120"/>
      <c r="QW262" s="120"/>
      <c r="QX262" s="120"/>
      <c r="QY262" s="120"/>
      <c r="QZ262" s="120"/>
      <c r="RA262" s="120"/>
      <c r="RB262" s="120"/>
      <c r="RC262" s="120"/>
      <c r="RD262" s="120"/>
      <c r="RE262" s="120"/>
      <c r="RF262" s="120"/>
      <c r="RG262" s="120"/>
      <c r="RH262" s="120"/>
      <c r="RI262" s="120"/>
      <c r="RJ262" s="120"/>
      <c r="RK262" s="120"/>
      <c r="RL262" s="120"/>
      <c r="RM262" s="120"/>
      <c r="RN262" s="120"/>
      <c r="RO262" s="120"/>
      <c r="RP262" s="120"/>
      <c r="RQ262" s="120"/>
      <c r="RR262" s="120"/>
      <c r="RS262" s="120"/>
      <c r="RT262" s="120"/>
      <c r="RU262" s="120"/>
      <c r="RV262" s="120"/>
      <c r="RW262" s="120"/>
      <c r="RX262" s="120"/>
      <c r="RY262" s="120"/>
      <c r="RZ262" s="120"/>
      <c r="SA262" s="120"/>
      <c r="SB262" s="120"/>
      <c r="SC262" s="120"/>
      <c r="SD262" s="120"/>
      <c r="SE262" s="120"/>
      <c r="SF262" s="120"/>
      <c r="SG262" s="120"/>
      <c r="SH262" s="120"/>
      <c r="SI262" s="120"/>
      <c r="SJ262" s="120"/>
      <c r="SK262" s="120"/>
      <c r="SL262" s="120"/>
      <c r="SM262" s="120"/>
      <c r="SN262" s="120"/>
      <c r="SO262" s="120"/>
      <c r="SP262" s="120"/>
      <c r="SQ262" s="120"/>
      <c r="SR262" s="120"/>
      <c r="SS262" s="120"/>
      <c r="ST262" s="120"/>
      <c r="SU262" s="120"/>
      <c r="SV262" s="120"/>
      <c r="SW262" s="120"/>
      <c r="SX262" s="120"/>
      <c r="SY262" s="120"/>
      <c r="SZ262" s="120"/>
      <c r="TA262" s="120"/>
      <c r="TB262" s="120"/>
      <c r="TC262" s="120"/>
      <c r="TD262" s="120"/>
      <c r="TE262" s="120"/>
      <c r="TF262" s="120"/>
      <c r="TG262" s="120"/>
      <c r="TH262" s="120"/>
      <c r="TI262" s="120"/>
      <c r="TJ262" s="120"/>
      <c r="TK262" s="120"/>
      <c r="TL262" s="120"/>
      <c r="TM262" s="120"/>
      <c r="TN262" s="120"/>
      <c r="TO262" s="120"/>
      <c r="TP262" s="120"/>
      <c r="TQ262" s="120"/>
      <c r="TR262" s="120"/>
      <c r="TS262" s="120"/>
      <c r="TT262" s="120"/>
      <c r="TU262" s="120"/>
      <c r="TV262" s="120"/>
      <c r="TW262" s="120"/>
      <c r="TX262" s="120"/>
      <c r="TY262" s="120"/>
      <c r="TZ262" s="120"/>
      <c r="UA262" s="120"/>
      <c r="UB262" s="120"/>
      <c r="UC262" s="120"/>
      <c r="UD262" s="120"/>
      <c r="UE262" s="120"/>
      <c r="UF262" s="120"/>
      <c r="UG262" s="120"/>
      <c r="UH262" s="120"/>
      <c r="UI262" s="120"/>
      <c r="UJ262" s="120"/>
      <c r="UK262" s="120"/>
      <c r="UL262" s="120"/>
      <c r="UM262" s="120"/>
      <c r="UN262" s="120"/>
      <c r="UO262" s="120"/>
      <c r="UP262" s="120"/>
      <c r="UQ262" s="120"/>
      <c r="UR262" s="120"/>
      <c r="US262" s="120"/>
      <c r="UT262" s="120"/>
      <c r="UU262" s="120"/>
      <c r="UV262" s="120"/>
      <c r="UW262" s="120"/>
      <c r="UX262" s="120"/>
      <c r="UY262" s="120"/>
      <c r="UZ262" s="120"/>
      <c r="VA262" s="120"/>
      <c r="VB262" s="120"/>
      <c r="VC262" s="120"/>
      <c r="VD262" s="120"/>
      <c r="VE262" s="120"/>
      <c r="VF262" s="120"/>
      <c r="VG262" s="120"/>
      <c r="VH262" s="120"/>
      <c r="VI262" s="120"/>
      <c r="VJ262" s="120"/>
      <c r="VK262" s="120"/>
      <c r="VL262" s="120"/>
      <c r="VM262" s="120"/>
      <c r="VN262" s="120"/>
      <c r="VO262" s="120"/>
      <c r="VP262" s="120"/>
      <c r="VQ262" s="120"/>
      <c r="VR262" s="120"/>
      <c r="VS262" s="120"/>
      <c r="VT262" s="120"/>
      <c r="VU262" s="120"/>
      <c r="VV262" s="120"/>
      <c r="VW262" s="120"/>
      <c r="VX262" s="120"/>
      <c r="VY262" s="120"/>
      <c r="VZ262" s="120"/>
      <c r="WA262" s="120"/>
      <c r="WB262" s="120"/>
      <c r="WC262" s="120"/>
      <c r="WD262" s="120"/>
      <c r="WE262" s="120"/>
      <c r="WF262" s="120"/>
      <c r="WG262" s="120"/>
      <c r="WH262" s="120"/>
      <c r="WI262" s="120"/>
      <c r="WJ262" s="120"/>
      <c r="WK262" s="120"/>
      <c r="WL262" s="120"/>
      <c r="WM262" s="120"/>
      <c r="WN262" s="120"/>
      <c r="WO262" s="120"/>
      <c r="WP262" s="120"/>
      <c r="WQ262" s="120"/>
      <c r="WR262" s="120"/>
      <c r="WS262" s="120"/>
      <c r="WT262" s="120"/>
      <c r="WU262" s="120"/>
      <c r="WV262" s="120"/>
      <c r="WW262" s="120"/>
      <c r="WX262" s="120"/>
      <c r="WY262" s="120"/>
      <c r="WZ262" s="120"/>
      <c r="XA262" s="120"/>
      <c r="XB262" s="120"/>
      <c r="XC262" s="120"/>
      <c r="XD262" s="120"/>
      <c r="XE262" s="120"/>
      <c r="XF262" s="120"/>
      <c r="XG262" s="120"/>
      <c r="XH262" s="120"/>
      <c r="XI262" s="120"/>
      <c r="XJ262" s="120"/>
      <c r="XK262" s="120"/>
      <c r="XL262" s="120"/>
      <c r="XM262" s="120"/>
      <c r="XN262" s="120"/>
      <c r="XO262" s="120"/>
      <c r="XP262" s="120"/>
      <c r="XQ262" s="120"/>
      <c r="XR262" s="120"/>
      <c r="XS262" s="120"/>
      <c r="XT262" s="120"/>
      <c r="XU262" s="120"/>
      <c r="XV262" s="120"/>
      <c r="XW262" s="120"/>
      <c r="XX262" s="120"/>
      <c r="XY262" s="120"/>
      <c r="XZ262" s="120"/>
      <c r="YA262" s="120"/>
      <c r="YB262" s="120"/>
      <c r="YC262" s="120"/>
      <c r="YD262" s="120"/>
      <c r="YE262" s="120"/>
      <c r="YF262" s="120"/>
      <c r="YG262" s="120"/>
      <c r="YH262" s="120"/>
      <c r="YI262" s="120"/>
      <c r="YJ262" s="120"/>
      <c r="YK262" s="120"/>
      <c r="YL262" s="120"/>
      <c r="YM262" s="120"/>
      <c r="YN262" s="120"/>
      <c r="YO262" s="120"/>
      <c r="YP262" s="120"/>
      <c r="YQ262" s="120"/>
      <c r="YR262" s="120"/>
      <c r="YS262" s="120"/>
      <c r="YT262" s="120"/>
      <c r="YU262" s="120"/>
      <c r="YV262" s="120"/>
      <c r="YW262" s="120"/>
      <c r="YX262" s="120"/>
      <c r="YY262" s="120"/>
      <c r="YZ262" s="120"/>
      <c r="ZA262" s="120"/>
      <c r="ZB262" s="120"/>
      <c r="ZC262" s="120"/>
      <c r="ZD262" s="120"/>
      <c r="ZE262" s="120"/>
      <c r="ZF262" s="120"/>
      <c r="ZG262" s="120"/>
      <c r="ZH262" s="120"/>
      <c r="ZI262" s="120"/>
      <c r="ZJ262" s="120"/>
      <c r="ZK262" s="120"/>
      <c r="ZL262" s="120"/>
      <c r="ZM262" s="120"/>
      <c r="ZN262" s="120"/>
      <c r="ZO262" s="120"/>
      <c r="ZP262" s="120"/>
      <c r="ZQ262" s="120"/>
      <c r="ZR262" s="120"/>
      <c r="ZS262" s="120"/>
      <c r="ZT262" s="120"/>
      <c r="ZU262" s="120"/>
      <c r="ZV262" s="120"/>
      <c r="ZW262" s="120"/>
      <c r="ZX262" s="120"/>
      <c r="ZY262" s="120"/>
      <c r="ZZ262" s="120"/>
      <c r="AAA262" s="120"/>
      <c r="AAB262" s="120"/>
      <c r="AAC262" s="120"/>
      <c r="AAD262" s="120"/>
      <c r="AAE262" s="120"/>
      <c r="AAF262" s="120"/>
      <c r="AAG262" s="120"/>
      <c r="AAH262" s="120"/>
      <c r="AAI262" s="120"/>
      <c r="AAJ262" s="120"/>
      <c r="AAK262" s="120"/>
      <c r="AAL262" s="120"/>
      <c r="AAM262" s="120"/>
      <c r="AAN262" s="120"/>
      <c r="AAO262" s="120"/>
      <c r="AAP262" s="120"/>
      <c r="AAQ262" s="120"/>
      <c r="AAR262" s="120"/>
      <c r="AAS262" s="120"/>
      <c r="AAT262" s="120"/>
      <c r="AAU262" s="120"/>
      <c r="AAV262" s="120"/>
      <c r="AAW262" s="120"/>
      <c r="AAX262" s="120"/>
      <c r="AAY262" s="120"/>
      <c r="AAZ262" s="120"/>
      <c r="ABA262" s="120"/>
      <c r="ABB262" s="120"/>
      <c r="ABC262" s="120"/>
      <c r="ABD262" s="120"/>
      <c r="ABE262" s="120"/>
      <c r="ABF262" s="120"/>
      <c r="ABG262" s="120"/>
      <c r="ABH262" s="120"/>
      <c r="ABI262" s="120"/>
      <c r="ABJ262" s="120"/>
      <c r="ABK262" s="120"/>
      <c r="ABL262" s="120"/>
      <c r="ABM262" s="120"/>
      <c r="ABN262" s="120"/>
      <c r="ABO262" s="120"/>
      <c r="ABP262" s="120"/>
      <c r="ABQ262" s="120"/>
      <c r="ABR262" s="120"/>
      <c r="ABS262" s="120"/>
      <c r="ABT262" s="120"/>
      <c r="ABU262" s="120"/>
      <c r="ABV262" s="120"/>
      <c r="ABW262" s="120"/>
      <c r="ABX262" s="120"/>
      <c r="ABY262" s="120"/>
      <c r="ABZ262" s="120"/>
      <c r="ACA262" s="120"/>
      <c r="ACB262" s="120"/>
      <c r="ACC262" s="120"/>
      <c r="ACD262" s="120"/>
      <c r="ACE262" s="120"/>
      <c r="ACF262" s="120"/>
      <c r="ACG262" s="120"/>
      <c r="ACH262" s="120"/>
      <c r="ACI262" s="120"/>
      <c r="ACJ262" s="120"/>
      <c r="ACK262" s="120"/>
      <c r="ACL262" s="120"/>
      <c r="ACM262" s="120"/>
      <c r="ACN262" s="120"/>
      <c r="ACO262" s="120"/>
      <c r="ACP262" s="120"/>
      <c r="ACQ262" s="120"/>
      <c r="ACR262" s="120"/>
      <c r="ACS262" s="120"/>
      <c r="ACT262" s="120"/>
      <c r="ACU262" s="120"/>
      <c r="ACV262" s="120"/>
      <c r="ACW262" s="120"/>
      <c r="ACX262" s="120"/>
      <c r="ACY262" s="120"/>
      <c r="ACZ262" s="120"/>
      <c r="ADA262" s="120"/>
      <c r="ADB262" s="120"/>
      <c r="ADC262" s="120"/>
      <c r="ADD262" s="120"/>
      <c r="ADE262" s="120"/>
      <c r="ADF262" s="120"/>
      <c r="ADG262" s="120"/>
      <c r="ADH262" s="120"/>
      <c r="ADI262" s="120"/>
      <c r="ADJ262" s="120"/>
      <c r="ADK262" s="120"/>
      <c r="ADL262" s="120"/>
      <c r="ADM262" s="120"/>
      <c r="ADN262" s="120"/>
      <c r="ADO262" s="120"/>
      <c r="ADP262" s="120"/>
      <c r="ADQ262" s="120"/>
      <c r="ADR262" s="120"/>
      <c r="ADS262" s="120"/>
      <c r="ADT262" s="120"/>
      <c r="ADU262" s="120"/>
      <c r="ADV262" s="120"/>
      <c r="ADW262" s="120"/>
      <c r="ADX262" s="120"/>
      <c r="ADY262" s="120"/>
      <c r="ADZ262" s="120"/>
      <c r="AEA262" s="120"/>
      <c r="AEB262" s="120"/>
      <c r="AEC262" s="120"/>
    </row>
    <row r="263" spans="1:809" customFormat="1" ht="15" customHeight="1">
      <c r="A263" s="49"/>
      <c r="B263" s="35">
        <v>3</v>
      </c>
      <c r="C263" s="62" t="s">
        <v>617</v>
      </c>
      <c r="D263" s="72" t="s">
        <v>195</v>
      </c>
      <c r="E263" s="63"/>
      <c r="F263" s="63"/>
      <c r="G263" s="63"/>
      <c r="H263" s="64"/>
      <c r="I263" s="63" t="s">
        <v>374</v>
      </c>
      <c r="J263" s="65">
        <v>2</v>
      </c>
      <c r="K263" s="90">
        <v>174</v>
      </c>
      <c r="L263" s="65">
        <v>1963</v>
      </c>
      <c r="M263" s="67">
        <v>23178</v>
      </c>
      <c r="N263" s="64"/>
      <c r="O263" s="68"/>
      <c r="P263" s="68"/>
      <c r="Q263" s="69" t="s">
        <v>298</v>
      </c>
      <c r="R263" s="70"/>
      <c r="S263" s="29"/>
      <c r="T263" s="30" t="str">
        <f t="shared" si="4"/>
        <v>U</v>
      </c>
      <c r="U263" s="29"/>
      <c r="V263" s="29"/>
      <c r="W263" s="29"/>
      <c r="X263" s="29"/>
      <c r="Y263" s="29"/>
      <c r="Z263" s="29"/>
      <c r="AA263" s="29"/>
      <c r="AB263" s="71"/>
      <c r="AC263" s="71"/>
      <c r="AD263" s="71"/>
      <c r="AE263" s="71"/>
      <c r="AF263" s="71"/>
      <c r="AG263" s="71"/>
      <c r="AH263" s="71"/>
      <c r="AI263" s="71"/>
      <c r="AJ263" s="71"/>
      <c r="AK263" s="71"/>
      <c r="AL263" s="71"/>
      <c r="AM263" s="71"/>
      <c r="AN263" s="71"/>
      <c r="AO263" s="71"/>
      <c r="AP263" s="71"/>
      <c r="AQ263" s="71"/>
      <c r="AR263" s="71"/>
      <c r="AS263" s="71"/>
      <c r="AT263" s="71"/>
      <c r="AU263" s="71"/>
      <c r="AV263" s="71"/>
      <c r="AW263" s="71"/>
      <c r="AX263" s="71"/>
      <c r="AY263" s="71"/>
      <c r="AZ263" s="71"/>
      <c r="BA263" s="71"/>
      <c r="BB263" s="71"/>
      <c r="BC263" s="71"/>
      <c r="BD263" s="71"/>
      <c r="BE263" s="71"/>
      <c r="BF263" s="71"/>
      <c r="BG263" s="71"/>
      <c r="BH263" s="71"/>
      <c r="BI263" s="71"/>
      <c r="BJ263" s="71"/>
      <c r="BK263" s="71"/>
      <c r="BL263" s="71"/>
      <c r="BM263" s="71"/>
      <c r="BN263" s="71"/>
      <c r="BO263" s="71"/>
      <c r="BP263" s="71"/>
      <c r="BQ263" s="71"/>
      <c r="BR263" s="71"/>
      <c r="BS263" s="71"/>
      <c r="BT263" s="71"/>
      <c r="BU263" s="71"/>
      <c r="BV263" s="71"/>
      <c r="BW263" s="71"/>
      <c r="BX263" s="71"/>
      <c r="BY263" s="71"/>
      <c r="BZ263" s="71"/>
      <c r="CA263" s="71"/>
      <c r="CB263" s="71"/>
      <c r="CC263" s="71"/>
      <c r="CD263" s="71"/>
      <c r="CE263" s="71"/>
      <c r="CF263" s="71"/>
      <c r="CG263" s="71"/>
      <c r="CH263" s="71"/>
      <c r="CI263" s="71"/>
      <c r="CJ263" s="71"/>
      <c r="CK263" s="71"/>
      <c r="CL263" s="71"/>
      <c r="CM263" s="71"/>
      <c r="CN263" s="71"/>
      <c r="CO263" s="71"/>
      <c r="CP263" s="71"/>
      <c r="CQ263" s="71"/>
      <c r="CR263" s="71"/>
      <c r="CS263" s="71"/>
      <c r="CT263" s="71"/>
      <c r="CU263" s="71"/>
      <c r="CV263" s="71"/>
      <c r="CW263" s="71"/>
      <c r="CX263" s="71"/>
      <c r="CY263" s="71"/>
      <c r="CZ263" s="71"/>
      <c r="DA263" s="71"/>
      <c r="DB263" s="71"/>
      <c r="DC263" s="71"/>
      <c r="DD263" s="71"/>
      <c r="DE263" s="71"/>
      <c r="DF263" s="71"/>
      <c r="DG263" s="71"/>
      <c r="DH263" s="71"/>
      <c r="DI263" s="71"/>
      <c r="DJ263" s="71"/>
      <c r="DK263" s="71"/>
      <c r="DL263" s="71"/>
      <c r="DM263" s="71"/>
      <c r="DN263" s="71"/>
      <c r="DO263" s="71"/>
      <c r="DP263" s="71"/>
      <c r="DQ263" s="71"/>
      <c r="DR263" s="71"/>
      <c r="DS263" s="71"/>
      <c r="DT263" s="71"/>
      <c r="DU263" s="71"/>
      <c r="DV263" s="71"/>
      <c r="DW263" s="71"/>
      <c r="DX263" s="71"/>
      <c r="DY263" s="71"/>
      <c r="DZ263" s="71"/>
      <c r="EA263" s="71"/>
      <c r="EB263" s="71"/>
      <c r="EC263" s="71"/>
      <c r="ED263" s="71"/>
      <c r="EE263" s="71"/>
      <c r="EF263" s="71"/>
      <c r="EG263" s="71"/>
      <c r="EH263" s="71"/>
      <c r="EI263" s="71"/>
      <c r="EJ263" s="71"/>
      <c r="EK263" s="71"/>
      <c r="EL263" s="71"/>
      <c r="EM263" s="71"/>
      <c r="EN263" s="71"/>
      <c r="EO263" s="71"/>
      <c r="EP263" s="71"/>
      <c r="EQ263" s="71"/>
      <c r="ER263" s="71"/>
      <c r="ES263" s="71"/>
      <c r="ET263" s="71"/>
      <c r="EU263" s="71"/>
      <c r="EV263" s="71"/>
      <c r="EW263" s="71"/>
      <c r="EX263" s="71"/>
      <c r="EY263" s="71"/>
      <c r="EZ263" s="71"/>
      <c r="FA263" s="71"/>
      <c r="FB263" s="71"/>
      <c r="FC263" s="71"/>
      <c r="FD263" s="71"/>
      <c r="FE263" s="71"/>
      <c r="FF263" s="120"/>
      <c r="FG263" s="120"/>
      <c r="FH263" s="120"/>
      <c r="FI263" s="120"/>
      <c r="FJ263" s="120"/>
      <c r="FK263" s="120"/>
      <c r="FL263" s="120"/>
      <c r="FM263" s="120"/>
      <c r="FN263" s="120"/>
      <c r="FO263" s="120"/>
      <c r="FP263" s="120"/>
      <c r="FQ263" s="120"/>
      <c r="FR263" s="120"/>
      <c r="FS263" s="120"/>
      <c r="FT263" s="120"/>
      <c r="FU263" s="120"/>
      <c r="FV263" s="120"/>
      <c r="FW263" s="120"/>
      <c r="FX263" s="120"/>
      <c r="FY263" s="120"/>
      <c r="FZ263" s="120"/>
      <c r="GA263" s="120"/>
      <c r="GB263" s="120"/>
      <c r="GC263" s="120"/>
      <c r="GD263" s="120"/>
      <c r="GE263" s="120"/>
      <c r="GF263" s="120"/>
      <c r="GG263" s="120"/>
      <c r="GH263" s="120"/>
      <c r="GI263" s="120"/>
      <c r="GJ263" s="120"/>
      <c r="GK263" s="120"/>
      <c r="GL263" s="120"/>
      <c r="GM263" s="120"/>
      <c r="GN263" s="120"/>
      <c r="GO263" s="120"/>
      <c r="GP263" s="120"/>
      <c r="GQ263" s="120"/>
      <c r="GR263" s="120"/>
      <c r="GS263" s="120"/>
      <c r="GT263" s="120"/>
      <c r="GU263" s="120"/>
      <c r="GV263" s="120"/>
      <c r="GW263" s="120"/>
      <c r="GX263" s="120"/>
      <c r="GY263" s="120"/>
      <c r="GZ263" s="120"/>
      <c r="HA263" s="120"/>
      <c r="HB263" s="120"/>
      <c r="HC263" s="120"/>
      <c r="HD263" s="120"/>
      <c r="HE263" s="120"/>
      <c r="HF263" s="120"/>
      <c r="HG263" s="120"/>
      <c r="HH263" s="120"/>
      <c r="HI263" s="120"/>
      <c r="HJ263" s="120"/>
      <c r="HK263" s="120"/>
      <c r="HL263" s="120"/>
      <c r="HM263" s="120"/>
      <c r="HN263" s="120"/>
      <c r="HO263" s="120"/>
      <c r="HP263" s="120"/>
      <c r="HQ263" s="120"/>
      <c r="HR263" s="120"/>
      <c r="HS263" s="120"/>
      <c r="HT263" s="120"/>
      <c r="HU263" s="120"/>
      <c r="HV263" s="120"/>
      <c r="HW263" s="120"/>
      <c r="HX263" s="120"/>
      <c r="HY263" s="120"/>
      <c r="HZ263" s="120"/>
      <c r="IA263" s="120"/>
      <c r="IB263" s="120"/>
      <c r="IC263" s="120"/>
      <c r="ID263" s="120"/>
      <c r="IE263" s="120"/>
      <c r="IF263" s="120"/>
      <c r="IG263" s="120"/>
      <c r="IH263" s="120"/>
      <c r="II263" s="120"/>
      <c r="IJ263" s="120"/>
      <c r="IK263" s="120"/>
      <c r="IL263" s="120"/>
      <c r="IM263" s="120"/>
      <c r="IN263" s="120"/>
      <c r="IO263" s="120"/>
      <c r="IP263" s="120"/>
      <c r="IQ263" s="120"/>
      <c r="IR263" s="120"/>
      <c r="IS263" s="120"/>
      <c r="IT263" s="120"/>
      <c r="IU263" s="120"/>
      <c r="IV263" s="120"/>
      <c r="IW263" s="120"/>
      <c r="IX263" s="120"/>
      <c r="IY263" s="120"/>
      <c r="IZ263" s="120"/>
      <c r="JA263" s="120"/>
      <c r="JB263" s="120"/>
      <c r="JC263" s="120"/>
      <c r="JD263" s="120"/>
      <c r="JE263" s="120"/>
      <c r="JF263" s="120"/>
      <c r="JG263" s="120"/>
      <c r="JH263" s="120"/>
      <c r="JI263" s="120"/>
      <c r="JJ263" s="120"/>
      <c r="JK263" s="120"/>
      <c r="JL263" s="120"/>
      <c r="JM263" s="120"/>
      <c r="JN263" s="120"/>
      <c r="JO263" s="120"/>
      <c r="JP263" s="120"/>
      <c r="JQ263" s="120"/>
      <c r="JR263" s="120"/>
      <c r="JS263" s="120"/>
      <c r="JT263" s="120"/>
      <c r="JU263" s="120"/>
      <c r="JV263" s="120"/>
      <c r="JW263" s="120"/>
      <c r="JX263" s="120"/>
      <c r="JY263" s="120"/>
      <c r="JZ263" s="120"/>
      <c r="KA263" s="120"/>
      <c r="KB263" s="120"/>
      <c r="KC263" s="120"/>
      <c r="KD263" s="120"/>
      <c r="KE263" s="120"/>
      <c r="KF263" s="120"/>
      <c r="KG263" s="120"/>
      <c r="KH263" s="120"/>
      <c r="KI263" s="120"/>
      <c r="KJ263" s="120"/>
      <c r="KK263" s="120"/>
      <c r="KL263" s="120"/>
      <c r="KM263" s="120"/>
      <c r="KN263" s="120"/>
      <c r="KO263" s="120"/>
      <c r="KP263" s="120"/>
      <c r="KQ263" s="120"/>
      <c r="KR263" s="120"/>
      <c r="KS263" s="120"/>
      <c r="KT263" s="120"/>
      <c r="KU263" s="120"/>
      <c r="KV263" s="120"/>
      <c r="KW263" s="120"/>
      <c r="KX263" s="120"/>
      <c r="KY263" s="120"/>
      <c r="KZ263" s="120"/>
      <c r="LA263" s="120"/>
      <c r="LB263" s="120"/>
      <c r="LC263" s="120"/>
      <c r="LD263" s="120"/>
      <c r="LE263" s="120"/>
      <c r="LF263" s="120"/>
      <c r="LG263" s="120"/>
      <c r="LH263" s="120"/>
      <c r="LI263" s="120"/>
      <c r="LJ263" s="120"/>
      <c r="LK263" s="120"/>
      <c r="LL263" s="120"/>
      <c r="LM263" s="120"/>
      <c r="LN263" s="120"/>
      <c r="LO263" s="120"/>
      <c r="LP263" s="120"/>
      <c r="LQ263" s="120"/>
      <c r="LR263" s="120"/>
      <c r="LS263" s="120"/>
      <c r="LT263" s="120"/>
      <c r="LU263" s="120"/>
      <c r="LV263" s="120"/>
      <c r="LW263" s="120"/>
      <c r="LX263" s="120"/>
      <c r="LY263" s="120"/>
      <c r="LZ263" s="120"/>
      <c r="MA263" s="120"/>
      <c r="MB263" s="120"/>
      <c r="MC263" s="120"/>
      <c r="MD263" s="120"/>
      <c r="ME263" s="120"/>
      <c r="MF263" s="120"/>
      <c r="MG263" s="120"/>
      <c r="MH263" s="120"/>
      <c r="MI263" s="120"/>
      <c r="MJ263" s="120"/>
      <c r="MK263" s="120"/>
      <c r="ML263" s="120"/>
      <c r="MM263" s="120"/>
      <c r="MN263" s="120"/>
      <c r="MO263" s="120"/>
      <c r="MP263" s="120"/>
      <c r="MQ263" s="120"/>
      <c r="MR263" s="120"/>
      <c r="MS263" s="120"/>
      <c r="MT263" s="120"/>
      <c r="MU263" s="120"/>
      <c r="MV263" s="120"/>
      <c r="MW263" s="120"/>
      <c r="MX263" s="120"/>
      <c r="MY263" s="120"/>
      <c r="MZ263" s="120"/>
      <c r="NA263" s="120"/>
      <c r="NB263" s="120"/>
      <c r="NC263" s="120"/>
      <c r="ND263" s="120"/>
      <c r="NE263" s="120"/>
      <c r="NF263" s="120"/>
      <c r="NG263" s="120"/>
      <c r="NH263" s="120"/>
      <c r="NI263" s="120"/>
      <c r="NJ263" s="120"/>
      <c r="NK263" s="120"/>
      <c r="NL263" s="120"/>
      <c r="NM263" s="120"/>
      <c r="NN263" s="120"/>
      <c r="NO263" s="120"/>
      <c r="NP263" s="120"/>
      <c r="NQ263" s="120"/>
      <c r="NR263" s="120"/>
      <c r="NS263" s="120"/>
      <c r="NT263" s="120"/>
      <c r="NU263" s="120"/>
      <c r="NV263" s="120"/>
      <c r="NW263" s="120"/>
      <c r="NX263" s="120"/>
      <c r="NY263" s="120"/>
      <c r="NZ263" s="120"/>
      <c r="OA263" s="120"/>
      <c r="OB263" s="120"/>
      <c r="OC263" s="120"/>
      <c r="OD263" s="120"/>
      <c r="OE263" s="120"/>
      <c r="OF263" s="120"/>
      <c r="OG263" s="120"/>
      <c r="OH263" s="120"/>
      <c r="OI263" s="120"/>
      <c r="OJ263" s="120"/>
      <c r="OK263" s="120"/>
      <c r="OL263" s="120"/>
      <c r="OM263" s="120"/>
      <c r="ON263" s="120"/>
      <c r="OO263" s="120"/>
      <c r="OP263" s="120"/>
      <c r="OQ263" s="120"/>
      <c r="OR263" s="120"/>
      <c r="OS263" s="120"/>
      <c r="OT263" s="120"/>
      <c r="OU263" s="120"/>
      <c r="OV263" s="120"/>
      <c r="OW263" s="120"/>
      <c r="OX263" s="120"/>
      <c r="OY263" s="120"/>
      <c r="OZ263" s="120"/>
      <c r="PA263" s="120"/>
      <c r="PB263" s="120"/>
      <c r="PC263" s="120"/>
      <c r="PD263" s="120"/>
      <c r="PE263" s="120"/>
      <c r="PF263" s="120"/>
      <c r="PG263" s="120"/>
      <c r="PH263" s="120"/>
      <c r="PI263" s="120"/>
      <c r="PJ263" s="120"/>
      <c r="PK263" s="120"/>
      <c r="PL263" s="120"/>
      <c r="PM263" s="120"/>
      <c r="PN263" s="120"/>
      <c r="PO263" s="120"/>
      <c r="PP263" s="120"/>
      <c r="PQ263" s="120"/>
      <c r="PR263" s="120"/>
      <c r="PS263" s="120"/>
      <c r="PT263" s="120"/>
      <c r="PU263" s="120"/>
      <c r="PV263" s="120"/>
      <c r="PW263" s="120"/>
      <c r="PX263" s="120"/>
      <c r="PY263" s="120"/>
      <c r="PZ263" s="120"/>
      <c r="QA263" s="120"/>
      <c r="QB263" s="120"/>
      <c r="QC263" s="120"/>
      <c r="QD263" s="120"/>
      <c r="QE263" s="120"/>
      <c r="QF263" s="120"/>
      <c r="QG263" s="120"/>
      <c r="QH263" s="120"/>
      <c r="QI263" s="120"/>
      <c r="QJ263" s="120"/>
      <c r="QK263" s="120"/>
      <c r="QL263" s="120"/>
      <c r="QM263" s="120"/>
      <c r="QN263" s="120"/>
      <c r="QO263" s="120"/>
      <c r="QP263" s="120"/>
      <c r="QQ263" s="120"/>
      <c r="QR263" s="120"/>
      <c r="QS263" s="120"/>
      <c r="QT263" s="120"/>
      <c r="QU263" s="120"/>
      <c r="QV263" s="120"/>
      <c r="QW263" s="120"/>
      <c r="QX263" s="120"/>
      <c r="QY263" s="120"/>
      <c r="QZ263" s="120"/>
      <c r="RA263" s="120"/>
      <c r="RB263" s="120"/>
      <c r="RC263" s="120"/>
      <c r="RD263" s="120"/>
      <c r="RE263" s="120"/>
      <c r="RF263" s="120"/>
      <c r="RG263" s="120"/>
      <c r="RH263" s="120"/>
      <c r="RI263" s="120"/>
      <c r="RJ263" s="120"/>
      <c r="RK263" s="120"/>
      <c r="RL263" s="120"/>
      <c r="RM263" s="120"/>
      <c r="RN263" s="120"/>
      <c r="RO263" s="120"/>
      <c r="RP263" s="120"/>
      <c r="RQ263" s="120"/>
      <c r="RR263" s="120"/>
      <c r="RS263" s="120"/>
      <c r="RT263" s="120"/>
      <c r="RU263" s="120"/>
      <c r="RV263" s="120"/>
      <c r="RW263" s="120"/>
      <c r="RX263" s="120"/>
      <c r="RY263" s="120"/>
      <c r="RZ263" s="120"/>
      <c r="SA263" s="120"/>
      <c r="SB263" s="120"/>
      <c r="SC263" s="120"/>
      <c r="SD263" s="120"/>
      <c r="SE263" s="120"/>
      <c r="SF263" s="120"/>
      <c r="SG263" s="120"/>
      <c r="SH263" s="120"/>
      <c r="SI263" s="120"/>
      <c r="SJ263" s="120"/>
      <c r="SK263" s="120"/>
      <c r="SL263" s="120"/>
      <c r="SM263" s="120"/>
      <c r="SN263" s="120"/>
      <c r="SO263" s="120"/>
      <c r="SP263" s="120"/>
      <c r="SQ263" s="120"/>
      <c r="SR263" s="120"/>
      <c r="SS263" s="120"/>
      <c r="ST263" s="120"/>
      <c r="SU263" s="120"/>
      <c r="SV263" s="120"/>
      <c r="SW263" s="120"/>
      <c r="SX263" s="120"/>
      <c r="SY263" s="120"/>
      <c r="SZ263" s="120"/>
      <c r="TA263" s="120"/>
      <c r="TB263" s="120"/>
      <c r="TC263" s="120"/>
      <c r="TD263" s="120"/>
      <c r="TE263" s="120"/>
      <c r="TF263" s="120"/>
      <c r="TG263" s="120"/>
      <c r="TH263" s="120"/>
      <c r="TI263" s="120"/>
      <c r="TJ263" s="120"/>
      <c r="TK263" s="120"/>
      <c r="TL263" s="120"/>
      <c r="TM263" s="120"/>
      <c r="TN263" s="120"/>
      <c r="TO263" s="120"/>
      <c r="TP263" s="120"/>
      <c r="TQ263" s="120"/>
      <c r="TR263" s="120"/>
      <c r="TS263" s="120"/>
      <c r="TT263" s="120"/>
      <c r="TU263" s="120"/>
      <c r="TV263" s="120"/>
      <c r="TW263" s="120"/>
      <c r="TX263" s="120"/>
      <c r="TY263" s="120"/>
      <c r="TZ263" s="120"/>
      <c r="UA263" s="120"/>
      <c r="UB263" s="120"/>
      <c r="UC263" s="120"/>
      <c r="UD263" s="120"/>
      <c r="UE263" s="120"/>
      <c r="UF263" s="120"/>
      <c r="UG263" s="120"/>
      <c r="UH263" s="120"/>
      <c r="UI263" s="120"/>
      <c r="UJ263" s="120"/>
      <c r="UK263" s="120"/>
      <c r="UL263" s="120"/>
      <c r="UM263" s="120"/>
      <c r="UN263" s="120"/>
      <c r="UO263" s="120"/>
      <c r="UP263" s="120"/>
      <c r="UQ263" s="120"/>
      <c r="UR263" s="120"/>
      <c r="US263" s="120"/>
      <c r="UT263" s="120"/>
      <c r="UU263" s="120"/>
      <c r="UV263" s="120"/>
      <c r="UW263" s="120"/>
      <c r="UX263" s="120"/>
      <c r="UY263" s="120"/>
      <c r="UZ263" s="120"/>
      <c r="VA263" s="120"/>
      <c r="VB263" s="120"/>
      <c r="VC263" s="120"/>
      <c r="VD263" s="120"/>
      <c r="VE263" s="120"/>
      <c r="VF263" s="120"/>
      <c r="VG263" s="120"/>
      <c r="VH263" s="120"/>
      <c r="VI263" s="120"/>
      <c r="VJ263" s="120"/>
      <c r="VK263" s="120"/>
      <c r="VL263" s="120"/>
      <c r="VM263" s="120"/>
      <c r="VN263" s="120"/>
      <c r="VO263" s="120"/>
      <c r="VP263" s="120"/>
      <c r="VQ263" s="120"/>
      <c r="VR263" s="120"/>
      <c r="VS263" s="120"/>
      <c r="VT263" s="120"/>
      <c r="VU263" s="120"/>
      <c r="VV263" s="120"/>
      <c r="VW263" s="120"/>
      <c r="VX263" s="120"/>
      <c r="VY263" s="120"/>
      <c r="VZ263" s="120"/>
      <c r="WA263" s="120"/>
      <c r="WB263" s="120"/>
      <c r="WC263" s="120"/>
      <c r="WD263" s="120"/>
      <c r="WE263" s="120"/>
      <c r="WF263" s="120"/>
      <c r="WG263" s="120"/>
      <c r="WH263" s="120"/>
      <c r="WI263" s="120"/>
      <c r="WJ263" s="120"/>
      <c r="WK263" s="120"/>
      <c r="WL263" s="120"/>
      <c r="WM263" s="120"/>
      <c r="WN263" s="120"/>
      <c r="WO263" s="120"/>
      <c r="WP263" s="120"/>
      <c r="WQ263" s="120"/>
      <c r="WR263" s="120"/>
      <c r="WS263" s="120"/>
      <c r="WT263" s="120"/>
      <c r="WU263" s="120"/>
      <c r="WV263" s="120"/>
      <c r="WW263" s="120"/>
      <c r="WX263" s="120"/>
      <c r="WY263" s="120"/>
      <c r="WZ263" s="120"/>
      <c r="XA263" s="120"/>
      <c r="XB263" s="120"/>
      <c r="XC263" s="120"/>
      <c r="XD263" s="120"/>
      <c r="XE263" s="120"/>
      <c r="XF263" s="120"/>
      <c r="XG263" s="120"/>
      <c r="XH263" s="120"/>
      <c r="XI263" s="120"/>
      <c r="XJ263" s="120"/>
      <c r="XK263" s="120"/>
      <c r="XL263" s="120"/>
      <c r="XM263" s="120"/>
      <c r="XN263" s="120"/>
      <c r="XO263" s="120"/>
      <c r="XP263" s="120"/>
      <c r="XQ263" s="120"/>
      <c r="XR263" s="120"/>
      <c r="XS263" s="120"/>
      <c r="XT263" s="120"/>
      <c r="XU263" s="120"/>
      <c r="XV263" s="120"/>
      <c r="XW263" s="120"/>
      <c r="XX263" s="120"/>
      <c r="XY263" s="120"/>
      <c r="XZ263" s="120"/>
      <c r="YA263" s="120"/>
      <c r="YB263" s="120"/>
      <c r="YC263" s="120"/>
      <c r="YD263" s="120"/>
      <c r="YE263" s="120"/>
      <c r="YF263" s="120"/>
      <c r="YG263" s="120"/>
      <c r="YH263" s="120"/>
      <c r="YI263" s="120"/>
      <c r="YJ263" s="120"/>
      <c r="YK263" s="120"/>
      <c r="YL263" s="120"/>
      <c r="YM263" s="120"/>
      <c r="YN263" s="120"/>
      <c r="YO263" s="120"/>
      <c r="YP263" s="120"/>
      <c r="YQ263" s="120"/>
      <c r="YR263" s="120"/>
      <c r="YS263" s="120"/>
      <c r="YT263" s="120"/>
      <c r="YU263" s="120"/>
      <c r="YV263" s="120"/>
      <c r="YW263" s="120"/>
      <c r="YX263" s="120"/>
      <c r="YY263" s="120"/>
      <c r="YZ263" s="120"/>
      <c r="ZA263" s="120"/>
      <c r="ZB263" s="120"/>
      <c r="ZC263" s="120"/>
      <c r="ZD263" s="120"/>
      <c r="ZE263" s="120"/>
      <c r="ZF263" s="120"/>
      <c r="ZG263" s="120"/>
      <c r="ZH263" s="120"/>
      <c r="ZI263" s="120"/>
      <c r="ZJ263" s="120"/>
      <c r="ZK263" s="120"/>
      <c r="ZL263" s="120"/>
      <c r="ZM263" s="120"/>
      <c r="ZN263" s="120"/>
      <c r="ZO263" s="120"/>
      <c r="ZP263" s="120"/>
      <c r="ZQ263" s="120"/>
      <c r="ZR263" s="120"/>
      <c r="ZS263" s="120"/>
      <c r="ZT263" s="120"/>
      <c r="ZU263" s="120"/>
      <c r="ZV263" s="120"/>
      <c r="ZW263" s="120"/>
      <c r="ZX263" s="120"/>
      <c r="ZY263" s="120"/>
      <c r="ZZ263" s="120"/>
      <c r="AAA263" s="120"/>
      <c r="AAB263" s="120"/>
      <c r="AAC263" s="120"/>
      <c r="AAD263" s="120"/>
      <c r="AAE263" s="120"/>
      <c r="AAF263" s="120"/>
      <c r="AAG263" s="120"/>
      <c r="AAH263" s="120"/>
      <c r="AAI263" s="120"/>
      <c r="AAJ263" s="120"/>
      <c r="AAK263" s="120"/>
      <c r="AAL263" s="120"/>
      <c r="AAM263" s="120"/>
      <c r="AAN263" s="120"/>
      <c r="AAO263" s="120"/>
      <c r="AAP263" s="120"/>
      <c r="AAQ263" s="120"/>
      <c r="AAR263" s="120"/>
      <c r="AAS263" s="120"/>
      <c r="AAT263" s="120"/>
      <c r="AAU263" s="120"/>
      <c r="AAV263" s="120"/>
      <c r="AAW263" s="120"/>
      <c r="AAX263" s="120"/>
      <c r="AAY263" s="120"/>
      <c r="AAZ263" s="120"/>
      <c r="ABA263" s="120"/>
      <c r="ABB263" s="120"/>
      <c r="ABC263" s="120"/>
      <c r="ABD263" s="120"/>
      <c r="ABE263" s="120"/>
      <c r="ABF263" s="120"/>
      <c r="ABG263" s="120"/>
      <c r="ABH263" s="120"/>
      <c r="ABI263" s="120"/>
      <c r="ABJ263" s="120"/>
      <c r="ABK263" s="120"/>
      <c r="ABL263" s="120"/>
      <c r="ABM263" s="120"/>
      <c r="ABN263" s="120"/>
      <c r="ABO263" s="120"/>
      <c r="ABP263" s="120"/>
      <c r="ABQ263" s="120"/>
      <c r="ABR263" s="120"/>
      <c r="ABS263" s="120"/>
      <c r="ABT263" s="120"/>
      <c r="ABU263" s="120"/>
      <c r="ABV263" s="120"/>
      <c r="ABW263" s="120"/>
      <c r="ABX263" s="120"/>
      <c r="ABY263" s="120"/>
      <c r="ABZ263" s="120"/>
      <c r="ACA263" s="120"/>
      <c r="ACB263" s="120"/>
      <c r="ACC263" s="120"/>
      <c r="ACD263" s="120"/>
      <c r="ACE263" s="120"/>
      <c r="ACF263" s="120"/>
      <c r="ACG263" s="120"/>
      <c r="ACH263" s="120"/>
      <c r="ACI263" s="120"/>
      <c r="ACJ263" s="120"/>
      <c r="ACK263" s="120"/>
      <c r="ACL263" s="120"/>
      <c r="ACM263" s="120"/>
      <c r="ACN263" s="120"/>
      <c r="ACO263" s="120"/>
      <c r="ACP263" s="120"/>
      <c r="ACQ263" s="120"/>
      <c r="ACR263" s="120"/>
      <c r="ACS263" s="120"/>
      <c r="ACT263" s="120"/>
      <c r="ACU263" s="120"/>
      <c r="ACV263" s="120"/>
      <c r="ACW263" s="120"/>
      <c r="ACX263" s="120"/>
      <c r="ACY263" s="120"/>
      <c r="ACZ263" s="120"/>
      <c r="ADA263" s="120"/>
      <c r="ADB263" s="120"/>
      <c r="ADC263" s="120"/>
      <c r="ADD263" s="120"/>
      <c r="ADE263" s="120"/>
      <c r="ADF263" s="120"/>
      <c r="ADG263" s="120"/>
      <c r="ADH263" s="120"/>
      <c r="ADI263" s="120"/>
      <c r="ADJ263" s="120"/>
      <c r="ADK263" s="120"/>
      <c r="ADL263" s="120"/>
      <c r="ADM263" s="120"/>
      <c r="ADN263" s="120"/>
      <c r="ADO263" s="120"/>
      <c r="ADP263" s="120"/>
      <c r="ADQ263" s="120"/>
      <c r="ADR263" s="120"/>
      <c r="ADS263" s="120"/>
      <c r="ADT263" s="120"/>
      <c r="ADU263" s="120"/>
      <c r="ADV263" s="120"/>
      <c r="ADW263" s="120"/>
      <c r="ADX263" s="120"/>
      <c r="ADY263" s="120"/>
      <c r="ADZ263" s="120"/>
      <c r="AEA263" s="120"/>
      <c r="AEB263" s="120"/>
      <c r="AEC263" s="120"/>
    </row>
    <row r="264" spans="1:809" s="71" customFormat="1" ht="15" customHeight="1">
      <c r="A264" s="49"/>
      <c r="B264" s="35">
        <v>3</v>
      </c>
      <c r="C264" s="62" t="s">
        <v>618</v>
      </c>
      <c r="D264" s="72" t="s">
        <v>195</v>
      </c>
      <c r="E264" s="63"/>
      <c r="F264" s="63"/>
      <c r="G264" s="63"/>
      <c r="H264" s="64"/>
      <c r="I264" s="63" t="s">
        <v>52</v>
      </c>
      <c r="J264" s="65">
        <v>1</v>
      </c>
      <c r="K264" s="90">
        <v>80</v>
      </c>
      <c r="L264" s="65">
        <v>1962</v>
      </c>
      <c r="M264" s="67">
        <v>22808</v>
      </c>
      <c r="N264" s="64">
        <v>100</v>
      </c>
      <c r="O264" s="68"/>
      <c r="P264" s="68"/>
      <c r="Q264" s="69" t="s">
        <v>298</v>
      </c>
      <c r="R264" s="70"/>
      <c r="S264" s="29"/>
      <c r="T264" s="30" t="str">
        <f t="shared" si="4"/>
        <v>U</v>
      </c>
      <c r="U264" s="29"/>
      <c r="V264" s="29"/>
      <c r="W264" s="29"/>
      <c r="X264" s="29"/>
      <c r="Y264" s="29"/>
      <c r="Z264" s="29"/>
      <c r="AA264" s="29"/>
    </row>
    <row r="265" spans="1:809" s="71" customFormat="1" ht="15" customHeight="1">
      <c r="A265" s="18"/>
      <c r="B265" s="35">
        <v>1</v>
      </c>
      <c r="C265" s="62" t="s">
        <v>619</v>
      </c>
      <c r="D265" s="72" t="s">
        <v>120</v>
      </c>
      <c r="E265" s="63" t="s">
        <v>36</v>
      </c>
      <c r="F265" s="63"/>
      <c r="G265" s="63"/>
      <c r="H265" s="64"/>
      <c r="I265" s="63" t="s">
        <v>52</v>
      </c>
      <c r="J265" s="65">
        <v>1</v>
      </c>
      <c r="K265" s="90"/>
      <c r="L265" s="65">
        <v>1962</v>
      </c>
      <c r="M265" s="89">
        <v>1962</v>
      </c>
      <c r="N265" s="64">
        <v>3300000</v>
      </c>
      <c r="O265" s="68">
        <v>4.5</v>
      </c>
      <c r="P265" s="68">
        <v>171</v>
      </c>
      <c r="Q265" s="69" t="s">
        <v>330</v>
      </c>
      <c r="R265" s="70"/>
      <c r="S265" s="100"/>
      <c r="T265" s="30" t="str">
        <f t="shared" si="4"/>
        <v>Sn</v>
      </c>
      <c r="U265" s="100"/>
      <c r="V265" s="100"/>
      <c r="W265" s="100"/>
      <c r="X265" s="100"/>
      <c r="Y265" s="100"/>
      <c r="Z265" s="100"/>
      <c r="AA265" s="100"/>
      <c r="AB265" s="101"/>
      <c r="AC265" s="102"/>
      <c r="AD265" s="102"/>
      <c r="AE265" s="102"/>
      <c r="AF265" s="102"/>
      <c r="AG265" s="102"/>
      <c r="AH265" s="102"/>
      <c r="AI265" s="102"/>
      <c r="AJ265" s="102"/>
      <c r="AK265" s="102"/>
      <c r="AL265" s="102"/>
      <c r="AM265" s="102"/>
      <c r="AN265" s="102"/>
      <c r="AO265" s="102"/>
      <c r="AP265" s="102"/>
      <c r="AQ265" s="102"/>
      <c r="AR265" s="102"/>
      <c r="AS265" s="102"/>
      <c r="AT265" s="102"/>
      <c r="AU265" s="102"/>
      <c r="AV265" s="102"/>
      <c r="AW265" s="102"/>
      <c r="AX265" s="102"/>
      <c r="AY265" s="102"/>
      <c r="AZ265" s="102"/>
      <c r="BA265" s="102"/>
      <c r="BB265" s="102"/>
      <c r="BC265" s="102"/>
      <c r="BD265" s="102"/>
      <c r="BE265" s="102"/>
      <c r="BF265" s="102"/>
      <c r="BG265" s="102"/>
      <c r="BH265" s="102"/>
      <c r="BI265" s="102"/>
      <c r="BJ265" s="102"/>
      <c r="BK265" s="102"/>
      <c r="BL265" s="102"/>
      <c r="BM265" s="102"/>
      <c r="BN265" s="102"/>
      <c r="BO265" s="102"/>
      <c r="BP265" s="102"/>
      <c r="BQ265" s="102"/>
      <c r="BR265" s="102"/>
      <c r="BS265" s="102"/>
      <c r="BT265" s="102"/>
      <c r="BU265" s="102"/>
      <c r="BV265" s="102"/>
      <c r="BW265" s="102"/>
      <c r="BX265" s="102"/>
      <c r="BY265" s="102"/>
      <c r="BZ265" s="102"/>
      <c r="CA265" s="102"/>
      <c r="CB265" s="102"/>
      <c r="CC265" s="102"/>
      <c r="CD265" s="102"/>
      <c r="CE265" s="102"/>
      <c r="CF265" s="102"/>
      <c r="CG265" s="102"/>
      <c r="CH265" s="102"/>
      <c r="CI265" s="102"/>
      <c r="CJ265" s="102"/>
      <c r="CK265" s="102"/>
      <c r="CL265" s="102"/>
      <c r="CM265" s="102"/>
      <c r="CN265" s="102"/>
      <c r="CO265" s="102"/>
      <c r="CP265" s="102"/>
      <c r="CQ265" s="102"/>
      <c r="CR265" s="102"/>
      <c r="CS265" s="102"/>
      <c r="CT265" s="102"/>
      <c r="CU265" s="102"/>
      <c r="CV265" s="102"/>
      <c r="CW265" s="102"/>
      <c r="CX265" s="102"/>
      <c r="CY265" s="102"/>
      <c r="CZ265" s="102"/>
      <c r="DA265" s="102"/>
      <c r="DB265" s="102"/>
      <c r="DC265" s="102"/>
      <c r="DD265" s="102"/>
      <c r="DE265" s="102"/>
      <c r="DF265" s="102"/>
      <c r="DG265" s="102"/>
      <c r="DH265" s="102"/>
      <c r="DI265" s="102"/>
      <c r="DJ265" s="102"/>
      <c r="DK265" s="102"/>
      <c r="DL265" s="102"/>
      <c r="DM265" s="102"/>
      <c r="DN265" s="102"/>
      <c r="DO265" s="102"/>
      <c r="DP265" s="102"/>
      <c r="DQ265" s="102"/>
      <c r="DR265" s="102"/>
      <c r="DS265" s="102"/>
      <c r="DT265" s="102"/>
      <c r="DU265" s="102"/>
      <c r="DV265" s="102"/>
      <c r="DW265" s="102"/>
      <c r="DX265" s="102"/>
      <c r="DY265" s="102"/>
      <c r="DZ265" s="102"/>
      <c r="EA265" s="102"/>
      <c r="EB265" s="102"/>
      <c r="EC265" s="102"/>
      <c r="ED265" s="102"/>
      <c r="EE265" s="102"/>
      <c r="EF265" s="102"/>
      <c r="EG265" s="102"/>
      <c r="EH265" s="102"/>
      <c r="EI265" s="102"/>
      <c r="EJ265" s="102"/>
      <c r="EK265" s="102"/>
      <c r="EL265" s="102"/>
      <c r="EM265" s="102"/>
      <c r="EN265" s="102"/>
      <c r="EO265" s="102"/>
      <c r="EP265" s="102"/>
      <c r="EQ265" s="102"/>
      <c r="ER265" s="102"/>
      <c r="ES265" s="102"/>
      <c r="ET265" s="102"/>
      <c r="EU265" s="102"/>
      <c r="EV265" s="102"/>
      <c r="EW265" s="102"/>
      <c r="EX265" s="102"/>
      <c r="EY265" s="102"/>
      <c r="EZ265" s="102"/>
      <c r="FA265" s="102"/>
      <c r="FB265" s="102"/>
      <c r="FC265" s="102"/>
      <c r="FD265" s="102"/>
      <c r="FE265" s="102"/>
      <c r="FF265" s="102"/>
      <c r="FG265" s="102"/>
      <c r="FH265" s="102"/>
      <c r="FI265" s="102"/>
      <c r="FJ265" s="102"/>
      <c r="FK265" s="102"/>
      <c r="FL265" s="102"/>
      <c r="FM265" s="102"/>
      <c r="FN265" s="102"/>
      <c r="FO265" s="102"/>
      <c r="FP265" s="102"/>
      <c r="FQ265" s="102"/>
      <c r="FR265" s="102"/>
      <c r="FS265" s="102"/>
      <c r="FT265" s="102"/>
      <c r="FU265" s="102"/>
      <c r="FV265" s="102"/>
      <c r="FW265" s="102"/>
      <c r="FX265" s="102"/>
      <c r="FY265" s="102"/>
      <c r="FZ265" s="102"/>
      <c r="GA265" s="102"/>
      <c r="GB265" s="102"/>
      <c r="GC265" s="102"/>
      <c r="GD265" s="102"/>
      <c r="GE265" s="102"/>
      <c r="GF265" s="102"/>
      <c r="GG265" s="102"/>
      <c r="GH265" s="102"/>
      <c r="GI265" s="102"/>
      <c r="GJ265" s="102"/>
      <c r="GK265" s="102"/>
      <c r="GL265" s="102"/>
      <c r="GM265" s="102"/>
      <c r="GN265" s="102"/>
      <c r="GO265" s="102"/>
      <c r="GP265" s="102"/>
      <c r="GQ265" s="102"/>
      <c r="GR265" s="102"/>
      <c r="GS265" s="102"/>
      <c r="GT265" s="102"/>
      <c r="GU265" s="102"/>
      <c r="GV265" s="102"/>
      <c r="GW265" s="102"/>
      <c r="GX265" s="102"/>
      <c r="GY265" s="102"/>
      <c r="GZ265" s="102"/>
      <c r="HA265" s="102"/>
      <c r="HB265" s="102"/>
      <c r="HC265" s="102"/>
      <c r="HD265" s="102"/>
      <c r="HE265" s="102"/>
      <c r="HF265" s="102"/>
      <c r="HG265" s="102"/>
      <c r="HH265" s="102"/>
      <c r="HI265" s="102"/>
      <c r="HJ265" s="102"/>
      <c r="HK265" s="102"/>
      <c r="HL265" s="102"/>
      <c r="HM265" s="102"/>
      <c r="HN265" s="102"/>
      <c r="HO265" s="102"/>
      <c r="HP265" s="102"/>
      <c r="HQ265" s="102"/>
      <c r="HR265" s="102"/>
      <c r="HS265" s="102"/>
      <c r="HT265" s="102"/>
      <c r="HU265" s="102"/>
      <c r="HV265" s="102"/>
      <c r="HW265" s="102"/>
      <c r="HX265" s="102"/>
      <c r="HY265" s="102"/>
      <c r="HZ265" s="102"/>
      <c r="IA265" s="102"/>
      <c r="IB265" s="102"/>
      <c r="IC265" s="102"/>
      <c r="ID265" s="102"/>
      <c r="IE265" s="102"/>
      <c r="IF265" s="102"/>
      <c r="IG265" s="102"/>
      <c r="IH265" s="102"/>
      <c r="II265" s="102"/>
      <c r="IJ265" s="102"/>
      <c r="IK265" s="102"/>
      <c r="IL265" s="102"/>
      <c r="IM265" s="102"/>
      <c r="IN265" s="102"/>
      <c r="IO265" s="102"/>
      <c r="IP265" s="102"/>
      <c r="IQ265" s="102"/>
      <c r="IR265" s="102"/>
      <c r="IS265" s="102"/>
      <c r="IT265" s="102"/>
      <c r="IU265" s="102"/>
      <c r="IV265" s="102"/>
      <c r="IW265" s="102"/>
      <c r="IX265" s="102"/>
      <c r="IY265" s="102"/>
      <c r="IZ265" s="102"/>
      <c r="JA265" s="102"/>
      <c r="JB265" s="102"/>
      <c r="JC265" s="102"/>
      <c r="JD265" s="102"/>
      <c r="JE265" s="102"/>
      <c r="JF265" s="102"/>
      <c r="JG265" s="102"/>
      <c r="JH265" s="102"/>
      <c r="JI265" s="102"/>
      <c r="JJ265" s="102"/>
      <c r="JK265" s="102"/>
      <c r="JL265" s="102"/>
      <c r="JM265" s="102"/>
      <c r="JN265" s="102"/>
      <c r="JO265" s="102"/>
      <c r="JP265" s="102"/>
      <c r="JQ265" s="102"/>
      <c r="JR265" s="102"/>
      <c r="JS265" s="102"/>
      <c r="JT265" s="102"/>
      <c r="JU265" s="102"/>
      <c r="JV265" s="102"/>
      <c r="JW265" s="102"/>
      <c r="JX265" s="102"/>
      <c r="JY265" s="102"/>
      <c r="JZ265" s="102"/>
      <c r="KA265" s="102"/>
      <c r="KB265" s="102"/>
      <c r="KC265" s="102"/>
      <c r="KD265" s="102"/>
      <c r="KE265" s="102"/>
      <c r="KF265" s="102"/>
      <c r="KG265" s="102"/>
      <c r="KH265" s="102"/>
      <c r="KI265" s="102"/>
      <c r="KJ265" s="102"/>
      <c r="KK265" s="102"/>
      <c r="KL265" s="102"/>
      <c r="KM265" s="102"/>
      <c r="KN265" s="102"/>
      <c r="KO265" s="102"/>
      <c r="KP265" s="102"/>
      <c r="KQ265" s="102"/>
      <c r="KR265" s="102"/>
      <c r="KS265" s="102"/>
      <c r="KT265" s="102"/>
      <c r="KU265" s="102"/>
      <c r="KV265" s="102"/>
      <c r="KW265" s="102"/>
      <c r="KX265" s="102"/>
      <c r="KY265" s="102"/>
      <c r="KZ265" s="102"/>
      <c r="LA265" s="102"/>
      <c r="LB265" s="102"/>
      <c r="LC265" s="102"/>
      <c r="LD265" s="102"/>
      <c r="LE265" s="102"/>
      <c r="LF265" s="102"/>
      <c r="LG265" s="102"/>
      <c r="LH265" s="102"/>
      <c r="LI265" s="102"/>
      <c r="LJ265" s="102"/>
      <c r="LK265" s="102"/>
      <c r="LL265" s="102"/>
      <c r="LM265" s="102"/>
      <c r="LN265" s="102"/>
      <c r="LO265" s="102"/>
      <c r="LP265" s="102"/>
      <c r="LQ265" s="102"/>
      <c r="LR265" s="102"/>
      <c r="LS265" s="102"/>
      <c r="LT265" s="102"/>
      <c r="LU265" s="102"/>
      <c r="LV265" s="102"/>
      <c r="LW265" s="102"/>
      <c r="LX265" s="102"/>
      <c r="LY265" s="102"/>
      <c r="LZ265" s="102"/>
      <c r="MA265" s="102"/>
      <c r="MB265" s="102"/>
      <c r="MC265" s="102"/>
      <c r="MD265" s="102"/>
      <c r="ME265" s="102"/>
      <c r="MF265" s="102"/>
      <c r="MG265" s="102"/>
      <c r="MH265" s="102"/>
      <c r="MI265" s="102"/>
      <c r="MJ265" s="102"/>
      <c r="MK265" s="102"/>
      <c r="ML265" s="102"/>
      <c r="MM265" s="102"/>
      <c r="MN265" s="102"/>
      <c r="MO265" s="102"/>
      <c r="MP265" s="102"/>
      <c r="MQ265" s="102"/>
      <c r="MR265" s="102"/>
      <c r="MS265" s="102"/>
      <c r="MT265" s="102"/>
      <c r="MU265" s="102"/>
      <c r="MV265" s="102"/>
      <c r="MW265" s="102"/>
      <c r="MX265" s="102"/>
      <c r="MY265" s="102"/>
      <c r="MZ265" s="102"/>
      <c r="NA265" s="102"/>
      <c r="NB265" s="102"/>
      <c r="NC265" s="102"/>
      <c r="ND265" s="102"/>
      <c r="NE265" s="102"/>
      <c r="NF265" s="102"/>
      <c r="NG265" s="102"/>
      <c r="NH265" s="102"/>
      <c r="NI265" s="102"/>
      <c r="NJ265" s="102"/>
      <c r="NK265" s="102"/>
      <c r="NL265" s="102"/>
      <c r="NM265" s="102"/>
      <c r="NN265" s="102"/>
      <c r="NO265" s="102"/>
      <c r="NP265" s="102"/>
      <c r="NQ265" s="102"/>
      <c r="NR265" s="102"/>
      <c r="NS265" s="102"/>
      <c r="NT265" s="102"/>
      <c r="NU265" s="102"/>
      <c r="NV265" s="102"/>
      <c r="NW265" s="102"/>
      <c r="NX265" s="102"/>
      <c r="NY265" s="102"/>
      <c r="NZ265" s="102"/>
      <c r="OA265" s="102"/>
      <c r="OB265" s="102"/>
      <c r="OC265" s="102"/>
      <c r="OD265" s="102"/>
      <c r="OE265" s="102"/>
      <c r="OF265" s="102"/>
      <c r="OG265" s="102"/>
      <c r="OH265" s="102"/>
      <c r="OI265" s="102"/>
      <c r="OJ265" s="102"/>
      <c r="OK265" s="102"/>
      <c r="OL265" s="102"/>
      <c r="OM265" s="102"/>
      <c r="ON265" s="102"/>
      <c r="OO265" s="102"/>
      <c r="OP265" s="102"/>
      <c r="OQ265" s="102"/>
      <c r="OR265" s="102"/>
      <c r="OS265" s="102"/>
      <c r="OT265" s="102"/>
      <c r="OU265" s="102"/>
      <c r="OV265" s="102"/>
      <c r="OW265" s="102"/>
      <c r="OX265" s="102"/>
      <c r="OY265" s="102"/>
      <c r="OZ265" s="102"/>
      <c r="PA265" s="102"/>
      <c r="PB265" s="102"/>
      <c r="PC265" s="102"/>
      <c r="PD265" s="102"/>
      <c r="PE265" s="102"/>
      <c r="PF265" s="102"/>
      <c r="PG265" s="102"/>
      <c r="PH265" s="102"/>
      <c r="PI265" s="102"/>
      <c r="PJ265" s="102"/>
      <c r="PK265" s="102"/>
      <c r="PL265" s="102"/>
      <c r="PM265" s="102"/>
      <c r="PN265" s="102"/>
      <c r="PO265" s="102"/>
      <c r="PP265" s="102"/>
      <c r="PQ265" s="102"/>
      <c r="PR265" s="102"/>
      <c r="PS265" s="102"/>
      <c r="PT265" s="102"/>
      <c r="PU265" s="102"/>
      <c r="PV265" s="102"/>
      <c r="PW265" s="102"/>
      <c r="PX265" s="102"/>
      <c r="PY265" s="102"/>
      <c r="PZ265" s="102"/>
      <c r="QA265" s="102"/>
      <c r="QB265" s="102"/>
      <c r="QC265" s="102"/>
      <c r="QD265" s="102"/>
      <c r="QE265" s="102"/>
      <c r="QF265" s="102"/>
      <c r="QG265" s="102"/>
      <c r="QH265" s="102"/>
      <c r="QI265" s="102"/>
      <c r="QJ265" s="102"/>
      <c r="QK265" s="102"/>
      <c r="QL265" s="102"/>
      <c r="QM265" s="102"/>
      <c r="QN265" s="102"/>
      <c r="QO265" s="102"/>
      <c r="QP265" s="102"/>
      <c r="QQ265" s="102"/>
      <c r="QR265" s="102"/>
      <c r="QS265" s="102"/>
      <c r="QT265" s="102"/>
      <c r="QU265" s="102"/>
      <c r="QV265" s="102"/>
      <c r="QW265" s="102"/>
      <c r="QX265" s="102"/>
      <c r="QY265" s="102"/>
      <c r="QZ265" s="102"/>
      <c r="RA265" s="102"/>
      <c r="RB265" s="102"/>
      <c r="RC265" s="102"/>
      <c r="RD265" s="102"/>
      <c r="RE265" s="102"/>
      <c r="RF265" s="102"/>
      <c r="RG265" s="102"/>
      <c r="RH265" s="102"/>
      <c r="RI265" s="102"/>
      <c r="RJ265" s="102"/>
      <c r="RK265" s="102"/>
      <c r="RL265" s="102"/>
      <c r="RM265" s="102"/>
      <c r="RN265" s="102"/>
      <c r="RO265" s="102"/>
      <c r="RP265" s="102"/>
      <c r="RQ265" s="102"/>
      <c r="RR265" s="102"/>
      <c r="RS265" s="102"/>
      <c r="RT265" s="102"/>
      <c r="RU265" s="102"/>
      <c r="RV265" s="102"/>
      <c r="RW265" s="102"/>
      <c r="RX265" s="102"/>
      <c r="RY265" s="102"/>
      <c r="RZ265" s="102"/>
      <c r="SA265" s="102"/>
      <c r="SB265" s="102"/>
      <c r="SC265" s="102"/>
      <c r="SD265" s="102"/>
      <c r="SE265" s="102"/>
      <c r="SF265" s="102"/>
      <c r="SG265" s="102"/>
      <c r="SH265" s="102"/>
      <c r="SI265" s="102"/>
      <c r="SJ265" s="102"/>
      <c r="SK265" s="102"/>
      <c r="SL265" s="102"/>
      <c r="SM265" s="102"/>
      <c r="SN265" s="102"/>
      <c r="SO265" s="102"/>
      <c r="SP265" s="102"/>
      <c r="SQ265" s="102"/>
      <c r="SR265" s="102"/>
      <c r="SS265" s="102"/>
      <c r="ST265" s="102"/>
      <c r="SU265" s="102"/>
      <c r="SV265" s="102"/>
      <c r="SW265" s="102"/>
      <c r="SX265" s="102"/>
      <c r="SY265" s="102"/>
      <c r="SZ265" s="102"/>
      <c r="TA265" s="102"/>
      <c r="TB265" s="102"/>
      <c r="TC265" s="102"/>
      <c r="TD265" s="102"/>
      <c r="TE265" s="102"/>
      <c r="TF265" s="102"/>
      <c r="TG265" s="102"/>
      <c r="TH265" s="102"/>
      <c r="TI265" s="102"/>
      <c r="TJ265" s="102"/>
      <c r="TK265" s="102"/>
      <c r="TL265" s="102"/>
      <c r="TM265" s="102"/>
      <c r="TN265" s="102"/>
      <c r="TO265" s="102"/>
      <c r="TP265" s="102"/>
      <c r="TQ265" s="102"/>
      <c r="TR265" s="102"/>
      <c r="TS265" s="102"/>
      <c r="TT265" s="102"/>
      <c r="TU265" s="102"/>
      <c r="TV265" s="102"/>
      <c r="TW265" s="102"/>
      <c r="TX265" s="102"/>
      <c r="TY265" s="102"/>
      <c r="TZ265" s="102"/>
      <c r="UA265" s="102"/>
      <c r="UB265" s="102"/>
      <c r="UC265" s="102"/>
      <c r="UD265" s="102"/>
      <c r="UE265" s="102"/>
      <c r="UF265" s="102"/>
      <c r="UG265" s="102"/>
      <c r="UH265" s="102"/>
      <c r="UI265" s="102"/>
      <c r="UJ265" s="102"/>
      <c r="UK265" s="102"/>
      <c r="UL265" s="102"/>
      <c r="UM265" s="102"/>
      <c r="UN265" s="102"/>
      <c r="UO265" s="102"/>
      <c r="UP265" s="102"/>
      <c r="UQ265" s="102"/>
      <c r="UR265" s="102"/>
      <c r="US265" s="102"/>
      <c r="UT265" s="102"/>
      <c r="UU265" s="102"/>
      <c r="UV265" s="102"/>
      <c r="UW265" s="102"/>
      <c r="UX265" s="102"/>
      <c r="UY265" s="102"/>
      <c r="UZ265" s="102"/>
      <c r="VA265" s="102"/>
      <c r="VB265" s="102"/>
      <c r="VC265" s="102"/>
      <c r="VD265" s="102"/>
      <c r="VE265" s="102"/>
      <c r="VF265" s="102"/>
      <c r="VG265" s="102"/>
      <c r="VH265" s="102"/>
      <c r="VI265" s="102"/>
      <c r="VJ265" s="102"/>
      <c r="VK265" s="102"/>
      <c r="VL265" s="102"/>
      <c r="VM265" s="102"/>
      <c r="VN265" s="102"/>
      <c r="VO265" s="102"/>
      <c r="VP265" s="102"/>
      <c r="VQ265" s="102"/>
      <c r="VR265" s="102"/>
      <c r="VS265" s="102"/>
      <c r="VT265" s="102"/>
      <c r="VU265" s="102"/>
      <c r="VV265" s="102"/>
      <c r="VW265" s="102"/>
      <c r="VX265" s="102"/>
      <c r="VY265" s="102"/>
      <c r="VZ265" s="102"/>
      <c r="WA265" s="102"/>
      <c r="WB265" s="102"/>
      <c r="WC265" s="102"/>
      <c r="WD265" s="102"/>
      <c r="WE265" s="102"/>
      <c r="WF265" s="102"/>
      <c r="WG265" s="102"/>
      <c r="WH265" s="102"/>
      <c r="WI265" s="102"/>
      <c r="WJ265" s="102"/>
      <c r="WK265" s="102"/>
      <c r="WL265" s="102"/>
      <c r="WM265" s="102"/>
      <c r="WN265" s="102"/>
      <c r="WO265" s="102"/>
      <c r="WP265" s="102"/>
      <c r="WQ265" s="102"/>
      <c r="WR265" s="102"/>
      <c r="WS265" s="102"/>
      <c r="WT265" s="102"/>
      <c r="WU265" s="102"/>
      <c r="WV265" s="102"/>
      <c r="WW265" s="102"/>
      <c r="WX265" s="102"/>
      <c r="WY265" s="102"/>
      <c r="WZ265" s="102"/>
      <c r="XA265" s="102"/>
      <c r="XB265" s="102"/>
      <c r="XC265" s="102"/>
      <c r="XD265" s="102"/>
      <c r="XE265" s="102"/>
      <c r="XF265" s="102"/>
      <c r="XG265" s="102"/>
      <c r="XH265" s="102"/>
      <c r="XI265" s="102"/>
      <c r="XJ265" s="102"/>
      <c r="XK265" s="102"/>
      <c r="XL265" s="102"/>
      <c r="XM265" s="102"/>
      <c r="XN265" s="102"/>
      <c r="XO265" s="102"/>
      <c r="XP265" s="102"/>
      <c r="XQ265" s="102"/>
      <c r="XR265" s="102"/>
      <c r="XS265" s="102"/>
      <c r="XT265" s="102"/>
      <c r="XU265" s="102"/>
      <c r="XV265" s="102"/>
      <c r="XW265" s="102"/>
      <c r="XX265" s="102"/>
      <c r="XY265" s="102"/>
      <c r="XZ265" s="102"/>
      <c r="YA265" s="102"/>
      <c r="YB265" s="102"/>
      <c r="YC265" s="102"/>
      <c r="YD265" s="102"/>
      <c r="YE265" s="102"/>
      <c r="YF265" s="102"/>
      <c r="YG265" s="102"/>
      <c r="YH265" s="102"/>
      <c r="YI265" s="102"/>
      <c r="YJ265" s="102"/>
      <c r="YK265" s="102"/>
      <c r="YL265" s="102"/>
      <c r="YM265" s="102"/>
      <c r="YN265" s="102"/>
      <c r="YO265" s="102"/>
      <c r="YP265" s="102"/>
      <c r="YQ265" s="102"/>
      <c r="YR265" s="102"/>
      <c r="YS265" s="102"/>
      <c r="YT265" s="102"/>
      <c r="YU265" s="102"/>
      <c r="YV265" s="102"/>
      <c r="YW265" s="102"/>
      <c r="YX265" s="102"/>
      <c r="YY265" s="102"/>
      <c r="YZ265" s="102"/>
      <c r="ZA265" s="102"/>
      <c r="ZB265" s="102"/>
      <c r="ZC265" s="102"/>
      <c r="ZD265" s="102"/>
      <c r="ZE265" s="102"/>
      <c r="ZF265" s="102"/>
      <c r="ZG265" s="102"/>
      <c r="ZH265" s="102"/>
      <c r="ZI265" s="102"/>
      <c r="ZJ265" s="102"/>
      <c r="ZK265" s="102"/>
      <c r="ZL265" s="102"/>
      <c r="ZM265" s="102"/>
      <c r="ZN265" s="102"/>
      <c r="ZO265" s="102"/>
      <c r="ZP265" s="102"/>
      <c r="ZQ265" s="102"/>
      <c r="ZR265" s="102"/>
      <c r="ZS265" s="102"/>
      <c r="ZT265" s="102"/>
      <c r="ZU265" s="102"/>
      <c r="ZV265" s="102"/>
      <c r="ZW265" s="102"/>
      <c r="ZX265" s="102"/>
      <c r="ZY265" s="102"/>
      <c r="ZZ265" s="102"/>
      <c r="AAA265" s="102"/>
      <c r="AAB265" s="102"/>
      <c r="AAC265" s="102"/>
      <c r="AAD265" s="102"/>
      <c r="AAE265" s="102"/>
      <c r="AAF265" s="102"/>
      <c r="AAG265" s="102"/>
      <c r="AAH265" s="102"/>
      <c r="AAI265" s="102"/>
      <c r="AAJ265" s="102"/>
      <c r="AAK265" s="102"/>
      <c r="AAL265" s="102"/>
      <c r="AAM265" s="102"/>
      <c r="AAN265" s="102"/>
      <c r="AAO265" s="102"/>
      <c r="AAP265" s="102"/>
      <c r="AAQ265" s="102"/>
      <c r="AAR265" s="102"/>
      <c r="AAS265" s="102"/>
      <c r="AAT265" s="102"/>
      <c r="AAU265" s="102"/>
      <c r="AAV265" s="102"/>
      <c r="AAW265" s="102"/>
      <c r="AAX265" s="102"/>
      <c r="AAY265" s="102"/>
      <c r="AAZ265" s="102"/>
      <c r="ABA265" s="102"/>
      <c r="ABB265" s="102"/>
      <c r="ABC265" s="102"/>
      <c r="ABD265" s="102"/>
      <c r="ABE265" s="102"/>
      <c r="ABF265" s="102"/>
      <c r="ABG265" s="102"/>
      <c r="ABH265" s="102"/>
      <c r="ABI265" s="102"/>
      <c r="ABJ265" s="102"/>
      <c r="ABK265" s="102"/>
      <c r="ABL265" s="102"/>
      <c r="ABM265" s="102"/>
      <c r="ABN265" s="102"/>
      <c r="ABO265" s="102"/>
      <c r="ABP265" s="102"/>
      <c r="ABQ265" s="102"/>
      <c r="ABR265" s="102"/>
      <c r="ABS265" s="102"/>
      <c r="ABT265" s="102"/>
      <c r="ABU265" s="102"/>
      <c r="ABV265" s="102"/>
      <c r="ABW265" s="102"/>
      <c r="ABX265" s="102"/>
      <c r="ABY265" s="102"/>
      <c r="ABZ265" s="102"/>
      <c r="ACA265" s="102"/>
      <c r="ACB265" s="102"/>
      <c r="ACC265" s="102"/>
      <c r="ACD265" s="102"/>
      <c r="ACE265" s="102"/>
      <c r="ACF265" s="102"/>
      <c r="ACG265" s="102"/>
      <c r="ACH265" s="102"/>
      <c r="ACI265" s="102"/>
      <c r="ACJ265" s="102"/>
      <c r="ACK265" s="102"/>
      <c r="ACL265" s="102"/>
      <c r="ACM265" s="102"/>
      <c r="ACN265" s="102"/>
      <c r="ACO265" s="102"/>
      <c r="ACP265" s="102"/>
      <c r="ACQ265" s="102"/>
      <c r="ACR265" s="102"/>
      <c r="ACS265" s="102"/>
      <c r="ACT265" s="102"/>
      <c r="ACU265" s="102"/>
      <c r="ACV265" s="102"/>
      <c r="ACW265" s="102"/>
      <c r="ACX265" s="102"/>
      <c r="ACY265" s="102"/>
      <c r="ACZ265" s="102"/>
      <c r="ADA265" s="102"/>
      <c r="ADB265" s="102"/>
      <c r="ADC265" s="102"/>
      <c r="ADD265" s="102"/>
      <c r="ADE265" s="102"/>
      <c r="ADF265" s="102"/>
      <c r="ADG265" s="102"/>
      <c r="ADH265" s="102"/>
      <c r="ADI265" s="102"/>
      <c r="ADJ265" s="102"/>
      <c r="ADK265" s="102"/>
      <c r="ADL265" s="102"/>
      <c r="ADM265" s="102"/>
      <c r="ADN265" s="102"/>
      <c r="ADO265" s="102"/>
      <c r="ADP265" s="102"/>
      <c r="ADQ265" s="102"/>
      <c r="ADR265" s="102"/>
      <c r="ADS265" s="102"/>
      <c r="ADT265" s="102"/>
      <c r="ADU265" s="102"/>
      <c r="ADV265" s="102"/>
      <c r="ADW265" s="102"/>
      <c r="ADX265" s="102"/>
      <c r="ADY265" s="102"/>
      <c r="ADZ265" s="102"/>
      <c r="AEA265" s="102"/>
      <c r="AEB265" s="102"/>
      <c r="AEC265" s="102"/>
    </row>
    <row r="266" spans="1:809" s="73" customFormat="1" ht="36">
      <c r="A266" s="18"/>
      <c r="B266" s="35">
        <v>1</v>
      </c>
      <c r="C266" s="62" t="s">
        <v>620</v>
      </c>
      <c r="D266" s="72" t="s">
        <v>455</v>
      </c>
      <c r="E266" s="63"/>
      <c r="F266" s="63"/>
      <c r="G266" s="63"/>
      <c r="H266" s="64"/>
      <c r="I266" s="63" t="s">
        <v>52</v>
      </c>
      <c r="J266" s="65">
        <v>1</v>
      </c>
      <c r="K266" s="90">
        <v>3</v>
      </c>
      <c r="L266" s="65">
        <v>1962</v>
      </c>
      <c r="M266" s="89">
        <v>1962</v>
      </c>
      <c r="N266" s="64">
        <v>11356230</v>
      </c>
      <c r="O266" s="68"/>
      <c r="P266" s="68"/>
      <c r="Q266" s="69" t="s">
        <v>621</v>
      </c>
      <c r="R266" s="70" t="s">
        <v>622</v>
      </c>
      <c r="S266" s="29" t="s">
        <v>156</v>
      </c>
      <c r="T266" s="30" t="str">
        <f t="shared" si="4"/>
        <v>Gypsum</v>
      </c>
      <c r="U266" s="29"/>
      <c r="V266" s="29"/>
      <c r="W266" s="29"/>
      <c r="X266" s="29"/>
      <c r="Y266" s="29"/>
      <c r="Z266" s="29"/>
      <c r="AA266" s="29"/>
      <c r="AB266" s="71"/>
      <c r="AC266" s="71"/>
      <c r="AD266" s="71"/>
      <c r="AE266" s="71"/>
      <c r="AF266" s="71"/>
      <c r="AG266" s="71"/>
      <c r="AH266" s="71"/>
      <c r="AI266" s="71"/>
      <c r="AJ266" s="71"/>
      <c r="AK266" s="71"/>
      <c r="AL266" s="71"/>
      <c r="AM266" s="71"/>
      <c r="AN266" s="71"/>
      <c r="AO266" s="71"/>
      <c r="AP266" s="71"/>
      <c r="AQ266" s="71"/>
      <c r="AR266" s="71"/>
      <c r="AS266" s="71"/>
      <c r="AT266" s="71"/>
      <c r="AU266" s="71"/>
      <c r="AV266" s="71"/>
      <c r="AW266" s="71"/>
      <c r="AX266" s="71"/>
      <c r="AY266" s="71"/>
      <c r="AZ266" s="71"/>
      <c r="BA266" s="71"/>
      <c r="BB266" s="71"/>
      <c r="BC266" s="71"/>
      <c r="BD266" s="71"/>
      <c r="BE266" s="71"/>
      <c r="BF266" s="71"/>
      <c r="BG266" s="71"/>
      <c r="BH266" s="71"/>
      <c r="BI266" s="71"/>
      <c r="BJ266" s="71"/>
      <c r="BK266" s="71"/>
      <c r="BL266" s="71"/>
      <c r="BM266" s="71"/>
      <c r="BN266" s="71"/>
      <c r="BO266" s="71"/>
      <c r="BP266" s="71"/>
      <c r="BQ266" s="71"/>
      <c r="BR266" s="71"/>
      <c r="BS266" s="71"/>
      <c r="BT266" s="71"/>
      <c r="BU266" s="71"/>
      <c r="BV266" s="71"/>
      <c r="BW266" s="71"/>
      <c r="BX266" s="71"/>
      <c r="BY266" s="71"/>
      <c r="BZ266" s="71"/>
      <c r="CA266" s="71"/>
      <c r="CB266" s="71"/>
      <c r="CC266" s="71"/>
      <c r="CD266" s="71"/>
      <c r="CE266" s="71"/>
      <c r="CF266" s="71"/>
      <c r="CG266" s="71"/>
      <c r="CH266" s="71"/>
      <c r="CI266" s="71"/>
      <c r="CJ266" s="71"/>
      <c r="CK266" s="71"/>
      <c r="CL266" s="71"/>
      <c r="CM266" s="71"/>
      <c r="CN266" s="71"/>
      <c r="CO266" s="71"/>
      <c r="CP266" s="71"/>
      <c r="CQ266" s="71"/>
      <c r="CR266" s="71"/>
      <c r="CS266" s="71"/>
      <c r="CT266" s="71"/>
      <c r="CU266" s="71"/>
      <c r="CV266" s="71"/>
      <c r="CW266" s="71"/>
      <c r="CX266" s="71"/>
      <c r="CY266" s="71"/>
      <c r="CZ266" s="71"/>
      <c r="DA266" s="71"/>
      <c r="DB266" s="71"/>
      <c r="DC266" s="71"/>
      <c r="DD266" s="71"/>
      <c r="DE266" s="71"/>
      <c r="DF266" s="71"/>
      <c r="DG266" s="71"/>
      <c r="DH266" s="71"/>
      <c r="DI266" s="71"/>
      <c r="DJ266" s="71"/>
      <c r="DK266" s="71"/>
      <c r="DL266" s="71"/>
      <c r="DM266" s="71"/>
      <c r="DN266" s="71"/>
      <c r="DO266" s="71"/>
      <c r="DP266" s="71"/>
      <c r="DQ266" s="71"/>
      <c r="DR266" s="71"/>
      <c r="DS266" s="71"/>
      <c r="DT266" s="71"/>
      <c r="DU266" s="71"/>
      <c r="DV266" s="71"/>
      <c r="DW266" s="71"/>
      <c r="DX266" s="71"/>
      <c r="DY266" s="71"/>
      <c r="DZ266" s="71"/>
      <c r="EA266" s="71"/>
      <c r="EB266" s="71"/>
      <c r="EC266" s="71"/>
      <c r="ED266" s="71"/>
      <c r="EE266" s="71"/>
      <c r="EF266" s="71"/>
      <c r="EG266" s="71"/>
      <c r="EH266" s="71"/>
      <c r="EI266" s="71"/>
      <c r="EJ266" s="71"/>
      <c r="EK266" s="71"/>
      <c r="EL266" s="71"/>
      <c r="EM266" s="71"/>
      <c r="EN266" s="71"/>
      <c r="EO266" s="71"/>
      <c r="EP266" s="71"/>
      <c r="EQ266" s="71"/>
      <c r="ER266" s="71"/>
      <c r="ES266" s="71"/>
      <c r="ET266" s="71"/>
      <c r="EU266" s="71"/>
      <c r="EV266" s="71"/>
      <c r="EW266" s="71"/>
      <c r="EX266" s="71"/>
      <c r="EY266" s="71"/>
      <c r="EZ266" s="71"/>
      <c r="FA266" s="71"/>
      <c r="FB266" s="71"/>
      <c r="FC266" s="71"/>
      <c r="FD266" s="71"/>
      <c r="FE266" s="71"/>
      <c r="FF266" s="71"/>
      <c r="FG266" s="71"/>
      <c r="FH266" s="71"/>
      <c r="FI266" s="71"/>
      <c r="FJ266" s="71"/>
      <c r="FK266" s="71"/>
      <c r="FL266" s="71"/>
      <c r="FM266" s="71"/>
      <c r="FN266" s="71"/>
      <c r="FO266" s="71"/>
      <c r="FP266" s="71"/>
      <c r="FQ266" s="71"/>
      <c r="FR266" s="71"/>
      <c r="FS266" s="71"/>
      <c r="FT266" s="71"/>
      <c r="FU266" s="71"/>
      <c r="FV266" s="71"/>
      <c r="FW266" s="71"/>
      <c r="FX266" s="71"/>
      <c r="FY266" s="71"/>
      <c r="FZ266" s="71"/>
      <c r="GA266" s="71"/>
      <c r="GB266" s="71"/>
      <c r="GC266" s="71"/>
      <c r="GD266" s="71"/>
      <c r="GE266" s="71"/>
      <c r="GF266" s="71"/>
      <c r="GG266" s="71"/>
      <c r="GH266" s="71"/>
      <c r="GI266" s="71"/>
      <c r="GJ266" s="71"/>
      <c r="GK266" s="71"/>
      <c r="GL266" s="71"/>
      <c r="GM266" s="71"/>
      <c r="GN266" s="71"/>
      <c r="GO266" s="71"/>
      <c r="GP266" s="71"/>
      <c r="GQ266" s="71"/>
      <c r="GR266" s="71"/>
      <c r="GS266" s="71"/>
      <c r="GT266" s="71"/>
      <c r="GU266" s="71"/>
      <c r="GV266" s="71"/>
      <c r="GW266" s="71"/>
      <c r="GX266" s="71"/>
      <c r="GY266" s="71"/>
      <c r="GZ266" s="71"/>
      <c r="HA266" s="71"/>
      <c r="HB266" s="71"/>
      <c r="HC266" s="71"/>
      <c r="HD266" s="71"/>
      <c r="HE266" s="71"/>
      <c r="HF266" s="71"/>
      <c r="HG266" s="71"/>
      <c r="HH266" s="71"/>
      <c r="HI266" s="71"/>
      <c r="HJ266" s="71"/>
      <c r="HK266" s="71"/>
      <c r="HL266" s="71"/>
      <c r="HM266" s="71"/>
      <c r="HN266" s="71"/>
      <c r="HO266" s="71"/>
      <c r="HP266" s="71"/>
      <c r="HQ266" s="71"/>
      <c r="HR266" s="71"/>
      <c r="HS266" s="71"/>
      <c r="HT266" s="71"/>
      <c r="HU266" s="71"/>
      <c r="HV266" s="71"/>
      <c r="HW266" s="71"/>
      <c r="HX266" s="71"/>
      <c r="HY266" s="71"/>
      <c r="HZ266" s="71"/>
      <c r="IA266" s="71"/>
      <c r="IB266" s="71"/>
      <c r="IC266" s="71"/>
      <c r="ID266" s="71"/>
      <c r="IE266" s="71"/>
      <c r="IF266" s="71"/>
      <c r="IG266" s="71"/>
      <c r="IH266" s="71"/>
      <c r="II266" s="71"/>
      <c r="IJ266" s="71"/>
      <c r="IK266" s="71"/>
      <c r="IL266" s="71"/>
      <c r="IM266" s="71"/>
      <c r="IN266" s="71"/>
      <c r="IO266" s="71"/>
      <c r="IP266" s="71"/>
      <c r="IQ266" s="71"/>
      <c r="IR266" s="71"/>
      <c r="IS266" s="71"/>
      <c r="IT266" s="71"/>
      <c r="IU266" s="71"/>
      <c r="IV266" s="71"/>
      <c r="IW266" s="71"/>
      <c r="IX266" s="71"/>
      <c r="IY266" s="71"/>
      <c r="IZ266" s="71"/>
      <c r="JA266" s="71"/>
      <c r="JB266" s="71"/>
      <c r="JC266" s="71"/>
      <c r="JD266" s="71"/>
      <c r="JE266" s="71"/>
      <c r="JF266" s="71"/>
      <c r="JG266" s="71"/>
      <c r="JH266" s="71"/>
      <c r="JI266" s="71"/>
      <c r="JJ266" s="71"/>
      <c r="JK266" s="71"/>
      <c r="JL266" s="71"/>
      <c r="JM266" s="71"/>
      <c r="JN266" s="71"/>
      <c r="JO266" s="71"/>
      <c r="JP266" s="71"/>
      <c r="JQ266" s="71"/>
      <c r="JR266" s="71"/>
      <c r="JS266" s="71"/>
      <c r="JT266" s="71"/>
      <c r="JU266" s="71"/>
      <c r="JV266" s="71"/>
      <c r="JW266" s="71"/>
      <c r="JX266" s="71"/>
      <c r="JY266" s="71"/>
      <c r="JZ266" s="71"/>
      <c r="KA266" s="71"/>
      <c r="KB266" s="71"/>
      <c r="KC266" s="71"/>
      <c r="KD266" s="71"/>
      <c r="KE266" s="71"/>
      <c r="KF266" s="71"/>
      <c r="KG266" s="71"/>
      <c r="KH266" s="71"/>
      <c r="KI266" s="71"/>
      <c r="KJ266" s="71"/>
      <c r="KK266" s="71"/>
      <c r="KL266" s="71"/>
      <c r="KM266" s="71"/>
      <c r="KN266" s="71"/>
      <c r="KO266" s="71"/>
      <c r="KP266" s="71"/>
      <c r="KQ266" s="71"/>
      <c r="KR266" s="71"/>
      <c r="KS266" s="71"/>
      <c r="KT266" s="71"/>
      <c r="KU266" s="71"/>
      <c r="KV266" s="71"/>
      <c r="KW266" s="71"/>
      <c r="KX266" s="71"/>
      <c r="KY266" s="71"/>
      <c r="KZ266" s="71"/>
      <c r="LA266" s="71"/>
      <c r="LB266" s="71"/>
      <c r="LC266" s="71"/>
      <c r="LD266" s="71"/>
      <c r="LE266" s="71"/>
      <c r="LF266" s="71"/>
      <c r="LG266" s="71"/>
      <c r="LH266" s="71"/>
      <c r="LI266" s="71"/>
      <c r="LJ266" s="71"/>
      <c r="LK266" s="71"/>
      <c r="LL266" s="71"/>
      <c r="LM266" s="71"/>
      <c r="LN266" s="71"/>
      <c r="LO266" s="71"/>
      <c r="LP266" s="71"/>
      <c r="LQ266" s="71"/>
      <c r="LR266" s="71"/>
      <c r="LS266" s="71"/>
      <c r="LT266" s="71"/>
      <c r="LU266" s="71"/>
      <c r="LV266" s="71"/>
      <c r="LW266" s="71"/>
      <c r="LX266" s="71"/>
      <c r="LY266" s="71"/>
      <c r="LZ266" s="71"/>
      <c r="MA266" s="71"/>
      <c r="MB266" s="71"/>
      <c r="MC266" s="71"/>
      <c r="MD266" s="71"/>
      <c r="ME266" s="71"/>
      <c r="MF266" s="71"/>
      <c r="MG266" s="71"/>
      <c r="MH266" s="71"/>
      <c r="MI266" s="71"/>
      <c r="MJ266" s="71"/>
      <c r="MK266" s="71"/>
      <c r="ML266" s="71"/>
      <c r="MM266" s="71"/>
      <c r="MN266" s="71"/>
      <c r="MO266" s="71"/>
      <c r="MP266" s="71"/>
      <c r="MQ266" s="71"/>
      <c r="MR266" s="71"/>
      <c r="MS266" s="71"/>
      <c r="MT266" s="71"/>
      <c r="MU266" s="71"/>
      <c r="MV266" s="71"/>
      <c r="MW266" s="71"/>
      <c r="MX266" s="71"/>
      <c r="MY266" s="71"/>
      <c r="MZ266" s="71"/>
      <c r="NA266" s="71"/>
      <c r="NB266" s="71"/>
      <c r="NC266" s="71"/>
      <c r="ND266" s="71"/>
      <c r="NE266" s="71"/>
      <c r="NF266" s="71"/>
      <c r="NG266" s="71"/>
      <c r="NH266" s="71"/>
      <c r="NI266" s="71"/>
      <c r="NJ266" s="71"/>
      <c r="NK266" s="71"/>
      <c r="NL266" s="71"/>
      <c r="NM266" s="71"/>
      <c r="NN266" s="71"/>
      <c r="NO266" s="71"/>
      <c r="NP266" s="71"/>
      <c r="NQ266" s="71"/>
      <c r="NR266" s="71"/>
      <c r="NS266" s="71"/>
      <c r="NT266" s="71"/>
      <c r="NU266" s="71"/>
      <c r="NV266" s="71"/>
      <c r="NW266" s="71"/>
      <c r="NX266" s="71"/>
      <c r="NY266" s="71"/>
      <c r="NZ266" s="71"/>
      <c r="OA266" s="71"/>
      <c r="OB266" s="71"/>
      <c r="OC266" s="71"/>
      <c r="OD266" s="71"/>
      <c r="OE266" s="71"/>
      <c r="OF266" s="71"/>
      <c r="OG266" s="71"/>
      <c r="OH266" s="71"/>
      <c r="OI266" s="71"/>
      <c r="OJ266" s="71"/>
      <c r="OK266" s="71"/>
      <c r="OL266" s="71"/>
      <c r="OM266" s="71"/>
      <c r="ON266" s="71"/>
      <c r="OO266" s="71"/>
      <c r="OP266" s="71"/>
      <c r="OQ266" s="71"/>
      <c r="OR266" s="71"/>
      <c r="OS266" s="71"/>
      <c r="OT266" s="71"/>
      <c r="OU266" s="71"/>
      <c r="OV266" s="71"/>
      <c r="OW266" s="71"/>
      <c r="OX266" s="71"/>
      <c r="OY266" s="71"/>
      <c r="OZ266" s="71"/>
      <c r="PA266" s="71"/>
      <c r="PB266" s="71"/>
      <c r="PC266" s="71"/>
      <c r="PD266" s="71"/>
      <c r="PE266" s="71"/>
      <c r="PF266" s="71"/>
      <c r="PG266" s="71"/>
      <c r="PH266" s="71"/>
      <c r="PI266" s="71"/>
      <c r="PJ266" s="71"/>
      <c r="PK266" s="71"/>
      <c r="PL266" s="71"/>
      <c r="PM266" s="71"/>
      <c r="PN266" s="71"/>
      <c r="PO266" s="71"/>
      <c r="PP266" s="71"/>
      <c r="PQ266" s="71"/>
      <c r="PR266" s="71"/>
      <c r="PS266" s="71"/>
      <c r="PT266" s="71"/>
      <c r="PU266" s="71"/>
      <c r="PV266" s="71"/>
      <c r="PW266" s="71"/>
      <c r="PX266" s="71"/>
      <c r="PY266" s="71"/>
      <c r="PZ266" s="71"/>
      <c r="QA266" s="71"/>
      <c r="QB266" s="71"/>
      <c r="QC266" s="71"/>
      <c r="QD266" s="71"/>
      <c r="QE266" s="71"/>
      <c r="QF266" s="71"/>
      <c r="QG266" s="71"/>
      <c r="QH266" s="71"/>
      <c r="QI266" s="71"/>
      <c r="QJ266" s="71"/>
      <c r="QK266" s="71"/>
      <c r="QL266" s="71"/>
      <c r="QM266" s="71"/>
      <c r="QN266" s="71"/>
      <c r="QO266" s="71"/>
      <c r="QP266" s="71"/>
      <c r="QQ266" s="71"/>
      <c r="QR266" s="71"/>
      <c r="QS266" s="71"/>
      <c r="QT266" s="71"/>
      <c r="QU266" s="71"/>
      <c r="QV266" s="71"/>
      <c r="QW266" s="71"/>
      <c r="QX266" s="71"/>
      <c r="QY266" s="71"/>
      <c r="QZ266" s="71"/>
      <c r="RA266" s="71"/>
      <c r="RB266" s="71"/>
      <c r="RC266" s="71"/>
      <c r="RD266" s="71"/>
      <c r="RE266" s="71"/>
      <c r="RF266" s="71"/>
      <c r="RG266" s="71"/>
      <c r="RH266" s="71"/>
      <c r="RI266" s="71"/>
      <c r="RJ266" s="71"/>
      <c r="RK266" s="71"/>
      <c r="RL266" s="71"/>
      <c r="RM266" s="71"/>
      <c r="RN266" s="71"/>
      <c r="RO266" s="71"/>
      <c r="RP266" s="71"/>
      <c r="RQ266" s="71"/>
      <c r="RR266" s="71"/>
      <c r="RS266" s="71"/>
      <c r="RT266" s="71"/>
      <c r="RU266" s="71"/>
      <c r="RV266" s="71"/>
      <c r="RW266" s="71"/>
      <c r="RX266" s="71"/>
      <c r="RY266" s="71"/>
      <c r="RZ266" s="71"/>
      <c r="SA266" s="71"/>
      <c r="SB266" s="71"/>
      <c r="SC266" s="71"/>
      <c r="SD266" s="71"/>
      <c r="SE266" s="71"/>
      <c r="SF266" s="71"/>
      <c r="SG266" s="71"/>
      <c r="SH266" s="71"/>
      <c r="SI266" s="71"/>
      <c r="SJ266" s="71"/>
      <c r="SK266" s="71"/>
      <c r="SL266" s="71"/>
      <c r="SM266" s="71"/>
      <c r="SN266" s="71"/>
      <c r="SO266" s="71"/>
      <c r="SP266" s="71"/>
      <c r="SQ266" s="71"/>
      <c r="SR266" s="71"/>
      <c r="SS266" s="71"/>
      <c r="ST266" s="71"/>
      <c r="SU266" s="71"/>
      <c r="SV266" s="71"/>
      <c r="SW266" s="71"/>
      <c r="SX266" s="71"/>
      <c r="SY266" s="71"/>
      <c r="SZ266" s="71"/>
      <c r="TA266" s="71"/>
      <c r="TB266" s="71"/>
      <c r="TC266" s="71"/>
      <c r="TD266" s="71"/>
      <c r="TE266" s="71"/>
      <c r="TF266" s="71"/>
      <c r="TG266" s="71"/>
      <c r="TH266" s="71"/>
      <c r="TI266" s="71"/>
      <c r="TJ266" s="71"/>
      <c r="TK266" s="71"/>
      <c r="TL266" s="71"/>
      <c r="TM266" s="71"/>
      <c r="TN266" s="71"/>
      <c r="TO266" s="71"/>
      <c r="TP266" s="71"/>
      <c r="TQ266" s="71"/>
      <c r="TR266" s="71"/>
      <c r="TS266" s="71"/>
      <c r="TT266" s="71"/>
      <c r="TU266" s="71"/>
      <c r="TV266" s="71"/>
      <c r="TW266" s="71"/>
      <c r="TX266" s="71"/>
      <c r="TY266" s="71"/>
      <c r="TZ266" s="71"/>
      <c r="UA266" s="71"/>
      <c r="UB266" s="71"/>
      <c r="UC266" s="71"/>
      <c r="UD266" s="71"/>
      <c r="UE266" s="71"/>
      <c r="UF266" s="71"/>
      <c r="UG266" s="71"/>
      <c r="UH266" s="71"/>
      <c r="UI266" s="71"/>
      <c r="UJ266" s="71"/>
      <c r="UK266" s="71"/>
      <c r="UL266" s="71"/>
      <c r="UM266" s="71"/>
      <c r="UN266" s="71"/>
      <c r="UO266" s="71"/>
      <c r="UP266" s="71"/>
      <c r="UQ266" s="71"/>
      <c r="UR266" s="71"/>
      <c r="US266" s="71"/>
      <c r="UT266" s="71"/>
      <c r="UU266" s="71"/>
      <c r="UV266" s="71"/>
      <c r="UW266" s="71"/>
      <c r="UX266" s="71"/>
      <c r="UY266" s="71"/>
      <c r="UZ266" s="71"/>
      <c r="VA266" s="71"/>
      <c r="VB266" s="71"/>
      <c r="VC266" s="71"/>
      <c r="VD266" s="71"/>
      <c r="VE266" s="71"/>
      <c r="VF266" s="71"/>
      <c r="VG266" s="71"/>
      <c r="VH266" s="71"/>
      <c r="VI266" s="71"/>
      <c r="VJ266" s="71"/>
      <c r="VK266" s="71"/>
      <c r="VL266" s="71"/>
      <c r="VM266" s="71"/>
      <c r="VN266" s="71"/>
      <c r="VO266" s="71"/>
      <c r="VP266" s="71"/>
      <c r="VQ266" s="71"/>
      <c r="VR266" s="71"/>
      <c r="VS266" s="71"/>
      <c r="VT266" s="71"/>
      <c r="VU266" s="71"/>
      <c r="VV266" s="71"/>
      <c r="VW266" s="71"/>
      <c r="VX266" s="71"/>
      <c r="VY266" s="71"/>
      <c r="VZ266" s="71"/>
      <c r="WA266" s="71"/>
      <c r="WB266" s="71"/>
      <c r="WC266" s="71"/>
      <c r="WD266" s="71"/>
      <c r="WE266" s="71"/>
      <c r="WF266" s="71"/>
      <c r="WG266" s="71"/>
      <c r="WH266" s="71"/>
      <c r="WI266" s="71"/>
      <c r="WJ266" s="71"/>
      <c r="WK266" s="71"/>
      <c r="WL266" s="71"/>
      <c r="WM266" s="71"/>
      <c r="WN266" s="71"/>
      <c r="WO266" s="71"/>
      <c r="WP266" s="71"/>
      <c r="WQ266" s="71"/>
      <c r="WR266" s="71"/>
      <c r="WS266" s="71"/>
      <c r="WT266" s="71"/>
      <c r="WU266" s="71"/>
      <c r="WV266" s="71"/>
      <c r="WW266" s="71"/>
      <c r="WX266" s="71"/>
      <c r="WY266" s="71"/>
      <c r="WZ266" s="71"/>
      <c r="XA266" s="71"/>
      <c r="XB266" s="71"/>
      <c r="XC266" s="71"/>
      <c r="XD266" s="71"/>
      <c r="XE266" s="71"/>
      <c r="XF266" s="71"/>
      <c r="XG266" s="71"/>
      <c r="XH266" s="71"/>
      <c r="XI266" s="71"/>
      <c r="XJ266" s="71"/>
      <c r="XK266" s="71"/>
      <c r="XL266" s="71"/>
      <c r="XM266" s="71"/>
      <c r="XN266" s="71"/>
      <c r="XO266" s="71"/>
      <c r="XP266" s="71"/>
      <c r="XQ266" s="71"/>
      <c r="XR266" s="71"/>
      <c r="XS266" s="71"/>
      <c r="XT266" s="71"/>
      <c r="XU266" s="71"/>
      <c r="XV266" s="71"/>
      <c r="XW266" s="71"/>
      <c r="XX266" s="71"/>
      <c r="XY266" s="71"/>
      <c r="XZ266" s="71"/>
      <c r="YA266" s="71"/>
      <c r="YB266" s="71"/>
      <c r="YC266" s="71"/>
      <c r="YD266" s="71"/>
      <c r="YE266" s="71"/>
      <c r="YF266" s="71"/>
      <c r="YG266" s="71"/>
      <c r="YH266" s="71"/>
      <c r="YI266" s="71"/>
      <c r="YJ266" s="71"/>
      <c r="YK266" s="71"/>
      <c r="YL266" s="71"/>
      <c r="YM266" s="71"/>
      <c r="YN266" s="71"/>
      <c r="YO266" s="71"/>
      <c r="YP266" s="71"/>
      <c r="YQ266" s="71"/>
      <c r="YR266" s="71"/>
      <c r="YS266" s="71"/>
      <c r="YT266" s="71"/>
      <c r="YU266" s="71"/>
      <c r="YV266" s="71"/>
      <c r="YW266" s="71"/>
      <c r="YX266" s="71"/>
      <c r="YY266" s="71"/>
      <c r="YZ266" s="71"/>
      <c r="ZA266" s="71"/>
      <c r="ZB266" s="71"/>
      <c r="ZC266" s="71"/>
      <c r="ZD266" s="71"/>
      <c r="ZE266" s="71"/>
      <c r="ZF266" s="71"/>
      <c r="ZG266" s="71"/>
      <c r="ZH266" s="71"/>
      <c r="ZI266" s="71"/>
      <c r="ZJ266" s="71"/>
      <c r="ZK266" s="71"/>
      <c r="ZL266" s="71"/>
      <c r="ZM266" s="71"/>
      <c r="ZN266" s="71"/>
      <c r="ZO266" s="71"/>
      <c r="ZP266" s="71"/>
      <c r="ZQ266" s="71"/>
      <c r="ZR266" s="71"/>
      <c r="ZS266" s="71"/>
      <c r="ZT266" s="71"/>
      <c r="ZU266" s="71"/>
      <c r="ZV266" s="71"/>
      <c r="ZW266" s="71"/>
      <c r="ZX266" s="71"/>
      <c r="ZY266" s="71"/>
      <c r="ZZ266" s="71"/>
      <c r="AAA266" s="71"/>
      <c r="AAB266" s="71"/>
      <c r="AAC266" s="71"/>
      <c r="AAD266" s="71"/>
      <c r="AAE266" s="71"/>
      <c r="AAF266" s="71"/>
      <c r="AAG266" s="71"/>
      <c r="AAH266" s="71"/>
      <c r="AAI266" s="71"/>
      <c r="AAJ266" s="71"/>
      <c r="AAK266" s="71"/>
      <c r="AAL266" s="71"/>
      <c r="AAM266" s="71"/>
      <c r="AAN266" s="71"/>
      <c r="AAO266" s="71"/>
      <c r="AAP266" s="71"/>
      <c r="AAQ266" s="71"/>
      <c r="AAR266" s="71"/>
      <c r="AAS266" s="71"/>
      <c r="AAT266" s="71"/>
      <c r="AAU266" s="71"/>
      <c r="AAV266" s="71"/>
      <c r="AAW266" s="71"/>
      <c r="AAX266" s="71"/>
      <c r="AAY266" s="71"/>
      <c r="AAZ266" s="71"/>
      <c r="ABA266" s="71"/>
      <c r="ABB266" s="71"/>
      <c r="ABC266" s="71"/>
      <c r="ABD266" s="71"/>
      <c r="ABE266" s="71"/>
      <c r="ABF266" s="71"/>
      <c r="ABG266" s="71"/>
      <c r="ABH266" s="71"/>
      <c r="ABI266" s="71"/>
      <c r="ABJ266" s="71"/>
      <c r="ABK266" s="71"/>
      <c r="ABL266" s="71"/>
      <c r="ABM266" s="71"/>
      <c r="ABN266" s="71"/>
      <c r="ABO266" s="71"/>
      <c r="ABP266" s="71"/>
      <c r="ABQ266" s="71"/>
      <c r="ABR266" s="71"/>
      <c r="ABS266" s="71"/>
      <c r="ABT266" s="71"/>
      <c r="ABU266" s="71"/>
      <c r="ABV266" s="71"/>
      <c r="ABW266" s="71"/>
      <c r="ABX266" s="71"/>
      <c r="ABY266" s="71"/>
      <c r="ABZ266" s="71"/>
      <c r="ACA266" s="71"/>
      <c r="ACB266" s="71"/>
      <c r="ACC266" s="71"/>
      <c r="ACD266" s="71"/>
      <c r="ACE266" s="71"/>
      <c r="ACF266" s="71"/>
      <c r="ACG266" s="71"/>
      <c r="ACH266" s="71"/>
      <c r="ACI266" s="71"/>
      <c r="ACJ266" s="71"/>
      <c r="ACK266" s="71"/>
      <c r="ACL266" s="71"/>
      <c r="ACM266" s="71"/>
      <c r="ACN266" s="71"/>
      <c r="ACO266" s="71"/>
      <c r="ACP266" s="71"/>
      <c r="ACQ266" s="71"/>
      <c r="ACR266" s="71"/>
      <c r="ACS266" s="71"/>
      <c r="ACT266" s="71"/>
      <c r="ACU266" s="71"/>
      <c r="ACV266" s="71"/>
      <c r="ACW266" s="71"/>
      <c r="ACX266" s="71"/>
      <c r="ACY266" s="71"/>
      <c r="ACZ266" s="71"/>
      <c r="ADA266" s="71"/>
      <c r="ADB266" s="71"/>
      <c r="ADC266" s="71"/>
      <c r="ADD266" s="71"/>
      <c r="ADE266" s="71"/>
      <c r="ADF266" s="71"/>
      <c r="ADG266" s="71"/>
      <c r="ADH266" s="71"/>
      <c r="ADI266" s="71"/>
      <c r="ADJ266" s="71"/>
      <c r="ADK266" s="71"/>
      <c r="ADL266" s="71"/>
      <c r="ADM266" s="71"/>
      <c r="ADN266" s="71"/>
      <c r="ADO266" s="71"/>
      <c r="ADP266" s="71"/>
      <c r="ADQ266" s="71"/>
      <c r="ADR266" s="71"/>
      <c r="ADS266" s="71"/>
      <c r="ADT266" s="71"/>
      <c r="ADU266" s="71"/>
      <c r="ADV266" s="71"/>
      <c r="ADW266" s="71"/>
      <c r="ADX266" s="71"/>
      <c r="ADY266" s="71"/>
      <c r="ADZ266" s="71"/>
      <c r="AEA266" s="71"/>
      <c r="AEB266" s="71"/>
      <c r="AEC266" s="71"/>
    </row>
    <row r="267" spans="1:809" s="73" customFormat="1" ht="15" customHeight="1">
      <c r="A267" s="49"/>
      <c r="B267" s="35">
        <v>3</v>
      </c>
      <c r="C267" s="62" t="s">
        <v>623</v>
      </c>
      <c r="D267" s="72" t="s">
        <v>167</v>
      </c>
      <c r="E267" s="63"/>
      <c r="F267" s="63"/>
      <c r="G267" s="63"/>
      <c r="H267" s="64"/>
      <c r="I267" s="63" t="s">
        <v>136</v>
      </c>
      <c r="J267" s="65">
        <v>1</v>
      </c>
      <c r="K267" s="90">
        <v>135</v>
      </c>
      <c r="L267" s="65">
        <v>1962</v>
      </c>
      <c r="M267" s="89">
        <v>1962</v>
      </c>
      <c r="N267" s="64"/>
      <c r="O267" s="68"/>
      <c r="P267" s="68"/>
      <c r="Q267" s="69" t="s">
        <v>298</v>
      </c>
      <c r="R267" s="70"/>
      <c r="S267" s="29"/>
      <c r="T267" s="30" t="str">
        <f t="shared" si="4"/>
        <v>?</v>
      </c>
      <c r="U267" s="29"/>
      <c r="V267" s="29"/>
      <c r="W267" s="29"/>
      <c r="X267" s="29"/>
      <c r="Y267" s="29"/>
      <c r="Z267" s="29"/>
      <c r="AA267" s="29"/>
      <c r="AB267" s="71"/>
      <c r="AC267" s="71"/>
      <c r="AD267" s="71"/>
      <c r="AE267" s="71"/>
      <c r="AF267" s="71"/>
      <c r="AG267" s="71"/>
      <c r="AH267" s="71"/>
      <c r="AI267" s="71"/>
      <c r="AJ267" s="71"/>
      <c r="AK267" s="71"/>
      <c r="AL267" s="71"/>
      <c r="AM267" s="71"/>
      <c r="AN267" s="71"/>
      <c r="AO267" s="71"/>
      <c r="AP267" s="71"/>
      <c r="AQ267" s="71"/>
      <c r="AR267" s="71"/>
      <c r="AS267" s="71"/>
      <c r="AT267" s="71"/>
      <c r="AU267" s="71"/>
      <c r="AV267" s="71"/>
      <c r="AW267" s="71"/>
      <c r="AX267" s="71"/>
      <c r="AY267" s="71"/>
      <c r="AZ267" s="71"/>
      <c r="BA267" s="71"/>
      <c r="BB267" s="71"/>
      <c r="BC267" s="71"/>
      <c r="BD267" s="71"/>
      <c r="BE267" s="71"/>
      <c r="BF267" s="71"/>
      <c r="BG267" s="71"/>
      <c r="BH267" s="71"/>
      <c r="BI267" s="71"/>
      <c r="BJ267" s="71"/>
      <c r="BK267" s="71"/>
      <c r="BL267" s="71"/>
      <c r="BM267" s="71"/>
      <c r="BN267" s="71"/>
      <c r="BO267" s="71"/>
      <c r="BP267" s="71"/>
      <c r="BQ267" s="71"/>
      <c r="BR267" s="71"/>
      <c r="BS267" s="71"/>
      <c r="BT267" s="71"/>
      <c r="BU267" s="71"/>
      <c r="BV267" s="71"/>
      <c r="BW267" s="71"/>
      <c r="BX267" s="71"/>
      <c r="BY267" s="71"/>
      <c r="BZ267" s="71"/>
      <c r="CA267" s="71"/>
      <c r="CB267" s="71"/>
      <c r="CC267" s="71"/>
      <c r="CD267" s="71"/>
      <c r="CE267" s="71"/>
      <c r="CF267" s="71"/>
      <c r="CG267" s="71"/>
      <c r="CH267" s="71"/>
      <c r="CI267" s="71"/>
      <c r="CJ267" s="71"/>
      <c r="CK267" s="71"/>
      <c r="CL267" s="71"/>
      <c r="CM267" s="71"/>
      <c r="CN267" s="71"/>
      <c r="CO267" s="71"/>
      <c r="CP267" s="71"/>
      <c r="CQ267" s="71"/>
      <c r="CR267" s="71"/>
      <c r="CS267" s="71"/>
      <c r="CT267" s="71"/>
      <c r="CU267" s="71"/>
      <c r="CV267" s="71"/>
      <c r="CW267" s="71"/>
      <c r="CX267" s="71"/>
      <c r="CY267" s="71"/>
      <c r="CZ267" s="71"/>
      <c r="DA267" s="71"/>
      <c r="DB267" s="71"/>
      <c r="DC267" s="71"/>
      <c r="DD267" s="71"/>
      <c r="DE267" s="71"/>
      <c r="DF267" s="71"/>
      <c r="DG267" s="71"/>
      <c r="DH267" s="71"/>
      <c r="DI267" s="71"/>
      <c r="DJ267" s="71"/>
      <c r="DK267" s="71"/>
      <c r="DL267" s="71"/>
      <c r="DM267" s="71"/>
      <c r="DN267" s="71"/>
      <c r="DO267" s="71"/>
      <c r="DP267" s="71"/>
      <c r="DQ267" s="71"/>
      <c r="DR267" s="71"/>
      <c r="DS267" s="71"/>
      <c r="DT267" s="71"/>
      <c r="DU267" s="71"/>
      <c r="DV267" s="71"/>
      <c r="DW267" s="71"/>
      <c r="DX267" s="71"/>
      <c r="DY267" s="71"/>
      <c r="DZ267" s="71"/>
      <c r="EA267" s="71"/>
      <c r="EB267" s="71"/>
      <c r="EC267" s="71"/>
      <c r="ED267" s="71"/>
      <c r="EE267" s="71"/>
      <c r="EF267" s="71"/>
      <c r="EG267" s="71"/>
      <c r="EH267" s="71"/>
      <c r="EI267" s="71"/>
      <c r="EJ267" s="71"/>
      <c r="EK267" s="71"/>
      <c r="EL267" s="71"/>
      <c r="EM267" s="71"/>
      <c r="EN267" s="71"/>
      <c r="EO267" s="71"/>
      <c r="EP267" s="71"/>
      <c r="EQ267" s="71"/>
      <c r="ER267" s="71"/>
      <c r="ES267" s="71"/>
      <c r="ET267" s="71"/>
      <c r="EU267" s="71"/>
      <c r="EV267" s="71"/>
      <c r="EW267" s="71"/>
      <c r="EX267" s="71"/>
      <c r="EY267" s="71"/>
      <c r="EZ267" s="71"/>
      <c r="FA267" s="71"/>
      <c r="FB267" s="71"/>
      <c r="FC267" s="71"/>
      <c r="FD267" s="71"/>
      <c r="FE267" s="71"/>
      <c r="FF267" s="71"/>
      <c r="FG267" s="71"/>
      <c r="FH267" s="71"/>
      <c r="FI267" s="71"/>
      <c r="FJ267" s="71"/>
      <c r="FK267" s="71"/>
      <c r="FL267" s="71"/>
      <c r="FM267" s="71"/>
      <c r="FN267" s="71"/>
      <c r="FO267" s="71"/>
      <c r="FP267" s="71"/>
      <c r="FQ267" s="71"/>
      <c r="FR267" s="71"/>
      <c r="FS267" s="71"/>
      <c r="FT267" s="71"/>
      <c r="FU267" s="71"/>
      <c r="FV267" s="71"/>
      <c r="FW267" s="71"/>
      <c r="FX267" s="71"/>
      <c r="FY267" s="71"/>
      <c r="FZ267" s="71"/>
      <c r="GA267" s="71"/>
      <c r="GB267" s="71"/>
      <c r="GC267" s="71"/>
      <c r="GD267" s="71"/>
      <c r="GE267" s="71"/>
      <c r="GF267" s="71"/>
      <c r="GG267" s="71"/>
      <c r="GH267" s="71"/>
      <c r="GI267" s="71"/>
      <c r="GJ267" s="71"/>
      <c r="GK267" s="71"/>
      <c r="GL267" s="71"/>
      <c r="GM267" s="71"/>
      <c r="GN267" s="71"/>
      <c r="GO267" s="71"/>
      <c r="GP267" s="71"/>
      <c r="GQ267" s="71"/>
      <c r="GR267" s="71"/>
      <c r="GS267" s="71"/>
      <c r="GT267" s="71"/>
      <c r="GU267" s="71"/>
      <c r="GV267" s="71"/>
      <c r="GW267" s="71"/>
      <c r="GX267" s="71"/>
      <c r="GY267" s="71"/>
      <c r="GZ267" s="71"/>
      <c r="HA267" s="71"/>
      <c r="HB267" s="71"/>
      <c r="HC267" s="71"/>
      <c r="HD267" s="71"/>
      <c r="HE267" s="71"/>
      <c r="HF267" s="71"/>
      <c r="HG267" s="71"/>
      <c r="HH267" s="71"/>
      <c r="HI267" s="71"/>
      <c r="HJ267" s="71"/>
      <c r="HK267" s="71"/>
      <c r="HL267" s="71"/>
      <c r="HM267" s="71"/>
      <c r="HN267" s="71"/>
      <c r="HO267" s="71"/>
      <c r="HP267" s="71"/>
      <c r="HQ267" s="71"/>
      <c r="HR267" s="71"/>
      <c r="HS267" s="71"/>
      <c r="HT267" s="71"/>
      <c r="HU267" s="71"/>
      <c r="HV267" s="71"/>
      <c r="HW267" s="71"/>
      <c r="HX267" s="71"/>
      <c r="HY267" s="71"/>
      <c r="HZ267" s="71"/>
      <c r="IA267" s="71"/>
      <c r="IB267" s="71"/>
      <c r="IC267" s="71"/>
      <c r="ID267" s="71"/>
      <c r="IE267" s="71"/>
      <c r="IF267" s="71"/>
      <c r="IG267" s="71"/>
      <c r="IH267" s="71"/>
      <c r="II267" s="71"/>
      <c r="IJ267" s="71"/>
      <c r="IK267" s="71"/>
      <c r="IL267" s="71"/>
      <c r="IM267" s="71"/>
      <c r="IN267" s="71"/>
      <c r="IO267" s="71"/>
      <c r="IP267" s="71"/>
      <c r="IQ267" s="71"/>
      <c r="IR267" s="71"/>
      <c r="IS267" s="71"/>
      <c r="IT267" s="71"/>
      <c r="IU267" s="71"/>
      <c r="IV267" s="71"/>
      <c r="IW267" s="71"/>
      <c r="IX267" s="71"/>
      <c r="IY267" s="71"/>
      <c r="IZ267" s="71"/>
      <c r="JA267" s="71"/>
      <c r="JB267" s="71"/>
      <c r="JC267" s="71"/>
      <c r="JD267" s="71"/>
      <c r="JE267" s="71"/>
      <c r="JF267" s="71"/>
      <c r="JG267" s="71"/>
      <c r="JH267" s="71"/>
      <c r="JI267" s="71"/>
      <c r="JJ267" s="71"/>
      <c r="JK267" s="71"/>
      <c r="JL267" s="71"/>
      <c r="JM267" s="71"/>
      <c r="JN267" s="71"/>
      <c r="JO267" s="71"/>
      <c r="JP267" s="71"/>
      <c r="JQ267" s="71"/>
      <c r="JR267" s="71"/>
      <c r="JS267" s="71"/>
      <c r="JT267" s="71"/>
      <c r="JU267" s="71"/>
      <c r="JV267" s="71"/>
      <c r="JW267" s="71"/>
      <c r="JX267" s="71"/>
      <c r="JY267" s="71"/>
      <c r="JZ267" s="71"/>
      <c r="KA267" s="71"/>
      <c r="KB267" s="71"/>
      <c r="KC267" s="71"/>
      <c r="KD267" s="71"/>
      <c r="KE267" s="71"/>
      <c r="KF267" s="71"/>
      <c r="KG267" s="71"/>
      <c r="KH267" s="71"/>
      <c r="KI267" s="71"/>
      <c r="KJ267" s="71"/>
      <c r="KK267" s="71"/>
      <c r="KL267" s="71"/>
      <c r="KM267" s="71"/>
      <c r="KN267" s="71"/>
      <c r="KO267" s="71"/>
      <c r="KP267" s="71"/>
      <c r="KQ267" s="71"/>
      <c r="KR267" s="71"/>
      <c r="KS267" s="71"/>
      <c r="KT267" s="71"/>
      <c r="KU267" s="71"/>
      <c r="KV267" s="71"/>
      <c r="KW267" s="71"/>
      <c r="KX267" s="71"/>
      <c r="KY267" s="71"/>
      <c r="KZ267" s="71"/>
      <c r="LA267" s="71"/>
      <c r="LB267" s="71"/>
      <c r="LC267" s="71"/>
      <c r="LD267" s="71"/>
      <c r="LE267" s="71"/>
      <c r="LF267" s="71"/>
      <c r="LG267" s="71"/>
      <c r="LH267" s="71"/>
      <c r="LI267" s="71"/>
      <c r="LJ267" s="71"/>
      <c r="LK267" s="71"/>
      <c r="LL267" s="71"/>
      <c r="LM267" s="71"/>
      <c r="LN267" s="71"/>
      <c r="LO267" s="71"/>
      <c r="LP267" s="71"/>
      <c r="LQ267" s="71"/>
      <c r="LR267" s="71"/>
      <c r="LS267" s="71"/>
      <c r="LT267" s="71"/>
      <c r="LU267" s="71"/>
      <c r="LV267" s="71"/>
      <c r="LW267" s="71"/>
      <c r="LX267" s="71"/>
      <c r="LY267" s="71"/>
      <c r="LZ267" s="71"/>
      <c r="MA267" s="71"/>
      <c r="MB267" s="71"/>
      <c r="MC267" s="71"/>
      <c r="MD267" s="71"/>
      <c r="ME267" s="71"/>
      <c r="MF267" s="71"/>
      <c r="MG267" s="71"/>
      <c r="MH267" s="71"/>
      <c r="MI267" s="71"/>
      <c r="MJ267" s="71"/>
      <c r="MK267" s="71"/>
      <c r="ML267" s="71"/>
      <c r="MM267" s="71"/>
      <c r="MN267" s="71"/>
      <c r="MO267" s="71"/>
      <c r="MP267" s="71"/>
      <c r="MQ267" s="71"/>
      <c r="MR267" s="71"/>
      <c r="MS267" s="71"/>
      <c r="MT267" s="71"/>
      <c r="MU267" s="71"/>
      <c r="MV267" s="71"/>
      <c r="MW267" s="71"/>
      <c r="MX267" s="71"/>
      <c r="MY267" s="71"/>
      <c r="MZ267" s="71"/>
      <c r="NA267" s="71"/>
      <c r="NB267" s="71"/>
      <c r="NC267" s="71"/>
      <c r="ND267" s="71"/>
      <c r="NE267" s="71"/>
      <c r="NF267" s="71"/>
      <c r="NG267" s="71"/>
      <c r="NH267" s="71"/>
      <c r="NI267" s="71"/>
      <c r="NJ267" s="71"/>
      <c r="NK267" s="71"/>
      <c r="NL267" s="71"/>
      <c r="NM267" s="71"/>
      <c r="NN267" s="71"/>
      <c r="NO267" s="71"/>
      <c r="NP267" s="71"/>
      <c r="NQ267" s="71"/>
      <c r="NR267" s="71"/>
      <c r="NS267" s="71"/>
      <c r="NT267" s="71"/>
      <c r="NU267" s="71"/>
      <c r="NV267" s="71"/>
      <c r="NW267" s="71"/>
      <c r="NX267" s="71"/>
      <c r="NY267" s="71"/>
      <c r="NZ267" s="71"/>
      <c r="OA267" s="71"/>
      <c r="OB267" s="71"/>
      <c r="OC267" s="71"/>
      <c r="OD267" s="71"/>
      <c r="OE267" s="71"/>
      <c r="OF267" s="71"/>
      <c r="OG267" s="71"/>
      <c r="OH267" s="71"/>
      <c r="OI267" s="71"/>
      <c r="OJ267" s="71"/>
      <c r="OK267" s="71"/>
      <c r="OL267" s="71"/>
      <c r="OM267" s="71"/>
      <c r="ON267" s="71"/>
      <c r="OO267" s="71"/>
      <c r="OP267" s="71"/>
      <c r="OQ267" s="71"/>
      <c r="OR267" s="71"/>
      <c r="OS267" s="71"/>
      <c r="OT267" s="71"/>
      <c r="OU267" s="71"/>
      <c r="OV267" s="71"/>
      <c r="OW267" s="71"/>
      <c r="OX267" s="71"/>
      <c r="OY267" s="71"/>
      <c r="OZ267" s="71"/>
      <c r="PA267" s="71"/>
      <c r="PB267" s="71"/>
      <c r="PC267" s="71"/>
      <c r="PD267" s="71"/>
      <c r="PE267" s="71"/>
      <c r="PF267" s="71"/>
      <c r="PG267" s="71"/>
      <c r="PH267" s="71"/>
      <c r="PI267" s="71"/>
      <c r="PJ267" s="71"/>
      <c r="PK267" s="71"/>
      <c r="PL267" s="71"/>
      <c r="PM267" s="71"/>
      <c r="PN267" s="71"/>
      <c r="PO267" s="71"/>
      <c r="PP267" s="71"/>
      <c r="PQ267" s="71"/>
      <c r="PR267" s="71"/>
      <c r="PS267" s="71"/>
      <c r="PT267" s="71"/>
      <c r="PU267" s="71"/>
      <c r="PV267" s="71"/>
      <c r="PW267" s="71"/>
      <c r="PX267" s="71"/>
      <c r="PY267" s="71"/>
      <c r="PZ267" s="71"/>
      <c r="QA267" s="71"/>
      <c r="QB267" s="71"/>
      <c r="QC267" s="71"/>
      <c r="QD267" s="71"/>
      <c r="QE267" s="71"/>
      <c r="QF267" s="71"/>
      <c r="QG267" s="71"/>
      <c r="QH267" s="71"/>
      <c r="QI267" s="71"/>
      <c r="QJ267" s="71"/>
      <c r="QK267" s="71"/>
      <c r="QL267" s="71"/>
      <c r="QM267" s="71"/>
      <c r="QN267" s="71"/>
      <c r="QO267" s="71"/>
      <c r="QP267" s="71"/>
      <c r="QQ267" s="71"/>
      <c r="QR267" s="71"/>
      <c r="QS267" s="71"/>
      <c r="QT267" s="71"/>
      <c r="QU267" s="71"/>
      <c r="QV267" s="71"/>
      <c r="QW267" s="71"/>
      <c r="QX267" s="71"/>
      <c r="QY267" s="71"/>
      <c r="QZ267" s="71"/>
      <c r="RA267" s="71"/>
      <c r="RB267" s="71"/>
      <c r="RC267" s="71"/>
      <c r="RD267" s="71"/>
      <c r="RE267" s="71"/>
      <c r="RF267" s="71"/>
      <c r="RG267" s="71"/>
      <c r="RH267" s="71"/>
      <c r="RI267" s="71"/>
      <c r="RJ267" s="71"/>
      <c r="RK267" s="71"/>
      <c r="RL267" s="71"/>
      <c r="RM267" s="71"/>
      <c r="RN267" s="71"/>
      <c r="RO267" s="71"/>
      <c r="RP267" s="71"/>
      <c r="RQ267" s="71"/>
      <c r="RR267" s="71"/>
      <c r="RS267" s="71"/>
      <c r="RT267" s="71"/>
      <c r="RU267" s="71"/>
      <c r="RV267" s="71"/>
      <c r="RW267" s="71"/>
      <c r="RX267" s="71"/>
      <c r="RY267" s="71"/>
      <c r="RZ267" s="71"/>
      <c r="SA267" s="71"/>
      <c r="SB267" s="71"/>
      <c r="SC267" s="71"/>
      <c r="SD267" s="71"/>
      <c r="SE267" s="71"/>
      <c r="SF267" s="71"/>
      <c r="SG267" s="71"/>
      <c r="SH267" s="71"/>
      <c r="SI267" s="71"/>
      <c r="SJ267" s="71"/>
      <c r="SK267" s="71"/>
      <c r="SL267" s="71"/>
      <c r="SM267" s="71"/>
      <c r="SN267" s="71"/>
      <c r="SO267" s="71"/>
      <c r="SP267" s="71"/>
      <c r="SQ267" s="71"/>
      <c r="SR267" s="71"/>
      <c r="SS267" s="71"/>
      <c r="ST267" s="71"/>
      <c r="SU267" s="71"/>
      <c r="SV267" s="71"/>
      <c r="SW267" s="71"/>
      <c r="SX267" s="71"/>
      <c r="SY267" s="71"/>
      <c r="SZ267" s="71"/>
      <c r="TA267" s="71"/>
      <c r="TB267" s="71"/>
      <c r="TC267" s="71"/>
      <c r="TD267" s="71"/>
      <c r="TE267" s="71"/>
      <c r="TF267" s="71"/>
      <c r="TG267" s="71"/>
      <c r="TH267" s="71"/>
      <c r="TI267" s="71"/>
      <c r="TJ267" s="71"/>
      <c r="TK267" s="71"/>
      <c r="TL267" s="71"/>
      <c r="TM267" s="71"/>
      <c r="TN267" s="71"/>
      <c r="TO267" s="71"/>
      <c r="TP267" s="71"/>
      <c r="TQ267" s="71"/>
      <c r="TR267" s="71"/>
      <c r="TS267" s="71"/>
      <c r="TT267" s="71"/>
      <c r="TU267" s="71"/>
      <c r="TV267" s="71"/>
      <c r="TW267" s="71"/>
      <c r="TX267" s="71"/>
      <c r="TY267" s="71"/>
      <c r="TZ267" s="71"/>
      <c r="UA267" s="71"/>
      <c r="UB267" s="71"/>
      <c r="UC267" s="71"/>
      <c r="UD267" s="71"/>
      <c r="UE267" s="71"/>
      <c r="UF267" s="71"/>
      <c r="UG267" s="71"/>
      <c r="UH267" s="71"/>
      <c r="UI267" s="71"/>
      <c r="UJ267" s="71"/>
      <c r="UK267" s="71"/>
      <c r="UL267" s="71"/>
      <c r="UM267" s="71"/>
      <c r="UN267" s="71"/>
      <c r="UO267" s="71"/>
      <c r="UP267" s="71"/>
      <c r="UQ267" s="71"/>
      <c r="UR267" s="71"/>
      <c r="US267" s="71"/>
      <c r="UT267" s="71"/>
      <c r="UU267" s="71"/>
      <c r="UV267" s="71"/>
      <c r="UW267" s="71"/>
      <c r="UX267" s="71"/>
      <c r="UY267" s="71"/>
      <c r="UZ267" s="71"/>
      <c r="VA267" s="71"/>
      <c r="VB267" s="71"/>
      <c r="VC267" s="71"/>
      <c r="VD267" s="71"/>
      <c r="VE267" s="71"/>
      <c r="VF267" s="71"/>
      <c r="VG267" s="71"/>
      <c r="VH267" s="71"/>
      <c r="VI267" s="71"/>
      <c r="VJ267" s="71"/>
      <c r="VK267" s="71"/>
      <c r="VL267" s="71"/>
      <c r="VM267" s="71"/>
      <c r="VN267" s="71"/>
      <c r="VO267" s="71"/>
      <c r="VP267" s="71"/>
      <c r="VQ267" s="71"/>
      <c r="VR267" s="71"/>
      <c r="VS267" s="71"/>
      <c r="VT267" s="71"/>
      <c r="VU267" s="71"/>
      <c r="VV267" s="71"/>
      <c r="VW267" s="71"/>
      <c r="VX267" s="71"/>
      <c r="VY267" s="71"/>
      <c r="VZ267" s="71"/>
      <c r="WA267" s="71"/>
      <c r="WB267" s="71"/>
      <c r="WC267" s="71"/>
      <c r="WD267" s="71"/>
      <c r="WE267" s="71"/>
      <c r="WF267" s="71"/>
      <c r="WG267" s="71"/>
      <c r="WH267" s="71"/>
      <c r="WI267" s="71"/>
      <c r="WJ267" s="71"/>
      <c r="WK267" s="71"/>
      <c r="WL267" s="71"/>
      <c r="WM267" s="71"/>
      <c r="WN267" s="71"/>
      <c r="WO267" s="71"/>
      <c r="WP267" s="71"/>
      <c r="WQ267" s="71"/>
      <c r="WR267" s="71"/>
      <c r="WS267" s="71"/>
      <c r="WT267" s="71"/>
      <c r="WU267" s="71"/>
      <c r="WV267" s="71"/>
      <c r="WW267" s="71"/>
      <c r="WX267" s="71"/>
      <c r="WY267" s="71"/>
      <c r="WZ267" s="71"/>
      <c r="XA267" s="71"/>
      <c r="XB267" s="71"/>
      <c r="XC267" s="71"/>
      <c r="XD267" s="71"/>
      <c r="XE267" s="71"/>
      <c r="XF267" s="71"/>
      <c r="XG267" s="71"/>
      <c r="XH267" s="71"/>
      <c r="XI267" s="71"/>
      <c r="XJ267" s="71"/>
      <c r="XK267" s="71"/>
      <c r="XL267" s="71"/>
      <c r="XM267" s="71"/>
      <c r="XN267" s="71"/>
      <c r="XO267" s="71"/>
      <c r="XP267" s="71"/>
      <c r="XQ267" s="71"/>
      <c r="XR267" s="71"/>
      <c r="XS267" s="71"/>
      <c r="XT267" s="71"/>
      <c r="XU267" s="71"/>
      <c r="XV267" s="71"/>
      <c r="XW267" s="71"/>
      <c r="XX267" s="71"/>
      <c r="XY267" s="71"/>
      <c r="XZ267" s="71"/>
      <c r="YA267" s="71"/>
      <c r="YB267" s="71"/>
      <c r="YC267" s="71"/>
      <c r="YD267" s="71"/>
      <c r="YE267" s="71"/>
      <c r="YF267" s="71"/>
      <c r="YG267" s="71"/>
      <c r="YH267" s="71"/>
      <c r="YI267" s="71"/>
      <c r="YJ267" s="71"/>
      <c r="YK267" s="71"/>
      <c r="YL267" s="71"/>
      <c r="YM267" s="71"/>
      <c r="YN267" s="71"/>
      <c r="YO267" s="71"/>
      <c r="YP267" s="71"/>
      <c r="YQ267" s="71"/>
      <c r="YR267" s="71"/>
      <c r="YS267" s="71"/>
      <c r="YT267" s="71"/>
      <c r="YU267" s="71"/>
      <c r="YV267" s="71"/>
      <c r="YW267" s="71"/>
      <c r="YX267" s="71"/>
      <c r="YY267" s="71"/>
      <c r="YZ267" s="71"/>
      <c r="ZA267" s="71"/>
      <c r="ZB267" s="71"/>
      <c r="ZC267" s="71"/>
      <c r="ZD267" s="71"/>
      <c r="ZE267" s="71"/>
      <c r="ZF267" s="71"/>
      <c r="ZG267" s="71"/>
      <c r="ZH267" s="71"/>
      <c r="ZI267" s="71"/>
      <c r="ZJ267" s="71"/>
      <c r="ZK267" s="71"/>
      <c r="ZL267" s="71"/>
      <c r="ZM267" s="71"/>
      <c r="ZN267" s="71"/>
      <c r="ZO267" s="71"/>
      <c r="ZP267" s="71"/>
      <c r="ZQ267" s="71"/>
      <c r="ZR267" s="71"/>
      <c r="ZS267" s="71"/>
      <c r="ZT267" s="71"/>
      <c r="ZU267" s="71"/>
      <c r="ZV267" s="71"/>
      <c r="ZW267" s="71"/>
      <c r="ZX267" s="71"/>
      <c r="ZY267" s="71"/>
      <c r="ZZ267" s="71"/>
      <c r="AAA267" s="71"/>
      <c r="AAB267" s="71"/>
      <c r="AAC267" s="71"/>
      <c r="AAD267" s="71"/>
      <c r="AAE267" s="71"/>
      <c r="AAF267" s="71"/>
      <c r="AAG267" s="71"/>
      <c r="AAH267" s="71"/>
      <c r="AAI267" s="71"/>
      <c r="AAJ267" s="71"/>
      <c r="AAK267" s="71"/>
      <c r="AAL267" s="71"/>
      <c r="AAM267" s="71"/>
      <c r="AAN267" s="71"/>
      <c r="AAO267" s="71"/>
      <c r="AAP267" s="71"/>
      <c r="AAQ267" s="71"/>
      <c r="AAR267" s="71"/>
      <c r="AAS267" s="71"/>
      <c r="AAT267" s="71"/>
      <c r="AAU267" s="71"/>
      <c r="AAV267" s="71"/>
      <c r="AAW267" s="71"/>
      <c r="AAX267" s="71"/>
      <c r="AAY267" s="71"/>
      <c r="AAZ267" s="71"/>
      <c r="ABA267" s="71"/>
      <c r="ABB267" s="71"/>
      <c r="ABC267" s="71"/>
      <c r="ABD267" s="71"/>
      <c r="ABE267" s="71"/>
      <c r="ABF267" s="71"/>
      <c r="ABG267" s="71"/>
      <c r="ABH267" s="71"/>
      <c r="ABI267" s="71"/>
      <c r="ABJ267" s="71"/>
      <c r="ABK267" s="71"/>
      <c r="ABL267" s="71"/>
      <c r="ABM267" s="71"/>
      <c r="ABN267" s="71"/>
      <c r="ABO267" s="71"/>
      <c r="ABP267" s="71"/>
      <c r="ABQ267" s="71"/>
      <c r="ABR267" s="71"/>
      <c r="ABS267" s="71"/>
      <c r="ABT267" s="71"/>
      <c r="ABU267" s="71"/>
      <c r="ABV267" s="71"/>
      <c r="ABW267" s="71"/>
      <c r="ABX267" s="71"/>
      <c r="ABY267" s="71"/>
      <c r="ABZ267" s="71"/>
      <c r="ACA267" s="71"/>
      <c r="ACB267" s="71"/>
      <c r="ACC267" s="71"/>
      <c r="ACD267" s="71"/>
      <c r="ACE267" s="71"/>
      <c r="ACF267" s="71"/>
      <c r="ACG267" s="71"/>
      <c r="ACH267" s="71"/>
      <c r="ACI267" s="71"/>
      <c r="ACJ267" s="71"/>
      <c r="ACK267" s="71"/>
      <c r="ACL267" s="71"/>
      <c r="ACM267" s="71"/>
      <c r="ACN267" s="71"/>
      <c r="ACO267" s="71"/>
      <c r="ACP267" s="71"/>
      <c r="ACQ267" s="71"/>
      <c r="ACR267" s="71"/>
      <c r="ACS267" s="71"/>
      <c r="ACT267" s="71"/>
      <c r="ACU267" s="71"/>
      <c r="ACV267" s="71"/>
      <c r="ACW267" s="71"/>
      <c r="ACX267" s="71"/>
      <c r="ACY267" s="71"/>
      <c r="ACZ267" s="71"/>
      <c r="ADA267" s="71"/>
      <c r="ADB267" s="71"/>
      <c r="ADC267" s="71"/>
      <c r="ADD267" s="71"/>
      <c r="ADE267" s="71"/>
      <c r="ADF267" s="71"/>
      <c r="ADG267" s="71"/>
      <c r="ADH267" s="71"/>
      <c r="ADI267" s="71"/>
      <c r="ADJ267" s="71"/>
      <c r="ADK267" s="71"/>
      <c r="ADL267" s="71"/>
      <c r="ADM267" s="71"/>
      <c r="ADN267" s="71"/>
      <c r="ADO267" s="71"/>
      <c r="ADP267" s="71"/>
      <c r="ADQ267" s="71"/>
      <c r="ADR267" s="71"/>
      <c r="ADS267" s="71"/>
      <c r="ADT267" s="71"/>
      <c r="ADU267" s="71"/>
      <c r="ADV267" s="71"/>
      <c r="ADW267" s="71"/>
      <c r="ADX267" s="71"/>
      <c r="ADY267" s="71"/>
      <c r="ADZ267" s="71"/>
      <c r="AEA267" s="71"/>
      <c r="AEB267" s="71"/>
      <c r="AEC267" s="71"/>
    </row>
    <row r="268" spans="1:809" s="73" customFormat="1" ht="15" customHeight="1">
      <c r="A268" s="49"/>
      <c r="B268" s="35">
        <v>3</v>
      </c>
      <c r="C268" s="62" t="s">
        <v>624</v>
      </c>
      <c r="D268" s="72" t="s">
        <v>195</v>
      </c>
      <c r="E268" s="63"/>
      <c r="F268" s="63"/>
      <c r="G268" s="63"/>
      <c r="H268" s="64"/>
      <c r="I268" s="63" t="s">
        <v>52</v>
      </c>
      <c r="J268" s="65">
        <v>1</v>
      </c>
      <c r="K268" s="90">
        <v>171</v>
      </c>
      <c r="L268" s="65">
        <v>1961</v>
      </c>
      <c r="M268" s="67">
        <v>22621</v>
      </c>
      <c r="N268" s="64">
        <v>280</v>
      </c>
      <c r="O268" s="68"/>
      <c r="P268" s="68"/>
      <c r="Q268" s="69" t="s">
        <v>298</v>
      </c>
      <c r="R268" s="70"/>
      <c r="S268" s="29"/>
      <c r="T268" s="30" t="str">
        <f t="shared" si="4"/>
        <v>U</v>
      </c>
      <c r="U268" s="29"/>
      <c r="V268" s="29"/>
      <c r="W268" s="29"/>
      <c r="X268" s="29"/>
      <c r="Y268" s="29"/>
      <c r="Z268" s="29"/>
      <c r="AA268" s="29"/>
      <c r="AB268" s="71"/>
      <c r="AC268" s="71"/>
      <c r="AD268" s="71"/>
      <c r="AE268" s="71"/>
      <c r="AF268" s="71"/>
      <c r="AG268" s="71"/>
      <c r="AH268" s="71"/>
      <c r="AI268" s="71"/>
      <c r="AJ268" s="71"/>
      <c r="AK268" s="71"/>
      <c r="AL268" s="71"/>
      <c r="AM268" s="71"/>
      <c r="AN268" s="71"/>
      <c r="AO268" s="71"/>
      <c r="AP268" s="71"/>
      <c r="AQ268" s="71"/>
      <c r="AR268" s="71"/>
      <c r="AS268" s="71"/>
      <c r="AT268" s="71"/>
      <c r="AU268" s="71"/>
      <c r="AV268" s="71"/>
      <c r="AW268" s="71"/>
      <c r="AX268" s="71"/>
      <c r="AY268" s="71"/>
      <c r="AZ268" s="71"/>
      <c r="BA268" s="71"/>
      <c r="BB268" s="71"/>
      <c r="BC268" s="71"/>
      <c r="BD268" s="71"/>
      <c r="BE268" s="71"/>
      <c r="BF268" s="71"/>
      <c r="BG268" s="71"/>
      <c r="BH268" s="71"/>
      <c r="BI268" s="71"/>
      <c r="BJ268" s="71"/>
      <c r="BK268" s="71"/>
      <c r="BL268" s="71"/>
      <c r="BM268" s="71"/>
      <c r="BN268" s="71"/>
      <c r="BO268" s="71"/>
      <c r="BP268" s="71"/>
      <c r="BQ268" s="71"/>
      <c r="BR268" s="71"/>
      <c r="BS268" s="71"/>
      <c r="BT268" s="71"/>
      <c r="BU268" s="71"/>
      <c r="BV268" s="71"/>
      <c r="BW268" s="71"/>
      <c r="BX268" s="71"/>
      <c r="BY268" s="71"/>
      <c r="BZ268" s="71"/>
      <c r="CA268" s="71"/>
      <c r="CB268" s="71"/>
      <c r="CC268" s="71"/>
      <c r="CD268" s="71"/>
      <c r="CE268" s="71"/>
      <c r="CF268" s="71"/>
      <c r="CG268" s="71"/>
      <c r="CH268" s="71"/>
      <c r="CI268" s="71"/>
      <c r="CJ268" s="71"/>
      <c r="CK268" s="71"/>
      <c r="CL268" s="71"/>
      <c r="CM268" s="71"/>
      <c r="CN268" s="71"/>
      <c r="CO268" s="71"/>
      <c r="CP268" s="71"/>
      <c r="CQ268" s="71"/>
      <c r="CR268" s="71"/>
      <c r="CS268" s="71"/>
      <c r="CT268" s="71"/>
      <c r="CU268" s="71"/>
      <c r="CV268" s="71"/>
      <c r="CW268" s="71"/>
      <c r="CX268" s="71"/>
      <c r="CY268" s="71"/>
      <c r="CZ268" s="71"/>
      <c r="DA268" s="71"/>
      <c r="DB268" s="71"/>
      <c r="DC268" s="71"/>
      <c r="DD268" s="71"/>
      <c r="DE268" s="71"/>
      <c r="DF268" s="71"/>
      <c r="DG268" s="71"/>
      <c r="DH268" s="71"/>
      <c r="DI268" s="71"/>
      <c r="DJ268" s="71"/>
      <c r="DK268" s="71"/>
      <c r="DL268" s="71"/>
      <c r="DM268" s="71"/>
      <c r="DN268" s="71"/>
      <c r="DO268" s="71"/>
      <c r="DP268" s="71"/>
      <c r="DQ268" s="71"/>
      <c r="DR268" s="71"/>
      <c r="DS268" s="71"/>
      <c r="DT268" s="71"/>
      <c r="DU268" s="71"/>
      <c r="DV268" s="71"/>
      <c r="DW268" s="71"/>
      <c r="DX268" s="71"/>
      <c r="DY268" s="71"/>
      <c r="DZ268" s="71"/>
      <c r="EA268" s="71"/>
      <c r="EB268" s="71"/>
      <c r="EC268" s="71"/>
      <c r="ED268" s="71"/>
      <c r="EE268" s="71"/>
      <c r="EF268" s="71"/>
      <c r="EG268" s="71"/>
      <c r="EH268" s="71"/>
      <c r="EI268" s="71"/>
      <c r="EJ268" s="71"/>
      <c r="EK268" s="71"/>
      <c r="EL268" s="71"/>
      <c r="EM268" s="71"/>
      <c r="EN268" s="71"/>
      <c r="EO268" s="71"/>
      <c r="EP268" s="71"/>
      <c r="EQ268" s="71"/>
      <c r="ER268" s="71"/>
      <c r="ES268" s="71"/>
      <c r="ET268" s="71"/>
      <c r="EU268" s="71"/>
      <c r="EV268" s="71"/>
      <c r="EW268" s="71"/>
      <c r="EX268" s="71"/>
      <c r="EY268" s="71"/>
      <c r="EZ268" s="71"/>
      <c r="FA268" s="71"/>
      <c r="FB268" s="71"/>
      <c r="FC268" s="71"/>
      <c r="FD268" s="71"/>
      <c r="FE268" s="71"/>
      <c r="FF268" s="71"/>
      <c r="FG268" s="71"/>
      <c r="FH268" s="71"/>
      <c r="FI268" s="71"/>
      <c r="FJ268" s="71"/>
      <c r="FK268" s="71"/>
      <c r="FL268" s="71"/>
      <c r="FM268" s="71"/>
      <c r="FN268" s="71"/>
      <c r="FO268" s="71"/>
      <c r="FP268" s="71"/>
      <c r="FQ268" s="71"/>
      <c r="FR268" s="71"/>
      <c r="FS268" s="71"/>
      <c r="FT268" s="71"/>
      <c r="FU268" s="71"/>
      <c r="FV268" s="71"/>
      <c r="FW268" s="71"/>
      <c r="FX268" s="71"/>
      <c r="FY268" s="71"/>
      <c r="FZ268" s="71"/>
      <c r="GA268" s="71"/>
      <c r="GB268" s="71"/>
      <c r="GC268" s="71"/>
      <c r="GD268" s="71"/>
      <c r="GE268" s="71"/>
      <c r="GF268" s="71"/>
      <c r="GG268" s="71"/>
      <c r="GH268" s="71"/>
      <c r="GI268" s="71"/>
      <c r="GJ268" s="71"/>
      <c r="GK268" s="71"/>
      <c r="GL268" s="71"/>
      <c r="GM268" s="71"/>
      <c r="GN268" s="71"/>
      <c r="GO268" s="71"/>
      <c r="GP268" s="71"/>
      <c r="GQ268" s="71"/>
      <c r="GR268" s="71"/>
      <c r="GS268" s="71"/>
      <c r="GT268" s="71"/>
      <c r="GU268" s="71"/>
      <c r="GV268" s="71"/>
      <c r="GW268" s="71"/>
      <c r="GX268" s="71"/>
      <c r="GY268" s="71"/>
      <c r="GZ268" s="71"/>
      <c r="HA268" s="71"/>
      <c r="HB268" s="71"/>
      <c r="HC268" s="71"/>
      <c r="HD268" s="71"/>
      <c r="HE268" s="71"/>
      <c r="HF268" s="71"/>
      <c r="HG268" s="71"/>
      <c r="HH268" s="71"/>
      <c r="HI268" s="71"/>
      <c r="HJ268" s="71"/>
      <c r="HK268" s="71"/>
      <c r="HL268" s="71"/>
      <c r="HM268" s="71"/>
      <c r="HN268" s="71"/>
      <c r="HO268" s="71"/>
      <c r="HP268" s="71"/>
      <c r="HQ268" s="71"/>
      <c r="HR268" s="71"/>
      <c r="HS268" s="71"/>
      <c r="HT268" s="71"/>
      <c r="HU268" s="71"/>
      <c r="HV268" s="71"/>
      <c r="HW268" s="71"/>
      <c r="HX268" s="71"/>
      <c r="HY268" s="71"/>
      <c r="HZ268" s="71"/>
      <c r="IA268" s="71"/>
      <c r="IB268" s="71"/>
      <c r="IC268" s="71"/>
      <c r="ID268" s="71"/>
      <c r="IE268" s="71"/>
      <c r="IF268" s="71"/>
      <c r="IG268" s="71"/>
      <c r="IH268" s="71"/>
      <c r="II268" s="71"/>
      <c r="IJ268" s="71"/>
      <c r="IK268" s="71"/>
      <c r="IL268" s="71"/>
      <c r="IM268" s="71"/>
      <c r="IN268" s="71"/>
      <c r="IO268" s="71"/>
      <c r="IP268" s="71"/>
      <c r="IQ268" s="71"/>
      <c r="IR268" s="71"/>
      <c r="IS268" s="71"/>
      <c r="IT268" s="71"/>
      <c r="IU268" s="71"/>
      <c r="IV268" s="71"/>
      <c r="IW268" s="71"/>
      <c r="IX268" s="71"/>
      <c r="IY268" s="71"/>
      <c r="IZ268" s="71"/>
      <c r="JA268" s="71"/>
      <c r="JB268" s="71"/>
      <c r="JC268" s="71"/>
      <c r="JD268" s="71"/>
      <c r="JE268" s="71"/>
      <c r="JF268" s="71"/>
      <c r="JG268" s="71"/>
      <c r="JH268" s="71"/>
      <c r="JI268" s="71"/>
      <c r="JJ268" s="71"/>
      <c r="JK268" s="71"/>
      <c r="JL268" s="71"/>
      <c r="JM268" s="71"/>
      <c r="JN268" s="71"/>
      <c r="JO268" s="71"/>
      <c r="JP268" s="71"/>
      <c r="JQ268" s="71"/>
      <c r="JR268" s="71"/>
      <c r="JS268" s="71"/>
      <c r="JT268" s="71"/>
      <c r="JU268" s="71"/>
      <c r="JV268" s="71"/>
      <c r="JW268" s="71"/>
      <c r="JX268" s="71"/>
      <c r="JY268" s="71"/>
      <c r="JZ268" s="71"/>
      <c r="KA268" s="71"/>
      <c r="KB268" s="71"/>
      <c r="KC268" s="71"/>
      <c r="KD268" s="71"/>
      <c r="KE268" s="71"/>
      <c r="KF268" s="71"/>
      <c r="KG268" s="71"/>
      <c r="KH268" s="71"/>
      <c r="KI268" s="71"/>
      <c r="KJ268" s="71"/>
      <c r="KK268" s="71"/>
      <c r="KL268" s="71"/>
      <c r="KM268" s="71"/>
      <c r="KN268" s="71"/>
      <c r="KO268" s="71"/>
      <c r="KP268" s="71"/>
      <c r="KQ268" s="71"/>
      <c r="KR268" s="71"/>
      <c r="KS268" s="71"/>
      <c r="KT268" s="71"/>
      <c r="KU268" s="71"/>
      <c r="KV268" s="71"/>
      <c r="KW268" s="71"/>
      <c r="KX268" s="71"/>
      <c r="KY268" s="71"/>
      <c r="KZ268" s="71"/>
      <c r="LA268" s="71"/>
      <c r="LB268" s="71"/>
      <c r="LC268" s="71"/>
      <c r="LD268" s="71"/>
      <c r="LE268" s="71"/>
      <c r="LF268" s="71"/>
      <c r="LG268" s="71"/>
      <c r="LH268" s="71"/>
      <c r="LI268" s="71"/>
      <c r="LJ268" s="71"/>
      <c r="LK268" s="71"/>
      <c r="LL268" s="71"/>
      <c r="LM268" s="71"/>
      <c r="LN268" s="71"/>
      <c r="LO268" s="71"/>
      <c r="LP268" s="71"/>
      <c r="LQ268" s="71"/>
      <c r="LR268" s="71"/>
      <c r="LS268" s="71"/>
      <c r="LT268" s="71"/>
      <c r="LU268" s="71"/>
      <c r="LV268" s="71"/>
      <c r="LW268" s="71"/>
      <c r="LX268" s="71"/>
      <c r="LY268" s="71"/>
      <c r="LZ268" s="71"/>
      <c r="MA268" s="71"/>
      <c r="MB268" s="71"/>
      <c r="MC268" s="71"/>
      <c r="MD268" s="71"/>
      <c r="ME268" s="71"/>
      <c r="MF268" s="71"/>
      <c r="MG268" s="71"/>
      <c r="MH268" s="71"/>
      <c r="MI268" s="71"/>
      <c r="MJ268" s="71"/>
      <c r="MK268" s="71"/>
      <c r="ML268" s="71"/>
      <c r="MM268" s="71"/>
      <c r="MN268" s="71"/>
      <c r="MO268" s="71"/>
      <c r="MP268" s="71"/>
      <c r="MQ268" s="71"/>
      <c r="MR268" s="71"/>
      <c r="MS268" s="71"/>
      <c r="MT268" s="71"/>
      <c r="MU268" s="71"/>
      <c r="MV268" s="71"/>
      <c r="MW268" s="71"/>
      <c r="MX268" s="71"/>
      <c r="MY268" s="71"/>
      <c r="MZ268" s="71"/>
      <c r="NA268" s="71"/>
      <c r="NB268" s="71"/>
      <c r="NC268" s="71"/>
      <c r="ND268" s="71"/>
      <c r="NE268" s="71"/>
      <c r="NF268" s="71"/>
      <c r="NG268" s="71"/>
      <c r="NH268" s="71"/>
      <c r="NI268" s="71"/>
      <c r="NJ268" s="71"/>
      <c r="NK268" s="71"/>
      <c r="NL268" s="71"/>
      <c r="NM268" s="71"/>
      <c r="NN268" s="71"/>
      <c r="NO268" s="71"/>
      <c r="NP268" s="71"/>
      <c r="NQ268" s="71"/>
      <c r="NR268" s="71"/>
      <c r="NS268" s="71"/>
      <c r="NT268" s="71"/>
      <c r="NU268" s="71"/>
      <c r="NV268" s="71"/>
      <c r="NW268" s="71"/>
      <c r="NX268" s="71"/>
      <c r="NY268" s="71"/>
      <c r="NZ268" s="71"/>
      <c r="OA268" s="71"/>
      <c r="OB268" s="71"/>
      <c r="OC268" s="71"/>
      <c r="OD268" s="71"/>
      <c r="OE268" s="71"/>
      <c r="OF268" s="71"/>
      <c r="OG268" s="71"/>
      <c r="OH268" s="71"/>
      <c r="OI268" s="71"/>
      <c r="OJ268" s="71"/>
      <c r="OK268" s="71"/>
      <c r="OL268" s="71"/>
      <c r="OM268" s="71"/>
      <c r="ON268" s="71"/>
      <c r="OO268" s="71"/>
      <c r="OP268" s="71"/>
      <c r="OQ268" s="71"/>
      <c r="OR268" s="71"/>
      <c r="OS268" s="71"/>
      <c r="OT268" s="71"/>
      <c r="OU268" s="71"/>
      <c r="OV268" s="71"/>
      <c r="OW268" s="71"/>
      <c r="OX268" s="71"/>
      <c r="OY268" s="71"/>
      <c r="OZ268" s="71"/>
      <c r="PA268" s="71"/>
      <c r="PB268" s="71"/>
      <c r="PC268" s="71"/>
      <c r="PD268" s="71"/>
      <c r="PE268" s="71"/>
      <c r="PF268" s="71"/>
      <c r="PG268" s="71"/>
      <c r="PH268" s="71"/>
      <c r="PI268" s="71"/>
      <c r="PJ268" s="71"/>
      <c r="PK268" s="71"/>
      <c r="PL268" s="71"/>
      <c r="PM268" s="71"/>
      <c r="PN268" s="71"/>
      <c r="PO268" s="71"/>
      <c r="PP268" s="71"/>
      <c r="PQ268" s="71"/>
      <c r="PR268" s="71"/>
      <c r="PS268" s="71"/>
      <c r="PT268" s="71"/>
      <c r="PU268" s="71"/>
      <c r="PV268" s="71"/>
      <c r="PW268" s="71"/>
      <c r="PX268" s="71"/>
      <c r="PY268" s="71"/>
      <c r="PZ268" s="71"/>
      <c r="QA268" s="71"/>
      <c r="QB268" s="71"/>
      <c r="QC268" s="71"/>
      <c r="QD268" s="71"/>
      <c r="QE268" s="71"/>
      <c r="QF268" s="71"/>
      <c r="QG268" s="71"/>
      <c r="QH268" s="71"/>
      <c r="QI268" s="71"/>
      <c r="QJ268" s="71"/>
      <c r="QK268" s="71"/>
      <c r="QL268" s="71"/>
      <c r="QM268" s="71"/>
      <c r="QN268" s="71"/>
      <c r="QO268" s="71"/>
      <c r="QP268" s="71"/>
      <c r="QQ268" s="71"/>
      <c r="QR268" s="71"/>
      <c r="QS268" s="71"/>
      <c r="QT268" s="71"/>
      <c r="QU268" s="71"/>
      <c r="QV268" s="71"/>
      <c r="QW268" s="71"/>
      <c r="QX268" s="71"/>
      <c r="QY268" s="71"/>
      <c r="QZ268" s="71"/>
      <c r="RA268" s="71"/>
      <c r="RB268" s="71"/>
      <c r="RC268" s="71"/>
      <c r="RD268" s="71"/>
      <c r="RE268" s="71"/>
      <c r="RF268" s="71"/>
      <c r="RG268" s="71"/>
      <c r="RH268" s="71"/>
      <c r="RI268" s="71"/>
      <c r="RJ268" s="71"/>
      <c r="RK268" s="71"/>
      <c r="RL268" s="71"/>
      <c r="RM268" s="71"/>
      <c r="RN268" s="71"/>
      <c r="RO268" s="71"/>
      <c r="RP268" s="71"/>
      <c r="RQ268" s="71"/>
      <c r="RR268" s="71"/>
      <c r="RS268" s="71"/>
      <c r="RT268" s="71"/>
      <c r="RU268" s="71"/>
      <c r="RV268" s="71"/>
      <c r="RW268" s="71"/>
      <c r="RX268" s="71"/>
      <c r="RY268" s="71"/>
      <c r="RZ268" s="71"/>
      <c r="SA268" s="71"/>
      <c r="SB268" s="71"/>
      <c r="SC268" s="71"/>
      <c r="SD268" s="71"/>
      <c r="SE268" s="71"/>
      <c r="SF268" s="71"/>
      <c r="SG268" s="71"/>
      <c r="SH268" s="71"/>
      <c r="SI268" s="71"/>
      <c r="SJ268" s="71"/>
      <c r="SK268" s="71"/>
      <c r="SL268" s="71"/>
      <c r="SM268" s="71"/>
      <c r="SN268" s="71"/>
      <c r="SO268" s="71"/>
      <c r="SP268" s="71"/>
      <c r="SQ268" s="71"/>
      <c r="SR268" s="71"/>
      <c r="SS268" s="71"/>
      <c r="ST268" s="71"/>
      <c r="SU268" s="71"/>
      <c r="SV268" s="71"/>
      <c r="SW268" s="71"/>
      <c r="SX268" s="71"/>
      <c r="SY268" s="71"/>
      <c r="SZ268" s="71"/>
      <c r="TA268" s="71"/>
      <c r="TB268" s="71"/>
      <c r="TC268" s="71"/>
      <c r="TD268" s="71"/>
      <c r="TE268" s="71"/>
      <c r="TF268" s="71"/>
      <c r="TG268" s="71"/>
      <c r="TH268" s="71"/>
      <c r="TI268" s="71"/>
      <c r="TJ268" s="71"/>
      <c r="TK268" s="71"/>
      <c r="TL268" s="71"/>
      <c r="TM268" s="71"/>
      <c r="TN268" s="71"/>
      <c r="TO268" s="71"/>
      <c r="TP268" s="71"/>
      <c r="TQ268" s="71"/>
      <c r="TR268" s="71"/>
      <c r="TS268" s="71"/>
      <c r="TT268" s="71"/>
      <c r="TU268" s="71"/>
      <c r="TV268" s="71"/>
      <c r="TW268" s="71"/>
      <c r="TX268" s="71"/>
      <c r="TY268" s="71"/>
      <c r="TZ268" s="71"/>
      <c r="UA268" s="71"/>
      <c r="UB268" s="71"/>
      <c r="UC268" s="71"/>
      <c r="UD268" s="71"/>
      <c r="UE268" s="71"/>
      <c r="UF268" s="71"/>
      <c r="UG268" s="71"/>
      <c r="UH268" s="71"/>
      <c r="UI268" s="71"/>
      <c r="UJ268" s="71"/>
      <c r="UK268" s="71"/>
      <c r="UL268" s="71"/>
      <c r="UM268" s="71"/>
      <c r="UN268" s="71"/>
      <c r="UO268" s="71"/>
      <c r="UP268" s="71"/>
      <c r="UQ268" s="71"/>
      <c r="UR268" s="71"/>
      <c r="US268" s="71"/>
      <c r="UT268" s="71"/>
      <c r="UU268" s="71"/>
      <c r="UV268" s="71"/>
      <c r="UW268" s="71"/>
      <c r="UX268" s="71"/>
      <c r="UY268" s="71"/>
      <c r="UZ268" s="71"/>
      <c r="VA268" s="71"/>
      <c r="VB268" s="71"/>
      <c r="VC268" s="71"/>
      <c r="VD268" s="71"/>
      <c r="VE268" s="71"/>
      <c r="VF268" s="71"/>
      <c r="VG268" s="71"/>
      <c r="VH268" s="71"/>
      <c r="VI268" s="71"/>
      <c r="VJ268" s="71"/>
      <c r="VK268" s="71"/>
      <c r="VL268" s="71"/>
      <c r="VM268" s="71"/>
      <c r="VN268" s="71"/>
      <c r="VO268" s="71"/>
      <c r="VP268" s="71"/>
      <c r="VQ268" s="71"/>
      <c r="VR268" s="71"/>
      <c r="VS268" s="71"/>
      <c r="VT268" s="71"/>
      <c r="VU268" s="71"/>
      <c r="VV268" s="71"/>
      <c r="VW268" s="71"/>
      <c r="VX268" s="71"/>
      <c r="VY268" s="71"/>
      <c r="VZ268" s="71"/>
      <c r="WA268" s="71"/>
      <c r="WB268" s="71"/>
      <c r="WC268" s="71"/>
      <c r="WD268" s="71"/>
      <c r="WE268" s="71"/>
      <c r="WF268" s="71"/>
      <c r="WG268" s="71"/>
      <c r="WH268" s="71"/>
      <c r="WI268" s="71"/>
      <c r="WJ268" s="71"/>
      <c r="WK268" s="71"/>
      <c r="WL268" s="71"/>
      <c r="WM268" s="71"/>
      <c r="WN268" s="71"/>
      <c r="WO268" s="71"/>
      <c r="WP268" s="71"/>
      <c r="WQ268" s="71"/>
      <c r="WR268" s="71"/>
      <c r="WS268" s="71"/>
      <c r="WT268" s="71"/>
      <c r="WU268" s="71"/>
      <c r="WV268" s="71"/>
      <c r="WW268" s="71"/>
      <c r="WX268" s="71"/>
      <c r="WY268" s="71"/>
      <c r="WZ268" s="71"/>
      <c r="XA268" s="71"/>
      <c r="XB268" s="71"/>
      <c r="XC268" s="71"/>
      <c r="XD268" s="71"/>
      <c r="XE268" s="71"/>
      <c r="XF268" s="71"/>
      <c r="XG268" s="71"/>
      <c r="XH268" s="71"/>
      <c r="XI268" s="71"/>
      <c r="XJ268" s="71"/>
      <c r="XK268" s="71"/>
      <c r="XL268" s="71"/>
      <c r="XM268" s="71"/>
      <c r="XN268" s="71"/>
      <c r="XO268" s="71"/>
      <c r="XP268" s="71"/>
      <c r="XQ268" s="71"/>
      <c r="XR268" s="71"/>
      <c r="XS268" s="71"/>
      <c r="XT268" s="71"/>
      <c r="XU268" s="71"/>
      <c r="XV268" s="71"/>
      <c r="XW268" s="71"/>
      <c r="XX268" s="71"/>
      <c r="XY268" s="71"/>
      <c r="XZ268" s="71"/>
      <c r="YA268" s="71"/>
      <c r="YB268" s="71"/>
      <c r="YC268" s="71"/>
      <c r="YD268" s="71"/>
      <c r="YE268" s="71"/>
      <c r="YF268" s="71"/>
      <c r="YG268" s="71"/>
      <c r="YH268" s="71"/>
      <c r="YI268" s="71"/>
      <c r="YJ268" s="71"/>
      <c r="YK268" s="71"/>
      <c r="YL268" s="71"/>
      <c r="YM268" s="71"/>
      <c r="YN268" s="71"/>
      <c r="YO268" s="71"/>
      <c r="YP268" s="71"/>
      <c r="YQ268" s="71"/>
      <c r="YR268" s="71"/>
      <c r="YS268" s="71"/>
      <c r="YT268" s="71"/>
      <c r="YU268" s="71"/>
      <c r="YV268" s="71"/>
      <c r="YW268" s="71"/>
      <c r="YX268" s="71"/>
      <c r="YY268" s="71"/>
      <c r="YZ268" s="71"/>
      <c r="ZA268" s="71"/>
      <c r="ZB268" s="71"/>
      <c r="ZC268" s="71"/>
      <c r="ZD268" s="71"/>
      <c r="ZE268" s="71"/>
      <c r="ZF268" s="71"/>
      <c r="ZG268" s="71"/>
      <c r="ZH268" s="71"/>
      <c r="ZI268" s="71"/>
      <c r="ZJ268" s="71"/>
      <c r="ZK268" s="71"/>
      <c r="ZL268" s="71"/>
      <c r="ZM268" s="71"/>
      <c r="ZN268" s="71"/>
      <c r="ZO268" s="71"/>
      <c r="ZP268" s="71"/>
      <c r="ZQ268" s="71"/>
      <c r="ZR268" s="71"/>
      <c r="ZS268" s="71"/>
      <c r="ZT268" s="71"/>
      <c r="ZU268" s="71"/>
      <c r="ZV268" s="71"/>
      <c r="ZW268" s="71"/>
      <c r="ZX268" s="71"/>
      <c r="ZY268" s="71"/>
      <c r="ZZ268" s="71"/>
      <c r="AAA268" s="71"/>
      <c r="AAB268" s="71"/>
      <c r="AAC268" s="71"/>
      <c r="AAD268" s="71"/>
      <c r="AAE268" s="71"/>
      <c r="AAF268" s="71"/>
      <c r="AAG268" s="71"/>
      <c r="AAH268" s="71"/>
      <c r="AAI268" s="71"/>
      <c r="AAJ268" s="71"/>
      <c r="AAK268" s="71"/>
      <c r="AAL268" s="71"/>
      <c r="AAM268" s="71"/>
      <c r="AAN268" s="71"/>
      <c r="AAO268" s="71"/>
      <c r="AAP268" s="71"/>
      <c r="AAQ268" s="71"/>
      <c r="AAR268" s="71"/>
      <c r="AAS268" s="71"/>
      <c r="AAT268" s="71"/>
      <c r="AAU268" s="71"/>
      <c r="AAV268" s="71"/>
      <c r="AAW268" s="71"/>
      <c r="AAX268" s="71"/>
      <c r="AAY268" s="71"/>
      <c r="AAZ268" s="71"/>
      <c r="ABA268" s="71"/>
      <c r="ABB268" s="71"/>
      <c r="ABC268" s="71"/>
      <c r="ABD268" s="71"/>
      <c r="ABE268" s="71"/>
      <c r="ABF268" s="71"/>
      <c r="ABG268" s="71"/>
      <c r="ABH268" s="71"/>
      <c r="ABI268" s="71"/>
      <c r="ABJ268" s="71"/>
      <c r="ABK268" s="71"/>
      <c r="ABL268" s="71"/>
      <c r="ABM268" s="71"/>
      <c r="ABN268" s="71"/>
      <c r="ABO268" s="71"/>
      <c r="ABP268" s="71"/>
      <c r="ABQ268" s="71"/>
      <c r="ABR268" s="71"/>
      <c r="ABS268" s="71"/>
      <c r="ABT268" s="71"/>
      <c r="ABU268" s="71"/>
      <c r="ABV268" s="71"/>
      <c r="ABW268" s="71"/>
      <c r="ABX268" s="71"/>
      <c r="ABY268" s="71"/>
      <c r="ABZ268" s="71"/>
      <c r="ACA268" s="71"/>
      <c r="ACB268" s="71"/>
      <c r="ACC268" s="71"/>
      <c r="ACD268" s="71"/>
      <c r="ACE268" s="71"/>
      <c r="ACF268" s="71"/>
      <c r="ACG268" s="71"/>
      <c r="ACH268" s="71"/>
      <c r="ACI268" s="71"/>
      <c r="ACJ268" s="71"/>
      <c r="ACK268" s="71"/>
      <c r="ACL268" s="71"/>
      <c r="ACM268" s="71"/>
      <c r="ACN268" s="71"/>
      <c r="ACO268" s="71"/>
      <c r="ACP268" s="71"/>
      <c r="ACQ268" s="71"/>
      <c r="ACR268" s="71"/>
      <c r="ACS268" s="71"/>
      <c r="ACT268" s="71"/>
      <c r="ACU268" s="71"/>
      <c r="ACV268" s="71"/>
      <c r="ACW268" s="71"/>
      <c r="ACX268" s="71"/>
      <c r="ACY268" s="71"/>
      <c r="ACZ268" s="71"/>
      <c r="ADA268" s="71"/>
      <c r="ADB268" s="71"/>
      <c r="ADC268" s="71"/>
      <c r="ADD268" s="71"/>
      <c r="ADE268" s="71"/>
      <c r="ADF268" s="71"/>
      <c r="ADG268" s="71"/>
      <c r="ADH268" s="71"/>
      <c r="ADI268" s="71"/>
      <c r="ADJ268" s="71"/>
      <c r="ADK268" s="71"/>
      <c r="ADL268" s="71"/>
      <c r="ADM268" s="71"/>
      <c r="ADN268" s="71"/>
      <c r="ADO268" s="71"/>
      <c r="ADP268" s="71"/>
      <c r="ADQ268" s="71"/>
      <c r="ADR268" s="71"/>
      <c r="ADS268" s="71"/>
      <c r="ADT268" s="71"/>
      <c r="ADU268" s="71"/>
      <c r="ADV268" s="71"/>
      <c r="ADW268" s="71"/>
      <c r="ADX268" s="71"/>
      <c r="ADY268" s="71"/>
      <c r="ADZ268" s="71"/>
      <c r="AEA268" s="71"/>
      <c r="AEB268" s="71"/>
      <c r="AEC268" s="71"/>
    </row>
    <row r="269" spans="1:809" s="73" customFormat="1" ht="15" customHeight="1">
      <c r="A269" s="49"/>
      <c r="B269" s="35">
        <v>3</v>
      </c>
      <c r="C269" s="62" t="s">
        <v>590</v>
      </c>
      <c r="D269" s="72" t="s">
        <v>67</v>
      </c>
      <c r="E269" s="63"/>
      <c r="F269" s="63"/>
      <c r="G269" s="63"/>
      <c r="H269" s="64"/>
      <c r="I269" s="63" t="s">
        <v>52</v>
      </c>
      <c r="J269" s="65">
        <v>1</v>
      </c>
      <c r="K269" s="90">
        <v>124</v>
      </c>
      <c r="L269" s="65">
        <v>1961</v>
      </c>
      <c r="M269" s="84">
        <v>22616</v>
      </c>
      <c r="N269" s="64"/>
      <c r="O269" s="68">
        <v>0.7</v>
      </c>
      <c r="P269" s="68"/>
      <c r="Q269" s="69" t="s">
        <v>298</v>
      </c>
      <c r="R269" s="70"/>
      <c r="S269" s="29" t="s">
        <v>156</v>
      </c>
      <c r="T269" s="30" t="str">
        <f t="shared" si="4"/>
        <v>Coal</v>
      </c>
      <c r="U269" s="29"/>
      <c r="V269" s="29"/>
      <c r="W269" s="29"/>
      <c r="X269" s="29"/>
      <c r="Y269" s="29"/>
      <c r="Z269" s="29"/>
      <c r="AA269" s="29"/>
      <c r="AB269" s="71"/>
      <c r="AC269" s="71"/>
      <c r="AD269" s="71"/>
      <c r="AE269" s="71"/>
      <c r="AF269" s="71"/>
      <c r="AG269" s="71"/>
      <c r="AH269" s="71"/>
      <c r="AI269" s="71"/>
      <c r="AJ269" s="71"/>
      <c r="AK269" s="71"/>
      <c r="AL269" s="71"/>
      <c r="AM269" s="71"/>
      <c r="AN269" s="71"/>
      <c r="AO269" s="71"/>
      <c r="AP269" s="71"/>
      <c r="AQ269" s="71"/>
      <c r="AR269" s="71"/>
      <c r="AS269" s="71"/>
      <c r="AT269" s="71"/>
      <c r="AU269" s="71"/>
      <c r="AV269" s="71"/>
      <c r="AW269" s="71"/>
      <c r="AX269" s="71"/>
      <c r="AY269" s="71"/>
      <c r="AZ269" s="71"/>
      <c r="BA269" s="71"/>
      <c r="BB269" s="71"/>
      <c r="BC269" s="71"/>
      <c r="BD269" s="71"/>
      <c r="BE269" s="71"/>
      <c r="BF269" s="71"/>
      <c r="BG269" s="71"/>
      <c r="BH269" s="71"/>
      <c r="BI269" s="71"/>
      <c r="BJ269" s="71"/>
      <c r="BK269" s="71"/>
      <c r="BL269" s="71"/>
      <c r="BM269" s="71"/>
      <c r="BN269" s="71"/>
      <c r="BO269" s="71"/>
      <c r="BP269" s="71"/>
      <c r="BQ269" s="71"/>
      <c r="BR269" s="71"/>
      <c r="BS269" s="71"/>
      <c r="BT269" s="71"/>
      <c r="BU269" s="71"/>
      <c r="BV269" s="71"/>
      <c r="BW269" s="71"/>
      <c r="BX269" s="71"/>
      <c r="BY269" s="71"/>
      <c r="BZ269" s="71"/>
      <c r="CA269" s="71"/>
      <c r="CB269" s="71"/>
      <c r="CC269" s="71"/>
      <c r="CD269" s="71"/>
      <c r="CE269" s="71"/>
      <c r="CF269" s="71"/>
      <c r="CG269" s="71"/>
      <c r="CH269" s="71"/>
      <c r="CI269" s="71"/>
      <c r="CJ269" s="71"/>
      <c r="CK269" s="71"/>
      <c r="CL269" s="71"/>
      <c r="CM269" s="71"/>
      <c r="CN269" s="71"/>
      <c r="CO269" s="71"/>
      <c r="CP269" s="71"/>
      <c r="CQ269" s="71"/>
      <c r="CR269" s="71"/>
      <c r="CS269" s="71"/>
      <c r="CT269" s="71"/>
      <c r="CU269" s="71"/>
      <c r="CV269" s="71"/>
      <c r="CW269" s="71"/>
      <c r="CX269" s="71"/>
      <c r="CY269" s="71"/>
      <c r="CZ269" s="71"/>
      <c r="DA269" s="71"/>
      <c r="DB269" s="71"/>
      <c r="DC269" s="71"/>
      <c r="DD269" s="71"/>
      <c r="DE269" s="71"/>
      <c r="DF269" s="71"/>
      <c r="DG269" s="71"/>
      <c r="DH269" s="71"/>
      <c r="DI269" s="71"/>
      <c r="DJ269" s="71"/>
      <c r="DK269" s="71"/>
      <c r="DL269" s="71"/>
      <c r="DM269" s="71"/>
      <c r="DN269" s="71"/>
      <c r="DO269" s="71"/>
      <c r="DP269" s="71"/>
      <c r="DQ269" s="71"/>
      <c r="DR269" s="71"/>
      <c r="DS269" s="71"/>
      <c r="DT269" s="71"/>
      <c r="DU269" s="71"/>
      <c r="DV269" s="71"/>
      <c r="DW269" s="71"/>
      <c r="DX269" s="71"/>
      <c r="DY269" s="71"/>
      <c r="DZ269" s="71"/>
      <c r="EA269" s="71"/>
      <c r="EB269" s="71"/>
      <c r="EC269" s="71"/>
      <c r="ED269" s="71"/>
      <c r="EE269" s="71"/>
      <c r="EF269" s="71"/>
      <c r="EG269" s="71"/>
      <c r="EH269" s="71"/>
      <c r="EI269" s="71"/>
      <c r="EJ269" s="71"/>
      <c r="EK269" s="71"/>
      <c r="EL269" s="71"/>
      <c r="EM269" s="71"/>
      <c r="EN269" s="71"/>
      <c r="EO269" s="71"/>
      <c r="EP269" s="71"/>
      <c r="EQ269" s="71"/>
      <c r="ER269" s="71"/>
      <c r="ES269" s="71"/>
      <c r="ET269" s="71"/>
      <c r="EU269" s="71"/>
      <c r="EV269" s="71"/>
      <c r="EW269" s="71"/>
      <c r="EX269" s="71"/>
      <c r="EY269" s="71"/>
      <c r="EZ269" s="71"/>
      <c r="FA269" s="71"/>
      <c r="FB269" s="71"/>
      <c r="FC269" s="71"/>
      <c r="FD269" s="71"/>
      <c r="FE269" s="71"/>
      <c r="FF269" s="71"/>
      <c r="FG269" s="71"/>
      <c r="FH269" s="71"/>
      <c r="FI269" s="71"/>
      <c r="FJ269" s="71"/>
      <c r="FK269" s="71"/>
      <c r="FL269" s="71"/>
      <c r="FM269" s="71"/>
      <c r="FN269" s="71"/>
      <c r="FO269" s="71"/>
      <c r="FP269" s="71"/>
      <c r="FQ269" s="71"/>
      <c r="FR269" s="71"/>
      <c r="FS269" s="71"/>
      <c r="FT269" s="71"/>
      <c r="FU269" s="71"/>
      <c r="FV269" s="71"/>
      <c r="FW269" s="71"/>
      <c r="FX269" s="71"/>
      <c r="FY269" s="71"/>
      <c r="FZ269" s="71"/>
      <c r="GA269" s="71"/>
      <c r="GB269" s="71"/>
      <c r="GC269" s="71"/>
      <c r="GD269" s="71"/>
      <c r="GE269" s="71"/>
      <c r="GF269" s="71"/>
      <c r="GG269" s="71"/>
      <c r="GH269" s="71"/>
      <c r="GI269" s="71"/>
      <c r="GJ269" s="71"/>
      <c r="GK269" s="71"/>
      <c r="GL269" s="71"/>
      <c r="GM269" s="71"/>
      <c r="GN269" s="71"/>
      <c r="GO269" s="71"/>
      <c r="GP269" s="71"/>
      <c r="GQ269" s="71"/>
      <c r="GR269" s="71"/>
      <c r="GS269" s="71"/>
      <c r="GT269" s="71"/>
      <c r="GU269" s="71"/>
      <c r="GV269" s="71"/>
      <c r="GW269" s="71"/>
      <c r="GX269" s="71"/>
      <c r="GY269" s="71"/>
      <c r="GZ269" s="71"/>
      <c r="HA269" s="71"/>
      <c r="HB269" s="71"/>
      <c r="HC269" s="71"/>
      <c r="HD269" s="71"/>
      <c r="HE269" s="71"/>
      <c r="HF269" s="71"/>
      <c r="HG269" s="71"/>
      <c r="HH269" s="71"/>
      <c r="HI269" s="71"/>
      <c r="HJ269" s="71"/>
      <c r="HK269" s="71"/>
      <c r="HL269" s="71"/>
      <c r="HM269" s="71"/>
      <c r="HN269" s="71"/>
      <c r="HO269" s="71"/>
      <c r="HP269" s="71"/>
      <c r="HQ269" s="71"/>
      <c r="HR269" s="71"/>
      <c r="HS269" s="71"/>
      <c r="HT269" s="71"/>
      <c r="HU269" s="71"/>
      <c r="HV269" s="71"/>
      <c r="HW269" s="71"/>
      <c r="HX269" s="71"/>
      <c r="HY269" s="71"/>
      <c r="HZ269" s="71"/>
      <c r="IA269" s="71"/>
      <c r="IB269" s="71"/>
      <c r="IC269" s="71"/>
      <c r="ID269" s="71"/>
      <c r="IE269" s="71"/>
      <c r="IF269" s="71"/>
      <c r="IG269" s="71"/>
      <c r="IH269" s="71"/>
      <c r="II269" s="71"/>
      <c r="IJ269" s="71"/>
      <c r="IK269" s="71"/>
      <c r="IL269" s="71"/>
      <c r="IM269" s="71"/>
      <c r="IN269" s="71"/>
      <c r="IO269" s="71"/>
      <c r="IP269" s="71"/>
      <c r="IQ269" s="71"/>
      <c r="IR269" s="71"/>
      <c r="IS269" s="71"/>
      <c r="IT269" s="71"/>
      <c r="IU269" s="71"/>
      <c r="IV269" s="71"/>
      <c r="IW269" s="71"/>
      <c r="IX269" s="71"/>
      <c r="IY269" s="71"/>
      <c r="IZ269" s="71"/>
      <c r="JA269" s="71"/>
      <c r="JB269" s="71"/>
      <c r="JC269" s="71"/>
      <c r="JD269" s="71"/>
      <c r="JE269" s="71"/>
      <c r="JF269" s="71"/>
      <c r="JG269" s="71"/>
      <c r="JH269" s="71"/>
      <c r="JI269" s="71"/>
      <c r="JJ269" s="71"/>
      <c r="JK269" s="71"/>
      <c r="JL269" s="71"/>
      <c r="JM269" s="71"/>
      <c r="JN269" s="71"/>
      <c r="JO269" s="71"/>
      <c r="JP269" s="71"/>
      <c r="JQ269" s="71"/>
      <c r="JR269" s="71"/>
      <c r="JS269" s="71"/>
      <c r="JT269" s="71"/>
      <c r="JU269" s="71"/>
      <c r="JV269" s="71"/>
      <c r="JW269" s="71"/>
      <c r="JX269" s="71"/>
      <c r="JY269" s="71"/>
      <c r="JZ269" s="71"/>
      <c r="KA269" s="71"/>
      <c r="KB269" s="71"/>
      <c r="KC269" s="71"/>
      <c r="KD269" s="71"/>
      <c r="KE269" s="71"/>
      <c r="KF269" s="71"/>
      <c r="KG269" s="71"/>
      <c r="KH269" s="71"/>
      <c r="KI269" s="71"/>
      <c r="KJ269" s="71"/>
      <c r="KK269" s="71"/>
      <c r="KL269" s="71"/>
      <c r="KM269" s="71"/>
      <c r="KN269" s="71"/>
      <c r="KO269" s="71"/>
      <c r="KP269" s="71"/>
      <c r="KQ269" s="71"/>
      <c r="KR269" s="71"/>
      <c r="KS269" s="71"/>
      <c r="KT269" s="71"/>
      <c r="KU269" s="71"/>
      <c r="KV269" s="71"/>
      <c r="KW269" s="71"/>
      <c r="KX269" s="71"/>
      <c r="KY269" s="71"/>
      <c r="KZ269" s="71"/>
      <c r="LA269" s="71"/>
      <c r="LB269" s="71"/>
      <c r="LC269" s="71"/>
      <c r="LD269" s="71"/>
      <c r="LE269" s="71"/>
      <c r="LF269" s="71"/>
      <c r="LG269" s="71"/>
      <c r="LH269" s="71"/>
      <c r="LI269" s="71"/>
      <c r="LJ269" s="71"/>
      <c r="LK269" s="71"/>
      <c r="LL269" s="71"/>
      <c r="LM269" s="71"/>
      <c r="LN269" s="71"/>
      <c r="LO269" s="71"/>
      <c r="LP269" s="71"/>
      <c r="LQ269" s="71"/>
      <c r="LR269" s="71"/>
      <c r="LS269" s="71"/>
      <c r="LT269" s="71"/>
      <c r="LU269" s="71"/>
      <c r="LV269" s="71"/>
      <c r="LW269" s="71"/>
      <c r="LX269" s="71"/>
      <c r="LY269" s="71"/>
      <c r="LZ269" s="71"/>
      <c r="MA269" s="71"/>
      <c r="MB269" s="71"/>
      <c r="MC269" s="71"/>
      <c r="MD269" s="71"/>
      <c r="ME269" s="71"/>
      <c r="MF269" s="71"/>
      <c r="MG269" s="71"/>
      <c r="MH269" s="71"/>
      <c r="MI269" s="71"/>
      <c r="MJ269" s="71"/>
      <c r="MK269" s="71"/>
      <c r="ML269" s="71"/>
      <c r="MM269" s="71"/>
      <c r="MN269" s="71"/>
      <c r="MO269" s="71"/>
      <c r="MP269" s="71"/>
      <c r="MQ269" s="71"/>
      <c r="MR269" s="71"/>
      <c r="MS269" s="71"/>
      <c r="MT269" s="71"/>
      <c r="MU269" s="71"/>
      <c r="MV269" s="71"/>
      <c r="MW269" s="71"/>
      <c r="MX269" s="71"/>
      <c r="MY269" s="71"/>
      <c r="MZ269" s="71"/>
      <c r="NA269" s="71"/>
      <c r="NB269" s="71"/>
      <c r="NC269" s="71"/>
      <c r="ND269" s="71"/>
      <c r="NE269" s="71"/>
      <c r="NF269" s="71"/>
      <c r="NG269" s="71"/>
      <c r="NH269" s="71"/>
      <c r="NI269" s="71"/>
      <c r="NJ269" s="71"/>
      <c r="NK269" s="71"/>
      <c r="NL269" s="71"/>
      <c r="NM269" s="71"/>
      <c r="NN269" s="71"/>
      <c r="NO269" s="71"/>
      <c r="NP269" s="71"/>
      <c r="NQ269" s="71"/>
      <c r="NR269" s="71"/>
      <c r="NS269" s="71"/>
      <c r="NT269" s="71"/>
      <c r="NU269" s="71"/>
      <c r="NV269" s="71"/>
      <c r="NW269" s="71"/>
      <c r="NX269" s="71"/>
      <c r="NY269" s="71"/>
      <c r="NZ269" s="71"/>
      <c r="OA269" s="71"/>
      <c r="OB269" s="71"/>
      <c r="OC269" s="71"/>
      <c r="OD269" s="71"/>
      <c r="OE269" s="71"/>
      <c r="OF269" s="71"/>
      <c r="OG269" s="71"/>
      <c r="OH269" s="71"/>
      <c r="OI269" s="71"/>
      <c r="OJ269" s="71"/>
      <c r="OK269" s="71"/>
      <c r="OL269" s="71"/>
      <c r="OM269" s="71"/>
      <c r="ON269" s="71"/>
      <c r="OO269" s="71"/>
      <c r="OP269" s="71"/>
      <c r="OQ269" s="71"/>
      <c r="OR269" s="71"/>
      <c r="OS269" s="71"/>
      <c r="OT269" s="71"/>
      <c r="OU269" s="71"/>
      <c r="OV269" s="71"/>
      <c r="OW269" s="71"/>
      <c r="OX269" s="71"/>
      <c r="OY269" s="71"/>
      <c r="OZ269" s="71"/>
      <c r="PA269" s="71"/>
      <c r="PB269" s="71"/>
      <c r="PC269" s="71"/>
      <c r="PD269" s="71"/>
      <c r="PE269" s="71"/>
      <c r="PF269" s="71"/>
      <c r="PG269" s="71"/>
      <c r="PH269" s="71"/>
      <c r="PI269" s="71"/>
      <c r="PJ269" s="71"/>
      <c r="PK269" s="71"/>
      <c r="PL269" s="71"/>
      <c r="PM269" s="71"/>
      <c r="PN269" s="71"/>
      <c r="PO269" s="71"/>
      <c r="PP269" s="71"/>
      <c r="PQ269" s="71"/>
      <c r="PR269" s="71"/>
      <c r="PS269" s="71"/>
      <c r="PT269" s="71"/>
      <c r="PU269" s="71"/>
      <c r="PV269" s="71"/>
      <c r="PW269" s="71"/>
      <c r="PX269" s="71"/>
      <c r="PY269" s="71"/>
      <c r="PZ269" s="71"/>
      <c r="QA269" s="71"/>
      <c r="QB269" s="71"/>
      <c r="QC269" s="71"/>
      <c r="QD269" s="71"/>
      <c r="QE269" s="71"/>
      <c r="QF269" s="71"/>
      <c r="QG269" s="71"/>
      <c r="QH269" s="71"/>
      <c r="QI269" s="71"/>
      <c r="QJ269" s="71"/>
      <c r="QK269" s="71"/>
      <c r="QL269" s="71"/>
      <c r="QM269" s="71"/>
      <c r="QN269" s="71"/>
      <c r="QO269" s="71"/>
      <c r="QP269" s="71"/>
      <c r="QQ269" s="71"/>
      <c r="QR269" s="71"/>
      <c r="QS269" s="71"/>
      <c r="QT269" s="71"/>
      <c r="QU269" s="71"/>
      <c r="QV269" s="71"/>
      <c r="QW269" s="71"/>
      <c r="QX269" s="71"/>
      <c r="QY269" s="71"/>
      <c r="QZ269" s="71"/>
      <c r="RA269" s="71"/>
      <c r="RB269" s="71"/>
      <c r="RC269" s="71"/>
      <c r="RD269" s="71"/>
      <c r="RE269" s="71"/>
      <c r="RF269" s="71"/>
      <c r="RG269" s="71"/>
      <c r="RH269" s="71"/>
      <c r="RI269" s="71"/>
      <c r="RJ269" s="71"/>
      <c r="RK269" s="71"/>
      <c r="RL269" s="71"/>
      <c r="RM269" s="71"/>
      <c r="RN269" s="71"/>
      <c r="RO269" s="71"/>
      <c r="RP269" s="71"/>
      <c r="RQ269" s="71"/>
      <c r="RR269" s="71"/>
      <c r="RS269" s="71"/>
      <c r="RT269" s="71"/>
      <c r="RU269" s="71"/>
      <c r="RV269" s="71"/>
      <c r="RW269" s="71"/>
      <c r="RX269" s="71"/>
      <c r="RY269" s="71"/>
      <c r="RZ269" s="71"/>
      <c r="SA269" s="71"/>
      <c r="SB269" s="71"/>
      <c r="SC269" s="71"/>
      <c r="SD269" s="71"/>
      <c r="SE269" s="71"/>
      <c r="SF269" s="71"/>
      <c r="SG269" s="71"/>
      <c r="SH269" s="71"/>
      <c r="SI269" s="71"/>
      <c r="SJ269" s="71"/>
      <c r="SK269" s="71"/>
      <c r="SL269" s="71"/>
      <c r="SM269" s="71"/>
      <c r="SN269" s="71"/>
      <c r="SO269" s="71"/>
      <c r="SP269" s="71"/>
      <c r="SQ269" s="71"/>
      <c r="SR269" s="71"/>
      <c r="SS269" s="71"/>
      <c r="ST269" s="71"/>
      <c r="SU269" s="71"/>
      <c r="SV269" s="71"/>
      <c r="SW269" s="71"/>
      <c r="SX269" s="71"/>
      <c r="SY269" s="71"/>
      <c r="SZ269" s="71"/>
      <c r="TA269" s="71"/>
      <c r="TB269" s="71"/>
      <c r="TC269" s="71"/>
      <c r="TD269" s="71"/>
      <c r="TE269" s="71"/>
      <c r="TF269" s="71"/>
      <c r="TG269" s="71"/>
      <c r="TH269" s="71"/>
      <c r="TI269" s="71"/>
      <c r="TJ269" s="71"/>
      <c r="TK269" s="71"/>
      <c r="TL269" s="71"/>
      <c r="TM269" s="71"/>
      <c r="TN269" s="71"/>
      <c r="TO269" s="71"/>
      <c r="TP269" s="71"/>
      <c r="TQ269" s="71"/>
      <c r="TR269" s="71"/>
      <c r="TS269" s="71"/>
      <c r="TT269" s="71"/>
      <c r="TU269" s="71"/>
      <c r="TV269" s="71"/>
      <c r="TW269" s="71"/>
      <c r="TX269" s="71"/>
      <c r="TY269" s="71"/>
      <c r="TZ269" s="71"/>
      <c r="UA269" s="71"/>
      <c r="UB269" s="71"/>
      <c r="UC269" s="71"/>
      <c r="UD269" s="71"/>
      <c r="UE269" s="71"/>
      <c r="UF269" s="71"/>
      <c r="UG269" s="71"/>
      <c r="UH269" s="71"/>
      <c r="UI269" s="71"/>
      <c r="UJ269" s="71"/>
      <c r="UK269" s="71"/>
      <c r="UL269" s="71"/>
      <c r="UM269" s="71"/>
      <c r="UN269" s="71"/>
      <c r="UO269" s="71"/>
      <c r="UP269" s="71"/>
      <c r="UQ269" s="71"/>
      <c r="UR269" s="71"/>
      <c r="US269" s="71"/>
      <c r="UT269" s="71"/>
      <c r="UU269" s="71"/>
      <c r="UV269" s="71"/>
      <c r="UW269" s="71"/>
      <c r="UX269" s="71"/>
      <c r="UY269" s="71"/>
      <c r="UZ269" s="71"/>
      <c r="VA269" s="71"/>
      <c r="VB269" s="71"/>
      <c r="VC269" s="71"/>
      <c r="VD269" s="71"/>
      <c r="VE269" s="71"/>
      <c r="VF269" s="71"/>
      <c r="VG269" s="71"/>
      <c r="VH269" s="71"/>
      <c r="VI269" s="71"/>
      <c r="VJ269" s="71"/>
      <c r="VK269" s="71"/>
      <c r="VL269" s="71"/>
      <c r="VM269" s="71"/>
      <c r="VN269" s="71"/>
      <c r="VO269" s="71"/>
      <c r="VP269" s="71"/>
      <c r="VQ269" s="71"/>
      <c r="VR269" s="71"/>
      <c r="VS269" s="71"/>
      <c r="VT269" s="71"/>
      <c r="VU269" s="71"/>
      <c r="VV269" s="71"/>
      <c r="VW269" s="71"/>
      <c r="VX269" s="71"/>
      <c r="VY269" s="71"/>
      <c r="VZ269" s="71"/>
      <c r="WA269" s="71"/>
      <c r="WB269" s="71"/>
      <c r="WC269" s="71"/>
      <c r="WD269" s="71"/>
      <c r="WE269" s="71"/>
      <c r="WF269" s="71"/>
      <c r="WG269" s="71"/>
      <c r="WH269" s="71"/>
      <c r="WI269" s="71"/>
      <c r="WJ269" s="71"/>
      <c r="WK269" s="71"/>
      <c r="WL269" s="71"/>
      <c r="WM269" s="71"/>
      <c r="WN269" s="71"/>
      <c r="WO269" s="71"/>
      <c r="WP269" s="71"/>
      <c r="WQ269" s="71"/>
      <c r="WR269" s="71"/>
      <c r="WS269" s="71"/>
      <c r="WT269" s="71"/>
      <c r="WU269" s="71"/>
      <c r="WV269" s="71"/>
      <c r="WW269" s="71"/>
      <c r="WX269" s="71"/>
      <c r="WY269" s="71"/>
      <c r="WZ269" s="71"/>
      <c r="XA269" s="71"/>
      <c r="XB269" s="71"/>
      <c r="XC269" s="71"/>
      <c r="XD269" s="71"/>
      <c r="XE269" s="71"/>
      <c r="XF269" s="71"/>
      <c r="XG269" s="71"/>
      <c r="XH269" s="71"/>
      <c r="XI269" s="71"/>
      <c r="XJ269" s="71"/>
      <c r="XK269" s="71"/>
      <c r="XL269" s="71"/>
      <c r="XM269" s="71"/>
      <c r="XN269" s="71"/>
      <c r="XO269" s="71"/>
      <c r="XP269" s="71"/>
      <c r="XQ269" s="71"/>
      <c r="XR269" s="71"/>
      <c r="XS269" s="71"/>
      <c r="XT269" s="71"/>
      <c r="XU269" s="71"/>
      <c r="XV269" s="71"/>
      <c r="XW269" s="71"/>
      <c r="XX269" s="71"/>
      <c r="XY269" s="71"/>
      <c r="XZ269" s="71"/>
      <c r="YA269" s="71"/>
      <c r="YB269" s="71"/>
      <c r="YC269" s="71"/>
      <c r="YD269" s="71"/>
      <c r="YE269" s="71"/>
      <c r="YF269" s="71"/>
      <c r="YG269" s="71"/>
      <c r="YH269" s="71"/>
      <c r="YI269" s="71"/>
      <c r="YJ269" s="71"/>
      <c r="YK269" s="71"/>
      <c r="YL269" s="71"/>
      <c r="YM269" s="71"/>
      <c r="YN269" s="71"/>
      <c r="YO269" s="71"/>
      <c r="YP269" s="71"/>
      <c r="YQ269" s="71"/>
      <c r="YR269" s="71"/>
      <c r="YS269" s="71"/>
      <c r="YT269" s="71"/>
      <c r="YU269" s="71"/>
      <c r="YV269" s="71"/>
      <c r="YW269" s="71"/>
      <c r="YX269" s="71"/>
      <c r="YY269" s="71"/>
      <c r="YZ269" s="71"/>
      <c r="ZA269" s="71"/>
      <c r="ZB269" s="71"/>
      <c r="ZC269" s="71"/>
      <c r="ZD269" s="71"/>
      <c r="ZE269" s="71"/>
      <c r="ZF269" s="71"/>
      <c r="ZG269" s="71"/>
      <c r="ZH269" s="71"/>
      <c r="ZI269" s="71"/>
      <c r="ZJ269" s="71"/>
      <c r="ZK269" s="71"/>
      <c r="ZL269" s="71"/>
      <c r="ZM269" s="71"/>
      <c r="ZN269" s="71"/>
      <c r="ZO269" s="71"/>
      <c r="ZP269" s="71"/>
      <c r="ZQ269" s="71"/>
      <c r="ZR269" s="71"/>
      <c r="ZS269" s="71"/>
      <c r="ZT269" s="71"/>
      <c r="ZU269" s="71"/>
      <c r="ZV269" s="71"/>
      <c r="ZW269" s="71"/>
      <c r="ZX269" s="71"/>
      <c r="ZY269" s="71"/>
      <c r="ZZ269" s="71"/>
      <c r="AAA269" s="71"/>
      <c r="AAB269" s="71"/>
      <c r="AAC269" s="71"/>
      <c r="AAD269" s="71"/>
      <c r="AAE269" s="71"/>
      <c r="AAF269" s="71"/>
      <c r="AAG269" s="71"/>
      <c r="AAH269" s="71"/>
      <c r="AAI269" s="71"/>
      <c r="AAJ269" s="71"/>
      <c r="AAK269" s="71"/>
      <c r="AAL269" s="71"/>
      <c r="AAM269" s="71"/>
      <c r="AAN269" s="71"/>
      <c r="AAO269" s="71"/>
      <c r="AAP269" s="71"/>
      <c r="AAQ269" s="71"/>
      <c r="AAR269" s="71"/>
      <c r="AAS269" s="71"/>
      <c r="AAT269" s="71"/>
      <c r="AAU269" s="71"/>
      <c r="AAV269" s="71"/>
      <c r="AAW269" s="71"/>
      <c r="AAX269" s="71"/>
      <c r="AAY269" s="71"/>
      <c r="AAZ269" s="71"/>
      <c r="ABA269" s="71"/>
      <c r="ABB269" s="71"/>
      <c r="ABC269" s="71"/>
      <c r="ABD269" s="71"/>
      <c r="ABE269" s="71"/>
      <c r="ABF269" s="71"/>
      <c r="ABG269" s="71"/>
      <c r="ABH269" s="71"/>
      <c r="ABI269" s="71"/>
      <c r="ABJ269" s="71"/>
      <c r="ABK269" s="71"/>
      <c r="ABL269" s="71"/>
      <c r="ABM269" s="71"/>
      <c r="ABN269" s="71"/>
      <c r="ABO269" s="71"/>
      <c r="ABP269" s="71"/>
      <c r="ABQ269" s="71"/>
      <c r="ABR269" s="71"/>
      <c r="ABS269" s="71"/>
      <c r="ABT269" s="71"/>
      <c r="ABU269" s="71"/>
      <c r="ABV269" s="71"/>
      <c r="ABW269" s="71"/>
      <c r="ABX269" s="71"/>
      <c r="ABY269" s="71"/>
      <c r="ABZ269" s="71"/>
      <c r="ACA269" s="71"/>
      <c r="ACB269" s="71"/>
      <c r="ACC269" s="71"/>
      <c r="ACD269" s="71"/>
      <c r="ACE269" s="71"/>
      <c r="ACF269" s="71"/>
      <c r="ACG269" s="71"/>
      <c r="ACH269" s="71"/>
      <c r="ACI269" s="71"/>
      <c r="ACJ269" s="71"/>
      <c r="ACK269" s="71"/>
      <c r="ACL269" s="71"/>
      <c r="ACM269" s="71"/>
      <c r="ACN269" s="71"/>
      <c r="ACO269" s="71"/>
      <c r="ACP269" s="71"/>
      <c r="ACQ269" s="71"/>
      <c r="ACR269" s="71"/>
      <c r="ACS269" s="71"/>
      <c r="ACT269" s="71"/>
      <c r="ACU269" s="71"/>
      <c r="ACV269" s="71"/>
      <c r="ACW269" s="71"/>
      <c r="ACX269" s="71"/>
      <c r="ACY269" s="71"/>
      <c r="ACZ269" s="71"/>
      <c r="ADA269" s="71"/>
      <c r="ADB269" s="71"/>
      <c r="ADC269" s="71"/>
      <c r="ADD269" s="71"/>
      <c r="ADE269" s="71"/>
      <c r="ADF269" s="71"/>
      <c r="ADG269" s="71"/>
      <c r="ADH269" s="71"/>
      <c r="ADI269" s="71"/>
      <c r="ADJ269" s="71"/>
      <c r="ADK269" s="71"/>
      <c r="ADL269" s="71"/>
      <c r="ADM269" s="71"/>
      <c r="ADN269" s="71"/>
      <c r="ADO269" s="71"/>
      <c r="ADP269" s="71"/>
      <c r="ADQ269" s="71"/>
      <c r="ADR269" s="71"/>
      <c r="ADS269" s="71"/>
      <c r="ADT269" s="71"/>
      <c r="ADU269" s="71"/>
      <c r="ADV269" s="71"/>
      <c r="ADW269" s="71"/>
      <c r="ADX269" s="71"/>
      <c r="ADY269" s="71"/>
      <c r="ADZ269" s="71"/>
      <c r="AEA269" s="71"/>
      <c r="AEB269" s="71"/>
      <c r="AEC269" s="71"/>
    </row>
    <row r="270" spans="1:809" s="128" customFormat="1" ht="15" customHeight="1">
      <c r="A270" s="35"/>
      <c r="B270" s="35">
        <v>5</v>
      </c>
      <c r="C270" s="62" t="s">
        <v>625</v>
      </c>
      <c r="D270" s="72" t="s">
        <v>67</v>
      </c>
      <c r="E270" s="63"/>
      <c r="F270" s="63"/>
      <c r="G270" s="63"/>
      <c r="H270" s="64"/>
      <c r="I270" s="63">
        <v>3</v>
      </c>
      <c r="J270" s="65">
        <v>3</v>
      </c>
      <c r="K270" s="90"/>
      <c r="L270" s="65">
        <v>1961</v>
      </c>
      <c r="M270" s="89">
        <v>1961</v>
      </c>
      <c r="N270" s="64"/>
      <c r="O270" s="68"/>
      <c r="P270" s="68">
        <v>11</v>
      </c>
      <c r="Q270" s="69" t="s">
        <v>436</v>
      </c>
      <c r="R270" s="70" t="s">
        <v>626</v>
      </c>
      <c r="S270" s="29" t="s">
        <v>156</v>
      </c>
      <c r="T270" s="30" t="str">
        <f t="shared" si="4"/>
        <v>Coal</v>
      </c>
      <c r="U270" s="29"/>
      <c r="V270" s="29"/>
      <c r="W270" s="29"/>
      <c r="X270" s="29"/>
      <c r="Y270" s="29"/>
      <c r="Z270" s="29"/>
      <c r="AA270" s="29"/>
      <c r="AB270" s="71"/>
      <c r="AC270" s="71"/>
      <c r="AD270" s="71"/>
      <c r="AE270" s="71"/>
      <c r="AF270" s="71"/>
      <c r="AG270" s="71"/>
      <c r="AH270" s="71"/>
      <c r="AI270" s="71"/>
      <c r="AJ270" s="71"/>
      <c r="AK270" s="71"/>
      <c r="AL270" s="71"/>
      <c r="AM270" s="71"/>
      <c r="AN270" s="71"/>
      <c r="AO270" s="71"/>
      <c r="AP270" s="71"/>
      <c r="AQ270" s="71"/>
      <c r="AR270" s="71"/>
      <c r="AS270" s="71"/>
      <c r="AT270" s="71"/>
      <c r="AU270" s="71"/>
      <c r="AV270" s="71"/>
      <c r="AW270" s="71"/>
      <c r="AX270" s="71"/>
      <c r="AY270" s="71"/>
      <c r="AZ270" s="71"/>
      <c r="BA270" s="71"/>
      <c r="BB270" s="71"/>
      <c r="BC270" s="71"/>
      <c r="BD270" s="71"/>
      <c r="BE270" s="71"/>
      <c r="BF270" s="71"/>
      <c r="BG270" s="71"/>
      <c r="BH270" s="71"/>
      <c r="BI270" s="71"/>
      <c r="BJ270" s="71"/>
      <c r="BK270" s="71"/>
      <c r="BL270" s="71"/>
      <c r="BM270" s="71"/>
      <c r="BN270" s="71"/>
      <c r="BO270" s="71"/>
      <c r="BP270" s="71"/>
      <c r="BQ270" s="71"/>
      <c r="BR270" s="71"/>
      <c r="BS270" s="71"/>
      <c r="BT270" s="71"/>
      <c r="BU270" s="71"/>
      <c r="BV270" s="71"/>
      <c r="BW270" s="71"/>
      <c r="BX270" s="71"/>
      <c r="BY270" s="71"/>
      <c r="BZ270" s="71"/>
      <c r="CA270" s="71"/>
      <c r="CB270" s="71"/>
      <c r="CC270" s="71"/>
      <c r="CD270" s="71"/>
      <c r="CE270" s="71"/>
      <c r="CF270" s="71"/>
      <c r="CG270" s="71"/>
      <c r="CH270" s="71"/>
      <c r="CI270" s="71"/>
      <c r="CJ270" s="71"/>
      <c r="CK270" s="71"/>
      <c r="CL270" s="71"/>
      <c r="CM270" s="71"/>
      <c r="CN270" s="71"/>
      <c r="CO270" s="71"/>
      <c r="CP270" s="71"/>
      <c r="CQ270" s="71"/>
      <c r="CR270" s="71"/>
      <c r="CS270" s="71"/>
      <c r="CT270" s="71"/>
      <c r="CU270" s="71"/>
      <c r="CV270" s="71"/>
      <c r="CW270" s="71"/>
      <c r="CX270" s="71"/>
      <c r="CY270" s="71"/>
      <c r="CZ270" s="71"/>
      <c r="DA270" s="71"/>
      <c r="DB270" s="71"/>
      <c r="DC270" s="71"/>
      <c r="DD270" s="71"/>
      <c r="DE270" s="71"/>
      <c r="DF270" s="71"/>
      <c r="DG270" s="71"/>
      <c r="DH270" s="71"/>
      <c r="DI270" s="71"/>
      <c r="DJ270" s="71"/>
      <c r="DK270" s="71"/>
      <c r="DL270" s="71"/>
      <c r="DM270" s="71"/>
      <c r="DN270" s="71"/>
      <c r="DO270" s="71"/>
      <c r="DP270" s="71"/>
      <c r="DQ270" s="71"/>
      <c r="DR270" s="71"/>
      <c r="DS270" s="71"/>
      <c r="DT270" s="71"/>
      <c r="DU270" s="71"/>
      <c r="DV270" s="71"/>
      <c r="DW270" s="71"/>
      <c r="DX270" s="71"/>
      <c r="DY270" s="71"/>
      <c r="DZ270" s="71"/>
      <c r="EA270" s="71"/>
      <c r="EB270" s="71"/>
      <c r="EC270" s="71"/>
      <c r="ED270" s="71"/>
      <c r="EE270" s="71"/>
      <c r="EF270" s="71"/>
      <c r="EG270" s="71"/>
      <c r="EH270" s="71"/>
      <c r="EI270" s="71"/>
      <c r="EJ270" s="71"/>
      <c r="EK270" s="71"/>
      <c r="EL270" s="71"/>
      <c r="EM270" s="71"/>
      <c r="EN270" s="71"/>
      <c r="EO270" s="71"/>
      <c r="EP270" s="71"/>
      <c r="EQ270" s="71"/>
      <c r="ER270" s="71"/>
      <c r="ES270" s="71"/>
      <c r="ET270" s="71"/>
      <c r="EU270" s="71"/>
      <c r="EV270" s="71"/>
      <c r="EW270" s="71"/>
      <c r="EX270" s="71"/>
      <c r="EY270" s="71"/>
      <c r="EZ270" s="71"/>
      <c r="FA270" s="71"/>
      <c r="FB270" s="71"/>
      <c r="FC270" s="71"/>
      <c r="FD270" s="71"/>
      <c r="FE270" s="71"/>
      <c r="FF270" s="120"/>
      <c r="FG270" s="120"/>
      <c r="FH270" s="120"/>
      <c r="FI270" s="120"/>
      <c r="FJ270" s="120"/>
      <c r="FK270" s="120"/>
      <c r="FL270" s="120"/>
      <c r="FM270" s="120"/>
      <c r="FN270" s="120"/>
      <c r="FO270" s="120"/>
      <c r="FP270" s="120"/>
      <c r="FQ270" s="120"/>
      <c r="FR270" s="120"/>
      <c r="FS270" s="120"/>
      <c r="FT270" s="120"/>
      <c r="FU270" s="120"/>
      <c r="FV270" s="120"/>
      <c r="FW270" s="120"/>
      <c r="FX270" s="120"/>
      <c r="FY270" s="120"/>
      <c r="FZ270" s="120"/>
      <c r="GA270" s="120"/>
      <c r="GB270" s="120"/>
      <c r="GC270" s="120"/>
      <c r="GD270" s="120"/>
      <c r="GE270" s="120"/>
      <c r="GF270" s="120"/>
      <c r="GG270" s="120"/>
      <c r="GH270" s="120"/>
      <c r="GI270" s="120"/>
      <c r="GJ270" s="120"/>
      <c r="GK270" s="120"/>
      <c r="GL270" s="120"/>
      <c r="GM270" s="120"/>
      <c r="GN270" s="120"/>
      <c r="GO270" s="120"/>
      <c r="GP270" s="120"/>
      <c r="GQ270" s="120"/>
      <c r="GR270" s="120"/>
      <c r="GS270" s="120"/>
      <c r="GT270" s="120"/>
      <c r="GU270" s="120"/>
      <c r="GV270" s="120"/>
      <c r="GW270" s="120"/>
      <c r="GX270" s="120"/>
      <c r="GY270" s="120"/>
      <c r="GZ270" s="120"/>
      <c r="HA270" s="120"/>
      <c r="HB270" s="120"/>
      <c r="HC270" s="120"/>
      <c r="HD270" s="120"/>
      <c r="HE270" s="120"/>
      <c r="HF270" s="120"/>
      <c r="HG270" s="120"/>
      <c r="HH270" s="120"/>
      <c r="HI270" s="120"/>
      <c r="HJ270" s="120"/>
      <c r="HK270" s="120"/>
      <c r="HL270" s="120"/>
      <c r="HM270" s="120"/>
      <c r="HN270" s="120"/>
      <c r="HO270" s="120"/>
      <c r="HP270" s="120"/>
      <c r="HQ270" s="120"/>
      <c r="HR270" s="120"/>
      <c r="HS270" s="120"/>
      <c r="HT270" s="120"/>
      <c r="HU270" s="120"/>
      <c r="HV270" s="120"/>
      <c r="HW270" s="120"/>
      <c r="HX270" s="120"/>
      <c r="HY270" s="120"/>
      <c r="HZ270" s="120"/>
      <c r="IA270" s="120"/>
      <c r="IB270" s="120"/>
      <c r="IC270" s="120"/>
      <c r="ID270" s="120"/>
      <c r="IE270" s="120"/>
      <c r="IF270" s="120"/>
      <c r="IG270" s="120"/>
      <c r="IH270" s="120"/>
      <c r="II270" s="120"/>
      <c r="IJ270" s="120"/>
      <c r="IK270" s="120"/>
      <c r="IL270" s="120"/>
      <c r="IM270" s="120"/>
      <c r="IN270" s="120"/>
      <c r="IO270" s="120"/>
      <c r="IP270" s="120"/>
      <c r="IQ270" s="120"/>
      <c r="IR270" s="120"/>
      <c r="IS270" s="120"/>
      <c r="IT270" s="120"/>
      <c r="IU270" s="120"/>
      <c r="IV270" s="120"/>
      <c r="IW270" s="120"/>
      <c r="IX270" s="120"/>
      <c r="IY270" s="120"/>
      <c r="IZ270" s="120"/>
      <c r="JA270" s="120"/>
      <c r="JB270" s="120"/>
      <c r="JC270" s="120"/>
      <c r="JD270" s="120"/>
      <c r="JE270" s="120"/>
      <c r="JF270" s="120"/>
      <c r="JG270" s="120"/>
      <c r="JH270" s="120"/>
      <c r="JI270" s="120"/>
      <c r="JJ270" s="120"/>
      <c r="JK270" s="120"/>
      <c r="JL270" s="120"/>
      <c r="JM270" s="120"/>
      <c r="JN270" s="120"/>
      <c r="JO270" s="120"/>
      <c r="JP270" s="120"/>
      <c r="JQ270" s="120"/>
      <c r="JR270" s="120"/>
      <c r="JS270" s="120"/>
      <c r="JT270" s="120"/>
      <c r="JU270" s="120"/>
      <c r="JV270" s="120"/>
      <c r="JW270" s="120"/>
      <c r="JX270" s="120"/>
      <c r="JY270" s="120"/>
      <c r="JZ270" s="120"/>
      <c r="KA270" s="120"/>
      <c r="KB270" s="120"/>
      <c r="KC270" s="120"/>
      <c r="KD270" s="120"/>
      <c r="KE270" s="120"/>
      <c r="KF270" s="120"/>
      <c r="KG270" s="120"/>
      <c r="KH270" s="120"/>
      <c r="KI270" s="120"/>
      <c r="KJ270" s="120"/>
      <c r="KK270" s="120"/>
      <c r="KL270" s="120"/>
      <c r="KM270" s="120"/>
      <c r="KN270" s="120"/>
      <c r="KO270" s="120"/>
      <c r="KP270" s="120"/>
      <c r="KQ270" s="120"/>
      <c r="KR270" s="120"/>
      <c r="KS270" s="120"/>
      <c r="KT270" s="120"/>
      <c r="KU270" s="120"/>
      <c r="KV270" s="120"/>
      <c r="KW270" s="120"/>
      <c r="KX270" s="120"/>
      <c r="KY270" s="120"/>
      <c r="KZ270" s="120"/>
      <c r="LA270" s="120"/>
      <c r="LB270" s="120"/>
      <c r="LC270" s="120"/>
      <c r="LD270" s="120"/>
      <c r="LE270" s="120"/>
      <c r="LF270" s="120"/>
      <c r="LG270" s="120"/>
      <c r="LH270" s="120"/>
      <c r="LI270" s="120"/>
      <c r="LJ270" s="120"/>
      <c r="LK270" s="120"/>
      <c r="LL270" s="120"/>
      <c r="LM270" s="120"/>
      <c r="LN270" s="120"/>
      <c r="LO270" s="120"/>
      <c r="LP270" s="120"/>
      <c r="LQ270" s="120"/>
      <c r="LR270" s="120"/>
      <c r="LS270" s="120"/>
      <c r="LT270" s="120"/>
      <c r="LU270" s="120"/>
      <c r="LV270" s="120"/>
      <c r="LW270" s="120"/>
      <c r="LX270" s="120"/>
      <c r="LY270" s="120"/>
      <c r="LZ270" s="120"/>
      <c r="MA270" s="120"/>
      <c r="MB270" s="120"/>
      <c r="MC270" s="120"/>
      <c r="MD270" s="120"/>
      <c r="ME270" s="120"/>
      <c r="MF270" s="120"/>
      <c r="MG270" s="120"/>
      <c r="MH270" s="120"/>
      <c r="MI270" s="120"/>
      <c r="MJ270" s="120"/>
      <c r="MK270" s="120"/>
      <c r="ML270" s="120"/>
      <c r="MM270" s="120"/>
      <c r="MN270" s="120"/>
      <c r="MO270" s="120"/>
      <c r="MP270" s="120"/>
      <c r="MQ270" s="120"/>
      <c r="MR270" s="120"/>
      <c r="MS270" s="120"/>
      <c r="MT270" s="120"/>
      <c r="MU270" s="120"/>
      <c r="MV270" s="120"/>
      <c r="MW270" s="120"/>
      <c r="MX270" s="120"/>
      <c r="MY270" s="120"/>
      <c r="MZ270" s="120"/>
      <c r="NA270" s="120"/>
      <c r="NB270" s="120"/>
      <c r="NC270" s="120"/>
      <c r="ND270" s="120"/>
      <c r="NE270" s="120"/>
      <c r="NF270" s="120"/>
      <c r="NG270" s="120"/>
      <c r="NH270" s="120"/>
      <c r="NI270" s="120"/>
      <c r="NJ270" s="120"/>
      <c r="NK270" s="120"/>
      <c r="NL270" s="120"/>
      <c r="NM270" s="120"/>
      <c r="NN270" s="120"/>
      <c r="NO270" s="120"/>
      <c r="NP270" s="120"/>
      <c r="NQ270" s="120"/>
      <c r="NR270" s="120"/>
      <c r="NS270" s="120"/>
      <c r="NT270" s="120"/>
      <c r="NU270" s="120"/>
      <c r="NV270" s="120"/>
      <c r="NW270" s="120"/>
      <c r="NX270" s="120"/>
      <c r="NY270" s="120"/>
      <c r="NZ270" s="120"/>
      <c r="OA270" s="120"/>
      <c r="OB270" s="120"/>
      <c r="OC270" s="120"/>
      <c r="OD270" s="120"/>
      <c r="OE270" s="120"/>
      <c r="OF270" s="120"/>
      <c r="OG270" s="120"/>
      <c r="OH270" s="120"/>
      <c r="OI270" s="120"/>
      <c r="OJ270" s="120"/>
      <c r="OK270" s="120"/>
      <c r="OL270" s="120"/>
      <c r="OM270" s="120"/>
      <c r="ON270" s="120"/>
      <c r="OO270" s="120"/>
      <c r="OP270" s="120"/>
      <c r="OQ270" s="120"/>
      <c r="OR270" s="120"/>
      <c r="OS270" s="120"/>
      <c r="OT270" s="120"/>
      <c r="OU270" s="120"/>
      <c r="OV270" s="120"/>
      <c r="OW270" s="120"/>
      <c r="OX270" s="120"/>
      <c r="OY270" s="120"/>
      <c r="OZ270" s="120"/>
      <c r="PA270" s="120"/>
      <c r="PB270" s="120"/>
      <c r="PC270" s="120"/>
      <c r="PD270" s="120"/>
      <c r="PE270" s="120"/>
      <c r="PF270" s="120"/>
      <c r="PG270" s="120"/>
      <c r="PH270" s="120"/>
      <c r="PI270" s="120"/>
      <c r="PJ270" s="120"/>
      <c r="PK270" s="120"/>
      <c r="PL270" s="120"/>
      <c r="PM270" s="120"/>
      <c r="PN270" s="120"/>
      <c r="PO270" s="120"/>
      <c r="PP270" s="120"/>
      <c r="PQ270" s="120"/>
      <c r="PR270" s="120"/>
      <c r="PS270" s="120"/>
      <c r="PT270" s="120"/>
      <c r="PU270" s="120"/>
      <c r="PV270" s="120"/>
      <c r="PW270" s="120"/>
      <c r="PX270" s="120"/>
      <c r="PY270" s="120"/>
      <c r="PZ270" s="120"/>
      <c r="QA270" s="120"/>
      <c r="QB270" s="120"/>
      <c r="QC270" s="120"/>
      <c r="QD270" s="120"/>
      <c r="QE270" s="120"/>
      <c r="QF270" s="120"/>
      <c r="QG270" s="120"/>
      <c r="QH270" s="120"/>
      <c r="QI270" s="120"/>
      <c r="QJ270" s="120"/>
      <c r="QK270" s="120"/>
      <c r="QL270" s="120"/>
      <c r="QM270" s="120"/>
      <c r="QN270" s="120"/>
      <c r="QO270" s="120"/>
      <c r="QP270" s="120"/>
      <c r="QQ270" s="120"/>
      <c r="QR270" s="120"/>
      <c r="QS270" s="120"/>
      <c r="QT270" s="120"/>
      <c r="QU270" s="120"/>
      <c r="QV270" s="120"/>
      <c r="QW270" s="120"/>
      <c r="QX270" s="120"/>
      <c r="QY270" s="120"/>
      <c r="QZ270" s="120"/>
      <c r="RA270" s="120"/>
      <c r="RB270" s="120"/>
      <c r="RC270" s="120"/>
      <c r="RD270" s="120"/>
      <c r="RE270" s="120"/>
      <c r="RF270" s="120"/>
      <c r="RG270" s="120"/>
      <c r="RH270" s="120"/>
      <c r="RI270" s="120"/>
      <c r="RJ270" s="120"/>
      <c r="RK270" s="120"/>
      <c r="RL270" s="120"/>
      <c r="RM270" s="120"/>
      <c r="RN270" s="120"/>
      <c r="RO270" s="120"/>
      <c r="RP270" s="120"/>
      <c r="RQ270" s="120"/>
      <c r="RR270" s="120"/>
      <c r="RS270" s="120"/>
      <c r="RT270" s="120"/>
      <c r="RU270" s="120"/>
      <c r="RV270" s="120"/>
      <c r="RW270" s="120"/>
      <c r="RX270" s="120"/>
      <c r="RY270" s="120"/>
      <c r="RZ270" s="120"/>
      <c r="SA270" s="120"/>
      <c r="SB270" s="120"/>
      <c r="SC270" s="120"/>
      <c r="SD270" s="120"/>
      <c r="SE270" s="120"/>
      <c r="SF270" s="120"/>
      <c r="SG270" s="120"/>
      <c r="SH270" s="120"/>
      <c r="SI270" s="120"/>
      <c r="SJ270" s="120"/>
      <c r="SK270" s="120"/>
      <c r="SL270" s="120"/>
      <c r="SM270" s="120"/>
      <c r="SN270" s="120"/>
      <c r="SO270" s="120"/>
      <c r="SP270" s="120"/>
      <c r="SQ270" s="120"/>
      <c r="SR270" s="120"/>
      <c r="SS270" s="120"/>
      <c r="ST270" s="120"/>
      <c r="SU270" s="120"/>
      <c r="SV270" s="120"/>
      <c r="SW270" s="120"/>
      <c r="SX270" s="120"/>
      <c r="SY270" s="120"/>
      <c r="SZ270" s="120"/>
      <c r="TA270" s="120"/>
      <c r="TB270" s="120"/>
      <c r="TC270" s="120"/>
      <c r="TD270" s="120"/>
      <c r="TE270" s="120"/>
      <c r="TF270" s="120"/>
      <c r="TG270" s="120"/>
      <c r="TH270" s="120"/>
      <c r="TI270" s="120"/>
      <c r="TJ270" s="120"/>
      <c r="TK270" s="120"/>
      <c r="TL270" s="120"/>
      <c r="TM270" s="120"/>
      <c r="TN270" s="120"/>
      <c r="TO270" s="120"/>
      <c r="TP270" s="120"/>
      <c r="TQ270" s="120"/>
      <c r="TR270" s="120"/>
      <c r="TS270" s="120"/>
      <c r="TT270" s="120"/>
      <c r="TU270" s="120"/>
      <c r="TV270" s="120"/>
      <c r="TW270" s="120"/>
      <c r="TX270" s="120"/>
      <c r="TY270" s="120"/>
      <c r="TZ270" s="120"/>
      <c r="UA270" s="120"/>
      <c r="UB270" s="120"/>
      <c r="UC270" s="120"/>
      <c r="UD270" s="120"/>
      <c r="UE270" s="120"/>
      <c r="UF270" s="120"/>
      <c r="UG270" s="120"/>
      <c r="UH270" s="120"/>
      <c r="UI270" s="120"/>
      <c r="UJ270" s="120"/>
      <c r="UK270" s="120"/>
      <c r="UL270" s="120"/>
      <c r="UM270" s="120"/>
      <c r="UN270" s="120"/>
      <c r="UO270" s="120"/>
      <c r="UP270" s="120"/>
      <c r="UQ270" s="120"/>
      <c r="UR270" s="120"/>
      <c r="US270" s="120"/>
      <c r="UT270" s="120"/>
      <c r="UU270" s="120"/>
      <c r="UV270" s="120"/>
      <c r="UW270" s="120"/>
      <c r="UX270" s="120"/>
      <c r="UY270" s="120"/>
      <c r="UZ270" s="120"/>
      <c r="VA270" s="120"/>
      <c r="VB270" s="120"/>
      <c r="VC270" s="120"/>
      <c r="VD270" s="120"/>
      <c r="VE270" s="120"/>
      <c r="VF270" s="120"/>
      <c r="VG270" s="120"/>
      <c r="VH270" s="120"/>
      <c r="VI270" s="120"/>
      <c r="VJ270" s="120"/>
      <c r="VK270" s="120"/>
      <c r="VL270" s="120"/>
      <c r="VM270" s="120"/>
      <c r="VN270" s="120"/>
      <c r="VO270" s="120"/>
      <c r="VP270" s="120"/>
      <c r="VQ270" s="120"/>
      <c r="VR270" s="120"/>
      <c r="VS270" s="120"/>
      <c r="VT270" s="120"/>
      <c r="VU270" s="120"/>
      <c r="VV270" s="120"/>
      <c r="VW270" s="120"/>
      <c r="VX270" s="120"/>
      <c r="VY270" s="120"/>
      <c r="VZ270" s="120"/>
      <c r="WA270" s="120"/>
      <c r="WB270" s="120"/>
      <c r="WC270" s="120"/>
      <c r="WD270" s="120"/>
      <c r="WE270" s="120"/>
      <c r="WF270" s="120"/>
      <c r="WG270" s="120"/>
      <c r="WH270" s="120"/>
      <c r="WI270" s="120"/>
      <c r="WJ270" s="120"/>
      <c r="WK270" s="120"/>
      <c r="WL270" s="120"/>
      <c r="WM270" s="120"/>
      <c r="WN270" s="120"/>
      <c r="WO270" s="120"/>
      <c r="WP270" s="120"/>
      <c r="WQ270" s="120"/>
      <c r="WR270" s="120"/>
      <c r="WS270" s="120"/>
      <c r="WT270" s="120"/>
      <c r="WU270" s="120"/>
      <c r="WV270" s="120"/>
      <c r="WW270" s="120"/>
      <c r="WX270" s="120"/>
      <c r="WY270" s="120"/>
      <c r="WZ270" s="120"/>
      <c r="XA270" s="120"/>
      <c r="XB270" s="120"/>
      <c r="XC270" s="120"/>
      <c r="XD270" s="120"/>
      <c r="XE270" s="120"/>
      <c r="XF270" s="120"/>
      <c r="XG270" s="120"/>
      <c r="XH270" s="120"/>
      <c r="XI270" s="120"/>
      <c r="XJ270" s="120"/>
      <c r="XK270" s="120"/>
      <c r="XL270" s="120"/>
      <c r="XM270" s="120"/>
      <c r="XN270" s="120"/>
      <c r="XO270" s="120"/>
      <c r="XP270" s="120"/>
      <c r="XQ270" s="120"/>
      <c r="XR270" s="120"/>
      <c r="XS270" s="120"/>
      <c r="XT270" s="120"/>
      <c r="XU270" s="120"/>
      <c r="XV270" s="120"/>
      <c r="XW270" s="120"/>
      <c r="XX270" s="120"/>
      <c r="XY270" s="120"/>
      <c r="XZ270" s="120"/>
      <c r="YA270" s="120"/>
      <c r="YB270" s="120"/>
      <c r="YC270" s="120"/>
      <c r="YD270" s="120"/>
      <c r="YE270" s="120"/>
      <c r="YF270" s="120"/>
      <c r="YG270" s="120"/>
      <c r="YH270" s="120"/>
      <c r="YI270" s="120"/>
      <c r="YJ270" s="120"/>
      <c r="YK270" s="120"/>
      <c r="YL270" s="120"/>
      <c r="YM270" s="120"/>
      <c r="YN270" s="120"/>
      <c r="YO270" s="120"/>
      <c r="YP270" s="120"/>
      <c r="YQ270" s="120"/>
      <c r="YR270" s="120"/>
      <c r="YS270" s="120"/>
      <c r="YT270" s="120"/>
      <c r="YU270" s="120"/>
      <c r="YV270" s="120"/>
      <c r="YW270" s="120"/>
      <c r="YX270" s="120"/>
      <c r="YY270" s="120"/>
      <c r="YZ270" s="120"/>
      <c r="ZA270" s="120"/>
      <c r="ZB270" s="120"/>
      <c r="ZC270" s="120"/>
      <c r="ZD270" s="120"/>
      <c r="ZE270" s="120"/>
      <c r="ZF270" s="120"/>
      <c r="ZG270" s="120"/>
      <c r="ZH270" s="120"/>
      <c r="ZI270" s="120"/>
      <c r="ZJ270" s="120"/>
      <c r="ZK270" s="120"/>
      <c r="ZL270" s="120"/>
      <c r="ZM270" s="120"/>
      <c r="ZN270" s="120"/>
      <c r="ZO270" s="120"/>
      <c r="ZP270" s="120"/>
      <c r="ZQ270" s="120"/>
      <c r="ZR270" s="120"/>
      <c r="ZS270" s="120"/>
      <c r="ZT270" s="120"/>
      <c r="ZU270" s="120"/>
      <c r="ZV270" s="120"/>
      <c r="ZW270" s="120"/>
      <c r="ZX270" s="120"/>
      <c r="ZY270" s="120"/>
      <c r="ZZ270" s="120"/>
      <c r="AAA270" s="120"/>
      <c r="AAB270" s="120"/>
      <c r="AAC270" s="120"/>
      <c r="AAD270" s="120"/>
      <c r="AAE270" s="120"/>
      <c r="AAF270" s="120"/>
      <c r="AAG270" s="120"/>
      <c r="AAH270" s="120"/>
      <c r="AAI270" s="120"/>
      <c r="AAJ270" s="120"/>
      <c r="AAK270" s="120"/>
      <c r="AAL270" s="120"/>
      <c r="AAM270" s="120"/>
      <c r="AAN270" s="120"/>
      <c r="AAO270" s="120"/>
      <c r="AAP270" s="120"/>
      <c r="AAQ270" s="120"/>
      <c r="AAR270" s="120"/>
      <c r="AAS270" s="120"/>
      <c r="AAT270" s="120"/>
      <c r="AAU270" s="120"/>
      <c r="AAV270" s="120"/>
      <c r="AAW270" s="120"/>
      <c r="AAX270" s="120"/>
      <c r="AAY270" s="120"/>
      <c r="AAZ270" s="120"/>
      <c r="ABA270" s="120"/>
      <c r="ABB270" s="120"/>
      <c r="ABC270" s="120"/>
      <c r="ABD270" s="120"/>
      <c r="ABE270" s="120"/>
      <c r="ABF270" s="120"/>
      <c r="ABG270" s="120"/>
      <c r="ABH270" s="120"/>
      <c r="ABI270" s="120"/>
      <c r="ABJ270" s="120"/>
      <c r="ABK270" s="120"/>
      <c r="ABL270" s="120"/>
      <c r="ABM270" s="120"/>
      <c r="ABN270" s="120"/>
      <c r="ABO270" s="120"/>
      <c r="ABP270" s="120"/>
      <c r="ABQ270" s="120"/>
      <c r="ABR270" s="120"/>
      <c r="ABS270" s="120"/>
      <c r="ABT270" s="120"/>
      <c r="ABU270" s="120"/>
      <c r="ABV270" s="120"/>
      <c r="ABW270" s="120"/>
      <c r="ABX270" s="120"/>
      <c r="ABY270" s="120"/>
      <c r="ABZ270" s="120"/>
      <c r="ACA270" s="120"/>
      <c r="ACB270" s="120"/>
      <c r="ACC270" s="120"/>
      <c r="ACD270" s="120"/>
      <c r="ACE270" s="120"/>
      <c r="ACF270" s="120"/>
      <c r="ACG270" s="120"/>
      <c r="ACH270" s="120"/>
      <c r="ACI270" s="120"/>
      <c r="ACJ270" s="120"/>
      <c r="ACK270" s="120"/>
      <c r="ACL270" s="120"/>
      <c r="ACM270" s="120"/>
      <c r="ACN270" s="120"/>
      <c r="ACO270" s="120"/>
      <c r="ACP270" s="120"/>
      <c r="ACQ270" s="120"/>
      <c r="ACR270" s="120"/>
      <c r="ACS270" s="120"/>
      <c r="ACT270" s="120"/>
      <c r="ACU270" s="120"/>
      <c r="ACV270" s="120"/>
      <c r="ACW270" s="120"/>
      <c r="ACX270" s="120"/>
      <c r="ACY270" s="120"/>
      <c r="ACZ270" s="120"/>
      <c r="ADA270" s="120"/>
      <c r="ADB270" s="120"/>
      <c r="ADC270" s="120"/>
      <c r="ADD270" s="120"/>
      <c r="ADE270" s="120"/>
      <c r="ADF270" s="120"/>
      <c r="ADG270" s="120"/>
      <c r="ADH270" s="120"/>
      <c r="ADI270" s="120"/>
      <c r="ADJ270" s="120"/>
      <c r="ADK270" s="120"/>
      <c r="ADL270" s="120"/>
      <c r="ADM270" s="120"/>
      <c r="ADN270" s="120"/>
      <c r="ADO270" s="120"/>
      <c r="ADP270" s="120"/>
      <c r="ADQ270" s="120"/>
      <c r="ADR270" s="120"/>
      <c r="ADS270" s="120"/>
      <c r="ADT270" s="120"/>
      <c r="ADU270" s="120"/>
      <c r="ADV270" s="120"/>
      <c r="ADW270" s="120"/>
      <c r="ADX270" s="120"/>
      <c r="ADY270" s="120"/>
      <c r="ADZ270" s="120"/>
      <c r="AEA270" s="120"/>
      <c r="AEB270" s="120"/>
      <c r="AEC270" s="120"/>
    </row>
    <row r="271" spans="1:809" customFormat="1" ht="15" customHeight="1">
      <c r="A271" s="49"/>
      <c r="B271" s="35">
        <v>3</v>
      </c>
      <c r="C271" s="62" t="s">
        <v>627</v>
      </c>
      <c r="D271" s="72" t="s">
        <v>493</v>
      </c>
      <c r="E271" s="63" t="s">
        <v>36</v>
      </c>
      <c r="F271" s="63" t="s">
        <v>86</v>
      </c>
      <c r="G271" s="63"/>
      <c r="H271" s="64"/>
      <c r="I271" s="63" t="s">
        <v>326</v>
      </c>
      <c r="J271" s="65">
        <v>2</v>
      </c>
      <c r="K271" s="90">
        <v>72</v>
      </c>
      <c r="L271" s="65">
        <v>1960</v>
      </c>
      <c r="M271" s="89">
        <v>1960</v>
      </c>
      <c r="N271" s="64"/>
      <c r="O271" s="68"/>
      <c r="P271" s="68"/>
      <c r="Q271" s="69" t="s">
        <v>298</v>
      </c>
      <c r="R271" s="70"/>
      <c r="S271" s="29"/>
      <c r="T271" s="30" t="str">
        <f t="shared" si="4"/>
        <v>Pb</v>
      </c>
      <c r="U271" s="29"/>
      <c r="V271" s="29"/>
      <c r="W271" s="29"/>
      <c r="X271" s="29"/>
      <c r="Y271" s="29"/>
      <c r="Z271" s="29"/>
      <c r="AA271" s="29"/>
      <c r="AB271" s="71"/>
      <c r="AC271" s="71"/>
      <c r="AD271" s="71"/>
      <c r="AE271" s="71"/>
      <c r="AF271" s="71"/>
      <c r="AG271" s="71"/>
      <c r="AH271" s="71"/>
      <c r="AI271" s="71"/>
      <c r="AJ271" s="71"/>
      <c r="AK271" s="71"/>
      <c r="AL271" s="71"/>
      <c r="AM271" s="71"/>
      <c r="AN271" s="71"/>
      <c r="AO271" s="71"/>
      <c r="AP271" s="71"/>
      <c r="AQ271" s="71"/>
      <c r="AR271" s="71"/>
      <c r="AS271" s="71"/>
      <c r="AT271" s="71"/>
      <c r="AU271" s="71"/>
      <c r="AV271" s="71"/>
      <c r="AW271" s="71"/>
      <c r="AX271" s="71"/>
      <c r="AY271" s="71"/>
      <c r="AZ271" s="71"/>
      <c r="BA271" s="71"/>
      <c r="BB271" s="71"/>
      <c r="BC271" s="71"/>
      <c r="BD271" s="71"/>
      <c r="BE271" s="71"/>
      <c r="BF271" s="71"/>
      <c r="BG271" s="71"/>
      <c r="BH271" s="71"/>
      <c r="BI271" s="71"/>
      <c r="BJ271" s="71"/>
      <c r="BK271" s="71"/>
      <c r="BL271" s="71"/>
      <c r="BM271" s="71"/>
      <c r="BN271" s="71"/>
      <c r="BO271" s="71"/>
      <c r="BP271" s="71"/>
      <c r="BQ271" s="71"/>
      <c r="BR271" s="71"/>
      <c r="BS271" s="71"/>
      <c r="BT271" s="71"/>
      <c r="BU271" s="71"/>
      <c r="BV271" s="71"/>
      <c r="BW271" s="71"/>
      <c r="BX271" s="71"/>
      <c r="BY271" s="71"/>
      <c r="BZ271" s="71"/>
      <c r="CA271" s="71"/>
      <c r="CB271" s="71"/>
      <c r="CC271" s="71"/>
      <c r="CD271" s="71"/>
      <c r="CE271" s="71"/>
      <c r="CF271" s="71"/>
      <c r="CG271" s="71"/>
      <c r="CH271" s="71"/>
      <c r="CI271" s="71"/>
      <c r="CJ271" s="71"/>
      <c r="CK271" s="71"/>
      <c r="CL271" s="71"/>
      <c r="CM271" s="71"/>
      <c r="CN271" s="71"/>
      <c r="CO271" s="71"/>
      <c r="CP271" s="71"/>
      <c r="CQ271" s="71"/>
      <c r="CR271" s="71"/>
      <c r="CS271" s="71"/>
      <c r="CT271" s="71"/>
      <c r="CU271" s="71"/>
      <c r="CV271" s="71"/>
      <c r="CW271" s="71"/>
      <c r="CX271" s="71"/>
      <c r="CY271" s="71"/>
      <c r="CZ271" s="71"/>
      <c r="DA271" s="71"/>
      <c r="DB271" s="71"/>
      <c r="DC271" s="71"/>
      <c r="DD271" s="71"/>
      <c r="DE271" s="71"/>
      <c r="DF271" s="71"/>
      <c r="DG271" s="71"/>
      <c r="DH271" s="71"/>
      <c r="DI271" s="71"/>
      <c r="DJ271" s="71"/>
      <c r="DK271" s="71"/>
      <c r="DL271" s="71"/>
      <c r="DM271" s="71"/>
      <c r="DN271" s="71"/>
      <c r="DO271" s="71"/>
      <c r="DP271" s="71"/>
      <c r="DQ271" s="71"/>
      <c r="DR271" s="71"/>
      <c r="DS271" s="71"/>
      <c r="DT271" s="71"/>
      <c r="DU271" s="71"/>
      <c r="DV271" s="71"/>
      <c r="DW271" s="71"/>
      <c r="DX271" s="71"/>
      <c r="DY271" s="71"/>
      <c r="DZ271" s="71"/>
      <c r="EA271" s="71"/>
      <c r="EB271" s="71"/>
      <c r="EC271" s="71"/>
      <c r="ED271" s="71"/>
      <c r="EE271" s="71"/>
      <c r="EF271" s="71"/>
      <c r="EG271" s="71"/>
      <c r="EH271" s="71"/>
      <c r="EI271" s="71"/>
      <c r="EJ271" s="71"/>
      <c r="EK271" s="71"/>
      <c r="EL271" s="71"/>
      <c r="EM271" s="71"/>
      <c r="EN271" s="71"/>
      <c r="EO271" s="71"/>
      <c r="EP271" s="71"/>
      <c r="EQ271" s="71"/>
      <c r="ER271" s="71"/>
      <c r="ES271" s="71"/>
      <c r="ET271" s="71"/>
      <c r="EU271" s="71"/>
      <c r="EV271" s="71"/>
      <c r="EW271" s="71"/>
      <c r="EX271" s="71"/>
      <c r="EY271" s="71"/>
      <c r="EZ271" s="71"/>
      <c r="FA271" s="71"/>
      <c r="FB271" s="71"/>
      <c r="FC271" s="71"/>
      <c r="FD271" s="71"/>
      <c r="FE271" s="71"/>
      <c r="FF271" s="120"/>
      <c r="FG271" s="120"/>
      <c r="FH271" s="120"/>
      <c r="FI271" s="120"/>
      <c r="FJ271" s="120"/>
      <c r="FK271" s="120"/>
      <c r="FL271" s="120"/>
      <c r="FM271" s="120"/>
      <c r="FN271" s="120"/>
      <c r="FO271" s="120"/>
      <c r="FP271" s="120"/>
      <c r="FQ271" s="120"/>
      <c r="FR271" s="120"/>
      <c r="FS271" s="120"/>
      <c r="FT271" s="120"/>
      <c r="FU271" s="120"/>
      <c r="FV271" s="120"/>
      <c r="FW271" s="120"/>
      <c r="FX271" s="120"/>
      <c r="FY271" s="120"/>
      <c r="FZ271" s="120"/>
      <c r="GA271" s="120"/>
      <c r="GB271" s="120"/>
      <c r="GC271" s="120"/>
      <c r="GD271" s="120"/>
      <c r="GE271" s="120"/>
      <c r="GF271" s="120"/>
      <c r="GG271" s="120"/>
      <c r="GH271" s="120"/>
      <c r="GI271" s="120"/>
      <c r="GJ271" s="120"/>
      <c r="GK271" s="120"/>
      <c r="GL271" s="120"/>
      <c r="GM271" s="120"/>
      <c r="GN271" s="120"/>
      <c r="GO271" s="120"/>
      <c r="GP271" s="120"/>
      <c r="GQ271" s="120"/>
      <c r="GR271" s="120"/>
      <c r="GS271" s="120"/>
      <c r="GT271" s="120"/>
      <c r="GU271" s="120"/>
      <c r="GV271" s="120"/>
      <c r="GW271" s="120"/>
      <c r="GX271" s="120"/>
      <c r="GY271" s="120"/>
      <c r="GZ271" s="120"/>
      <c r="HA271" s="120"/>
      <c r="HB271" s="120"/>
      <c r="HC271" s="120"/>
      <c r="HD271" s="120"/>
      <c r="HE271" s="120"/>
      <c r="HF271" s="120"/>
      <c r="HG271" s="120"/>
      <c r="HH271" s="120"/>
      <c r="HI271" s="120"/>
      <c r="HJ271" s="120"/>
      <c r="HK271" s="120"/>
      <c r="HL271" s="120"/>
      <c r="HM271" s="120"/>
      <c r="HN271" s="120"/>
      <c r="HO271" s="120"/>
      <c r="HP271" s="120"/>
      <c r="HQ271" s="120"/>
      <c r="HR271" s="120"/>
      <c r="HS271" s="120"/>
      <c r="HT271" s="120"/>
      <c r="HU271" s="120"/>
      <c r="HV271" s="120"/>
      <c r="HW271" s="120"/>
      <c r="HX271" s="120"/>
      <c r="HY271" s="120"/>
      <c r="HZ271" s="120"/>
      <c r="IA271" s="120"/>
      <c r="IB271" s="120"/>
      <c r="IC271" s="120"/>
      <c r="ID271" s="120"/>
      <c r="IE271" s="120"/>
      <c r="IF271" s="120"/>
      <c r="IG271" s="120"/>
      <c r="IH271" s="120"/>
      <c r="II271" s="120"/>
      <c r="IJ271" s="120"/>
      <c r="IK271" s="120"/>
      <c r="IL271" s="120"/>
      <c r="IM271" s="120"/>
      <c r="IN271" s="120"/>
      <c r="IO271" s="120"/>
      <c r="IP271" s="120"/>
      <c r="IQ271" s="120"/>
      <c r="IR271" s="120"/>
      <c r="IS271" s="120"/>
      <c r="IT271" s="120"/>
      <c r="IU271" s="120"/>
      <c r="IV271" s="120"/>
      <c r="IW271" s="120"/>
      <c r="IX271" s="120"/>
      <c r="IY271" s="120"/>
      <c r="IZ271" s="120"/>
      <c r="JA271" s="120"/>
      <c r="JB271" s="120"/>
      <c r="JC271" s="120"/>
      <c r="JD271" s="120"/>
      <c r="JE271" s="120"/>
      <c r="JF271" s="120"/>
      <c r="JG271" s="120"/>
      <c r="JH271" s="120"/>
      <c r="JI271" s="120"/>
      <c r="JJ271" s="120"/>
      <c r="JK271" s="120"/>
      <c r="JL271" s="120"/>
      <c r="JM271" s="120"/>
      <c r="JN271" s="120"/>
      <c r="JO271" s="120"/>
      <c r="JP271" s="120"/>
      <c r="JQ271" s="120"/>
      <c r="JR271" s="120"/>
      <c r="JS271" s="120"/>
      <c r="JT271" s="120"/>
      <c r="JU271" s="120"/>
      <c r="JV271" s="120"/>
      <c r="JW271" s="120"/>
      <c r="JX271" s="120"/>
      <c r="JY271" s="120"/>
      <c r="JZ271" s="120"/>
      <c r="KA271" s="120"/>
      <c r="KB271" s="120"/>
      <c r="KC271" s="120"/>
      <c r="KD271" s="120"/>
      <c r="KE271" s="120"/>
      <c r="KF271" s="120"/>
      <c r="KG271" s="120"/>
      <c r="KH271" s="120"/>
      <c r="KI271" s="120"/>
      <c r="KJ271" s="120"/>
      <c r="KK271" s="120"/>
      <c r="KL271" s="120"/>
      <c r="KM271" s="120"/>
      <c r="KN271" s="120"/>
      <c r="KO271" s="120"/>
      <c r="KP271" s="120"/>
      <c r="KQ271" s="120"/>
      <c r="KR271" s="120"/>
      <c r="KS271" s="120"/>
      <c r="KT271" s="120"/>
      <c r="KU271" s="120"/>
      <c r="KV271" s="120"/>
      <c r="KW271" s="120"/>
      <c r="KX271" s="120"/>
      <c r="KY271" s="120"/>
      <c r="KZ271" s="120"/>
      <c r="LA271" s="120"/>
      <c r="LB271" s="120"/>
      <c r="LC271" s="120"/>
      <c r="LD271" s="120"/>
      <c r="LE271" s="120"/>
      <c r="LF271" s="120"/>
      <c r="LG271" s="120"/>
      <c r="LH271" s="120"/>
      <c r="LI271" s="120"/>
      <c r="LJ271" s="120"/>
      <c r="LK271" s="120"/>
      <c r="LL271" s="120"/>
      <c r="LM271" s="120"/>
      <c r="LN271" s="120"/>
      <c r="LO271" s="120"/>
      <c r="LP271" s="120"/>
      <c r="LQ271" s="120"/>
      <c r="LR271" s="120"/>
      <c r="LS271" s="120"/>
      <c r="LT271" s="120"/>
      <c r="LU271" s="120"/>
      <c r="LV271" s="120"/>
      <c r="LW271" s="120"/>
      <c r="LX271" s="120"/>
      <c r="LY271" s="120"/>
      <c r="LZ271" s="120"/>
      <c r="MA271" s="120"/>
      <c r="MB271" s="120"/>
      <c r="MC271" s="120"/>
      <c r="MD271" s="120"/>
      <c r="ME271" s="120"/>
      <c r="MF271" s="120"/>
      <c r="MG271" s="120"/>
      <c r="MH271" s="120"/>
      <c r="MI271" s="120"/>
      <c r="MJ271" s="120"/>
      <c r="MK271" s="120"/>
      <c r="ML271" s="120"/>
      <c r="MM271" s="120"/>
      <c r="MN271" s="120"/>
      <c r="MO271" s="120"/>
      <c r="MP271" s="120"/>
      <c r="MQ271" s="120"/>
      <c r="MR271" s="120"/>
      <c r="MS271" s="120"/>
      <c r="MT271" s="120"/>
      <c r="MU271" s="120"/>
      <c r="MV271" s="120"/>
      <c r="MW271" s="120"/>
      <c r="MX271" s="120"/>
      <c r="MY271" s="120"/>
      <c r="MZ271" s="120"/>
      <c r="NA271" s="120"/>
      <c r="NB271" s="120"/>
      <c r="NC271" s="120"/>
      <c r="ND271" s="120"/>
      <c r="NE271" s="120"/>
      <c r="NF271" s="120"/>
      <c r="NG271" s="120"/>
      <c r="NH271" s="120"/>
      <c r="NI271" s="120"/>
      <c r="NJ271" s="120"/>
      <c r="NK271" s="120"/>
      <c r="NL271" s="120"/>
      <c r="NM271" s="120"/>
      <c r="NN271" s="120"/>
      <c r="NO271" s="120"/>
      <c r="NP271" s="120"/>
      <c r="NQ271" s="120"/>
      <c r="NR271" s="120"/>
      <c r="NS271" s="120"/>
      <c r="NT271" s="120"/>
      <c r="NU271" s="120"/>
      <c r="NV271" s="120"/>
      <c r="NW271" s="120"/>
      <c r="NX271" s="120"/>
      <c r="NY271" s="120"/>
      <c r="NZ271" s="120"/>
      <c r="OA271" s="120"/>
      <c r="OB271" s="120"/>
      <c r="OC271" s="120"/>
      <c r="OD271" s="120"/>
      <c r="OE271" s="120"/>
      <c r="OF271" s="120"/>
      <c r="OG271" s="120"/>
      <c r="OH271" s="120"/>
      <c r="OI271" s="120"/>
      <c r="OJ271" s="120"/>
      <c r="OK271" s="120"/>
      <c r="OL271" s="120"/>
      <c r="OM271" s="120"/>
      <c r="ON271" s="120"/>
      <c r="OO271" s="120"/>
      <c r="OP271" s="120"/>
      <c r="OQ271" s="120"/>
      <c r="OR271" s="120"/>
      <c r="OS271" s="120"/>
      <c r="OT271" s="120"/>
      <c r="OU271" s="120"/>
      <c r="OV271" s="120"/>
      <c r="OW271" s="120"/>
      <c r="OX271" s="120"/>
      <c r="OY271" s="120"/>
      <c r="OZ271" s="120"/>
      <c r="PA271" s="120"/>
      <c r="PB271" s="120"/>
      <c r="PC271" s="120"/>
      <c r="PD271" s="120"/>
      <c r="PE271" s="120"/>
      <c r="PF271" s="120"/>
      <c r="PG271" s="120"/>
      <c r="PH271" s="120"/>
      <c r="PI271" s="120"/>
      <c r="PJ271" s="120"/>
      <c r="PK271" s="120"/>
      <c r="PL271" s="120"/>
      <c r="PM271" s="120"/>
      <c r="PN271" s="120"/>
      <c r="PO271" s="120"/>
      <c r="PP271" s="120"/>
      <c r="PQ271" s="120"/>
      <c r="PR271" s="120"/>
      <c r="PS271" s="120"/>
      <c r="PT271" s="120"/>
      <c r="PU271" s="120"/>
      <c r="PV271" s="120"/>
      <c r="PW271" s="120"/>
      <c r="PX271" s="120"/>
      <c r="PY271" s="120"/>
      <c r="PZ271" s="120"/>
      <c r="QA271" s="120"/>
      <c r="QB271" s="120"/>
      <c r="QC271" s="120"/>
      <c r="QD271" s="120"/>
      <c r="QE271" s="120"/>
      <c r="QF271" s="120"/>
      <c r="QG271" s="120"/>
      <c r="QH271" s="120"/>
      <c r="QI271" s="120"/>
      <c r="QJ271" s="120"/>
      <c r="QK271" s="120"/>
      <c r="QL271" s="120"/>
      <c r="QM271" s="120"/>
      <c r="QN271" s="120"/>
      <c r="QO271" s="120"/>
      <c r="QP271" s="120"/>
      <c r="QQ271" s="120"/>
      <c r="QR271" s="120"/>
      <c r="QS271" s="120"/>
      <c r="QT271" s="120"/>
      <c r="QU271" s="120"/>
      <c r="QV271" s="120"/>
      <c r="QW271" s="120"/>
      <c r="QX271" s="120"/>
      <c r="QY271" s="120"/>
      <c r="QZ271" s="120"/>
      <c r="RA271" s="120"/>
      <c r="RB271" s="120"/>
      <c r="RC271" s="120"/>
      <c r="RD271" s="120"/>
      <c r="RE271" s="120"/>
      <c r="RF271" s="120"/>
      <c r="RG271" s="120"/>
      <c r="RH271" s="120"/>
      <c r="RI271" s="120"/>
      <c r="RJ271" s="120"/>
      <c r="RK271" s="120"/>
      <c r="RL271" s="120"/>
      <c r="RM271" s="120"/>
      <c r="RN271" s="120"/>
      <c r="RO271" s="120"/>
      <c r="RP271" s="120"/>
      <c r="RQ271" s="120"/>
      <c r="RR271" s="120"/>
      <c r="RS271" s="120"/>
      <c r="RT271" s="120"/>
      <c r="RU271" s="120"/>
      <c r="RV271" s="120"/>
      <c r="RW271" s="120"/>
      <c r="RX271" s="120"/>
      <c r="RY271" s="120"/>
      <c r="RZ271" s="120"/>
      <c r="SA271" s="120"/>
      <c r="SB271" s="120"/>
      <c r="SC271" s="120"/>
      <c r="SD271" s="120"/>
      <c r="SE271" s="120"/>
      <c r="SF271" s="120"/>
      <c r="SG271" s="120"/>
      <c r="SH271" s="120"/>
      <c r="SI271" s="120"/>
      <c r="SJ271" s="120"/>
      <c r="SK271" s="120"/>
      <c r="SL271" s="120"/>
      <c r="SM271" s="120"/>
      <c r="SN271" s="120"/>
      <c r="SO271" s="120"/>
      <c r="SP271" s="120"/>
      <c r="SQ271" s="120"/>
      <c r="SR271" s="120"/>
      <c r="SS271" s="120"/>
      <c r="ST271" s="120"/>
      <c r="SU271" s="120"/>
      <c r="SV271" s="120"/>
      <c r="SW271" s="120"/>
      <c r="SX271" s="120"/>
      <c r="SY271" s="120"/>
      <c r="SZ271" s="120"/>
      <c r="TA271" s="120"/>
      <c r="TB271" s="120"/>
      <c r="TC271" s="120"/>
      <c r="TD271" s="120"/>
      <c r="TE271" s="120"/>
      <c r="TF271" s="120"/>
      <c r="TG271" s="120"/>
      <c r="TH271" s="120"/>
      <c r="TI271" s="120"/>
      <c r="TJ271" s="120"/>
      <c r="TK271" s="120"/>
      <c r="TL271" s="120"/>
      <c r="TM271" s="120"/>
      <c r="TN271" s="120"/>
      <c r="TO271" s="120"/>
      <c r="TP271" s="120"/>
      <c r="TQ271" s="120"/>
      <c r="TR271" s="120"/>
      <c r="TS271" s="120"/>
      <c r="TT271" s="120"/>
      <c r="TU271" s="120"/>
      <c r="TV271" s="120"/>
      <c r="TW271" s="120"/>
      <c r="TX271" s="120"/>
      <c r="TY271" s="120"/>
      <c r="TZ271" s="120"/>
      <c r="UA271" s="120"/>
      <c r="UB271" s="120"/>
      <c r="UC271" s="120"/>
      <c r="UD271" s="120"/>
      <c r="UE271" s="120"/>
      <c r="UF271" s="120"/>
      <c r="UG271" s="120"/>
      <c r="UH271" s="120"/>
      <c r="UI271" s="120"/>
      <c r="UJ271" s="120"/>
      <c r="UK271" s="120"/>
      <c r="UL271" s="120"/>
      <c r="UM271" s="120"/>
      <c r="UN271" s="120"/>
      <c r="UO271" s="120"/>
      <c r="UP271" s="120"/>
      <c r="UQ271" s="120"/>
      <c r="UR271" s="120"/>
      <c r="US271" s="120"/>
      <c r="UT271" s="120"/>
      <c r="UU271" s="120"/>
      <c r="UV271" s="120"/>
      <c r="UW271" s="120"/>
      <c r="UX271" s="120"/>
      <c r="UY271" s="120"/>
      <c r="UZ271" s="120"/>
      <c r="VA271" s="120"/>
      <c r="VB271" s="120"/>
      <c r="VC271" s="120"/>
      <c r="VD271" s="120"/>
      <c r="VE271" s="120"/>
      <c r="VF271" s="120"/>
      <c r="VG271" s="120"/>
      <c r="VH271" s="120"/>
      <c r="VI271" s="120"/>
      <c r="VJ271" s="120"/>
      <c r="VK271" s="120"/>
      <c r="VL271" s="120"/>
      <c r="VM271" s="120"/>
      <c r="VN271" s="120"/>
      <c r="VO271" s="120"/>
      <c r="VP271" s="120"/>
      <c r="VQ271" s="120"/>
      <c r="VR271" s="120"/>
      <c r="VS271" s="120"/>
      <c r="VT271" s="120"/>
      <c r="VU271" s="120"/>
      <c r="VV271" s="120"/>
      <c r="VW271" s="120"/>
      <c r="VX271" s="120"/>
      <c r="VY271" s="120"/>
      <c r="VZ271" s="120"/>
      <c r="WA271" s="120"/>
      <c r="WB271" s="120"/>
      <c r="WC271" s="120"/>
      <c r="WD271" s="120"/>
      <c r="WE271" s="120"/>
      <c r="WF271" s="120"/>
      <c r="WG271" s="120"/>
      <c r="WH271" s="120"/>
      <c r="WI271" s="120"/>
      <c r="WJ271" s="120"/>
      <c r="WK271" s="120"/>
      <c r="WL271" s="120"/>
      <c r="WM271" s="120"/>
      <c r="WN271" s="120"/>
      <c r="WO271" s="120"/>
      <c r="WP271" s="120"/>
      <c r="WQ271" s="120"/>
      <c r="WR271" s="120"/>
      <c r="WS271" s="120"/>
      <c r="WT271" s="120"/>
      <c r="WU271" s="120"/>
      <c r="WV271" s="120"/>
      <c r="WW271" s="120"/>
      <c r="WX271" s="120"/>
      <c r="WY271" s="120"/>
      <c r="WZ271" s="120"/>
      <c r="XA271" s="120"/>
      <c r="XB271" s="120"/>
      <c r="XC271" s="120"/>
      <c r="XD271" s="120"/>
      <c r="XE271" s="120"/>
      <c r="XF271" s="120"/>
      <c r="XG271" s="120"/>
      <c r="XH271" s="120"/>
      <c r="XI271" s="120"/>
      <c r="XJ271" s="120"/>
      <c r="XK271" s="120"/>
      <c r="XL271" s="120"/>
      <c r="XM271" s="120"/>
      <c r="XN271" s="120"/>
      <c r="XO271" s="120"/>
      <c r="XP271" s="120"/>
      <c r="XQ271" s="120"/>
      <c r="XR271" s="120"/>
      <c r="XS271" s="120"/>
      <c r="XT271" s="120"/>
      <c r="XU271" s="120"/>
      <c r="XV271" s="120"/>
      <c r="XW271" s="120"/>
      <c r="XX271" s="120"/>
      <c r="XY271" s="120"/>
      <c r="XZ271" s="120"/>
      <c r="YA271" s="120"/>
      <c r="YB271" s="120"/>
      <c r="YC271" s="120"/>
      <c r="YD271" s="120"/>
      <c r="YE271" s="120"/>
      <c r="YF271" s="120"/>
      <c r="YG271" s="120"/>
      <c r="YH271" s="120"/>
      <c r="YI271" s="120"/>
      <c r="YJ271" s="120"/>
      <c r="YK271" s="120"/>
      <c r="YL271" s="120"/>
      <c r="YM271" s="120"/>
      <c r="YN271" s="120"/>
      <c r="YO271" s="120"/>
      <c r="YP271" s="120"/>
      <c r="YQ271" s="120"/>
      <c r="YR271" s="120"/>
      <c r="YS271" s="120"/>
      <c r="YT271" s="120"/>
      <c r="YU271" s="120"/>
      <c r="YV271" s="120"/>
      <c r="YW271" s="120"/>
      <c r="YX271" s="120"/>
      <c r="YY271" s="120"/>
      <c r="YZ271" s="120"/>
      <c r="ZA271" s="120"/>
      <c r="ZB271" s="120"/>
      <c r="ZC271" s="120"/>
      <c r="ZD271" s="120"/>
      <c r="ZE271" s="120"/>
      <c r="ZF271" s="120"/>
      <c r="ZG271" s="120"/>
      <c r="ZH271" s="120"/>
      <c r="ZI271" s="120"/>
      <c r="ZJ271" s="120"/>
      <c r="ZK271" s="120"/>
      <c r="ZL271" s="120"/>
      <c r="ZM271" s="120"/>
      <c r="ZN271" s="120"/>
      <c r="ZO271" s="120"/>
      <c r="ZP271" s="120"/>
      <c r="ZQ271" s="120"/>
      <c r="ZR271" s="120"/>
      <c r="ZS271" s="120"/>
      <c r="ZT271" s="120"/>
      <c r="ZU271" s="120"/>
      <c r="ZV271" s="120"/>
      <c r="ZW271" s="120"/>
      <c r="ZX271" s="120"/>
      <c r="ZY271" s="120"/>
      <c r="ZZ271" s="120"/>
      <c r="AAA271" s="120"/>
      <c r="AAB271" s="120"/>
      <c r="AAC271" s="120"/>
      <c r="AAD271" s="120"/>
      <c r="AAE271" s="120"/>
      <c r="AAF271" s="120"/>
      <c r="AAG271" s="120"/>
      <c r="AAH271" s="120"/>
      <c r="AAI271" s="120"/>
      <c r="AAJ271" s="120"/>
      <c r="AAK271" s="120"/>
      <c r="AAL271" s="120"/>
      <c r="AAM271" s="120"/>
      <c r="AAN271" s="120"/>
      <c r="AAO271" s="120"/>
      <c r="AAP271" s="120"/>
      <c r="AAQ271" s="120"/>
      <c r="AAR271" s="120"/>
      <c r="AAS271" s="120"/>
      <c r="AAT271" s="120"/>
      <c r="AAU271" s="120"/>
      <c r="AAV271" s="120"/>
      <c r="AAW271" s="120"/>
      <c r="AAX271" s="120"/>
      <c r="AAY271" s="120"/>
      <c r="AAZ271" s="120"/>
      <c r="ABA271" s="120"/>
      <c r="ABB271" s="120"/>
      <c r="ABC271" s="120"/>
      <c r="ABD271" s="120"/>
      <c r="ABE271" s="120"/>
      <c r="ABF271" s="120"/>
      <c r="ABG271" s="120"/>
      <c r="ABH271" s="120"/>
      <c r="ABI271" s="120"/>
      <c r="ABJ271" s="120"/>
      <c r="ABK271" s="120"/>
      <c r="ABL271" s="120"/>
      <c r="ABM271" s="120"/>
      <c r="ABN271" s="120"/>
      <c r="ABO271" s="120"/>
      <c r="ABP271" s="120"/>
      <c r="ABQ271" s="120"/>
      <c r="ABR271" s="120"/>
      <c r="ABS271" s="120"/>
      <c r="ABT271" s="120"/>
      <c r="ABU271" s="120"/>
      <c r="ABV271" s="120"/>
      <c r="ABW271" s="120"/>
      <c r="ABX271" s="120"/>
      <c r="ABY271" s="120"/>
      <c r="ABZ271" s="120"/>
      <c r="ACA271" s="120"/>
      <c r="ACB271" s="120"/>
      <c r="ACC271" s="120"/>
      <c r="ACD271" s="120"/>
      <c r="ACE271" s="120"/>
      <c r="ACF271" s="120"/>
      <c r="ACG271" s="120"/>
      <c r="ACH271" s="120"/>
      <c r="ACI271" s="120"/>
      <c r="ACJ271" s="120"/>
      <c r="ACK271" s="120"/>
      <c r="ACL271" s="120"/>
      <c r="ACM271" s="120"/>
      <c r="ACN271" s="120"/>
      <c r="ACO271" s="120"/>
      <c r="ACP271" s="120"/>
      <c r="ACQ271" s="120"/>
      <c r="ACR271" s="120"/>
      <c r="ACS271" s="120"/>
      <c r="ACT271" s="120"/>
      <c r="ACU271" s="120"/>
      <c r="ACV271" s="120"/>
      <c r="ACW271" s="120"/>
      <c r="ACX271" s="120"/>
      <c r="ACY271" s="120"/>
      <c r="ACZ271" s="120"/>
      <c r="ADA271" s="120"/>
      <c r="ADB271" s="120"/>
      <c r="ADC271" s="120"/>
      <c r="ADD271" s="120"/>
      <c r="ADE271" s="120"/>
      <c r="ADF271" s="120"/>
      <c r="ADG271" s="120"/>
      <c r="ADH271" s="120"/>
      <c r="ADI271" s="120"/>
      <c r="ADJ271" s="120"/>
      <c r="ADK271" s="120"/>
      <c r="ADL271" s="120"/>
      <c r="ADM271" s="120"/>
      <c r="ADN271" s="120"/>
      <c r="ADO271" s="120"/>
      <c r="ADP271" s="120"/>
      <c r="ADQ271" s="120"/>
      <c r="ADR271" s="120"/>
      <c r="ADS271" s="120"/>
      <c r="ADT271" s="120"/>
      <c r="ADU271" s="120"/>
      <c r="ADV271" s="120"/>
      <c r="ADW271" s="120"/>
      <c r="ADX271" s="120"/>
      <c r="ADY271" s="120"/>
      <c r="ADZ271" s="120"/>
      <c r="AEA271" s="120"/>
      <c r="AEB271" s="120"/>
      <c r="AEC271" s="120"/>
    </row>
    <row r="272" spans="1:809" s="73" customFormat="1" ht="15" customHeight="1">
      <c r="A272" s="49"/>
      <c r="B272" s="35">
        <v>3</v>
      </c>
      <c r="C272" s="93" t="s">
        <v>628</v>
      </c>
      <c r="D272" s="94" t="s">
        <v>195</v>
      </c>
      <c r="E272" s="95"/>
      <c r="F272" s="95"/>
      <c r="G272" s="95"/>
      <c r="H272" s="96"/>
      <c r="I272" s="95" t="s">
        <v>95</v>
      </c>
      <c r="J272" s="97">
        <v>1</v>
      </c>
      <c r="K272" s="98">
        <v>170</v>
      </c>
      <c r="L272" s="97">
        <v>1959</v>
      </c>
      <c r="M272" s="50">
        <v>21781</v>
      </c>
      <c r="N272" s="96">
        <v>8400</v>
      </c>
      <c r="O272" s="99"/>
      <c r="P272" s="99"/>
      <c r="Q272" s="60" t="s">
        <v>298</v>
      </c>
      <c r="R272" s="58"/>
      <c r="S272" s="29"/>
      <c r="T272" s="30" t="str">
        <f t="shared" si="4"/>
        <v>U</v>
      </c>
      <c r="U272" s="29"/>
      <c r="V272" s="29"/>
      <c r="W272" s="29"/>
      <c r="X272" s="29"/>
      <c r="Y272" s="29"/>
      <c r="Z272" s="29"/>
      <c r="AA272" s="29"/>
      <c r="AB272" s="71"/>
      <c r="AC272" s="127"/>
      <c r="AD272" s="127"/>
      <c r="AE272" s="127"/>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c r="BA272" s="127"/>
      <c r="BB272" s="127"/>
      <c r="BC272" s="127"/>
      <c r="BD272" s="127"/>
      <c r="BE272" s="127"/>
      <c r="BF272" s="127"/>
      <c r="BG272" s="127"/>
      <c r="BH272" s="127"/>
      <c r="BI272" s="127"/>
      <c r="BJ272" s="127"/>
      <c r="BK272" s="127"/>
      <c r="BL272" s="127"/>
      <c r="BM272" s="127"/>
      <c r="BN272" s="127"/>
      <c r="BO272" s="127"/>
      <c r="BP272" s="127"/>
      <c r="BQ272" s="127"/>
      <c r="BR272" s="127"/>
      <c r="BS272" s="127"/>
      <c r="BT272" s="127"/>
      <c r="BU272" s="127"/>
      <c r="BV272" s="127"/>
      <c r="BW272" s="127"/>
      <c r="BX272" s="127"/>
      <c r="BY272" s="127"/>
      <c r="BZ272" s="127"/>
      <c r="CA272" s="127"/>
      <c r="CB272" s="127"/>
      <c r="CC272" s="127"/>
      <c r="CD272" s="127"/>
      <c r="CE272" s="127"/>
      <c r="CF272" s="127"/>
      <c r="CG272" s="127"/>
      <c r="CH272" s="127"/>
      <c r="CI272" s="127"/>
      <c r="CJ272" s="127"/>
      <c r="CK272" s="127"/>
      <c r="CL272" s="127"/>
      <c r="CM272" s="127"/>
      <c r="CN272" s="127"/>
      <c r="CO272" s="127"/>
      <c r="CP272" s="127"/>
      <c r="CQ272" s="127"/>
      <c r="CR272" s="127"/>
      <c r="CS272" s="127"/>
      <c r="CT272" s="127"/>
      <c r="CU272" s="127"/>
      <c r="CV272" s="127"/>
      <c r="CW272" s="127"/>
      <c r="CX272" s="127"/>
      <c r="CY272" s="127"/>
      <c r="CZ272" s="127"/>
      <c r="DA272" s="127"/>
      <c r="DB272" s="127"/>
      <c r="DC272" s="127"/>
      <c r="DD272" s="127"/>
      <c r="DE272" s="127"/>
      <c r="DF272" s="127"/>
      <c r="DG272" s="127"/>
      <c r="DH272" s="127"/>
      <c r="DI272" s="127"/>
      <c r="DJ272" s="127"/>
      <c r="DK272" s="127"/>
      <c r="DL272" s="127"/>
      <c r="DM272" s="127"/>
      <c r="DN272" s="127"/>
      <c r="DO272" s="127"/>
      <c r="DP272" s="127"/>
      <c r="DQ272" s="127"/>
      <c r="DR272" s="127"/>
      <c r="DS272" s="127"/>
      <c r="DT272" s="127"/>
      <c r="DU272" s="127"/>
      <c r="DV272" s="127"/>
      <c r="DW272" s="127"/>
      <c r="DX272" s="127"/>
      <c r="DY272" s="127"/>
      <c r="DZ272" s="127"/>
      <c r="EA272" s="127"/>
      <c r="EB272" s="127"/>
      <c r="EC272" s="127"/>
      <c r="ED272" s="127"/>
      <c r="EE272" s="127"/>
      <c r="EF272" s="127"/>
      <c r="EG272" s="127"/>
      <c r="EH272" s="127"/>
      <c r="EI272" s="127"/>
      <c r="EJ272" s="127"/>
      <c r="EK272" s="127"/>
      <c r="EL272" s="127"/>
      <c r="EM272" s="127"/>
      <c r="EN272" s="127"/>
      <c r="EO272" s="127"/>
      <c r="EP272" s="127"/>
      <c r="EQ272" s="127"/>
      <c r="ER272" s="127"/>
      <c r="ES272" s="127"/>
      <c r="ET272" s="127"/>
      <c r="EU272" s="127"/>
      <c r="EV272" s="127"/>
      <c r="EW272" s="127"/>
      <c r="EX272" s="127"/>
      <c r="EY272" s="127"/>
      <c r="EZ272" s="127"/>
      <c r="FA272" s="127"/>
      <c r="FB272" s="127"/>
      <c r="FC272" s="127"/>
      <c r="FD272" s="127"/>
      <c r="FE272" s="127"/>
      <c r="FF272" s="127"/>
      <c r="FG272" s="127"/>
      <c r="FH272" s="127"/>
      <c r="FI272" s="127"/>
      <c r="FJ272" s="127"/>
      <c r="FK272" s="127"/>
      <c r="FL272" s="127"/>
      <c r="FM272" s="127"/>
      <c r="FN272" s="127"/>
      <c r="FO272" s="127"/>
      <c r="FP272" s="127"/>
      <c r="FQ272" s="127"/>
      <c r="FR272" s="127"/>
      <c r="FS272" s="127"/>
      <c r="FT272" s="127"/>
      <c r="FU272" s="127"/>
      <c r="FV272" s="127"/>
      <c r="FW272" s="127"/>
      <c r="FX272" s="127"/>
      <c r="FY272" s="127"/>
      <c r="FZ272" s="127"/>
      <c r="GA272" s="127"/>
      <c r="GB272" s="127"/>
      <c r="GC272" s="127"/>
      <c r="GD272" s="127"/>
      <c r="GE272" s="127"/>
      <c r="GF272" s="127"/>
      <c r="GG272" s="127"/>
      <c r="GH272" s="127"/>
      <c r="GI272" s="127"/>
      <c r="GJ272" s="127"/>
      <c r="GK272" s="127"/>
      <c r="GL272" s="127"/>
      <c r="GM272" s="127"/>
      <c r="GN272" s="127"/>
      <c r="GO272" s="127"/>
      <c r="GP272" s="127"/>
      <c r="GQ272" s="127"/>
      <c r="GR272" s="127"/>
      <c r="GS272" s="127"/>
      <c r="GT272" s="127"/>
      <c r="GU272" s="127"/>
      <c r="GV272" s="127"/>
      <c r="GW272" s="127"/>
      <c r="GX272" s="127"/>
      <c r="GY272" s="127"/>
      <c r="GZ272" s="127"/>
      <c r="HA272" s="127"/>
      <c r="HB272" s="127"/>
      <c r="HC272" s="127"/>
      <c r="HD272" s="127"/>
      <c r="HE272" s="127"/>
      <c r="HF272" s="127"/>
      <c r="HG272" s="127"/>
      <c r="HH272" s="127"/>
      <c r="HI272" s="127"/>
      <c r="HJ272" s="127"/>
      <c r="HK272" s="127"/>
      <c r="HL272" s="127"/>
      <c r="HM272" s="127"/>
      <c r="HN272" s="127"/>
      <c r="HO272" s="127"/>
      <c r="HP272" s="127"/>
      <c r="HQ272" s="127"/>
      <c r="HR272" s="127"/>
      <c r="HS272" s="127"/>
      <c r="HT272" s="127"/>
      <c r="HU272" s="127"/>
      <c r="HV272" s="127"/>
      <c r="HW272" s="127"/>
      <c r="HX272" s="127"/>
      <c r="HY272" s="127"/>
      <c r="HZ272" s="127"/>
      <c r="IA272" s="127"/>
      <c r="IB272" s="127"/>
      <c r="IC272" s="127"/>
      <c r="ID272" s="127"/>
      <c r="IE272" s="127"/>
      <c r="IF272" s="127"/>
      <c r="IG272" s="127"/>
      <c r="IH272" s="127"/>
      <c r="II272" s="127"/>
      <c r="IJ272" s="127"/>
      <c r="IK272" s="127"/>
      <c r="IL272" s="127"/>
      <c r="IM272" s="127"/>
      <c r="IN272" s="127"/>
      <c r="IO272" s="127"/>
      <c r="IP272" s="127"/>
      <c r="IQ272" s="127"/>
      <c r="IR272" s="127"/>
      <c r="IS272" s="127"/>
      <c r="IT272" s="127"/>
      <c r="IU272" s="127"/>
      <c r="IV272" s="127"/>
      <c r="IW272" s="127"/>
      <c r="IX272" s="127"/>
      <c r="IY272" s="127"/>
      <c r="IZ272" s="127"/>
      <c r="JA272" s="127"/>
      <c r="JB272" s="127"/>
      <c r="JC272" s="127"/>
      <c r="JD272" s="127"/>
      <c r="JE272" s="127"/>
      <c r="JF272" s="127"/>
      <c r="JG272" s="127"/>
      <c r="JH272" s="127"/>
      <c r="JI272" s="127"/>
      <c r="JJ272" s="127"/>
      <c r="JK272" s="127"/>
      <c r="JL272" s="127"/>
      <c r="JM272" s="127"/>
      <c r="JN272" s="127"/>
      <c r="JO272" s="127"/>
      <c r="JP272" s="127"/>
      <c r="JQ272" s="127"/>
      <c r="JR272" s="127"/>
      <c r="JS272" s="127"/>
      <c r="JT272" s="127"/>
      <c r="JU272" s="127"/>
      <c r="JV272" s="127"/>
      <c r="JW272" s="127"/>
      <c r="JX272" s="127"/>
      <c r="JY272" s="127"/>
      <c r="JZ272" s="127"/>
      <c r="KA272" s="127"/>
      <c r="KB272" s="127"/>
      <c r="KC272" s="127"/>
      <c r="KD272" s="127"/>
      <c r="KE272" s="127"/>
      <c r="KF272" s="127"/>
      <c r="KG272" s="127"/>
      <c r="KH272" s="127"/>
      <c r="KI272" s="127"/>
      <c r="KJ272" s="127"/>
      <c r="KK272" s="127"/>
      <c r="KL272" s="127"/>
      <c r="KM272" s="127"/>
      <c r="KN272" s="127"/>
      <c r="KO272" s="127"/>
      <c r="KP272" s="127"/>
      <c r="KQ272" s="127"/>
      <c r="KR272" s="127"/>
      <c r="KS272" s="127"/>
      <c r="KT272" s="127"/>
      <c r="KU272" s="127"/>
      <c r="KV272" s="127"/>
      <c r="KW272" s="127"/>
      <c r="KX272" s="127"/>
      <c r="KY272" s="127"/>
      <c r="KZ272" s="127"/>
      <c r="LA272" s="127"/>
      <c r="LB272" s="127"/>
      <c r="LC272" s="127"/>
      <c r="LD272" s="127"/>
      <c r="LE272" s="127"/>
      <c r="LF272" s="127"/>
      <c r="LG272" s="127"/>
      <c r="LH272" s="127"/>
      <c r="LI272" s="127"/>
      <c r="LJ272" s="127"/>
      <c r="LK272" s="127"/>
      <c r="LL272" s="127"/>
      <c r="LM272" s="127"/>
      <c r="LN272" s="127"/>
      <c r="LO272" s="127"/>
      <c r="LP272" s="127"/>
      <c r="LQ272" s="127"/>
      <c r="LR272" s="127"/>
      <c r="LS272" s="127"/>
      <c r="LT272" s="127"/>
      <c r="LU272" s="127"/>
      <c r="LV272" s="127"/>
      <c r="LW272" s="127"/>
      <c r="LX272" s="127"/>
      <c r="LY272" s="127"/>
      <c r="LZ272" s="127"/>
      <c r="MA272" s="127"/>
      <c r="MB272" s="127"/>
      <c r="MC272" s="127"/>
      <c r="MD272" s="127"/>
      <c r="ME272" s="127"/>
      <c r="MF272" s="127"/>
      <c r="MG272" s="127"/>
      <c r="MH272" s="127"/>
      <c r="MI272" s="127"/>
      <c r="MJ272" s="127"/>
      <c r="MK272" s="127"/>
      <c r="ML272" s="127"/>
      <c r="MM272" s="127"/>
      <c r="MN272" s="127"/>
      <c r="MO272" s="127"/>
      <c r="MP272" s="127"/>
      <c r="MQ272" s="127"/>
      <c r="MR272" s="127"/>
      <c r="MS272" s="127"/>
      <c r="MT272" s="127"/>
      <c r="MU272" s="127"/>
      <c r="MV272" s="127"/>
      <c r="MW272" s="127"/>
      <c r="MX272" s="127"/>
      <c r="MY272" s="127"/>
      <c r="MZ272" s="127"/>
      <c r="NA272" s="127"/>
      <c r="NB272" s="127"/>
      <c r="NC272" s="127"/>
      <c r="ND272" s="127"/>
      <c r="NE272" s="127"/>
      <c r="NF272" s="127"/>
      <c r="NG272" s="127"/>
      <c r="NH272" s="127"/>
      <c r="NI272" s="127"/>
      <c r="NJ272" s="127"/>
      <c r="NK272" s="127"/>
      <c r="NL272" s="127"/>
      <c r="NM272" s="127"/>
      <c r="NN272" s="127"/>
      <c r="NO272" s="127"/>
      <c r="NP272" s="127"/>
      <c r="NQ272" s="127"/>
      <c r="NR272" s="127"/>
      <c r="NS272" s="127"/>
      <c r="NT272" s="127"/>
      <c r="NU272" s="127"/>
      <c r="NV272" s="127"/>
      <c r="NW272" s="127"/>
      <c r="NX272" s="127"/>
      <c r="NY272" s="127"/>
      <c r="NZ272" s="127"/>
      <c r="OA272" s="127"/>
      <c r="OB272" s="127"/>
      <c r="OC272" s="127"/>
      <c r="OD272" s="127"/>
      <c r="OE272" s="127"/>
      <c r="OF272" s="127"/>
      <c r="OG272" s="127"/>
      <c r="OH272" s="127"/>
      <c r="OI272" s="127"/>
      <c r="OJ272" s="127"/>
      <c r="OK272" s="127"/>
      <c r="OL272" s="127"/>
      <c r="OM272" s="127"/>
      <c r="ON272" s="127"/>
      <c r="OO272" s="127"/>
      <c r="OP272" s="127"/>
      <c r="OQ272" s="127"/>
      <c r="OR272" s="127"/>
      <c r="OS272" s="127"/>
      <c r="OT272" s="127"/>
      <c r="OU272" s="127"/>
      <c r="OV272" s="127"/>
      <c r="OW272" s="127"/>
      <c r="OX272" s="127"/>
      <c r="OY272" s="127"/>
      <c r="OZ272" s="127"/>
      <c r="PA272" s="127"/>
      <c r="PB272" s="127"/>
      <c r="PC272" s="127"/>
      <c r="PD272" s="127"/>
      <c r="PE272" s="127"/>
      <c r="PF272" s="127"/>
      <c r="PG272" s="127"/>
      <c r="PH272" s="127"/>
      <c r="PI272" s="127"/>
      <c r="PJ272" s="127"/>
      <c r="PK272" s="127"/>
      <c r="PL272" s="127"/>
      <c r="PM272" s="127"/>
      <c r="PN272" s="127"/>
      <c r="PO272" s="127"/>
      <c r="PP272" s="127"/>
      <c r="PQ272" s="127"/>
      <c r="PR272" s="127"/>
      <c r="PS272" s="127"/>
      <c r="PT272" s="127"/>
      <c r="PU272" s="127"/>
      <c r="PV272" s="127"/>
      <c r="PW272" s="127"/>
      <c r="PX272" s="127"/>
      <c r="PY272" s="127"/>
      <c r="PZ272" s="127"/>
      <c r="QA272" s="127"/>
      <c r="QB272" s="127"/>
      <c r="QC272" s="127"/>
      <c r="QD272" s="127"/>
      <c r="QE272" s="127"/>
      <c r="QF272" s="127"/>
      <c r="QG272" s="127"/>
      <c r="QH272" s="127"/>
      <c r="QI272" s="127"/>
      <c r="QJ272" s="127"/>
      <c r="QK272" s="127"/>
      <c r="QL272" s="127"/>
      <c r="QM272" s="127"/>
      <c r="QN272" s="127"/>
      <c r="QO272" s="127"/>
      <c r="QP272" s="127"/>
      <c r="QQ272" s="127"/>
      <c r="QR272" s="127"/>
      <c r="QS272" s="127"/>
      <c r="QT272" s="127"/>
      <c r="QU272" s="127"/>
      <c r="QV272" s="127"/>
      <c r="QW272" s="127"/>
      <c r="QX272" s="127"/>
      <c r="QY272" s="127"/>
      <c r="QZ272" s="127"/>
      <c r="RA272" s="127"/>
      <c r="RB272" s="127"/>
      <c r="RC272" s="127"/>
      <c r="RD272" s="127"/>
      <c r="RE272" s="127"/>
      <c r="RF272" s="127"/>
      <c r="RG272" s="127"/>
      <c r="RH272" s="127"/>
      <c r="RI272" s="127"/>
      <c r="RJ272" s="127"/>
      <c r="RK272" s="127"/>
      <c r="RL272" s="127"/>
      <c r="RM272" s="127"/>
      <c r="RN272" s="127"/>
      <c r="RO272" s="127"/>
      <c r="RP272" s="127"/>
      <c r="RQ272" s="127"/>
      <c r="RR272" s="127"/>
      <c r="RS272" s="127"/>
      <c r="RT272" s="127"/>
      <c r="RU272" s="127"/>
      <c r="RV272" s="127"/>
      <c r="RW272" s="127"/>
      <c r="RX272" s="127"/>
      <c r="RY272" s="127"/>
      <c r="RZ272" s="127"/>
      <c r="SA272" s="127"/>
      <c r="SB272" s="127"/>
      <c r="SC272" s="127"/>
      <c r="SD272" s="127"/>
      <c r="SE272" s="127"/>
      <c r="SF272" s="127"/>
      <c r="SG272" s="127"/>
      <c r="SH272" s="127"/>
      <c r="SI272" s="127"/>
      <c r="SJ272" s="127"/>
      <c r="SK272" s="127"/>
      <c r="SL272" s="127"/>
      <c r="SM272" s="127"/>
      <c r="SN272" s="127"/>
      <c r="SO272" s="127"/>
      <c r="SP272" s="127"/>
      <c r="SQ272" s="127"/>
      <c r="SR272" s="127"/>
      <c r="SS272" s="127"/>
      <c r="ST272" s="127"/>
      <c r="SU272" s="127"/>
      <c r="SV272" s="127"/>
      <c r="SW272" s="127"/>
      <c r="SX272" s="127"/>
      <c r="SY272" s="127"/>
      <c r="SZ272" s="127"/>
      <c r="TA272" s="127"/>
      <c r="TB272" s="127"/>
      <c r="TC272" s="127"/>
      <c r="TD272" s="127"/>
      <c r="TE272" s="127"/>
      <c r="TF272" s="127"/>
      <c r="TG272" s="127"/>
      <c r="TH272" s="127"/>
      <c r="TI272" s="127"/>
      <c r="TJ272" s="127"/>
      <c r="TK272" s="127"/>
      <c r="TL272" s="127"/>
      <c r="TM272" s="127"/>
      <c r="TN272" s="127"/>
      <c r="TO272" s="127"/>
      <c r="TP272" s="127"/>
      <c r="TQ272" s="127"/>
      <c r="TR272" s="127"/>
      <c r="TS272" s="127"/>
      <c r="TT272" s="127"/>
      <c r="TU272" s="127"/>
      <c r="TV272" s="127"/>
      <c r="TW272" s="127"/>
      <c r="TX272" s="127"/>
      <c r="TY272" s="127"/>
      <c r="TZ272" s="127"/>
      <c r="UA272" s="127"/>
      <c r="UB272" s="127"/>
      <c r="UC272" s="127"/>
      <c r="UD272" s="127"/>
      <c r="UE272" s="127"/>
      <c r="UF272" s="127"/>
      <c r="UG272" s="127"/>
      <c r="UH272" s="127"/>
      <c r="UI272" s="127"/>
      <c r="UJ272" s="127"/>
      <c r="UK272" s="127"/>
      <c r="UL272" s="127"/>
      <c r="UM272" s="127"/>
      <c r="UN272" s="127"/>
      <c r="UO272" s="127"/>
      <c r="UP272" s="127"/>
      <c r="UQ272" s="127"/>
      <c r="UR272" s="127"/>
      <c r="US272" s="127"/>
      <c r="UT272" s="127"/>
      <c r="UU272" s="127"/>
      <c r="UV272" s="127"/>
      <c r="UW272" s="127"/>
      <c r="UX272" s="127"/>
      <c r="UY272" s="127"/>
      <c r="UZ272" s="127"/>
      <c r="VA272" s="127"/>
      <c r="VB272" s="127"/>
      <c r="VC272" s="127"/>
      <c r="VD272" s="127"/>
      <c r="VE272" s="127"/>
      <c r="VF272" s="127"/>
      <c r="VG272" s="127"/>
      <c r="VH272" s="127"/>
      <c r="VI272" s="127"/>
      <c r="VJ272" s="127"/>
      <c r="VK272" s="127"/>
      <c r="VL272" s="127"/>
      <c r="VM272" s="127"/>
      <c r="VN272" s="127"/>
      <c r="VO272" s="127"/>
      <c r="VP272" s="127"/>
      <c r="VQ272" s="127"/>
      <c r="VR272" s="127"/>
      <c r="VS272" s="127"/>
      <c r="VT272" s="127"/>
      <c r="VU272" s="127"/>
      <c r="VV272" s="127"/>
      <c r="VW272" s="127"/>
      <c r="VX272" s="127"/>
      <c r="VY272" s="127"/>
      <c r="VZ272" s="127"/>
      <c r="WA272" s="127"/>
      <c r="WB272" s="127"/>
      <c r="WC272" s="127"/>
      <c r="WD272" s="127"/>
      <c r="WE272" s="127"/>
      <c r="WF272" s="127"/>
      <c r="WG272" s="127"/>
      <c r="WH272" s="127"/>
      <c r="WI272" s="127"/>
      <c r="WJ272" s="127"/>
      <c r="WK272" s="127"/>
      <c r="WL272" s="127"/>
      <c r="WM272" s="127"/>
      <c r="WN272" s="127"/>
      <c r="WO272" s="127"/>
      <c r="WP272" s="127"/>
      <c r="WQ272" s="127"/>
      <c r="WR272" s="127"/>
      <c r="WS272" s="127"/>
      <c r="WT272" s="127"/>
      <c r="WU272" s="127"/>
      <c r="WV272" s="127"/>
      <c r="WW272" s="127"/>
      <c r="WX272" s="127"/>
      <c r="WY272" s="127"/>
      <c r="WZ272" s="127"/>
      <c r="XA272" s="127"/>
      <c r="XB272" s="127"/>
      <c r="XC272" s="127"/>
      <c r="XD272" s="127"/>
      <c r="XE272" s="127"/>
      <c r="XF272" s="127"/>
      <c r="XG272" s="127"/>
      <c r="XH272" s="127"/>
      <c r="XI272" s="127"/>
      <c r="XJ272" s="127"/>
      <c r="XK272" s="127"/>
      <c r="XL272" s="127"/>
      <c r="XM272" s="127"/>
      <c r="XN272" s="127"/>
      <c r="XO272" s="127"/>
      <c r="XP272" s="127"/>
      <c r="XQ272" s="127"/>
      <c r="XR272" s="127"/>
      <c r="XS272" s="127"/>
      <c r="XT272" s="127"/>
      <c r="XU272" s="127"/>
      <c r="XV272" s="127"/>
      <c r="XW272" s="127"/>
      <c r="XX272" s="127"/>
      <c r="XY272" s="127"/>
      <c r="XZ272" s="127"/>
      <c r="YA272" s="127"/>
      <c r="YB272" s="127"/>
      <c r="YC272" s="127"/>
      <c r="YD272" s="127"/>
      <c r="YE272" s="127"/>
      <c r="YF272" s="127"/>
      <c r="YG272" s="127"/>
      <c r="YH272" s="127"/>
      <c r="YI272" s="127"/>
      <c r="YJ272" s="127"/>
      <c r="YK272" s="127"/>
      <c r="YL272" s="127"/>
      <c r="YM272" s="127"/>
      <c r="YN272" s="127"/>
      <c r="YO272" s="127"/>
      <c r="YP272" s="127"/>
      <c r="YQ272" s="127"/>
      <c r="YR272" s="127"/>
      <c r="YS272" s="127"/>
      <c r="YT272" s="127"/>
      <c r="YU272" s="127"/>
      <c r="YV272" s="127"/>
      <c r="YW272" s="127"/>
      <c r="YX272" s="127"/>
      <c r="YY272" s="127"/>
      <c r="YZ272" s="127"/>
      <c r="ZA272" s="127"/>
      <c r="ZB272" s="127"/>
      <c r="ZC272" s="127"/>
      <c r="ZD272" s="127"/>
      <c r="ZE272" s="127"/>
      <c r="ZF272" s="127"/>
      <c r="ZG272" s="127"/>
      <c r="ZH272" s="127"/>
      <c r="ZI272" s="127"/>
      <c r="ZJ272" s="127"/>
      <c r="ZK272" s="127"/>
      <c r="ZL272" s="127"/>
      <c r="ZM272" s="127"/>
      <c r="ZN272" s="127"/>
      <c r="ZO272" s="127"/>
      <c r="ZP272" s="127"/>
      <c r="ZQ272" s="127"/>
      <c r="ZR272" s="127"/>
      <c r="ZS272" s="127"/>
      <c r="ZT272" s="127"/>
      <c r="ZU272" s="127"/>
      <c r="ZV272" s="127"/>
      <c r="ZW272" s="127"/>
      <c r="ZX272" s="127"/>
      <c r="ZY272" s="127"/>
      <c r="ZZ272" s="127"/>
      <c r="AAA272" s="127"/>
      <c r="AAB272" s="127"/>
      <c r="AAC272" s="127"/>
      <c r="AAD272" s="127"/>
      <c r="AAE272" s="127"/>
      <c r="AAF272" s="127"/>
      <c r="AAG272" s="127"/>
      <c r="AAH272" s="127"/>
      <c r="AAI272" s="127"/>
      <c r="AAJ272" s="127"/>
      <c r="AAK272" s="127"/>
      <c r="AAL272" s="127"/>
      <c r="AAM272" s="127"/>
      <c r="AAN272" s="127"/>
      <c r="AAO272" s="127"/>
      <c r="AAP272" s="127"/>
      <c r="AAQ272" s="127"/>
      <c r="AAR272" s="127"/>
      <c r="AAS272" s="127"/>
      <c r="AAT272" s="127"/>
      <c r="AAU272" s="127"/>
      <c r="AAV272" s="127"/>
      <c r="AAW272" s="127"/>
      <c r="AAX272" s="127"/>
      <c r="AAY272" s="127"/>
      <c r="AAZ272" s="127"/>
      <c r="ABA272" s="127"/>
      <c r="ABB272" s="127"/>
      <c r="ABC272" s="127"/>
      <c r="ABD272" s="127"/>
      <c r="ABE272" s="127"/>
      <c r="ABF272" s="127"/>
      <c r="ABG272" s="127"/>
      <c r="ABH272" s="127"/>
      <c r="ABI272" s="127"/>
      <c r="ABJ272" s="127"/>
      <c r="ABK272" s="127"/>
      <c r="ABL272" s="127"/>
      <c r="ABM272" s="127"/>
      <c r="ABN272" s="127"/>
      <c r="ABO272" s="127"/>
      <c r="ABP272" s="127"/>
      <c r="ABQ272" s="127"/>
      <c r="ABR272" s="127"/>
      <c r="ABS272" s="127"/>
      <c r="ABT272" s="127"/>
      <c r="ABU272" s="127"/>
      <c r="ABV272" s="127"/>
      <c r="ABW272" s="127"/>
      <c r="ABX272" s="127"/>
      <c r="ABY272" s="127"/>
      <c r="ABZ272" s="127"/>
      <c r="ACA272" s="127"/>
      <c r="ACB272" s="127"/>
      <c r="ACC272" s="127"/>
      <c r="ACD272" s="127"/>
      <c r="ACE272" s="127"/>
      <c r="ACF272" s="127"/>
      <c r="ACG272" s="127"/>
      <c r="ACH272" s="127"/>
      <c r="ACI272" s="127"/>
      <c r="ACJ272" s="127"/>
      <c r="ACK272" s="127"/>
      <c r="ACL272" s="127"/>
      <c r="ACM272" s="127"/>
      <c r="ACN272" s="127"/>
      <c r="ACO272" s="127"/>
      <c r="ACP272" s="127"/>
      <c r="ACQ272" s="127"/>
      <c r="ACR272" s="127"/>
      <c r="ACS272" s="127"/>
      <c r="ACT272" s="127"/>
      <c r="ACU272" s="127"/>
      <c r="ACV272" s="127"/>
      <c r="ACW272" s="127"/>
      <c r="ACX272" s="127"/>
      <c r="ACY272" s="127"/>
      <c r="ACZ272" s="127"/>
      <c r="ADA272" s="127"/>
      <c r="ADB272" s="127"/>
      <c r="ADC272" s="127"/>
      <c r="ADD272" s="127"/>
      <c r="ADE272" s="127"/>
      <c r="ADF272" s="127"/>
      <c r="ADG272" s="127"/>
      <c r="ADH272" s="127"/>
      <c r="ADI272" s="127"/>
      <c r="ADJ272" s="127"/>
      <c r="ADK272" s="127"/>
      <c r="ADL272" s="127"/>
      <c r="ADM272" s="127"/>
      <c r="ADN272" s="127"/>
      <c r="ADO272" s="127"/>
      <c r="ADP272" s="127"/>
      <c r="ADQ272" s="127"/>
      <c r="ADR272" s="127"/>
      <c r="ADS272" s="127"/>
      <c r="ADT272" s="127"/>
      <c r="ADU272" s="127"/>
      <c r="ADV272" s="127"/>
      <c r="ADW272" s="127"/>
      <c r="ADX272" s="127"/>
      <c r="ADY272" s="127"/>
      <c r="ADZ272" s="127"/>
      <c r="AEA272" s="127"/>
      <c r="AEB272" s="127"/>
      <c r="AEC272" s="127"/>
    </row>
    <row r="273" spans="1:809" s="73" customFormat="1" ht="15" customHeight="1">
      <c r="A273" s="49"/>
      <c r="B273" s="35">
        <v>3</v>
      </c>
      <c r="C273" s="93" t="s">
        <v>629</v>
      </c>
      <c r="D273" s="94" t="s">
        <v>42</v>
      </c>
      <c r="E273" s="95" t="s">
        <v>36</v>
      </c>
      <c r="F273" s="95" t="s">
        <v>198</v>
      </c>
      <c r="G273" s="95"/>
      <c r="H273" s="96"/>
      <c r="I273" s="95" t="s">
        <v>30</v>
      </c>
      <c r="J273" s="97">
        <v>1</v>
      </c>
      <c r="K273" s="98">
        <v>54</v>
      </c>
      <c r="L273" s="97">
        <v>1956</v>
      </c>
      <c r="M273" s="118">
        <v>1956</v>
      </c>
      <c r="N273" s="96"/>
      <c r="O273" s="99"/>
      <c r="P273" s="99"/>
      <c r="Q273" s="60" t="s">
        <v>298</v>
      </c>
      <c r="R273" s="58"/>
      <c r="S273" s="29" t="s">
        <v>345</v>
      </c>
      <c r="T273" s="30" t="str">
        <f t="shared" si="4"/>
        <v>Au</v>
      </c>
      <c r="U273" s="29"/>
      <c r="V273" s="29"/>
      <c r="W273" s="29"/>
      <c r="X273" s="29"/>
      <c r="Y273" s="29"/>
      <c r="Z273" s="29"/>
      <c r="AA273" s="29"/>
      <c r="AB273" s="71"/>
      <c r="AC273" s="127"/>
      <c r="AD273" s="127"/>
      <c r="AE273" s="127"/>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c r="BA273" s="127"/>
      <c r="BB273" s="127"/>
      <c r="BC273" s="127"/>
      <c r="BD273" s="127"/>
      <c r="BE273" s="127"/>
      <c r="BF273" s="127"/>
      <c r="BG273" s="127"/>
      <c r="BH273" s="127"/>
      <c r="BI273" s="127"/>
      <c r="BJ273" s="127"/>
      <c r="BK273" s="127"/>
      <c r="BL273" s="127"/>
      <c r="BM273" s="127"/>
      <c r="BN273" s="127"/>
      <c r="BO273" s="127"/>
      <c r="BP273" s="127"/>
      <c r="BQ273" s="127"/>
      <c r="BR273" s="127"/>
      <c r="BS273" s="127"/>
      <c r="BT273" s="127"/>
      <c r="BU273" s="127"/>
      <c r="BV273" s="127"/>
      <c r="BW273" s="127"/>
      <c r="BX273" s="127"/>
      <c r="BY273" s="127"/>
      <c r="BZ273" s="127"/>
      <c r="CA273" s="127"/>
      <c r="CB273" s="127"/>
      <c r="CC273" s="127"/>
      <c r="CD273" s="127"/>
      <c r="CE273" s="127"/>
      <c r="CF273" s="127"/>
      <c r="CG273" s="127"/>
      <c r="CH273" s="127"/>
      <c r="CI273" s="127"/>
      <c r="CJ273" s="127"/>
      <c r="CK273" s="127"/>
      <c r="CL273" s="127"/>
      <c r="CM273" s="127"/>
      <c r="CN273" s="127"/>
      <c r="CO273" s="127"/>
      <c r="CP273" s="127"/>
      <c r="CQ273" s="127"/>
      <c r="CR273" s="127"/>
      <c r="CS273" s="127"/>
      <c r="CT273" s="127"/>
      <c r="CU273" s="127"/>
      <c r="CV273" s="127"/>
      <c r="CW273" s="127"/>
      <c r="CX273" s="127"/>
      <c r="CY273" s="127"/>
      <c r="CZ273" s="127"/>
      <c r="DA273" s="127"/>
      <c r="DB273" s="127"/>
      <c r="DC273" s="127"/>
      <c r="DD273" s="127"/>
      <c r="DE273" s="127"/>
      <c r="DF273" s="127"/>
      <c r="DG273" s="127"/>
      <c r="DH273" s="127"/>
      <c r="DI273" s="127"/>
      <c r="DJ273" s="127"/>
      <c r="DK273" s="127"/>
      <c r="DL273" s="127"/>
      <c r="DM273" s="127"/>
      <c r="DN273" s="127"/>
      <c r="DO273" s="127"/>
      <c r="DP273" s="127"/>
      <c r="DQ273" s="127"/>
      <c r="DR273" s="127"/>
      <c r="DS273" s="127"/>
      <c r="DT273" s="127"/>
      <c r="DU273" s="127"/>
      <c r="DV273" s="127"/>
      <c r="DW273" s="127"/>
      <c r="DX273" s="127"/>
      <c r="DY273" s="127"/>
      <c r="DZ273" s="127"/>
      <c r="EA273" s="127"/>
      <c r="EB273" s="127"/>
      <c r="EC273" s="127"/>
      <c r="ED273" s="127"/>
      <c r="EE273" s="127"/>
      <c r="EF273" s="127"/>
      <c r="EG273" s="127"/>
      <c r="EH273" s="127"/>
      <c r="EI273" s="127"/>
      <c r="EJ273" s="127"/>
      <c r="EK273" s="127"/>
      <c r="EL273" s="127"/>
      <c r="EM273" s="127"/>
      <c r="EN273" s="127"/>
      <c r="EO273" s="127"/>
      <c r="EP273" s="127"/>
      <c r="EQ273" s="127"/>
      <c r="ER273" s="127"/>
      <c r="ES273" s="127"/>
      <c r="ET273" s="127"/>
      <c r="EU273" s="127"/>
      <c r="EV273" s="127"/>
      <c r="EW273" s="127"/>
      <c r="EX273" s="127"/>
      <c r="EY273" s="127"/>
      <c r="EZ273" s="127"/>
      <c r="FA273" s="127"/>
      <c r="FB273" s="127"/>
      <c r="FC273" s="127"/>
      <c r="FD273" s="127"/>
      <c r="FE273" s="127"/>
      <c r="FF273" s="127"/>
      <c r="FG273" s="127"/>
      <c r="FH273" s="127"/>
      <c r="FI273" s="127"/>
      <c r="FJ273" s="127"/>
      <c r="FK273" s="127"/>
      <c r="FL273" s="127"/>
      <c r="FM273" s="127"/>
      <c r="FN273" s="127"/>
      <c r="FO273" s="127"/>
      <c r="FP273" s="127"/>
      <c r="FQ273" s="127"/>
      <c r="FR273" s="127"/>
      <c r="FS273" s="127"/>
      <c r="FT273" s="127"/>
      <c r="FU273" s="127"/>
      <c r="FV273" s="127"/>
      <c r="FW273" s="127"/>
      <c r="FX273" s="127"/>
      <c r="FY273" s="127"/>
      <c r="FZ273" s="127"/>
      <c r="GA273" s="127"/>
      <c r="GB273" s="127"/>
      <c r="GC273" s="127"/>
      <c r="GD273" s="127"/>
      <c r="GE273" s="127"/>
      <c r="GF273" s="127"/>
      <c r="GG273" s="127"/>
      <c r="GH273" s="127"/>
      <c r="GI273" s="127"/>
      <c r="GJ273" s="127"/>
      <c r="GK273" s="127"/>
      <c r="GL273" s="127"/>
      <c r="GM273" s="127"/>
      <c r="GN273" s="127"/>
      <c r="GO273" s="127"/>
      <c r="GP273" s="127"/>
      <c r="GQ273" s="127"/>
      <c r="GR273" s="127"/>
      <c r="GS273" s="127"/>
      <c r="GT273" s="127"/>
      <c r="GU273" s="127"/>
      <c r="GV273" s="127"/>
      <c r="GW273" s="127"/>
      <c r="GX273" s="127"/>
      <c r="GY273" s="127"/>
      <c r="GZ273" s="127"/>
      <c r="HA273" s="127"/>
      <c r="HB273" s="127"/>
      <c r="HC273" s="127"/>
      <c r="HD273" s="127"/>
      <c r="HE273" s="127"/>
      <c r="HF273" s="127"/>
      <c r="HG273" s="127"/>
      <c r="HH273" s="127"/>
      <c r="HI273" s="127"/>
      <c r="HJ273" s="127"/>
      <c r="HK273" s="127"/>
      <c r="HL273" s="127"/>
      <c r="HM273" s="127"/>
      <c r="HN273" s="127"/>
      <c r="HO273" s="127"/>
      <c r="HP273" s="127"/>
      <c r="HQ273" s="127"/>
      <c r="HR273" s="127"/>
      <c r="HS273" s="127"/>
      <c r="HT273" s="127"/>
      <c r="HU273" s="127"/>
      <c r="HV273" s="127"/>
      <c r="HW273" s="127"/>
      <c r="HX273" s="127"/>
      <c r="HY273" s="127"/>
      <c r="HZ273" s="127"/>
      <c r="IA273" s="127"/>
      <c r="IB273" s="127"/>
      <c r="IC273" s="127"/>
      <c r="ID273" s="127"/>
      <c r="IE273" s="127"/>
      <c r="IF273" s="127"/>
      <c r="IG273" s="127"/>
      <c r="IH273" s="127"/>
      <c r="II273" s="127"/>
      <c r="IJ273" s="127"/>
      <c r="IK273" s="127"/>
      <c r="IL273" s="127"/>
      <c r="IM273" s="127"/>
      <c r="IN273" s="127"/>
      <c r="IO273" s="127"/>
      <c r="IP273" s="127"/>
      <c r="IQ273" s="127"/>
      <c r="IR273" s="127"/>
      <c r="IS273" s="127"/>
      <c r="IT273" s="127"/>
      <c r="IU273" s="127"/>
      <c r="IV273" s="127"/>
      <c r="IW273" s="127"/>
      <c r="IX273" s="127"/>
      <c r="IY273" s="127"/>
      <c r="IZ273" s="127"/>
      <c r="JA273" s="127"/>
      <c r="JB273" s="127"/>
      <c r="JC273" s="127"/>
      <c r="JD273" s="127"/>
      <c r="JE273" s="127"/>
      <c r="JF273" s="127"/>
      <c r="JG273" s="127"/>
      <c r="JH273" s="127"/>
      <c r="JI273" s="127"/>
      <c r="JJ273" s="127"/>
      <c r="JK273" s="127"/>
      <c r="JL273" s="127"/>
      <c r="JM273" s="127"/>
      <c r="JN273" s="127"/>
      <c r="JO273" s="127"/>
      <c r="JP273" s="127"/>
      <c r="JQ273" s="127"/>
      <c r="JR273" s="127"/>
      <c r="JS273" s="127"/>
      <c r="JT273" s="127"/>
      <c r="JU273" s="127"/>
      <c r="JV273" s="127"/>
      <c r="JW273" s="127"/>
      <c r="JX273" s="127"/>
      <c r="JY273" s="127"/>
      <c r="JZ273" s="127"/>
      <c r="KA273" s="127"/>
      <c r="KB273" s="127"/>
      <c r="KC273" s="127"/>
      <c r="KD273" s="127"/>
      <c r="KE273" s="127"/>
      <c r="KF273" s="127"/>
      <c r="KG273" s="127"/>
      <c r="KH273" s="127"/>
      <c r="KI273" s="127"/>
      <c r="KJ273" s="127"/>
      <c r="KK273" s="127"/>
      <c r="KL273" s="127"/>
      <c r="KM273" s="127"/>
      <c r="KN273" s="127"/>
      <c r="KO273" s="127"/>
      <c r="KP273" s="127"/>
      <c r="KQ273" s="127"/>
      <c r="KR273" s="127"/>
      <c r="KS273" s="127"/>
      <c r="KT273" s="127"/>
      <c r="KU273" s="127"/>
      <c r="KV273" s="127"/>
      <c r="KW273" s="127"/>
      <c r="KX273" s="127"/>
      <c r="KY273" s="127"/>
      <c r="KZ273" s="127"/>
      <c r="LA273" s="127"/>
      <c r="LB273" s="127"/>
      <c r="LC273" s="127"/>
      <c r="LD273" s="127"/>
      <c r="LE273" s="127"/>
      <c r="LF273" s="127"/>
      <c r="LG273" s="127"/>
      <c r="LH273" s="127"/>
      <c r="LI273" s="127"/>
      <c r="LJ273" s="127"/>
      <c r="LK273" s="127"/>
      <c r="LL273" s="127"/>
      <c r="LM273" s="127"/>
      <c r="LN273" s="127"/>
      <c r="LO273" s="127"/>
      <c r="LP273" s="127"/>
      <c r="LQ273" s="127"/>
      <c r="LR273" s="127"/>
      <c r="LS273" s="127"/>
      <c r="LT273" s="127"/>
      <c r="LU273" s="127"/>
      <c r="LV273" s="127"/>
      <c r="LW273" s="127"/>
      <c r="LX273" s="127"/>
      <c r="LY273" s="127"/>
      <c r="LZ273" s="127"/>
      <c r="MA273" s="127"/>
      <c r="MB273" s="127"/>
      <c r="MC273" s="127"/>
      <c r="MD273" s="127"/>
      <c r="ME273" s="127"/>
      <c r="MF273" s="127"/>
      <c r="MG273" s="127"/>
      <c r="MH273" s="127"/>
      <c r="MI273" s="127"/>
      <c r="MJ273" s="127"/>
      <c r="MK273" s="127"/>
      <c r="ML273" s="127"/>
      <c r="MM273" s="127"/>
      <c r="MN273" s="127"/>
      <c r="MO273" s="127"/>
      <c r="MP273" s="127"/>
      <c r="MQ273" s="127"/>
      <c r="MR273" s="127"/>
      <c r="MS273" s="127"/>
      <c r="MT273" s="127"/>
      <c r="MU273" s="127"/>
      <c r="MV273" s="127"/>
      <c r="MW273" s="127"/>
      <c r="MX273" s="127"/>
      <c r="MY273" s="127"/>
      <c r="MZ273" s="127"/>
      <c r="NA273" s="127"/>
      <c r="NB273" s="127"/>
      <c r="NC273" s="127"/>
      <c r="ND273" s="127"/>
      <c r="NE273" s="127"/>
      <c r="NF273" s="127"/>
      <c r="NG273" s="127"/>
      <c r="NH273" s="127"/>
      <c r="NI273" s="127"/>
      <c r="NJ273" s="127"/>
      <c r="NK273" s="127"/>
      <c r="NL273" s="127"/>
      <c r="NM273" s="127"/>
      <c r="NN273" s="127"/>
      <c r="NO273" s="127"/>
      <c r="NP273" s="127"/>
      <c r="NQ273" s="127"/>
      <c r="NR273" s="127"/>
      <c r="NS273" s="127"/>
      <c r="NT273" s="127"/>
      <c r="NU273" s="127"/>
      <c r="NV273" s="127"/>
      <c r="NW273" s="127"/>
      <c r="NX273" s="127"/>
      <c r="NY273" s="127"/>
      <c r="NZ273" s="127"/>
      <c r="OA273" s="127"/>
      <c r="OB273" s="127"/>
      <c r="OC273" s="127"/>
      <c r="OD273" s="127"/>
      <c r="OE273" s="127"/>
      <c r="OF273" s="127"/>
      <c r="OG273" s="127"/>
      <c r="OH273" s="127"/>
      <c r="OI273" s="127"/>
      <c r="OJ273" s="127"/>
      <c r="OK273" s="127"/>
      <c r="OL273" s="127"/>
      <c r="OM273" s="127"/>
      <c r="ON273" s="127"/>
      <c r="OO273" s="127"/>
      <c r="OP273" s="127"/>
      <c r="OQ273" s="127"/>
      <c r="OR273" s="127"/>
      <c r="OS273" s="127"/>
      <c r="OT273" s="127"/>
      <c r="OU273" s="127"/>
      <c r="OV273" s="127"/>
      <c r="OW273" s="127"/>
      <c r="OX273" s="127"/>
      <c r="OY273" s="127"/>
      <c r="OZ273" s="127"/>
      <c r="PA273" s="127"/>
      <c r="PB273" s="127"/>
      <c r="PC273" s="127"/>
      <c r="PD273" s="127"/>
      <c r="PE273" s="127"/>
      <c r="PF273" s="127"/>
      <c r="PG273" s="127"/>
      <c r="PH273" s="127"/>
      <c r="PI273" s="127"/>
      <c r="PJ273" s="127"/>
      <c r="PK273" s="127"/>
      <c r="PL273" s="127"/>
      <c r="PM273" s="127"/>
      <c r="PN273" s="127"/>
      <c r="PO273" s="127"/>
      <c r="PP273" s="127"/>
      <c r="PQ273" s="127"/>
      <c r="PR273" s="127"/>
      <c r="PS273" s="127"/>
      <c r="PT273" s="127"/>
      <c r="PU273" s="127"/>
      <c r="PV273" s="127"/>
      <c r="PW273" s="127"/>
      <c r="PX273" s="127"/>
      <c r="PY273" s="127"/>
      <c r="PZ273" s="127"/>
      <c r="QA273" s="127"/>
      <c r="QB273" s="127"/>
      <c r="QC273" s="127"/>
      <c r="QD273" s="127"/>
      <c r="QE273" s="127"/>
      <c r="QF273" s="127"/>
      <c r="QG273" s="127"/>
      <c r="QH273" s="127"/>
      <c r="QI273" s="127"/>
      <c r="QJ273" s="127"/>
      <c r="QK273" s="127"/>
      <c r="QL273" s="127"/>
      <c r="QM273" s="127"/>
      <c r="QN273" s="127"/>
      <c r="QO273" s="127"/>
      <c r="QP273" s="127"/>
      <c r="QQ273" s="127"/>
      <c r="QR273" s="127"/>
      <c r="QS273" s="127"/>
      <c r="QT273" s="127"/>
      <c r="QU273" s="127"/>
      <c r="QV273" s="127"/>
      <c r="QW273" s="127"/>
      <c r="QX273" s="127"/>
      <c r="QY273" s="127"/>
      <c r="QZ273" s="127"/>
      <c r="RA273" s="127"/>
      <c r="RB273" s="127"/>
      <c r="RC273" s="127"/>
      <c r="RD273" s="127"/>
      <c r="RE273" s="127"/>
      <c r="RF273" s="127"/>
      <c r="RG273" s="127"/>
      <c r="RH273" s="127"/>
      <c r="RI273" s="127"/>
      <c r="RJ273" s="127"/>
      <c r="RK273" s="127"/>
      <c r="RL273" s="127"/>
      <c r="RM273" s="127"/>
      <c r="RN273" s="127"/>
      <c r="RO273" s="127"/>
      <c r="RP273" s="127"/>
      <c r="RQ273" s="127"/>
      <c r="RR273" s="127"/>
      <c r="RS273" s="127"/>
      <c r="RT273" s="127"/>
      <c r="RU273" s="127"/>
      <c r="RV273" s="127"/>
      <c r="RW273" s="127"/>
      <c r="RX273" s="127"/>
      <c r="RY273" s="127"/>
      <c r="RZ273" s="127"/>
      <c r="SA273" s="127"/>
      <c r="SB273" s="127"/>
      <c r="SC273" s="127"/>
      <c r="SD273" s="127"/>
      <c r="SE273" s="127"/>
      <c r="SF273" s="127"/>
      <c r="SG273" s="127"/>
      <c r="SH273" s="127"/>
      <c r="SI273" s="127"/>
      <c r="SJ273" s="127"/>
      <c r="SK273" s="127"/>
      <c r="SL273" s="127"/>
      <c r="SM273" s="127"/>
      <c r="SN273" s="127"/>
      <c r="SO273" s="127"/>
      <c r="SP273" s="127"/>
      <c r="SQ273" s="127"/>
      <c r="SR273" s="127"/>
      <c r="SS273" s="127"/>
      <c r="ST273" s="127"/>
      <c r="SU273" s="127"/>
      <c r="SV273" s="127"/>
      <c r="SW273" s="127"/>
      <c r="SX273" s="127"/>
      <c r="SY273" s="127"/>
      <c r="SZ273" s="127"/>
      <c r="TA273" s="127"/>
      <c r="TB273" s="127"/>
      <c r="TC273" s="127"/>
      <c r="TD273" s="127"/>
      <c r="TE273" s="127"/>
      <c r="TF273" s="127"/>
      <c r="TG273" s="127"/>
      <c r="TH273" s="127"/>
      <c r="TI273" s="127"/>
      <c r="TJ273" s="127"/>
      <c r="TK273" s="127"/>
      <c r="TL273" s="127"/>
      <c r="TM273" s="127"/>
      <c r="TN273" s="127"/>
      <c r="TO273" s="127"/>
      <c r="TP273" s="127"/>
      <c r="TQ273" s="127"/>
      <c r="TR273" s="127"/>
      <c r="TS273" s="127"/>
      <c r="TT273" s="127"/>
      <c r="TU273" s="127"/>
      <c r="TV273" s="127"/>
      <c r="TW273" s="127"/>
      <c r="TX273" s="127"/>
      <c r="TY273" s="127"/>
      <c r="TZ273" s="127"/>
      <c r="UA273" s="127"/>
      <c r="UB273" s="127"/>
      <c r="UC273" s="127"/>
      <c r="UD273" s="127"/>
      <c r="UE273" s="127"/>
      <c r="UF273" s="127"/>
      <c r="UG273" s="127"/>
      <c r="UH273" s="127"/>
      <c r="UI273" s="127"/>
      <c r="UJ273" s="127"/>
      <c r="UK273" s="127"/>
      <c r="UL273" s="127"/>
      <c r="UM273" s="127"/>
      <c r="UN273" s="127"/>
      <c r="UO273" s="127"/>
      <c r="UP273" s="127"/>
      <c r="UQ273" s="127"/>
      <c r="UR273" s="127"/>
      <c r="US273" s="127"/>
      <c r="UT273" s="127"/>
      <c r="UU273" s="127"/>
      <c r="UV273" s="127"/>
      <c r="UW273" s="127"/>
      <c r="UX273" s="127"/>
      <c r="UY273" s="127"/>
      <c r="UZ273" s="127"/>
      <c r="VA273" s="127"/>
      <c r="VB273" s="127"/>
      <c r="VC273" s="127"/>
      <c r="VD273" s="127"/>
      <c r="VE273" s="127"/>
      <c r="VF273" s="127"/>
      <c r="VG273" s="127"/>
      <c r="VH273" s="127"/>
      <c r="VI273" s="127"/>
      <c r="VJ273" s="127"/>
      <c r="VK273" s="127"/>
      <c r="VL273" s="127"/>
      <c r="VM273" s="127"/>
      <c r="VN273" s="127"/>
      <c r="VO273" s="127"/>
      <c r="VP273" s="127"/>
      <c r="VQ273" s="127"/>
      <c r="VR273" s="127"/>
      <c r="VS273" s="127"/>
      <c r="VT273" s="127"/>
      <c r="VU273" s="127"/>
      <c r="VV273" s="127"/>
      <c r="VW273" s="127"/>
      <c r="VX273" s="127"/>
      <c r="VY273" s="127"/>
      <c r="VZ273" s="127"/>
      <c r="WA273" s="127"/>
      <c r="WB273" s="127"/>
      <c r="WC273" s="127"/>
      <c r="WD273" s="127"/>
      <c r="WE273" s="127"/>
      <c r="WF273" s="127"/>
      <c r="WG273" s="127"/>
      <c r="WH273" s="127"/>
      <c r="WI273" s="127"/>
      <c r="WJ273" s="127"/>
      <c r="WK273" s="127"/>
      <c r="WL273" s="127"/>
      <c r="WM273" s="127"/>
      <c r="WN273" s="127"/>
      <c r="WO273" s="127"/>
      <c r="WP273" s="127"/>
      <c r="WQ273" s="127"/>
      <c r="WR273" s="127"/>
      <c r="WS273" s="127"/>
      <c r="WT273" s="127"/>
      <c r="WU273" s="127"/>
      <c r="WV273" s="127"/>
      <c r="WW273" s="127"/>
      <c r="WX273" s="127"/>
      <c r="WY273" s="127"/>
      <c r="WZ273" s="127"/>
      <c r="XA273" s="127"/>
      <c r="XB273" s="127"/>
      <c r="XC273" s="127"/>
      <c r="XD273" s="127"/>
      <c r="XE273" s="127"/>
      <c r="XF273" s="127"/>
      <c r="XG273" s="127"/>
      <c r="XH273" s="127"/>
      <c r="XI273" s="127"/>
      <c r="XJ273" s="127"/>
      <c r="XK273" s="127"/>
      <c r="XL273" s="127"/>
      <c r="XM273" s="127"/>
      <c r="XN273" s="127"/>
      <c r="XO273" s="127"/>
      <c r="XP273" s="127"/>
      <c r="XQ273" s="127"/>
      <c r="XR273" s="127"/>
      <c r="XS273" s="127"/>
      <c r="XT273" s="127"/>
      <c r="XU273" s="127"/>
      <c r="XV273" s="127"/>
      <c r="XW273" s="127"/>
      <c r="XX273" s="127"/>
      <c r="XY273" s="127"/>
      <c r="XZ273" s="127"/>
      <c r="YA273" s="127"/>
      <c r="YB273" s="127"/>
      <c r="YC273" s="127"/>
      <c r="YD273" s="127"/>
      <c r="YE273" s="127"/>
      <c r="YF273" s="127"/>
      <c r="YG273" s="127"/>
      <c r="YH273" s="127"/>
      <c r="YI273" s="127"/>
      <c r="YJ273" s="127"/>
      <c r="YK273" s="127"/>
      <c r="YL273" s="127"/>
      <c r="YM273" s="127"/>
      <c r="YN273" s="127"/>
      <c r="YO273" s="127"/>
      <c r="YP273" s="127"/>
      <c r="YQ273" s="127"/>
      <c r="YR273" s="127"/>
      <c r="YS273" s="127"/>
      <c r="YT273" s="127"/>
      <c r="YU273" s="127"/>
      <c r="YV273" s="127"/>
      <c r="YW273" s="127"/>
      <c r="YX273" s="127"/>
      <c r="YY273" s="127"/>
      <c r="YZ273" s="127"/>
      <c r="ZA273" s="127"/>
      <c r="ZB273" s="127"/>
      <c r="ZC273" s="127"/>
      <c r="ZD273" s="127"/>
      <c r="ZE273" s="127"/>
      <c r="ZF273" s="127"/>
      <c r="ZG273" s="127"/>
      <c r="ZH273" s="127"/>
      <c r="ZI273" s="127"/>
      <c r="ZJ273" s="127"/>
      <c r="ZK273" s="127"/>
      <c r="ZL273" s="127"/>
      <c r="ZM273" s="127"/>
      <c r="ZN273" s="127"/>
      <c r="ZO273" s="127"/>
      <c r="ZP273" s="127"/>
      <c r="ZQ273" s="127"/>
      <c r="ZR273" s="127"/>
      <c r="ZS273" s="127"/>
      <c r="ZT273" s="127"/>
      <c r="ZU273" s="127"/>
      <c r="ZV273" s="127"/>
      <c r="ZW273" s="127"/>
      <c r="ZX273" s="127"/>
      <c r="ZY273" s="127"/>
      <c r="ZZ273" s="127"/>
      <c r="AAA273" s="127"/>
      <c r="AAB273" s="127"/>
      <c r="AAC273" s="127"/>
      <c r="AAD273" s="127"/>
      <c r="AAE273" s="127"/>
      <c r="AAF273" s="127"/>
      <c r="AAG273" s="127"/>
      <c r="AAH273" s="127"/>
      <c r="AAI273" s="127"/>
      <c r="AAJ273" s="127"/>
      <c r="AAK273" s="127"/>
      <c r="AAL273" s="127"/>
      <c r="AAM273" s="127"/>
      <c r="AAN273" s="127"/>
      <c r="AAO273" s="127"/>
      <c r="AAP273" s="127"/>
      <c r="AAQ273" s="127"/>
      <c r="AAR273" s="127"/>
      <c r="AAS273" s="127"/>
      <c r="AAT273" s="127"/>
      <c r="AAU273" s="127"/>
      <c r="AAV273" s="127"/>
      <c r="AAW273" s="127"/>
      <c r="AAX273" s="127"/>
      <c r="AAY273" s="127"/>
      <c r="AAZ273" s="127"/>
      <c r="ABA273" s="127"/>
      <c r="ABB273" s="127"/>
      <c r="ABC273" s="127"/>
      <c r="ABD273" s="127"/>
      <c r="ABE273" s="127"/>
      <c r="ABF273" s="127"/>
      <c r="ABG273" s="127"/>
      <c r="ABH273" s="127"/>
      <c r="ABI273" s="127"/>
      <c r="ABJ273" s="127"/>
      <c r="ABK273" s="127"/>
      <c r="ABL273" s="127"/>
      <c r="ABM273" s="127"/>
      <c r="ABN273" s="127"/>
      <c r="ABO273" s="127"/>
      <c r="ABP273" s="127"/>
      <c r="ABQ273" s="127"/>
      <c r="ABR273" s="127"/>
      <c r="ABS273" s="127"/>
      <c r="ABT273" s="127"/>
      <c r="ABU273" s="127"/>
      <c r="ABV273" s="127"/>
      <c r="ABW273" s="127"/>
      <c r="ABX273" s="127"/>
      <c r="ABY273" s="127"/>
      <c r="ABZ273" s="127"/>
      <c r="ACA273" s="127"/>
      <c r="ACB273" s="127"/>
      <c r="ACC273" s="127"/>
      <c r="ACD273" s="127"/>
      <c r="ACE273" s="127"/>
      <c r="ACF273" s="127"/>
      <c r="ACG273" s="127"/>
      <c r="ACH273" s="127"/>
      <c r="ACI273" s="127"/>
      <c r="ACJ273" s="127"/>
      <c r="ACK273" s="127"/>
      <c r="ACL273" s="127"/>
      <c r="ACM273" s="127"/>
      <c r="ACN273" s="127"/>
      <c r="ACO273" s="127"/>
      <c r="ACP273" s="127"/>
      <c r="ACQ273" s="127"/>
      <c r="ACR273" s="127"/>
      <c r="ACS273" s="127"/>
      <c r="ACT273" s="127"/>
      <c r="ACU273" s="127"/>
      <c r="ACV273" s="127"/>
      <c r="ACW273" s="127"/>
      <c r="ACX273" s="127"/>
      <c r="ACY273" s="127"/>
      <c r="ACZ273" s="127"/>
      <c r="ADA273" s="127"/>
      <c r="ADB273" s="127"/>
      <c r="ADC273" s="127"/>
      <c r="ADD273" s="127"/>
      <c r="ADE273" s="127"/>
      <c r="ADF273" s="127"/>
      <c r="ADG273" s="127"/>
      <c r="ADH273" s="127"/>
      <c r="ADI273" s="127"/>
      <c r="ADJ273" s="127"/>
      <c r="ADK273" s="127"/>
      <c r="ADL273" s="127"/>
      <c r="ADM273" s="127"/>
      <c r="ADN273" s="127"/>
      <c r="ADO273" s="127"/>
      <c r="ADP273" s="127"/>
      <c r="ADQ273" s="127"/>
      <c r="ADR273" s="127"/>
      <c r="ADS273" s="127"/>
      <c r="ADT273" s="127"/>
      <c r="ADU273" s="127"/>
      <c r="ADV273" s="127"/>
      <c r="ADW273" s="127"/>
      <c r="ADX273" s="127"/>
      <c r="ADY273" s="127"/>
      <c r="ADZ273" s="127"/>
      <c r="AEA273" s="127"/>
      <c r="AEB273" s="127"/>
      <c r="AEC273" s="127"/>
    </row>
    <row r="274" spans="1:809" s="73" customFormat="1" ht="15" customHeight="1">
      <c r="A274" s="49"/>
      <c r="B274" s="35">
        <v>3</v>
      </c>
      <c r="C274" s="93" t="s">
        <v>630</v>
      </c>
      <c r="D274" s="94" t="s">
        <v>180</v>
      </c>
      <c r="E274" s="95" t="s">
        <v>184</v>
      </c>
      <c r="F274" s="95" t="s">
        <v>86</v>
      </c>
      <c r="G274" s="95">
        <v>8</v>
      </c>
      <c r="H274" s="96"/>
      <c r="I274" s="95" t="s">
        <v>30</v>
      </c>
      <c r="J274" s="97">
        <v>1</v>
      </c>
      <c r="K274" s="98">
        <v>165</v>
      </c>
      <c r="L274" s="97">
        <v>1952</v>
      </c>
      <c r="M274" s="51">
        <v>19054</v>
      </c>
      <c r="N274" s="96"/>
      <c r="O274" s="99"/>
      <c r="P274" s="99"/>
      <c r="Q274" s="60" t="s">
        <v>298</v>
      </c>
      <c r="R274" s="58"/>
      <c r="S274" s="29" t="s">
        <v>156</v>
      </c>
      <c r="T274" s="30" t="str">
        <f t="shared" si="4"/>
        <v>P</v>
      </c>
      <c r="U274" s="29"/>
      <c r="V274" s="29"/>
      <c r="W274" s="29"/>
      <c r="X274" s="29"/>
      <c r="Y274" s="29"/>
      <c r="Z274" s="29"/>
      <c r="AA274" s="29"/>
      <c r="AB274" s="71"/>
      <c r="AC274" s="127"/>
      <c r="AD274" s="127"/>
      <c r="AE274" s="127"/>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c r="BA274" s="127"/>
      <c r="BB274" s="127"/>
      <c r="BC274" s="127"/>
      <c r="BD274" s="127"/>
      <c r="BE274" s="127"/>
      <c r="BF274" s="127"/>
      <c r="BG274" s="127"/>
      <c r="BH274" s="127"/>
      <c r="BI274" s="127"/>
      <c r="BJ274" s="127"/>
      <c r="BK274" s="127"/>
      <c r="BL274" s="127"/>
      <c r="BM274" s="127"/>
      <c r="BN274" s="127"/>
      <c r="BO274" s="127"/>
      <c r="BP274" s="127"/>
      <c r="BQ274" s="127"/>
      <c r="BR274" s="127"/>
      <c r="BS274" s="127"/>
      <c r="BT274" s="127"/>
      <c r="BU274" s="127"/>
      <c r="BV274" s="127"/>
      <c r="BW274" s="127"/>
      <c r="BX274" s="127"/>
      <c r="BY274" s="127"/>
      <c r="BZ274" s="127"/>
      <c r="CA274" s="127"/>
      <c r="CB274" s="127"/>
      <c r="CC274" s="127"/>
      <c r="CD274" s="127"/>
      <c r="CE274" s="127"/>
      <c r="CF274" s="127"/>
      <c r="CG274" s="127"/>
      <c r="CH274" s="127"/>
      <c r="CI274" s="127"/>
      <c r="CJ274" s="127"/>
      <c r="CK274" s="127"/>
      <c r="CL274" s="127"/>
      <c r="CM274" s="127"/>
      <c r="CN274" s="127"/>
      <c r="CO274" s="127"/>
      <c r="CP274" s="127"/>
      <c r="CQ274" s="127"/>
      <c r="CR274" s="127"/>
      <c r="CS274" s="127"/>
      <c r="CT274" s="127"/>
      <c r="CU274" s="127"/>
      <c r="CV274" s="127"/>
      <c r="CW274" s="127"/>
      <c r="CX274" s="127"/>
      <c r="CY274" s="127"/>
      <c r="CZ274" s="127"/>
      <c r="DA274" s="127"/>
      <c r="DB274" s="127"/>
      <c r="DC274" s="127"/>
      <c r="DD274" s="127"/>
      <c r="DE274" s="127"/>
      <c r="DF274" s="127"/>
      <c r="DG274" s="127"/>
      <c r="DH274" s="127"/>
      <c r="DI274" s="127"/>
      <c r="DJ274" s="127"/>
      <c r="DK274" s="127"/>
      <c r="DL274" s="127"/>
      <c r="DM274" s="127"/>
      <c r="DN274" s="127"/>
      <c r="DO274" s="127"/>
      <c r="DP274" s="127"/>
      <c r="DQ274" s="127"/>
      <c r="DR274" s="127"/>
      <c r="DS274" s="127"/>
      <c r="DT274" s="127"/>
      <c r="DU274" s="127"/>
      <c r="DV274" s="127"/>
      <c r="DW274" s="127"/>
      <c r="DX274" s="127"/>
      <c r="DY274" s="127"/>
      <c r="DZ274" s="127"/>
      <c r="EA274" s="127"/>
      <c r="EB274" s="127"/>
      <c r="EC274" s="127"/>
      <c r="ED274" s="127"/>
      <c r="EE274" s="127"/>
      <c r="EF274" s="127"/>
      <c r="EG274" s="127"/>
      <c r="EH274" s="127"/>
      <c r="EI274" s="127"/>
      <c r="EJ274" s="127"/>
      <c r="EK274" s="127"/>
      <c r="EL274" s="127"/>
      <c r="EM274" s="127"/>
      <c r="EN274" s="127"/>
      <c r="EO274" s="127"/>
      <c r="EP274" s="127"/>
      <c r="EQ274" s="127"/>
      <c r="ER274" s="127"/>
      <c r="ES274" s="127"/>
      <c r="ET274" s="127"/>
      <c r="EU274" s="127"/>
      <c r="EV274" s="127"/>
      <c r="EW274" s="127"/>
      <c r="EX274" s="127"/>
      <c r="EY274" s="127"/>
      <c r="EZ274" s="127"/>
      <c r="FA274" s="127"/>
      <c r="FB274" s="127"/>
      <c r="FC274" s="127"/>
      <c r="FD274" s="127"/>
      <c r="FE274" s="127"/>
      <c r="FF274" s="127"/>
      <c r="FG274" s="127"/>
      <c r="FH274" s="127"/>
      <c r="FI274" s="127"/>
      <c r="FJ274" s="127"/>
      <c r="FK274" s="127"/>
      <c r="FL274" s="127"/>
      <c r="FM274" s="127"/>
      <c r="FN274" s="127"/>
      <c r="FO274" s="127"/>
      <c r="FP274" s="127"/>
      <c r="FQ274" s="127"/>
      <c r="FR274" s="127"/>
      <c r="FS274" s="127"/>
      <c r="FT274" s="127"/>
      <c r="FU274" s="127"/>
      <c r="FV274" s="127"/>
      <c r="FW274" s="127"/>
      <c r="FX274" s="127"/>
      <c r="FY274" s="127"/>
      <c r="FZ274" s="127"/>
      <c r="GA274" s="127"/>
      <c r="GB274" s="127"/>
      <c r="GC274" s="127"/>
      <c r="GD274" s="127"/>
      <c r="GE274" s="127"/>
      <c r="GF274" s="127"/>
      <c r="GG274" s="127"/>
      <c r="GH274" s="127"/>
      <c r="GI274" s="127"/>
      <c r="GJ274" s="127"/>
      <c r="GK274" s="127"/>
      <c r="GL274" s="127"/>
      <c r="GM274" s="127"/>
      <c r="GN274" s="127"/>
      <c r="GO274" s="127"/>
      <c r="GP274" s="127"/>
      <c r="GQ274" s="127"/>
      <c r="GR274" s="127"/>
      <c r="GS274" s="127"/>
      <c r="GT274" s="127"/>
      <c r="GU274" s="127"/>
      <c r="GV274" s="127"/>
      <c r="GW274" s="127"/>
      <c r="GX274" s="127"/>
      <c r="GY274" s="127"/>
      <c r="GZ274" s="127"/>
      <c r="HA274" s="127"/>
      <c r="HB274" s="127"/>
      <c r="HC274" s="127"/>
      <c r="HD274" s="127"/>
      <c r="HE274" s="127"/>
      <c r="HF274" s="127"/>
      <c r="HG274" s="127"/>
      <c r="HH274" s="127"/>
      <c r="HI274" s="127"/>
      <c r="HJ274" s="127"/>
      <c r="HK274" s="127"/>
      <c r="HL274" s="127"/>
      <c r="HM274" s="127"/>
      <c r="HN274" s="127"/>
      <c r="HO274" s="127"/>
      <c r="HP274" s="127"/>
      <c r="HQ274" s="127"/>
      <c r="HR274" s="127"/>
      <c r="HS274" s="127"/>
      <c r="HT274" s="127"/>
      <c r="HU274" s="127"/>
      <c r="HV274" s="127"/>
      <c r="HW274" s="127"/>
      <c r="HX274" s="127"/>
      <c r="HY274" s="127"/>
      <c r="HZ274" s="127"/>
      <c r="IA274" s="127"/>
      <c r="IB274" s="127"/>
      <c r="IC274" s="127"/>
      <c r="ID274" s="127"/>
      <c r="IE274" s="127"/>
      <c r="IF274" s="127"/>
      <c r="IG274" s="127"/>
      <c r="IH274" s="127"/>
      <c r="II274" s="127"/>
      <c r="IJ274" s="127"/>
      <c r="IK274" s="127"/>
      <c r="IL274" s="127"/>
      <c r="IM274" s="127"/>
      <c r="IN274" s="127"/>
      <c r="IO274" s="127"/>
      <c r="IP274" s="127"/>
      <c r="IQ274" s="127"/>
      <c r="IR274" s="127"/>
      <c r="IS274" s="127"/>
      <c r="IT274" s="127"/>
      <c r="IU274" s="127"/>
      <c r="IV274" s="127"/>
      <c r="IW274" s="127"/>
      <c r="IX274" s="127"/>
      <c r="IY274" s="127"/>
      <c r="IZ274" s="127"/>
      <c r="JA274" s="127"/>
      <c r="JB274" s="127"/>
      <c r="JC274" s="127"/>
      <c r="JD274" s="127"/>
      <c r="JE274" s="127"/>
      <c r="JF274" s="127"/>
      <c r="JG274" s="127"/>
      <c r="JH274" s="127"/>
      <c r="JI274" s="127"/>
      <c r="JJ274" s="127"/>
      <c r="JK274" s="127"/>
      <c r="JL274" s="127"/>
      <c r="JM274" s="127"/>
      <c r="JN274" s="127"/>
      <c r="JO274" s="127"/>
      <c r="JP274" s="127"/>
      <c r="JQ274" s="127"/>
      <c r="JR274" s="127"/>
      <c r="JS274" s="127"/>
      <c r="JT274" s="127"/>
      <c r="JU274" s="127"/>
      <c r="JV274" s="127"/>
      <c r="JW274" s="127"/>
      <c r="JX274" s="127"/>
      <c r="JY274" s="127"/>
      <c r="JZ274" s="127"/>
      <c r="KA274" s="127"/>
      <c r="KB274" s="127"/>
      <c r="KC274" s="127"/>
      <c r="KD274" s="127"/>
      <c r="KE274" s="127"/>
      <c r="KF274" s="127"/>
      <c r="KG274" s="127"/>
      <c r="KH274" s="127"/>
      <c r="KI274" s="127"/>
      <c r="KJ274" s="127"/>
      <c r="KK274" s="127"/>
      <c r="KL274" s="127"/>
      <c r="KM274" s="127"/>
      <c r="KN274" s="127"/>
      <c r="KO274" s="127"/>
      <c r="KP274" s="127"/>
      <c r="KQ274" s="127"/>
      <c r="KR274" s="127"/>
      <c r="KS274" s="127"/>
      <c r="KT274" s="127"/>
      <c r="KU274" s="127"/>
      <c r="KV274" s="127"/>
      <c r="KW274" s="127"/>
      <c r="KX274" s="127"/>
      <c r="KY274" s="127"/>
      <c r="KZ274" s="127"/>
      <c r="LA274" s="127"/>
      <c r="LB274" s="127"/>
      <c r="LC274" s="127"/>
      <c r="LD274" s="127"/>
      <c r="LE274" s="127"/>
      <c r="LF274" s="127"/>
      <c r="LG274" s="127"/>
      <c r="LH274" s="127"/>
      <c r="LI274" s="127"/>
      <c r="LJ274" s="127"/>
      <c r="LK274" s="127"/>
      <c r="LL274" s="127"/>
      <c r="LM274" s="127"/>
      <c r="LN274" s="127"/>
      <c r="LO274" s="127"/>
      <c r="LP274" s="127"/>
      <c r="LQ274" s="127"/>
      <c r="LR274" s="127"/>
      <c r="LS274" s="127"/>
      <c r="LT274" s="127"/>
      <c r="LU274" s="127"/>
      <c r="LV274" s="127"/>
      <c r="LW274" s="127"/>
      <c r="LX274" s="127"/>
      <c r="LY274" s="127"/>
      <c r="LZ274" s="127"/>
      <c r="MA274" s="127"/>
      <c r="MB274" s="127"/>
      <c r="MC274" s="127"/>
      <c r="MD274" s="127"/>
      <c r="ME274" s="127"/>
      <c r="MF274" s="127"/>
      <c r="MG274" s="127"/>
      <c r="MH274" s="127"/>
      <c r="MI274" s="127"/>
      <c r="MJ274" s="127"/>
      <c r="MK274" s="127"/>
      <c r="ML274" s="127"/>
      <c r="MM274" s="127"/>
      <c r="MN274" s="127"/>
      <c r="MO274" s="127"/>
      <c r="MP274" s="127"/>
      <c r="MQ274" s="127"/>
      <c r="MR274" s="127"/>
      <c r="MS274" s="127"/>
      <c r="MT274" s="127"/>
      <c r="MU274" s="127"/>
      <c r="MV274" s="127"/>
      <c r="MW274" s="127"/>
      <c r="MX274" s="127"/>
      <c r="MY274" s="127"/>
      <c r="MZ274" s="127"/>
      <c r="NA274" s="127"/>
      <c r="NB274" s="127"/>
      <c r="NC274" s="127"/>
      <c r="ND274" s="127"/>
      <c r="NE274" s="127"/>
      <c r="NF274" s="127"/>
      <c r="NG274" s="127"/>
      <c r="NH274" s="127"/>
      <c r="NI274" s="127"/>
      <c r="NJ274" s="127"/>
      <c r="NK274" s="127"/>
      <c r="NL274" s="127"/>
      <c r="NM274" s="127"/>
      <c r="NN274" s="127"/>
      <c r="NO274" s="127"/>
      <c r="NP274" s="127"/>
      <c r="NQ274" s="127"/>
      <c r="NR274" s="127"/>
      <c r="NS274" s="127"/>
      <c r="NT274" s="127"/>
      <c r="NU274" s="127"/>
      <c r="NV274" s="127"/>
      <c r="NW274" s="127"/>
      <c r="NX274" s="127"/>
      <c r="NY274" s="127"/>
      <c r="NZ274" s="127"/>
      <c r="OA274" s="127"/>
      <c r="OB274" s="127"/>
      <c r="OC274" s="127"/>
      <c r="OD274" s="127"/>
      <c r="OE274" s="127"/>
      <c r="OF274" s="127"/>
      <c r="OG274" s="127"/>
      <c r="OH274" s="127"/>
      <c r="OI274" s="127"/>
      <c r="OJ274" s="127"/>
      <c r="OK274" s="127"/>
      <c r="OL274" s="127"/>
      <c r="OM274" s="127"/>
      <c r="ON274" s="127"/>
      <c r="OO274" s="127"/>
      <c r="OP274" s="127"/>
      <c r="OQ274" s="127"/>
      <c r="OR274" s="127"/>
      <c r="OS274" s="127"/>
      <c r="OT274" s="127"/>
      <c r="OU274" s="127"/>
      <c r="OV274" s="127"/>
      <c r="OW274" s="127"/>
      <c r="OX274" s="127"/>
      <c r="OY274" s="127"/>
      <c r="OZ274" s="127"/>
      <c r="PA274" s="127"/>
      <c r="PB274" s="127"/>
      <c r="PC274" s="127"/>
      <c r="PD274" s="127"/>
      <c r="PE274" s="127"/>
      <c r="PF274" s="127"/>
      <c r="PG274" s="127"/>
      <c r="PH274" s="127"/>
      <c r="PI274" s="127"/>
      <c r="PJ274" s="127"/>
      <c r="PK274" s="127"/>
      <c r="PL274" s="127"/>
      <c r="PM274" s="127"/>
      <c r="PN274" s="127"/>
      <c r="PO274" s="127"/>
      <c r="PP274" s="127"/>
      <c r="PQ274" s="127"/>
      <c r="PR274" s="127"/>
      <c r="PS274" s="127"/>
      <c r="PT274" s="127"/>
      <c r="PU274" s="127"/>
      <c r="PV274" s="127"/>
      <c r="PW274" s="127"/>
      <c r="PX274" s="127"/>
      <c r="PY274" s="127"/>
      <c r="PZ274" s="127"/>
      <c r="QA274" s="127"/>
      <c r="QB274" s="127"/>
      <c r="QC274" s="127"/>
      <c r="QD274" s="127"/>
      <c r="QE274" s="127"/>
      <c r="QF274" s="127"/>
      <c r="QG274" s="127"/>
      <c r="QH274" s="127"/>
      <c r="QI274" s="127"/>
      <c r="QJ274" s="127"/>
      <c r="QK274" s="127"/>
      <c r="QL274" s="127"/>
      <c r="QM274" s="127"/>
      <c r="QN274" s="127"/>
      <c r="QO274" s="127"/>
      <c r="QP274" s="127"/>
      <c r="QQ274" s="127"/>
      <c r="QR274" s="127"/>
      <c r="QS274" s="127"/>
      <c r="QT274" s="127"/>
      <c r="QU274" s="127"/>
      <c r="QV274" s="127"/>
      <c r="QW274" s="127"/>
      <c r="QX274" s="127"/>
      <c r="QY274" s="127"/>
      <c r="QZ274" s="127"/>
      <c r="RA274" s="127"/>
      <c r="RB274" s="127"/>
      <c r="RC274" s="127"/>
      <c r="RD274" s="127"/>
      <c r="RE274" s="127"/>
      <c r="RF274" s="127"/>
      <c r="RG274" s="127"/>
      <c r="RH274" s="127"/>
      <c r="RI274" s="127"/>
      <c r="RJ274" s="127"/>
      <c r="RK274" s="127"/>
      <c r="RL274" s="127"/>
      <c r="RM274" s="127"/>
      <c r="RN274" s="127"/>
      <c r="RO274" s="127"/>
      <c r="RP274" s="127"/>
      <c r="RQ274" s="127"/>
      <c r="RR274" s="127"/>
      <c r="RS274" s="127"/>
      <c r="RT274" s="127"/>
      <c r="RU274" s="127"/>
      <c r="RV274" s="127"/>
      <c r="RW274" s="127"/>
      <c r="RX274" s="127"/>
      <c r="RY274" s="127"/>
      <c r="RZ274" s="127"/>
      <c r="SA274" s="127"/>
      <c r="SB274" s="127"/>
      <c r="SC274" s="127"/>
      <c r="SD274" s="127"/>
      <c r="SE274" s="127"/>
      <c r="SF274" s="127"/>
      <c r="SG274" s="127"/>
      <c r="SH274" s="127"/>
      <c r="SI274" s="127"/>
      <c r="SJ274" s="127"/>
      <c r="SK274" s="127"/>
      <c r="SL274" s="127"/>
      <c r="SM274" s="127"/>
      <c r="SN274" s="127"/>
      <c r="SO274" s="127"/>
      <c r="SP274" s="127"/>
      <c r="SQ274" s="127"/>
      <c r="SR274" s="127"/>
      <c r="SS274" s="127"/>
      <c r="ST274" s="127"/>
      <c r="SU274" s="127"/>
      <c r="SV274" s="127"/>
      <c r="SW274" s="127"/>
      <c r="SX274" s="127"/>
      <c r="SY274" s="127"/>
      <c r="SZ274" s="127"/>
      <c r="TA274" s="127"/>
      <c r="TB274" s="127"/>
      <c r="TC274" s="127"/>
      <c r="TD274" s="127"/>
      <c r="TE274" s="127"/>
      <c r="TF274" s="127"/>
      <c r="TG274" s="127"/>
      <c r="TH274" s="127"/>
      <c r="TI274" s="127"/>
      <c r="TJ274" s="127"/>
      <c r="TK274" s="127"/>
      <c r="TL274" s="127"/>
      <c r="TM274" s="127"/>
      <c r="TN274" s="127"/>
      <c r="TO274" s="127"/>
      <c r="TP274" s="127"/>
      <c r="TQ274" s="127"/>
      <c r="TR274" s="127"/>
      <c r="TS274" s="127"/>
      <c r="TT274" s="127"/>
      <c r="TU274" s="127"/>
      <c r="TV274" s="127"/>
      <c r="TW274" s="127"/>
      <c r="TX274" s="127"/>
      <c r="TY274" s="127"/>
      <c r="TZ274" s="127"/>
      <c r="UA274" s="127"/>
      <c r="UB274" s="127"/>
      <c r="UC274" s="127"/>
      <c r="UD274" s="127"/>
      <c r="UE274" s="127"/>
      <c r="UF274" s="127"/>
      <c r="UG274" s="127"/>
      <c r="UH274" s="127"/>
      <c r="UI274" s="127"/>
      <c r="UJ274" s="127"/>
      <c r="UK274" s="127"/>
      <c r="UL274" s="127"/>
      <c r="UM274" s="127"/>
      <c r="UN274" s="127"/>
      <c r="UO274" s="127"/>
      <c r="UP274" s="127"/>
      <c r="UQ274" s="127"/>
      <c r="UR274" s="127"/>
      <c r="US274" s="127"/>
      <c r="UT274" s="127"/>
      <c r="UU274" s="127"/>
      <c r="UV274" s="127"/>
      <c r="UW274" s="127"/>
      <c r="UX274" s="127"/>
      <c r="UY274" s="127"/>
      <c r="UZ274" s="127"/>
      <c r="VA274" s="127"/>
      <c r="VB274" s="127"/>
      <c r="VC274" s="127"/>
      <c r="VD274" s="127"/>
      <c r="VE274" s="127"/>
      <c r="VF274" s="127"/>
      <c r="VG274" s="127"/>
      <c r="VH274" s="127"/>
      <c r="VI274" s="127"/>
      <c r="VJ274" s="127"/>
      <c r="VK274" s="127"/>
      <c r="VL274" s="127"/>
      <c r="VM274" s="127"/>
      <c r="VN274" s="127"/>
      <c r="VO274" s="127"/>
      <c r="VP274" s="127"/>
      <c r="VQ274" s="127"/>
      <c r="VR274" s="127"/>
      <c r="VS274" s="127"/>
      <c r="VT274" s="127"/>
      <c r="VU274" s="127"/>
      <c r="VV274" s="127"/>
      <c r="VW274" s="127"/>
      <c r="VX274" s="127"/>
      <c r="VY274" s="127"/>
      <c r="VZ274" s="127"/>
      <c r="WA274" s="127"/>
      <c r="WB274" s="127"/>
      <c r="WC274" s="127"/>
      <c r="WD274" s="127"/>
      <c r="WE274" s="127"/>
      <c r="WF274" s="127"/>
      <c r="WG274" s="127"/>
      <c r="WH274" s="127"/>
      <c r="WI274" s="127"/>
      <c r="WJ274" s="127"/>
      <c r="WK274" s="127"/>
      <c r="WL274" s="127"/>
      <c r="WM274" s="127"/>
      <c r="WN274" s="127"/>
      <c r="WO274" s="127"/>
      <c r="WP274" s="127"/>
      <c r="WQ274" s="127"/>
      <c r="WR274" s="127"/>
      <c r="WS274" s="127"/>
      <c r="WT274" s="127"/>
      <c r="WU274" s="127"/>
      <c r="WV274" s="127"/>
      <c r="WW274" s="127"/>
      <c r="WX274" s="127"/>
      <c r="WY274" s="127"/>
      <c r="WZ274" s="127"/>
      <c r="XA274" s="127"/>
      <c r="XB274" s="127"/>
      <c r="XC274" s="127"/>
      <c r="XD274" s="127"/>
      <c r="XE274" s="127"/>
      <c r="XF274" s="127"/>
      <c r="XG274" s="127"/>
      <c r="XH274" s="127"/>
      <c r="XI274" s="127"/>
      <c r="XJ274" s="127"/>
      <c r="XK274" s="127"/>
      <c r="XL274" s="127"/>
      <c r="XM274" s="127"/>
      <c r="XN274" s="127"/>
      <c r="XO274" s="127"/>
      <c r="XP274" s="127"/>
      <c r="XQ274" s="127"/>
      <c r="XR274" s="127"/>
      <c r="XS274" s="127"/>
      <c r="XT274" s="127"/>
      <c r="XU274" s="127"/>
      <c r="XV274" s="127"/>
      <c r="XW274" s="127"/>
      <c r="XX274" s="127"/>
      <c r="XY274" s="127"/>
      <c r="XZ274" s="127"/>
      <c r="YA274" s="127"/>
      <c r="YB274" s="127"/>
      <c r="YC274" s="127"/>
      <c r="YD274" s="127"/>
      <c r="YE274" s="127"/>
      <c r="YF274" s="127"/>
      <c r="YG274" s="127"/>
      <c r="YH274" s="127"/>
      <c r="YI274" s="127"/>
      <c r="YJ274" s="127"/>
      <c r="YK274" s="127"/>
      <c r="YL274" s="127"/>
      <c r="YM274" s="127"/>
      <c r="YN274" s="127"/>
      <c r="YO274" s="127"/>
      <c r="YP274" s="127"/>
      <c r="YQ274" s="127"/>
      <c r="YR274" s="127"/>
      <c r="YS274" s="127"/>
      <c r="YT274" s="127"/>
      <c r="YU274" s="127"/>
      <c r="YV274" s="127"/>
      <c r="YW274" s="127"/>
      <c r="YX274" s="127"/>
      <c r="YY274" s="127"/>
      <c r="YZ274" s="127"/>
      <c r="ZA274" s="127"/>
      <c r="ZB274" s="127"/>
      <c r="ZC274" s="127"/>
      <c r="ZD274" s="127"/>
      <c r="ZE274" s="127"/>
      <c r="ZF274" s="127"/>
      <c r="ZG274" s="127"/>
      <c r="ZH274" s="127"/>
      <c r="ZI274" s="127"/>
      <c r="ZJ274" s="127"/>
      <c r="ZK274" s="127"/>
      <c r="ZL274" s="127"/>
      <c r="ZM274" s="127"/>
      <c r="ZN274" s="127"/>
      <c r="ZO274" s="127"/>
      <c r="ZP274" s="127"/>
      <c r="ZQ274" s="127"/>
      <c r="ZR274" s="127"/>
      <c r="ZS274" s="127"/>
      <c r="ZT274" s="127"/>
      <c r="ZU274" s="127"/>
      <c r="ZV274" s="127"/>
      <c r="ZW274" s="127"/>
      <c r="ZX274" s="127"/>
      <c r="ZY274" s="127"/>
      <c r="ZZ274" s="127"/>
      <c r="AAA274" s="127"/>
      <c r="AAB274" s="127"/>
      <c r="AAC274" s="127"/>
      <c r="AAD274" s="127"/>
      <c r="AAE274" s="127"/>
      <c r="AAF274" s="127"/>
      <c r="AAG274" s="127"/>
      <c r="AAH274" s="127"/>
      <c r="AAI274" s="127"/>
      <c r="AAJ274" s="127"/>
      <c r="AAK274" s="127"/>
      <c r="AAL274" s="127"/>
      <c r="AAM274" s="127"/>
      <c r="AAN274" s="127"/>
      <c r="AAO274" s="127"/>
      <c r="AAP274" s="127"/>
      <c r="AAQ274" s="127"/>
      <c r="AAR274" s="127"/>
      <c r="AAS274" s="127"/>
      <c r="AAT274" s="127"/>
      <c r="AAU274" s="127"/>
      <c r="AAV274" s="127"/>
      <c r="AAW274" s="127"/>
      <c r="AAX274" s="127"/>
      <c r="AAY274" s="127"/>
      <c r="AAZ274" s="127"/>
      <c r="ABA274" s="127"/>
      <c r="ABB274" s="127"/>
      <c r="ABC274" s="127"/>
      <c r="ABD274" s="127"/>
      <c r="ABE274" s="127"/>
      <c r="ABF274" s="127"/>
      <c r="ABG274" s="127"/>
      <c r="ABH274" s="127"/>
      <c r="ABI274" s="127"/>
      <c r="ABJ274" s="127"/>
      <c r="ABK274" s="127"/>
      <c r="ABL274" s="127"/>
      <c r="ABM274" s="127"/>
      <c r="ABN274" s="127"/>
      <c r="ABO274" s="127"/>
      <c r="ABP274" s="127"/>
      <c r="ABQ274" s="127"/>
      <c r="ABR274" s="127"/>
      <c r="ABS274" s="127"/>
      <c r="ABT274" s="127"/>
      <c r="ABU274" s="127"/>
      <c r="ABV274" s="127"/>
      <c r="ABW274" s="127"/>
      <c r="ABX274" s="127"/>
      <c r="ABY274" s="127"/>
      <c r="ABZ274" s="127"/>
      <c r="ACA274" s="127"/>
      <c r="ACB274" s="127"/>
      <c r="ACC274" s="127"/>
      <c r="ACD274" s="127"/>
      <c r="ACE274" s="127"/>
      <c r="ACF274" s="127"/>
      <c r="ACG274" s="127"/>
      <c r="ACH274" s="127"/>
      <c r="ACI274" s="127"/>
      <c r="ACJ274" s="127"/>
      <c r="ACK274" s="127"/>
      <c r="ACL274" s="127"/>
      <c r="ACM274" s="127"/>
      <c r="ACN274" s="127"/>
      <c r="ACO274" s="127"/>
      <c r="ACP274" s="127"/>
      <c r="ACQ274" s="127"/>
      <c r="ACR274" s="127"/>
      <c r="ACS274" s="127"/>
      <c r="ACT274" s="127"/>
      <c r="ACU274" s="127"/>
      <c r="ACV274" s="127"/>
      <c r="ACW274" s="127"/>
      <c r="ACX274" s="127"/>
      <c r="ACY274" s="127"/>
      <c r="ACZ274" s="127"/>
      <c r="ADA274" s="127"/>
      <c r="ADB274" s="127"/>
      <c r="ADC274" s="127"/>
      <c r="ADD274" s="127"/>
      <c r="ADE274" s="127"/>
      <c r="ADF274" s="127"/>
      <c r="ADG274" s="127"/>
      <c r="ADH274" s="127"/>
      <c r="ADI274" s="127"/>
      <c r="ADJ274" s="127"/>
      <c r="ADK274" s="127"/>
      <c r="ADL274" s="127"/>
      <c r="ADM274" s="127"/>
      <c r="ADN274" s="127"/>
      <c r="ADO274" s="127"/>
      <c r="ADP274" s="127"/>
      <c r="ADQ274" s="127"/>
      <c r="ADR274" s="127"/>
      <c r="ADS274" s="127"/>
      <c r="ADT274" s="127"/>
      <c r="ADU274" s="127"/>
      <c r="ADV274" s="127"/>
      <c r="ADW274" s="127"/>
      <c r="ADX274" s="127"/>
      <c r="ADY274" s="127"/>
      <c r="ADZ274" s="127"/>
      <c r="AEA274" s="127"/>
      <c r="AEB274" s="127"/>
      <c r="AEC274" s="127"/>
    </row>
    <row r="275" spans="1:809" customFormat="1" ht="15" customHeight="1">
      <c r="A275" s="49"/>
      <c r="B275" s="35">
        <v>3</v>
      </c>
      <c r="C275" s="93" t="s">
        <v>631</v>
      </c>
      <c r="D275" s="94" t="s">
        <v>180</v>
      </c>
      <c r="E275" s="95" t="s">
        <v>184</v>
      </c>
      <c r="F275" s="95" t="s">
        <v>86</v>
      </c>
      <c r="G275" s="95">
        <v>8</v>
      </c>
      <c r="H275" s="96"/>
      <c r="I275" s="95" t="s">
        <v>30</v>
      </c>
      <c r="J275" s="97">
        <v>1</v>
      </c>
      <c r="K275" s="98">
        <v>156</v>
      </c>
      <c r="L275" s="97">
        <v>1952</v>
      </c>
      <c r="M275" s="51">
        <v>19025</v>
      </c>
      <c r="N275" s="96"/>
      <c r="O275" s="99"/>
      <c r="P275" s="99"/>
      <c r="Q275" s="60" t="s">
        <v>298</v>
      </c>
      <c r="R275" s="58"/>
      <c r="S275" s="29" t="s">
        <v>156</v>
      </c>
      <c r="T275" s="30" t="str">
        <f t="shared" si="4"/>
        <v>P</v>
      </c>
      <c r="U275" s="29"/>
      <c r="V275" s="29"/>
      <c r="W275" s="29"/>
      <c r="X275" s="29"/>
      <c r="Y275" s="29"/>
      <c r="Z275" s="29"/>
      <c r="AA275" s="29"/>
      <c r="AB275" s="71"/>
      <c r="AC275" s="127"/>
      <c r="AD275" s="127"/>
      <c r="AE275" s="127"/>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c r="BA275" s="127"/>
      <c r="BB275" s="127"/>
      <c r="BC275" s="127"/>
      <c r="BD275" s="127"/>
      <c r="BE275" s="127"/>
      <c r="BF275" s="127"/>
      <c r="BG275" s="127"/>
      <c r="BH275" s="127"/>
      <c r="BI275" s="127"/>
      <c r="BJ275" s="127"/>
      <c r="BK275" s="127"/>
      <c r="BL275" s="127"/>
      <c r="BM275" s="127"/>
      <c r="BN275" s="127"/>
      <c r="BO275" s="127"/>
      <c r="BP275" s="127"/>
      <c r="BQ275" s="127"/>
      <c r="BR275" s="127"/>
      <c r="BS275" s="127"/>
      <c r="BT275" s="127"/>
      <c r="BU275" s="127"/>
      <c r="BV275" s="127"/>
      <c r="BW275" s="127"/>
      <c r="BX275" s="127"/>
      <c r="BY275" s="127"/>
      <c r="BZ275" s="127"/>
      <c r="CA275" s="127"/>
      <c r="CB275" s="127"/>
      <c r="CC275" s="127"/>
      <c r="CD275" s="127"/>
      <c r="CE275" s="127"/>
      <c r="CF275" s="127"/>
      <c r="CG275" s="127"/>
      <c r="CH275" s="127"/>
      <c r="CI275" s="127"/>
      <c r="CJ275" s="127"/>
      <c r="CK275" s="127"/>
      <c r="CL275" s="127"/>
      <c r="CM275" s="127"/>
      <c r="CN275" s="127"/>
      <c r="CO275" s="127"/>
      <c r="CP275" s="127"/>
      <c r="CQ275" s="127"/>
      <c r="CR275" s="127"/>
      <c r="CS275" s="127"/>
      <c r="CT275" s="127"/>
      <c r="CU275" s="127"/>
      <c r="CV275" s="127"/>
      <c r="CW275" s="127"/>
      <c r="CX275" s="127"/>
      <c r="CY275" s="127"/>
      <c r="CZ275" s="127"/>
      <c r="DA275" s="127"/>
      <c r="DB275" s="127"/>
      <c r="DC275" s="127"/>
      <c r="DD275" s="127"/>
      <c r="DE275" s="127"/>
      <c r="DF275" s="127"/>
      <c r="DG275" s="127"/>
      <c r="DH275" s="127"/>
      <c r="DI275" s="127"/>
      <c r="DJ275" s="127"/>
      <c r="DK275" s="127"/>
      <c r="DL275" s="127"/>
      <c r="DM275" s="127"/>
      <c r="DN275" s="127"/>
      <c r="DO275" s="127"/>
      <c r="DP275" s="127"/>
      <c r="DQ275" s="127"/>
      <c r="DR275" s="127"/>
      <c r="DS275" s="127"/>
      <c r="DT275" s="127"/>
      <c r="DU275" s="127"/>
      <c r="DV275" s="127"/>
      <c r="DW275" s="127"/>
      <c r="DX275" s="127"/>
      <c r="DY275" s="127"/>
      <c r="DZ275" s="127"/>
      <c r="EA275" s="127"/>
      <c r="EB275" s="127"/>
      <c r="EC275" s="127"/>
      <c r="ED275" s="127"/>
      <c r="EE275" s="127"/>
      <c r="EF275" s="127"/>
      <c r="EG275" s="127"/>
      <c r="EH275" s="127"/>
      <c r="EI275" s="127"/>
      <c r="EJ275" s="127"/>
      <c r="EK275" s="127"/>
      <c r="EL275" s="127"/>
      <c r="EM275" s="127"/>
      <c r="EN275" s="127"/>
      <c r="EO275" s="127"/>
      <c r="EP275" s="127"/>
      <c r="EQ275" s="127"/>
      <c r="ER275" s="127"/>
      <c r="ES275" s="127"/>
      <c r="ET275" s="127"/>
      <c r="EU275" s="127"/>
      <c r="EV275" s="127"/>
      <c r="EW275" s="127"/>
      <c r="EX275" s="127"/>
      <c r="EY275" s="127"/>
      <c r="EZ275" s="127"/>
      <c r="FA275" s="127"/>
      <c r="FB275" s="127"/>
      <c r="FC275" s="127"/>
      <c r="FD275" s="127"/>
      <c r="FE275" s="127"/>
      <c r="FF275" s="129"/>
      <c r="FG275" s="129"/>
      <c r="FH275" s="129"/>
      <c r="FI275" s="129"/>
      <c r="FJ275" s="129"/>
      <c r="FK275" s="129"/>
      <c r="FL275" s="129"/>
      <c r="FM275" s="129"/>
      <c r="FN275" s="129"/>
      <c r="FO275" s="129"/>
      <c r="FP275" s="129"/>
      <c r="FQ275" s="129"/>
      <c r="FR275" s="129"/>
      <c r="FS275" s="129"/>
      <c r="FT275" s="129"/>
      <c r="FU275" s="129"/>
      <c r="FV275" s="129"/>
      <c r="FW275" s="129"/>
      <c r="FX275" s="129"/>
      <c r="FY275" s="129"/>
      <c r="FZ275" s="129"/>
      <c r="GA275" s="129"/>
      <c r="GB275" s="129"/>
      <c r="GC275" s="129"/>
      <c r="GD275" s="129"/>
      <c r="GE275" s="129"/>
      <c r="GF275" s="129"/>
      <c r="GG275" s="129"/>
      <c r="GH275" s="129"/>
      <c r="GI275" s="129"/>
      <c r="GJ275" s="129"/>
      <c r="GK275" s="129"/>
      <c r="GL275" s="129"/>
      <c r="GM275" s="129"/>
      <c r="GN275" s="129"/>
      <c r="GO275" s="129"/>
      <c r="GP275" s="129"/>
      <c r="GQ275" s="129"/>
      <c r="GR275" s="129"/>
      <c r="GS275" s="129"/>
      <c r="GT275" s="129"/>
      <c r="GU275" s="129"/>
      <c r="GV275" s="129"/>
      <c r="GW275" s="129"/>
      <c r="GX275" s="129"/>
      <c r="GY275" s="129"/>
      <c r="GZ275" s="129"/>
      <c r="HA275" s="129"/>
      <c r="HB275" s="129"/>
      <c r="HC275" s="129"/>
      <c r="HD275" s="129"/>
      <c r="HE275" s="129"/>
      <c r="HF275" s="129"/>
      <c r="HG275" s="129"/>
      <c r="HH275" s="129"/>
      <c r="HI275" s="129"/>
      <c r="HJ275" s="129"/>
      <c r="HK275" s="129"/>
      <c r="HL275" s="129"/>
      <c r="HM275" s="129"/>
      <c r="HN275" s="129"/>
      <c r="HO275" s="129"/>
      <c r="HP275" s="129"/>
      <c r="HQ275" s="129"/>
      <c r="HR275" s="129"/>
      <c r="HS275" s="129"/>
      <c r="HT275" s="129"/>
      <c r="HU275" s="129"/>
      <c r="HV275" s="129"/>
      <c r="HW275" s="129"/>
      <c r="HX275" s="129"/>
      <c r="HY275" s="129"/>
      <c r="HZ275" s="129"/>
      <c r="IA275" s="129"/>
      <c r="IB275" s="129"/>
      <c r="IC275" s="129"/>
      <c r="ID275" s="129"/>
      <c r="IE275" s="129"/>
      <c r="IF275" s="129"/>
      <c r="IG275" s="129"/>
      <c r="IH275" s="129"/>
      <c r="II275" s="129"/>
      <c r="IJ275" s="129"/>
      <c r="IK275" s="129"/>
      <c r="IL275" s="129"/>
      <c r="IM275" s="129"/>
      <c r="IN275" s="129"/>
      <c r="IO275" s="129"/>
      <c r="IP275" s="129"/>
      <c r="IQ275" s="129"/>
      <c r="IR275" s="129"/>
      <c r="IS275" s="129"/>
      <c r="IT275" s="129"/>
      <c r="IU275" s="129"/>
      <c r="IV275" s="129"/>
      <c r="IW275" s="129"/>
      <c r="IX275" s="129"/>
      <c r="IY275" s="129"/>
      <c r="IZ275" s="129"/>
      <c r="JA275" s="129"/>
      <c r="JB275" s="129"/>
      <c r="JC275" s="129"/>
      <c r="JD275" s="129"/>
      <c r="JE275" s="129"/>
      <c r="JF275" s="129"/>
      <c r="JG275" s="129"/>
      <c r="JH275" s="129"/>
      <c r="JI275" s="129"/>
      <c r="JJ275" s="129"/>
      <c r="JK275" s="129"/>
      <c r="JL275" s="129"/>
      <c r="JM275" s="129"/>
      <c r="JN275" s="129"/>
      <c r="JO275" s="129"/>
      <c r="JP275" s="129"/>
      <c r="JQ275" s="129"/>
      <c r="JR275" s="129"/>
      <c r="JS275" s="129"/>
      <c r="JT275" s="129"/>
      <c r="JU275" s="129"/>
      <c r="JV275" s="129"/>
      <c r="JW275" s="129"/>
      <c r="JX275" s="129"/>
      <c r="JY275" s="129"/>
      <c r="JZ275" s="129"/>
      <c r="KA275" s="129"/>
      <c r="KB275" s="129"/>
      <c r="KC275" s="129"/>
      <c r="KD275" s="129"/>
      <c r="KE275" s="129"/>
      <c r="KF275" s="129"/>
      <c r="KG275" s="129"/>
      <c r="KH275" s="129"/>
      <c r="KI275" s="129"/>
      <c r="KJ275" s="129"/>
      <c r="KK275" s="129"/>
      <c r="KL275" s="129"/>
      <c r="KM275" s="129"/>
      <c r="KN275" s="129"/>
      <c r="KO275" s="129"/>
      <c r="KP275" s="129"/>
      <c r="KQ275" s="129"/>
      <c r="KR275" s="129"/>
      <c r="KS275" s="129"/>
      <c r="KT275" s="129"/>
      <c r="KU275" s="129"/>
      <c r="KV275" s="129"/>
      <c r="KW275" s="129"/>
      <c r="KX275" s="129"/>
      <c r="KY275" s="129"/>
      <c r="KZ275" s="129"/>
      <c r="LA275" s="129"/>
      <c r="LB275" s="129"/>
      <c r="LC275" s="129"/>
      <c r="LD275" s="129"/>
      <c r="LE275" s="129"/>
      <c r="LF275" s="129"/>
      <c r="LG275" s="129"/>
      <c r="LH275" s="129"/>
      <c r="LI275" s="129"/>
      <c r="LJ275" s="129"/>
      <c r="LK275" s="129"/>
      <c r="LL275" s="129"/>
      <c r="LM275" s="129"/>
      <c r="LN275" s="129"/>
      <c r="LO275" s="129"/>
      <c r="LP275" s="129"/>
      <c r="LQ275" s="129"/>
      <c r="LR275" s="129"/>
      <c r="LS275" s="129"/>
      <c r="LT275" s="129"/>
      <c r="LU275" s="129"/>
      <c r="LV275" s="129"/>
      <c r="LW275" s="129"/>
      <c r="LX275" s="129"/>
      <c r="LY275" s="129"/>
      <c r="LZ275" s="129"/>
      <c r="MA275" s="129"/>
      <c r="MB275" s="129"/>
      <c r="MC275" s="129"/>
      <c r="MD275" s="129"/>
      <c r="ME275" s="129"/>
      <c r="MF275" s="129"/>
      <c r="MG275" s="129"/>
      <c r="MH275" s="129"/>
      <c r="MI275" s="129"/>
      <c r="MJ275" s="129"/>
      <c r="MK275" s="129"/>
      <c r="ML275" s="129"/>
      <c r="MM275" s="129"/>
      <c r="MN275" s="129"/>
      <c r="MO275" s="129"/>
      <c r="MP275" s="129"/>
      <c r="MQ275" s="129"/>
      <c r="MR275" s="129"/>
      <c r="MS275" s="129"/>
      <c r="MT275" s="129"/>
      <c r="MU275" s="129"/>
      <c r="MV275" s="129"/>
      <c r="MW275" s="129"/>
      <c r="MX275" s="129"/>
      <c r="MY275" s="129"/>
      <c r="MZ275" s="129"/>
      <c r="NA275" s="129"/>
      <c r="NB275" s="129"/>
      <c r="NC275" s="129"/>
      <c r="ND275" s="129"/>
      <c r="NE275" s="129"/>
      <c r="NF275" s="129"/>
      <c r="NG275" s="129"/>
      <c r="NH275" s="129"/>
      <c r="NI275" s="129"/>
      <c r="NJ275" s="129"/>
      <c r="NK275" s="129"/>
      <c r="NL275" s="129"/>
      <c r="NM275" s="129"/>
      <c r="NN275" s="129"/>
      <c r="NO275" s="129"/>
      <c r="NP275" s="129"/>
      <c r="NQ275" s="129"/>
      <c r="NR275" s="129"/>
      <c r="NS275" s="129"/>
      <c r="NT275" s="129"/>
      <c r="NU275" s="129"/>
      <c r="NV275" s="129"/>
      <c r="NW275" s="129"/>
      <c r="NX275" s="129"/>
      <c r="NY275" s="129"/>
      <c r="NZ275" s="129"/>
      <c r="OA275" s="129"/>
      <c r="OB275" s="129"/>
      <c r="OC275" s="129"/>
      <c r="OD275" s="129"/>
      <c r="OE275" s="129"/>
      <c r="OF275" s="129"/>
      <c r="OG275" s="129"/>
      <c r="OH275" s="129"/>
      <c r="OI275" s="129"/>
      <c r="OJ275" s="129"/>
      <c r="OK275" s="129"/>
      <c r="OL275" s="129"/>
      <c r="OM275" s="129"/>
      <c r="ON275" s="129"/>
      <c r="OO275" s="129"/>
      <c r="OP275" s="129"/>
      <c r="OQ275" s="129"/>
      <c r="OR275" s="129"/>
      <c r="OS275" s="129"/>
      <c r="OT275" s="129"/>
      <c r="OU275" s="129"/>
      <c r="OV275" s="129"/>
      <c r="OW275" s="129"/>
      <c r="OX275" s="129"/>
      <c r="OY275" s="129"/>
      <c r="OZ275" s="129"/>
      <c r="PA275" s="129"/>
      <c r="PB275" s="129"/>
      <c r="PC275" s="129"/>
      <c r="PD275" s="129"/>
      <c r="PE275" s="129"/>
      <c r="PF275" s="129"/>
      <c r="PG275" s="129"/>
      <c r="PH275" s="129"/>
      <c r="PI275" s="129"/>
      <c r="PJ275" s="129"/>
      <c r="PK275" s="129"/>
      <c r="PL275" s="129"/>
      <c r="PM275" s="129"/>
      <c r="PN275" s="129"/>
      <c r="PO275" s="129"/>
      <c r="PP275" s="129"/>
      <c r="PQ275" s="129"/>
      <c r="PR275" s="129"/>
      <c r="PS275" s="129"/>
      <c r="PT275" s="129"/>
      <c r="PU275" s="129"/>
      <c r="PV275" s="129"/>
      <c r="PW275" s="129"/>
      <c r="PX275" s="129"/>
      <c r="PY275" s="129"/>
      <c r="PZ275" s="129"/>
      <c r="QA275" s="129"/>
      <c r="QB275" s="129"/>
      <c r="QC275" s="129"/>
      <c r="QD275" s="129"/>
      <c r="QE275" s="129"/>
      <c r="QF275" s="129"/>
      <c r="QG275" s="129"/>
      <c r="QH275" s="129"/>
      <c r="QI275" s="129"/>
      <c r="QJ275" s="129"/>
      <c r="QK275" s="129"/>
      <c r="QL275" s="129"/>
      <c r="QM275" s="129"/>
      <c r="QN275" s="129"/>
      <c r="QO275" s="129"/>
      <c r="QP275" s="129"/>
      <c r="QQ275" s="129"/>
      <c r="QR275" s="129"/>
      <c r="QS275" s="129"/>
      <c r="QT275" s="129"/>
      <c r="QU275" s="129"/>
      <c r="QV275" s="129"/>
      <c r="QW275" s="129"/>
      <c r="QX275" s="129"/>
      <c r="QY275" s="129"/>
      <c r="QZ275" s="129"/>
      <c r="RA275" s="129"/>
      <c r="RB275" s="129"/>
      <c r="RC275" s="129"/>
      <c r="RD275" s="129"/>
      <c r="RE275" s="129"/>
      <c r="RF275" s="129"/>
      <c r="RG275" s="129"/>
      <c r="RH275" s="129"/>
      <c r="RI275" s="129"/>
      <c r="RJ275" s="129"/>
      <c r="RK275" s="129"/>
      <c r="RL275" s="129"/>
      <c r="RM275" s="129"/>
      <c r="RN275" s="129"/>
      <c r="RO275" s="129"/>
      <c r="RP275" s="129"/>
      <c r="RQ275" s="129"/>
      <c r="RR275" s="129"/>
      <c r="RS275" s="129"/>
      <c r="RT275" s="129"/>
      <c r="RU275" s="129"/>
      <c r="RV275" s="129"/>
      <c r="RW275" s="129"/>
      <c r="RX275" s="129"/>
      <c r="RY275" s="129"/>
      <c r="RZ275" s="129"/>
      <c r="SA275" s="129"/>
      <c r="SB275" s="129"/>
      <c r="SC275" s="129"/>
      <c r="SD275" s="129"/>
      <c r="SE275" s="129"/>
      <c r="SF275" s="129"/>
      <c r="SG275" s="129"/>
      <c r="SH275" s="129"/>
      <c r="SI275" s="129"/>
      <c r="SJ275" s="129"/>
      <c r="SK275" s="129"/>
      <c r="SL275" s="129"/>
      <c r="SM275" s="129"/>
      <c r="SN275" s="129"/>
      <c r="SO275" s="129"/>
      <c r="SP275" s="129"/>
      <c r="SQ275" s="129"/>
      <c r="SR275" s="129"/>
      <c r="SS275" s="129"/>
      <c r="ST275" s="129"/>
      <c r="SU275" s="129"/>
      <c r="SV275" s="129"/>
      <c r="SW275" s="129"/>
      <c r="SX275" s="129"/>
      <c r="SY275" s="129"/>
      <c r="SZ275" s="129"/>
      <c r="TA275" s="129"/>
      <c r="TB275" s="129"/>
      <c r="TC275" s="129"/>
      <c r="TD275" s="129"/>
      <c r="TE275" s="129"/>
      <c r="TF275" s="129"/>
      <c r="TG275" s="129"/>
      <c r="TH275" s="129"/>
      <c r="TI275" s="129"/>
      <c r="TJ275" s="129"/>
      <c r="TK275" s="129"/>
      <c r="TL275" s="129"/>
      <c r="TM275" s="129"/>
      <c r="TN275" s="129"/>
      <c r="TO275" s="129"/>
      <c r="TP275" s="129"/>
      <c r="TQ275" s="129"/>
      <c r="TR275" s="129"/>
      <c r="TS275" s="129"/>
      <c r="TT275" s="129"/>
      <c r="TU275" s="129"/>
      <c r="TV275" s="129"/>
      <c r="TW275" s="129"/>
      <c r="TX275" s="129"/>
      <c r="TY275" s="129"/>
      <c r="TZ275" s="129"/>
      <c r="UA275" s="129"/>
      <c r="UB275" s="129"/>
      <c r="UC275" s="129"/>
      <c r="UD275" s="129"/>
      <c r="UE275" s="129"/>
      <c r="UF275" s="129"/>
      <c r="UG275" s="129"/>
      <c r="UH275" s="129"/>
      <c r="UI275" s="129"/>
      <c r="UJ275" s="129"/>
      <c r="UK275" s="129"/>
      <c r="UL275" s="129"/>
      <c r="UM275" s="129"/>
      <c r="UN275" s="129"/>
      <c r="UO275" s="129"/>
      <c r="UP275" s="129"/>
      <c r="UQ275" s="129"/>
      <c r="UR275" s="129"/>
      <c r="US275" s="129"/>
      <c r="UT275" s="129"/>
      <c r="UU275" s="129"/>
      <c r="UV275" s="129"/>
      <c r="UW275" s="129"/>
      <c r="UX275" s="129"/>
      <c r="UY275" s="129"/>
      <c r="UZ275" s="129"/>
      <c r="VA275" s="129"/>
      <c r="VB275" s="129"/>
      <c r="VC275" s="129"/>
      <c r="VD275" s="129"/>
      <c r="VE275" s="129"/>
      <c r="VF275" s="129"/>
      <c r="VG275" s="129"/>
      <c r="VH275" s="129"/>
      <c r="VI275" s="129"/>
      <c r="VJ275" s="129"/>
      <c r="VK275" s="129"/>
      <c r="VL275" s="129"/>
      <c r="VM275" s="129"/>
      <c r="VN275" s="129"/>
      <c r="VO275" s="129"/>
      <c r="VP275" s="129"/>
      <c r="VQ275" s="129"/>
      <c r="VR275" s="129"/>
      <c r="VS275" s="129"/>
      <c r="VT275" s="129"/>
      <c r="VU275" s="129"/>
      <c r="VV275" s="129"/>
      <c r="VW275" s="129"/>
      <c r="VX275" s="129"/>
      <c r="VY275" s="129"/>
      <c r="VZ275" s="129"/>
      <c r="WA275" s="129"/>
      <c r="WB275" s="129"/>
      <c r="WC275" s="129"/>
      <c r="WD275" s="129"/>
      <c r="WE275" s="129"/>
      <c r="WF275" s="129"/>
      <c r="WG275" s="129"/>
      <c r="WH275" s="129"/>
      <c r="WI275" s="129"/>
      <c r="WJ275" s="129"/>
      <c r="WK275" s="129"/>
      <c r="WL275" s="129"/>
      <c r="WM275" s="129"/>
      <c r="WN275" s="129"/>
      <c r="WO275" s="129"/>
      <c r="WP275" s="129"/>
      <c r="WQ275" s="129"/>
      <c r="WR275" s="129"/>
      <c r="WS275" s="129"/>
      <c r="WT275" s="129"/>
      <c r="WU275" s="129"/>
      <c r="WV275" s="129"/>
      <c r="WW275" s="129"/>
      <c r="WX275" s="129"/>
      <c r="WY275" s="129"/>
      <c r="WZ275" s="129"/>
      <c r="XA275" s="129"/>
      <c r="XB275" s="129"/>
      <c r="XC275" s="129"/>
      <c r="XD275" s="129"/>
      <c r="XE275" s="129"/>
      <c r="XF275" s="129"/>
      <c r="XG275" s="129"/>
      <c r="XH275" s="129"/>
      <c r="XI275" s="129"/>
      <c r="XJ275" s="129"/>
      <c r="XK275" s="129"/>
      <c r="XL275" s="129"/>
      <c r="XM275" s="129"/>
      <c r="XN275" s="129"/>
      <c r="XO275" s="129"/>
      <c r="XP275" s="129"/>
      <c r="XQ275" s="129"/>
      <c r="XR275" s="129"/>
      <c r="XS275" s="129"/>
      <c r="XT275" s="129"/>
      <c r="XU275" s="129"/>
      <c r="XV275" s="129"/>
      <c r="XW275" s="129"/>
      <c r="XX275" s="129"/>
      <c r="XY275" s="129"/>
      <c r="XZ275" s="129"/>
      <c r="YA275" s="129"/>
      <c r="YB275" s="129"/>
      <c r="YC275" s="129"/>
      <c r="YD275" s="129"/>
      <c r="YE275" s="129"/>
      <c r="YF275" s="129"/>
      <c r="YG275" s="129"/>
      <c r="YH275" s="129"/>
      <c r="YI275" s="129"/>
      <c r="YJ275" s="129"/>
      <c r="YK275" s="129"/>
      <c r="YL275" s="129"/>
      <c r="YM275" s="129"/>
      <c r="YN275" s="129"/>
      <c r="YO275" s="129"/>
      <c r="YP275" s="129"/>
      <c r="YQ275" s="129"/>
      <c r="YR275" s="129"/>
      <c r="YS275" s="129"/>
      <c r="YT275" s="129"/>
      <c r="YU275" s="129"/>
      <c r="YV275" s="129"/>
      <c r="YW275" s="129"/>
      <c r="YX275" s="129"/>
      <c r="YY275" s="129"/>
      <c r="YZ275" s="129"/>
      <c r="ZA275" s="129"/>
      <c r="ZB275" s="129"/>
      <c r="ZC275" s="129"/>
      <c r="ZD275" s="129"/>
      <c r="ZE275" s="129"/>
      <c r="ZF275" s="129"/>
      <c r="ZG275" s="129"/>
      <c r="ZH275" s="129"/>
      <c r="ZI275" s="129"/>
      <c r="ZJ275" s="129"/>
      <c r="ZK275" s="129"/>
      <c r="ZL275" s="129"/>
      <c r="ZM275" s="129"/>
      <c r="ZN275" s="129"/>
      <c r="ZO275" s="129"/>
      <c r="ZP275" s="129"/>
      <c r="ZQ275" s="129"/>
      <c r="ZR275" s="129"/>
      <c r="ZS275" s="129"/>
      <c r="ZT275" s="129"/>
      <c r="ZU275" s="129"/>
      <c r="ZV275" s="129"/>
      <c r="ZW275" s="129"/>
      <c r="ZX275" s="129"/>
      <c r="ZY275" s="129"/>
      <c r="ZZ275" s="129"/>
      <c r="AAA275" s="129"/>
      <c r="AAB275" s="129"/>
      <c r="AAC275" s="129"/>
      <c r="AAD275" s="129"/>
      <c r="AAE275" s="129"/>
      <c r="AAF275" s="129"/>
      <c r="AAG275" s="129"/>
      <c r="AAH275" s="129"/>
      <c r="AAI275" s="129"/>
      <c r="AAJ275" s="129"/>
      <c r="AAK275" s="129"/>
      <c r="AAL275" s="129"/>
      <c r="AAM275" s="129"/>
      <c r="AAN275" s="129"/>
      <c r="AAO275" s="129"/>
      <c r="AAP275" s="129"/>
      <c r="AAQ275" s="129"/>
      <c r="AAR275" s="129"/>
      <c r="AAS275" s="129"/>
      <c r="AAT275" s="129"/>
      <c r="AAU275" s="129"/>
      <c r="AAV275" s="129"/>
      <c r="AAW275" s="129"/>
      <c r="AAX275" s="129"/>
      <c r="AAY275" s="129"/>
      <c r="AAZ275" s="129"/>
      <c r="ABA275" s="129"/>
      <c r="ABB275" s="129"/>
      <c r="ABC275" s="129"/>
      <c r="ABD275" s="129"/>
      <c r="ABE275" s="129"/>
      <c r="ABF275" s="129"/>
      <c r="ABG275" s="129"/>
      <c r="ABH275" s="129"/>
      <c r="ABI275" s="129"/>
      <c r="ABJ275" s="129"/>
      <c r="ABK275" s="129"/>
      <c r="ABL275" s="129"/>
      <c r="ABM275" s="129"/>
      <c r="ABN275" s="129"/>
      <c r="ABO275" s="129"/>
      <c r="ABP275" s="129"/>
      <c r="ABQ275" s="129"/>
      <c r="ABR275" s="129"/>
      <c r="ABS275" s="129"/>
      <c r="ABT275" s="129"/>
      <c r="ABU275" s="129"/>
      <c r="ABV275" s="129"/>
      <c r="ABW275" s="129"/>
      <c r="ABX275" s="129"/>
      <c r="ABY275" s="129"/>
      <c r="ABZ275" s="129"/>
      <c r="ACA275" s="129"/>
      <c r="ACB275" s="129"/>
      <c r="ACC275" s="129"/>
      <c r="ACD275" s="129"/>
      <c r="ACE275" s="129"/>
      <c r="ACF275" s="129"/>
      <c r="ACG275" s="129"/>
      <c r="ACH275" s="129"/>
      <c r="ACI275" s="129"/>
      <c r="ACJ275" s="129"/>
      <c r="ACK275" s="129"/>
      <c r="ACL275" s="129"/>
      <c r="ACM275" s="129"/>
      <c r="ACN275" s="129"/>
      <c r="ACO275" s="129"/>
      <c r="ACP275" s="129"/>
      <c r="ACQ275" s="129"/>
      <c r="ACR275" s="129"/>
      <c r="ACS275" s="129"/>
      <c r="ACT275" s="129"/>
      <c r="ACU275" s="129"/>
      <c r="ACV275" s="129"/>
      <c r="ACW275" s="129"/>
      <c r="ACX275" s="129"/>
      <c r="ACY275" s="129"/>
      <c r="ACZ275" s="129"/>
      <c r="ADA275" s="129"/>
      <c r="ADB275" s="129"/>
      <c r="ADC275" s="129"/>
      <c r="ADD275" s="129"/>
      <c r="ADE275" s="129"/>
      <c r="ADF275" s="129"/>
      <c r="ADG275" s="129"/>
      <c r="ADH275" s="129"/>
      <c r="ADI275" s="129"/>
      <c r="ADJ275" s="129"/>
      <c r="ADK275" s="129"/>
      <c r="ADL275" s="129"/>
      <c r="ADM275" s="129"/>
      <c r="ADN275" s="129"/>
      <c r="ADO275" s="129"/>
      <c r="ADP275" s="129"/>
      <c r="ADQ275" s="129"/>
      <c r="ADR275" s="129"/>
      <c r="ADS275" s="129"/>
      <c r="ADT275" s="129"/>
      <c r="ADU275" s="129"/>
      <c r="ADV275" s="129"/>
      <c r="ADW275" s="129"/>
      <c r="ADX275" s="129"/>
      <c r="ADY275" s="129"/>
      <c r="ADZ275" s="129"/>
      <c r="AEA275" s="129"/>
      <c r="AEB275" s="129"/>
      <c r="AEC275" s="129"/>
    </row>
    <row r="276" spans="1:809" customFormat="1" ht="15" customHeight="1">
      <c r="A276" s="49"/>
      <c r="B276" s="35">
        <v>3</v>
      </c>
      <c r="C276" s="93" t="s">
        <v>632</v>
      </c>
      <c r="D276" s="94" t="s">
        <v>180</v>
      </c>
      <c r="E276" s="95" t="s">
        <v>184</v>
      </c>
      <c r="F276" s="95" t="s">
        <v>37</v>
      </c>
      <c r="G276" s="95">
        <v>6</v>
      </c>
      <c r="H276" s="96"/>
      <c r="I276" s="95" t="s">
        <v>92</v>
      </c>
      <c r="J276" s="97">
        <v>1</v>
      </c>
      <c r="K276" s="98">
        <v>167</v>
      </c>
      <c r="L276" s="97">
        <v>1951</v>
      </c>
      <c r="M276" s="51">
        <v>18872</v>
      </c>
      <c r="N276" s="96"/>
      <c r="O276" s="99"/>
      <c r="P276" s="99"/>
      <c r="Q276" s="60" t="s">
        <v>298</v>
      </c>
      <c r="R276" s="58"/>
      <c r="S276" s="29" t="s">
        <v>156</v>
      </c>
      <c r="T276" s="30" t="str">
        <f t="shared" si="4"/>
        <v>P</v>
      </c>
      <c r="U276" s="29"/>
      <c r="V276" s="29"/>
      <c r="W276" s="29"/>
      <c r="X276" s="29"/>
      <c r="Y276" s="29"/>
      <c r="Z276" s="29"/>
      <c r="AA276" s="29"/>
      <c r="AB276" s="71"/>
      <c r="AC276" s="127"/>
      <c r="AD276" s="127"/>
      <c r="AE276" s="127"/>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c r="BA276" s="127"/>
      <c r="BB276" s="127"/>
      <c r="BC276" s="127"/>
      <c r="BD276" s="127"/>
      <c r="BE276" s="127"/>
      <c r="BF276" s="127"/>
      <c r="BG276" s="127"/>
      <c r="BH276" s="127"/>
      <c r="BI276" s="127"/>
      <c r="BJ276" s="127"/>
      <c r="BK276" s="127"/>
      <c r="BL276" s="127"/>
      <c r="BM276" s="127"/>
      <c r="BN276" s="127"/>
      <c r="BO276" s="127"/>
      <c r="BP276" s="127"/>
      <c r="BQ276" s="127"/>
      <c r="BR276" s="127"/>
      <c r="BS276" s="127"/>
      <c r="BT276" s="127"/>
      <c r="BU276" s="127"/>
      <c r="BV276" s="127"/>
      <c r="BW276" s="127"/>
      <c r="BX276" s="127"/>
      <c r="BY276" s="127"/>
      <c r="BZ276" s="127"/>
      <c r="CA276" s="127"/>
      <c r="CB276" s="127"/>
      <c r="CC276" s="127"/>
      <c r="CD276" s="127"/>
      <c r="CE276" s="127"/>
      <c r="CF276" s="127"/>
      <c r="CG276" s="127"/>
      <c r="CH276" s="127"/>
      <c r="CI276" s="127"/>
      <c r="CJ276" s="127"/>
      <c r="CK276" s="127"/>
      <c r="CL276" s="127"/>
      <c r="CM276" s="127"/>
      <c r="CN276" s="127"/>
      <c r="CO276" s="127"/>
      <c r="CP276" s="127"/>
      <c r="CQ276" s="127"/>
      <c r="CR276" s="127"/>
      <c r="CS276" s="127"/>
      <c r="CT276" s="127"/>
      <c r="CU276" s="127"/>
      <c r="CV276" s="127"/>
      <c r="CW276" s="127"/>
      <c r="CX276" s="127"/>
      <c r="CY276" s="127"/>
      <c r="CZ276" s="127"/>
      <c r="DA276" s="127"/>
      <c r="DB276" s="127"/>
      <c r="DC276" s="127"/>
      <c r="DD276" s="127"/>
      <c r="DE276" s="127"/>
      <c r="DF276" s="127"/>
      <c r="DG276" s="127"/>
      <c r="DH276" s="127"/>
      <c r="DI276" s="127"/>
      <c r="DJ276" s="127"/>
      <c r="DK276" s="127"/>
      <c r="DL276" s="127"/>
      <c r="DM276" s="127"/>
      <c r="DN276" s="127"/>
      <c r="DO276" s="127"/>
      <c r="DP276" s="127"/>
      <c r="DQ276" s="127"/>
      <c r="DR276" s="127"/>
      <c r="DS276" s="127"/>
      <c r="DT276" s="127"/>
      <c r="DU276" s="127"/>
      <c r="DV276" s="127"/>
      <c r="DW276" s="127"/>
      <c r="DX276" s="127"/>
      <c r="DY276" s="127"/>
      <c r="DZ276" s="127"/>
      <c r="EA276" s="127"/>
      <c r="EB276" s="127"/>
      <c r="EC276" s="127"/>
      <c r="ED276" s="127"/>
      <c r="EE276" s="127"/>
      <c r="EF276" s="127"/>
      <c r="EG276" s="127"/>
      <c r="EH276" s="127"/>
      <c r="EI276" s="127"/>
      <c r="EJ276" s="127"/>
      <c r="EK276" s="127"/>
      <c r="EL276" s="127"/>
      <c r="EM276" s="127"/>
      <c r="EN276" s="127"/>
      <c r="EO276" s="127"/>
      <c r="EP276" s="127"/>
      <c r="EQ276" s="127"/>
      <c r="ER276" s="127"/>
      <c r="ES276" s="127"/>
      <c r="ET276" s="127"/>
      <c r="EU276" s="127"/>
      <c r="EV276" s="127"/>
      <c r="EW276" s="127"/>
      <c r="EX276" s="127"/>
      <c r="EY276" s="127"/>
      <c r="EZ276" s="127"/>
      <c r="FA276" s="127"/>
      <c r="FB276" s="127"/>
      <c r="FC276" s="127"/>
      <c r="FD276" s="127"/>
      <c r="FE276" s="127"/>
      <c r="FF276" s="129"/>
      <c r="FG276" s="129"/>
      <c r="FH276" s="129"/>
      <c r="FI276" s="129"/>
      <c r="FJ276" s="129"/>
      <c r="FK276" s="129"/>
      <c r="FL276" s="129"/>
      <c r="FM276" s="129"/>
      <c r="FN276" s="129"/>
      <c r="FO276" s="129"/>
      <c r="FP276" s="129"/>
      <c r="FQ276" s="129"/>
      <c r="FR276" s="129"/>
      <c r="FS276" s="129"/>
      <c r="FT276" s="129"/>
      <c r="FU276" s="129"/>
      <c r="FV276" s="129"/>
      <c r="FW276" s="129"/>
      <c r="FX276" s="129"/>
      <c r="FY276" s="129"/>
      <c r="FZ276" s="129"/>
      <c r="GA276" s="129"/>
      <c r="GB276" s="129"/>
      <c r="GC276" s="129"/>
      <c r="GD276" s="129"/>
      <c r="GE276" s="129"/>
      <c r="GF276" s="129"/>
      <c r="GG276" s="129"/>
      <c r="GH276" s="129"/>
      <c r="GI276" s="129"/>
      <c r="GJ276" s="129"/>
      <c r="GK276" s="129"/>
      <c r="GL276" s="129"/>
      <c r="GM276" s="129"/>
      <c r="GN276" s="129"/>
      <c r="GO276" s="129"/>
      <c r="GP276" s="129"/>
      <c r="GQ276" s="129"/>
      <c r="GR276" s="129"/>
      <c r="GS276" s="129"/>
      <c r="GT276" s="129"/>
      <c r="GU276" s="129"/>
      <c r="GV276" s="129"/>
      <c r="GW276" s="129"/>
      <c r="GX276" s="129"/>
      <c r="GY276" s="129"/>
      <c r="GZ276" s="129"/>
      <c r="HA276" s="129"/>
      <c r="HB276" s="129"/>
      <c r="HC276" s="129"/>
      <c r="HD276" s="129"/>
      <c r="HE276" s="129"/>
      <c r="HF276" s="129"/>
      <c r="HG276" s="129"/>
      <c r="HH276" s="129"/>
      <c r="HI276" s="129"/>
      <c r="HJ276" s="129"/>
      <c r="HK276" s="129"/>
      <c r="HL276" s="129"/>
      <c r="HM276" s="129"/>
      <c r="HN276" s="129"/>
      <c r="HO276" s="129"/>
      <c r="HP276" s="129"/>
      <c r="HQ276" s="129"/>
      <c r="HR276" s="129"/>
      <c r="HS276" s="129"/>
      <c r="HT276" s="129"/>
      <c r="HU276" s="129"/>
      <c r="HV276" s="129"/>
      <c r="HW276" s="129"/>
      <c r="HX276" s="129"/>
      <c r="HY276" s="129"/>
      <c r="HZ276" s="129"/>
      <c r="IA276" s="129"/>
      <c r="IB276" s="129"/>
      <c r="IC276" s="129"/>
      <c r="ID276" s="129"/>
      <c r="IE276" s="129"/>
      <c r="IF276" s="129"/>
      <c r="IG276" s="129"/>
      <c r="IH276" s="129"/>
      <c r="II276" s="129"/>
      <c r="IJ276" s="129"/>
      <c r="IK276" s="129"/>
      <c r="IL276" s="129"/>
      <c r="IM276" s="129"/>
      <c r="IN276" s="129"/>
      <c r="IO276" s="129"/>
      <c r="IP276" s="129"/>
      <c r="IQ276" s="129"/>
      <c r="IR276" s="129"/>
      <c r="IS276" s="129"/>
      <c r="IT276" s="129"/>
      <c r="IU276" s="129"/>
      <c r="IV276" s="129"/>
      <c r="IW276" s="129"/>
      <c r="IX276" s="129"/>
      <c r="IY276" s="129"/>
      <c r="IZ276" s="129"/>
      <c r="JA276" s="129"/>
      <c r="JB276" s="129"/>
      <c r="JC276" s="129"/>
      <c r="JD276" s="129"/>
      <c r="JE276" s="129"/>
      <c r="JF276" s="129"/>
      <c r="JG276" s="129"/>
      <c r="JH276" s="129"/>
      <c r="JI276" s="129"/>
      <c r="JJ276" s="129"/>
      <c r="JK276" s="129"/>
      <c r="JL276" s="129"/>
      <c r="JM276" s="129"/>
      <c r="JN276" s="129"/>
      <c r="JO276" s="129"/>
      <c r="JP276" s="129"/>
      <c r="JQ276" s="129"/>
      <c r="JR276" s="129"/>
      <c r="JS276" s="129"/>
      <c r="JT276" s="129"/>
      <c r="JU276" s="129"/>
      <c r="JV276" s="129"/>
      <c r="JW276" s="129"/>
      <c r="JX276" s="129"/>
      <c r="JY276" s="129"/>
      <c r="JZ276" s="129"/>
      <c r="KA276" s="129"/>
      <c r="KB276" s="129"/>
      <c r="KC276" s="129"/>
      <c r="KD276" s="129"/>
      <c r="KE276" s="129"/>
      <c r="KF276" s="129"/>
      <c r="KG276" s="129"/>
      <c r="KH276" s="129"/>
      <c r="KI276" s="129"/>
      <c r="KJ276" s="129"/>
      <c r="KK276" s="129"/>
      <c r="KL276" s="129"/>
      <c r="KM276" s="129"/>
      <c r="KN276" s="129"/>
      <c r="KO276" s="129"/>
      <c r="KP276" s="129"/>
      <c r="KQ276" s="129"/>
      <c r="KR276" s="129"/>
      <c r="KS276" s="129"/>
      <c r="KT276" s="129"/>
      <c r="KU276" s="129"/>
      <c r="KV276" s="129"/>
      <c r="KW276" s="129"/>
      <c r="KX276" s="129"/>
      <c r="KY276" s="129"/>
      <c r="KZ276" s="129"/>
      <c r="LA276" s="129"/>
      <c r="LB276" s="129"/>
      <c r="LC276" s="129"/>
      <c r="LD276" s="129"/>
      <c r="LE276" s="129"/>
      <c r="LF276" s="129"/>
      <c r="LG276" s="129"/>
      <c r="LH276" s="129"/>
      <c r="LI276" s="129"/>
      <c r="LJ276" s="129"/>
      <c r="LK276" s="129"/>
      <c r="LL276" s="129"/>
      <c r="LM276" s="129"/>
      <c r="LN276" s="129"/>
      <c r="LO276" s="129"/>
      <c r="LP276" s="129"/>
      <c r="LQ276" s="129"/>
      <c r="LR276" s="129"/>
      <c r="LS276" s="129"/>
      <c r="LT276" s="129"/>
      <c r="LU276" s="129"/>
      <c r="LV276" s="129"/>
      <c r="LW276" s="129"/>
      <c r="LX276" s="129"/>
      <c r="LY276" s="129"/>
      <c r="LZ276" s="129"/>
      <c r="MA276" s="129"/>
      <c r="MB276" s="129"/>
      <c r="MC276" s="129"/>
      <c r="MD276" s="129"/>
      <c r="ME276" s="129"/>
      <c r="MF276" s="129"/>
      <c r="MG276" s="129"/>
      <c r="MH276" s="129"/>
      <c r="MI276" s="129"/>
      <c r="MJ276" s="129"/>
      <c r="MK276" s="129"/>
      <c r="ML276" s="129"/>
      <c r="MM276" s="129"/>
      <c r="MN276" s="129"/>
      <c r="MO276" s="129"/>
      <c r="MP276" s="129"/>
      <c r="MQ276" s="129"/>
      <c r="MR276" s="129"/>
      <c r="MS276" s="129"/>
      <c r="MT276" s="129"/>
      <c r="MU276" s="129"/>
      <c r="MV276" s="129"/>
      <c r="MW276" s="129"/>
      <c r="MX276" s="129"/>
      <c r="MY276" s="129"/>
      <c r="MZ276" s="129"/>
      <c r="NA276" s="129"/>
      <c r="NB276" s="129"/>
      <c r="NC276" s="129"/>
      <c r="ND276" s="129"/>
      <c r="NE276" s="129"/>
      <c r="NF276" s="129"/>
      <c r="NG276" s="129"/>
      <c r="NH276" s="129"/>
      <c r="NI276" s="129"/>
      <c r="NJ276" s="129"/>
      <c r="NK276" s="129"/>
      <c r="NL276" s="129"/>
      <c r="NM276" s="129"/>
      <c r="NN276" s="129"/>
      <c r="NO276" s="129"/>
      <c r="NP276" s="129"/>
      <c r="NQ276" s="129"/>
      <c r="NR276" s="129"/>
      <c r="NS276" s="129"/>
      <c r="NT276" s="129"/>
      <c r="NU276" s="129"/>
      <c r="NV276" s="129"/>
      <c r="NW276" s="129"/>
      <c r="NX276" s="129"/>
      <c r="NY276" s="129"/>
      <c r="NZ276" s="129"/>
      <c r="OA276" s="129"/>
      <c r="OB276" s="129"/>
      <c r="OC276" s="129"/>
      <c r="OD276" s="129"/>
      <c r="OE276" s="129"/>
      <c r="OF276" s="129"/>
      <c r="OG276" s="129"/>
      <c r="OH276" s="129"/>
      <c r="OI276" s="129"/>
      <c r="OJ276" s="129"/>
      <c r="OK276" s="129"/>
      <c r="OL276" s="129"/>
      <c r="OM276" s="129"/>
      <c r="ON276" s="129"/>
      <c r="OO276" s="129"/>
      <c r="OP276" s="129"/>
      <c r="OQ276" s="129"/>
      <c r="OR276" s="129"/>
      <c r="OS276" s="129"/>
      <c r="OT276" s="129"/>
      <c r="OU276" s="129"/>
      <c r="OV276" s="129"/>
      <c r="OW276" s="129"/>
      <c r="OX276" s="129"/>
      <c r="OY276" s="129"/>
      <c r="OZ276" s="129"/>
      <c r="PA276" s="129"/>
      <c r="PB276" s="129"/>
      <c r="PC276" s="129"/>
      <c r="PD276" s="129"/>
      <c r="PE276" s="129"/>
      <c r="PF276" s="129"/>
      <c r="PG276" s="129"/>
      <c r="PH276" s="129"/>
      <c r="PI276" s="129"/>
      <c r="PJ276" s="129"/>
      <c r="PK276" s="129"/>
      <c r="PL276" s="129"/>
      <c r="PM276" s="129"/>
      <c r="PN276" s="129"/>
      <c r="PO276" s="129"/>
      <c r="PP276" s="129"/>
      <c r="PQ276" s="129"/>
      <c r="PR276" s="129"/>
      <c r="PS276" s="129"/>
      <c r="PT276" s="129"/>
      <c r="PU276" s="129"/>
      <c r="PV276" s="129"/>
      <c r="PW276" s="129"/>
      <c r="PX276" s="129"/>
      <c r="PY276" s="129"/>
      <c r="PZ276" s="129"/>
      <c r="QA276" s="129"/>
      <c r="QB276" s="129"/>
      <c r="QC276" s="129"/>
      <c r="QD276" s="129"/>
      <c r="QE276" s="129"/>
      <c r="QF276" s="129"/>
      <c r="QG276" s="129"/>
      <c r="QH276" s="129"/>
      <c r="QI276" s="129"/>
      <c r="QJ276" s="129"/>
      <c r="QK276" s="129"/>
      <c r="QL276" s="129"/>
      <c r="QM276" s="129"/>
      <c r="QN276" s="129"/>
      <c r="QO276" s="129"/>
      <c r="QP276" s="129"/>
      <c r="QQ276" s="129"/>
      <c r="QR276" s="129"/>
      <c r="QS276" s="129"/>
      <c r="QT276" s="129"/>
      <c r="QU276" s="129"/>
      <c r="QV276" s="129"/>
      <c r="QW276" s="129"/>
      <c r="QX276" s="129"/>
      <c r="QY276" s="129"/>
      <c r="QZ276" s="129"/>
      <c r="RA276" s="129"/>
      <c r="RB276" s="129"/>
      <c r="RC276" s="129"/>
      <c r="RD276" s="129"/>
      <c r="RE276" s="129"/>
      <c r="RF276" s="129"/>
      <c r="RG276" s="129"/>
      <c r="RH276" s="129"/>
      <c r="RI276" s="129"/>
      <c r="RJ276" s="129"/>
      <c r="RK276" s="129"/>
      <c r="RL276" s="129"/>
      <c r="RM276" s="129"/>
      <c r="RN276" s="129"/>
      <c r="RO276" s="129"/>
      <c r="RP276" s="129"/>
      <c r="RQ276" s="129"/>
      <c r="RR276" s="129"/>
      <c r="RS276" s="129"/>
      <c r="RT276" s="129"/>
      <c r="RU276" s="129"/>
      <c r="RV276" s="129"/>
      <c r="RW276" s="129"/>
      <c r="RX276" s="129"/>
      <c r="RY276" s="129"/>
      <c r="RZ276" s="129"/>
      <c r="SA276" s="129"/>
      <c r="SB276" s="129"/>
      <c r="SC276" s="129"/>
      <c r="SD276" s="129"/>
      <c r="SE276" s="129"/>
      <c r="SF276" s="129"/>
      <c r="SG276" s="129"/>
      <c r="SH276" s="129"/>
      <c r="SI276" s="129"/>
      <c r="SJ276" s="129"/>
      <c r="SK276" s="129"/>
      <c r="SL276" s="129"/>
      <c r="SM276" s="129"/>
      <c r="SN276" s="129"/>
      <c r="SO276" s="129"/>
      <c r="SP276" s="129"/>
      <c r="SQ276" s="129"/>
      <c r="SR276" s="129"/>
      <c r="SS276" s="129"/>
      <c r="ST276" s="129"/>
      <c r="SU276" s="129"/>
      <c r="SV276" s="129"/>
      <c r="SW276" s="129"/>
      <c r="SX276" s="129"/>
      <c r="SY276" s="129"/>
      <c r="SZ276" s="129"/>
      <c r="TA276" s="129"/>
      <c r="TB276" s="129"/>
      <c r="TC276" s="129"/>
      <c r="TD276" s="129"/>
      <c r="TE276" s="129"/>
      <c r="TF276" s="129"/>
      <c r="TG276" s="129"/>
      <c r="TH276" s="129"/>
      <c r="TI276" s="129"/>
      <c r="TJ276" s="129"/>
      <c r="TK276" s="129"/>
      <c r="TL276" s="129"/>
      <c r="TM276" s="129"/>
      <c r="TN276" s="129"/>
      <c r="TO276" s="129"/>
      <c r="TP276" s="129"/>
      <c r="TQ276" s="129"/>
      <c r="TR276" s="129"/>
      <c r="TS276" s="129"/>
      <c r="TT276" s="129"/>
      <c r="TU276" s="129"/>
      <c r="TV276" s="129"/>
      <c r="TW276" s="129"/>
      <c r="TX276" s="129"/>
      <c r="TY276" s="129"/>
      <c r="TZ276" s="129"/>
      <c r="UA276" s="129"/>
      <c r="UB276" s="129"/>
      <c r="UC276" s="129"/>
      <c r="UD276" s="129"/>
      <c r="UE276" s="129"/>
      <c r="UF276" s="129"/>
      <c r="UG276" s="129"/>
      <c r="UH276" s="129"/>
      <c r="UI276" s="129"/>
      <c r="UJ276" s="129"/>
      <c r="UK276" s="129"/>
      <c r="UL276" s="129"/>
      <c r="UM276" s="129"/>
      <c r="UN276" s="129"/>
      <c r="UO276" s="129"/>
      <c r="UP276" s="129"/>
      <c r="UQ276" s="129"/>
      <c r="UR276" s="129"/>
      <c r="US276" s="129"/>
      <c r="UT276" s="129"/>
      <c r="UU276" s="129"/>
      <c r="UV276" s="129"/>
      <c r="UW276" s="129"/>
      <c r="UX276" s="129"/>
      <c r="UY276" s="129"/>
      <c r="UZ276" s="129"/>
      <c r="VA276" s="129"/>
      <c r="VB276" s="129"/>
      <c r="VC276" s="129"/>
      <c r="VD276" s="129"/>
      <c r="VE276" s="129"/>
      <c r="VF276" s="129"/>
      <c r="VG276" s="129"/>
      <c r="VH276" s="129"/>
      <c r="VI276" s="129"/>
      <c r="VJ276" s="129"/>
      <c r="VK276" s="129"/>
      <c r="VL276" s="129"/>
      <c r="VM276" s="129"/>
      <c r="VN276" s="129"/>
      <c r="VO276" s="129"/>
      <c r="VP276" s="129"/>
      <c r="VQ276" s="129"/>
      <c r="VR276" s="129"/>
      <c r="VS276" s="129"/>
      <c r="VT276" s="129"/>
      <c r="VU276" s="129"/>
      <c r="VV276" s="129"/>
      <c r="VW276" s="129"/>
      <c r="VX276" s="129"/>
      <c r="VY276" s="129"/>
      <c r="VZ276" s="129"/>
      <c r="WA276" s="129"/>
      <c r="WB276" s="129"/>
      <c r="WC276" s="129"/>
      <c r="WD276" s="129"/>
      <c r="WE276" s="129"/>
      <c r="WF276" s="129"/>
      <c r="WG276" s="129"/>
      <c r="WH276" s="129"/>
      <c r="WI276" s="129"/>
      <c r="WJ276" s="129"/>
      <c r="WK276" s="129"/>
      <c r="WL276" s="129"/>
      <c r="WM276" s="129"/>
      <c r="WN276" s="129"/>
      <c r="WO276" s="129"/>
      <c r="WP276" s="129"/>
      <c r="WQ276" s="129"/>
      <c r="WR276" s="129"/>
      <c r="WS276" s="129"/>
      <c r="WT276" s="129"/>
      <c r="WU276" s="129"/>
      <c r="WV276" s="129"/>
      <c r="WW276" s="129"/>
      <c r="WX276" s="129"/>
      <c r="WY276" s="129"/>
      <c r="WZ276" s="129"/>
      <c r="XA276" s="129"/>
      <c r="XB276" s="129"/>
      <c r="XC276" s="129"/>
      <c r="XD276" s="129"/>
      <c r="XE276" s="129"/>
      <c r="XF276" s="129"/>
      <c r="XG276" s="129"/>
      <c r="XH276" s="129"/>
      <c r="XI276" s="129"/>
      <c r="XJ276" s="129"/>
      <c r="XK276" s="129"/>
      <c r="XL276" s="129"/>
      <c r="XM276" s="129"/>
      <c r="XN276" s="129"/>
      <c r="XO276" s="129"/>
      <c r="XP276" s="129"/>
      <c r="XQ276" s="129"/>
      <c r="XR276" s="129"/>
      <c r="XS276" s="129"/>
      <c r="XT276" s="129"/>
      <c r="XU276" s="129"/>
      <c r="XV276" s="129"/>
      <c r="XW276" s="129"/>
      <c r="XX276" s="129"/>
      <c r="XY276" s="129"/>
      <c r="XZ276" s="129"/>
      <c r="YA276" s="129"/>
      <c r="YB276" s="129"/>
      <c r="YC276" s="129"/>
      <c r="YD276" s="129"/>
      <c r="YE276" s="129"/>
      <c r="YF276" s="129"/>
      <c r="YG276" s="129"/>
      <c r="YH276" s="129"/>
      <c r="YI276" s="129"/>
      <c r="YJ276" s="129"/>
      <c r="YK276" s="129"/>
      <c r="YL276" s="129"/>
      <c r="YM276" s="129"/>
      <c r="YN276" s="129"/>
      <c r="YO276" s="129"/>
      <c r="YP276" s="129"/>
      <c r="YQ276" s="129"/>
      <c r="YR276" s="129"/>
      <c r="YS276" s="129"/>
      <c r="YT276" s="129"/>
      <c r="YU276" s="129"/>
      <c r="YV276" s="129"/>
      <c r="YW276" s="129"/>
      <c r="YX276" s="129"/>
      <c r="YY276" s="129"/>
      <c r="YZ276" s="129"/>
      <c r="ZA276" s="129"/>
      <c r="ZB276" s="129"/>
      <c r="ZC276" s="129"/>
      <c r="ZD276" s="129"/>
      <c r="ZE276" s="129"/>
      <c r="ZF276" s="129"/>
      <c r="ZG276" s="129"/>
      <c r="ZH276" s="129"/>
      <c r="ZI276" s="129"/>
      <c r="ZJ276" s="129"/>
      <c r="ZK276" s="129"/>
      <c r="ZL276" s="129"/>
      <c r="ZM276" s="129"/>
      <c r="ZN276" s="129"/>
      <c r="ZO276" s="129"/>
      <c r="ZP276" s="129"/>
      <c r="ZQ276" s="129"/>
      <c r="ZR276" s="129"/>
      <c r="ZS276" s="129"/>
      <c r="ZT276" s="129"/>
      <c r="ZU276" s="129"/>
      <c r="ZV276" s="129"/>
      <c r="ZW276" s="129"/>
      <c r="ZX276" s="129"/>
      <c r="ZY276" s="129"/>
      <c r="ZZ276" s="129"/>
      <c r="AAA276" s="129"/>
      <c r="AAB276" s="129"/>
      <c r="AAC276" s="129"/>
      <c r="AAD276" s="129"/>
      <c r="AAE276" s="129"/>
      <c r="AAF276" s="129"/>
      <c r="AAG276" s="129"/>
      <c r="AAH276" s="129"/>
      <c r="AAI276" s="129"/>
      <c r="AAJ276" s="129"/>
      <c r="AAK276" s="129"/>
      <c r="AAL276" s="129"/>
      <c r="AAM276" s="129"/>
      <c r="AAN276" s="129"/>
      <c r="AAO276" s="129"/>
      <c r="AAP276" s="129"/>
      <c r="AAQ276" s="129"/>
      <c r="AAR276" s="129"/>
      <c r="AAS276" s="129"/>
      <c r="AAT276" s="129"/>
      <c r="AAU276" s="129"/>
      <c r="AAV276" s="129"/>
      <c r="AAW276" s="129"/>
      <c r="AAX276" s="129"/>
      <c r="AAY276" s="129"/>
      <c r="AAZ276" s="129"/>
      <c r="ABA276" s="129"/>
      <c r="ABB276" s="129"/>
      <c r="ABC276" s="129"/>
      <c r="ABD276" s="129"/>
      <c r="ABE276" s="129"/>
      <c r="ABF276" s="129"/>
      <c r="ABG276" s="129"/>
      <c r="ABH276" s="129"/>
      <c r="ABI276" s="129"/>
      <c r="ABJ276" s="129"/>
      <c r="ABK276" s="129"/>
      <c r="ABL276" s="129"/>
      <c r="ABM276" s="129"/>
      <c r="ABN276" s="129"/>
      <c r="ABO276" s="129"/>
      <c r="ABP276" s="129"/>
      <c r="ABQ276" s="129"/>
      <c r="ABR276" s="129"/>
      <c r="ABS276" s="129"/>
      <c r="ABT276" s="129"/>
      <c r="ABU276" s="129"/>
      <c r="ABV276" s="129"/>
      <c r="ABW276" s="129"/>
      <c r="ABX276" s="129"/>
      <c r="ABY276" s="129"/>
      <c r="ABZ276" s="129"/>
      <c r="ACA276" s="129"/>
      <c r="ACB276" s="129"/>
      <c r="ACC276" s="129"/>
      <c r="ACD276" s="129"/>
      <c r="ACE276" s="129"/>
      <c r="ACF276" s="129"/>
      <c r="ACG276" s="129"/>
      <c r="ACH276" s="129"/>
      <c r="ACI276" s="129"/>
      <c r="ACJ276" s="129"/>
      <c r="ACK276" s="129"/>
      <c r="ACL276" s="129"/>
      <c r="ACM276" s="129"/>
      <c r="ACN276" s="129"/>
      <c r="ACO276" s="129"/>
      <c r="ACP276" s="129"/>
      <c r="ACQ276" s="129"/>
      <c r="ACR276" s="129"/>
      <c r="ACS276" s="129"/>
      <c r="ACT276" s="129"/>
      <c r="ACU276" s="129"/>
      <c r="ACV276" s="129"/>
      <c r="ACW276" s="129"/>
      <c r="ACX276" s="129"/>
      <c r="ACY276" s="129"/>
      <c r="ACZ276" s="129"/>
      <c r="ADA276" s="129"/>
      <c r="ADB276" s="129"/>
      <c r="ADC276" s="129"/>
      <c r="ADD276" s="129"/>
      <c r="ADE276" s="129"/>
      <c r="ADF276" s="129"/>
      <c r="ADG276" s="129"/>
      <c r="ADH276" s="129"/>
      <c r="ADI276" s="129"/>
      <c r="ADJ276" s="129"/>
      <c r="ADK276" s="129"/>
      <c r="ADL276" s="129"/>
      <c r="ADM276" s="129"/>
      <c r="ADN276" s="129"/>
      <c r="ADO276" s="129"/>
      <c r="ADP276" s="129"/>
      <c r="ADQ276" s="129"/>
      <c r="ADR276" s="129"/>
      <c r="ADS276" s="129"/>
      <c r="ADT276" s="129"/>
      <c r="ADU276" s="129"/>
      <c r="ADV276" s="129"/>
      <c r="ADW276" s="129"/>
      <c r="ADX276" s="129"/>
      <c r="ADY276" s="129"/>
      <c r="ADZ276" s="129"/>
      <c r="AEA276" s="129"/>
      <c r="AEB276" s="129"/>
      <c r="AEC276" s="129"/>
    </row>
    <row r="277" spans="1:809" s="73" customFormat="1" ht="15" customHeight="1">
      <c r="A277" s="49"/>
      <c r="B277" s="35">
        <v>3</v>
      </c>
      <c r="C277" s="93" t="s">
        <v>633</v>
      </c>
      <c r="D277" s="94" t="s">
        <v>180</v>
      </c>
      <c r="E277" s="95" t="s">
        <v>184</v>
      </c>
      <c r="F277" s="95" t="s">
        <v>37</v>
      </c>
      <c r="G277" s="95">
        <v>30</v>
      </c>
      <c r="H277" s="96"/>
      <c r="I277" s="95" t="s">
        <v>92</v>
      </c>
      <c r="J277" s="97">
        <v>1</v>
      </c>
      <c r="K277" s="98">
        <v>166</v>
      </c>
      <c r="L277" s="97">
        <v>1951</v>
      </c>
      <c r="M277" s="51">
        <v>18810</v>
      </c>
      <c r="N277" s="96"/>
      <c r="O277" s="99"/>
      <c r="P277" s="99"/>
      <c r="Q277" s="60" t="s">
        <v>298</v>
      </c>
      <c r="R277" s="58"/>
      <c r="S277" s="29" t="s">
        <v>156</v>
      </c>
      <c r="T277" s="30" t="str">
        <f t="shared" si="4"/>
        <v>P</v>
      </c>
      <c r="U277" s="29"/>
      <c r="V277" s="29"/>
      <c r="W277" s="29"/>
      <c r="X277" s="29"/>
      <c r="Y277" s="29"/>
      <c r="Z277" s="29"/>
      <c r="AA277" s="29"/>
      <c r="AB277" s="71"/>
      <c r="AC277" s="127"/>
      <c r="AD277" s="127"/>
      <c r="AE277" s="127"/>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c r="BA277" s="127"/>
      <c r="BB277" s="127"/>
      <c r="BC277" s="127"/>
      <c r="BD277" s="127"/>
      <c r="BE277" s="127"/>
      <c r="BF277" s="127"/>
      <c r="BG277" s="127"/>
      <c r="BH277" s="127"/>
      <c r="BI277" s="127"/>
      <c r="BJ277" s="127"/>
      <c r="BK277" s="127"/>
      <c r="BL277" s="127"/>
      <c r="BM277" s="127"/>
      <c r="BN277" s="127"/>
      <c r="BO277" s="127"/>
      <c r="BP277" s="127"/>
      <c r="BQ277" s="127"/>
      <c r="BR277" s="127"/>
      <c r="BS277" s="127"/>
      <c r="BT277" s="127"/>
      <c r="BU277" s="127"/>
      <c r="BV277" s="127"/>
      <c r="BW277" s="127"/>
      <c r="BX277" s="127"/>
      <c r="BY277" s="127"/>
      <c r="BZ277" s="127"/>
      <c r="CA277" s="127"/>
      <c r="CB277" s="127"/>
      <c r="CC277" s="127"/>
      <c r="CD277" s="127"/>
      <c r="CE277" s="127"/>
      <c r="CF277" s="127"/>
      <c r="CG277" s="127"/>
      <c r="CH277" s="127"/>
      <c r="CI277" s="127"/>
      <c r="CJ277" s="127"/>
      <c r="CK277" s="127"/>
      <c r="CL277" s="127"/>
      <c r="CM277" s="127"/>
      <c r="CN277" s="127"/>
      <c r="CO277" s="127"/>
      <c r="CP277" s="127"/>
      <c r="CQ277" s="127"/>
      <c r="CR277" s="127"/>
      <c r="CS277" s="127"/>
      <c r="CT277" s="127"/>
      <c r="CU277" s="127"/>
      <c r="CV277" s="127"/>
      <c r="CW277" s="127"/>
      <c r="CX277" s="127"/>
      <c r="CY277" s="127"/>
      <c r="CZ277" s="127"/>
      <c r="DA277" s="127"/>
      <c r="DB277" s="127"/>
      <c r="DC277" s="127"/>
      <c r="DD277" s="127"/>
      <c r="DE277" s="127"/>
      <c r="DF277" s="127"/>
      <c r="DG277" s="127"/>
      <c r="DH277" s="127"/>
      <c r="DI277" s="127"/>
      <c r="DJ277" s="127"/>
      <c r="DK277" s="127"/>
      <c r="DL277" s="127"/>
      <c r="DM277" s="127"/>
      <c r="DN277" s="127"/>
      <c r="DO277" s="127"/>
      <c r="DP277" s="127"/>
      <c r="DQ277" s="127"/>
      <c r="DR277" s="127"/>
      <c r="DS277" s="127"/>
      <c r="DT277" s="127"/>
      <c r="DU277" s="127"/>
      <c r="DV277" s="127"/>
      <c r="DW277" s="127"/>
      <c r="DX277" s="127"/>
      <c r="DY277" s="127"/>
      <c r="DZ277" s="127"/>
      <c r="EA277" s="127"/>
      <c r="EB277" s="127"/>
      <c r="EC277" s="127"/>
      <c r="ED277" s="127"/>
      <c r="EE277" s="127"/>
      <c r="EF277" s="127"/>
      <c r="EG277" s="127"/>
      <c r="EH277" s="127"/>
      <c r="EI277" s="127"/>
      <c r="EJ277" s="127"/>
      <c r="EK277" s="127"/>
      <c r="EL277" s="127"/>
      <c r="EM277" s="127"/>
      <c r="EN277" s="127"/>
      <c r="EO277" s="127"/>
      <c r="EP277" s="127"/>
      <c r="EQ277" s="127"/>
      <c r="ER277" s="127"/>
      <c r="ES277" s="127"/>
      <c r="ET277" s="127"/>
      <c r="EU277" s="127"/>
      <c r="EV277" s="127"/>
      <c r="EW277" s="127"/>
      <c r="EX277" s="127"/>
      <c r="EY277" s="127"/>
      <c r="EZ277" s="127"/>
      <c r="FA277" s="127"/>
      <c r="FB277" s="127"/>
      <c r="FC277" s="127"/>
      <c r="FD277" s="127"/>
      <c r="FE277" s="127"/>
      <c r="FF277" s="130"/>
      <c r="FG277" s="130"/>
      <c r="FH277" s="130"/>
      <c r="FI277" s="130"/>
      <c r="FJ277" s="130"/>
      <c r="FK277" s="130"/>
      <c r="FL277" s="130"/>
      <c r="FM277" s="130"/>
      <c r="FN277" s="130"/>
      <c r="FO277" s="130"/>
      <c r="FP277" s="130"/>
      <c r="FQ277" s="130"/>
      <c r="FR277" s="130"/>
      <c r="FS277" s="130"/>
      <c r="FT277" s="130"/>
      <c r="FU277" s="130"/>
      <c r="FV277" s="130"/>
      <c r="FW277" s="130"/>
      <c r="FX277" s="130"/>
      <c r="FY277" s="130"/>
      <c r="FZ277" s="130"/>
      <c r="GA277" s="130"/>
      <c r="GB277" s="130"/>
      <c r="GC277" s="130"/>
      <c r="GD277" s="130"/>
      <c r="GE277" s="130"/>
      <c r="GF277" s="130"/>
      <c r="GG277" s="130"/>
      <c r="GH277" s="130"/>
      <c r="GI277" s="130"/>
      <c r="GJ277" s="130"/>
      <c r="GK277" s="130"/>
      <c r="GL277" s="130"/>
      <c r="GM277" s="130"/>
      <c r="GN277" s="130"/>
      <c r="GO277" s="130"/>
      <c r="GP277" s="130"/>
      <c r="GQ277" s="130"/>
      <c r="GR277" s="130"/>
      <c r="GS277" s="130"/>
      <c r="GT277" s="130"/>
      <c r="GU277" s="130"/>
      <c r="GV277" s="130"/>
      <c r="GW277" s="130"/>
      <c r="GX277" s="130"/>
      <c r="GY277" s="130"/>
      <c r="GZ277" s="130"/>
      <c r="HA277" s="130"/>
      <c r="HB277" s="130"/>
      <c r="HC277" s="130"/>
      <c r="HD277" s="130"/>
      <c r="HE277" s="130"/>
      <c r="HF277" s="130"/>
      <c r="HG277" s="130"/>
      <c r="HH277" s="130"/>
      <c r="HI277" s="130"/>
      <c r="HJ277" s="130"/>
      <c r="HK277" s="130"/>
      <c r="HL277" s="130"/>
      <c r="HM277" s="130"/>
      <c r="HN277" s="130"/>
      <c r="HO277" s="130"/>
      <c r="HP277" s="130"/>
      <c r="HQ277" s="130"/>
      <c r="HR277" s="130"/>
      <c r="HS277" s="130"/>
      <c r="HT277" s="130"/>
      <c r="HU277" s="130"/>
      <c r="HV277" s="130"/>
      <c r="HW277" s="130"/>
      <c r="HX277" s="130"/>
      <c r="HY277" s="130"/>
      <c r="HZ277" s="130"/>
      <c r="IA277" s="130"/>
      <c r="IB277" s="130"/>
      <c r="IC277" s="130"/>
      <c r="ID277" s="130"/>
      <c r="IE277" s="130"/>
      <c r="IF277" s="130"/>
      <c r="IG277" s="130"/>
      <c r="IH277" s="130"/>
      <c r="II277" s="130"/>
      <c r="IJ277" s="130"/>
      <c r="IK277" s="130"/>
      <c r="IL277" s="130"/>
      <c r="IM277" s="130"/>
      <c r="IN277" s="130"/>
      <c r="IO277" s="130"/>
      <c r="IP277" s="130"/>
      <c r="IQ277" s="130"/>
      <c r="IR277" s="130"/>
      <c r="IS277" s="130"/>
      <c r="IT277" s="130"/>
      <c r="IU277" s="130"/>
      <c r="IV277" s="130"/>
      <c r="IW277" s="130"/>
      <c r="IX277" s="130"/>
      <c r="IY277" s="130"/>
      <c r="IZ277" s="130"/>
      <c r="JA277" s="130"/>
      <c r="JB277" s="130"/>
      <c r="JC277" s="130"/>
      <c r="JD277" s="130"/>
      <c r="JE277" s="130"/>
      <c r="JF277" s="130"/>
      <c r="JG277" s="130"/>
      <c r="JH277" s="130"/>
      <c r="JI277" s="130"/>
      <c r="JJ277" s="130"/>
      <c r="JK277" s="130"/>
      <c r="JL277" s="130"/>
      <c r="JM277" s="130"/>
      <c r="JN277" s="130"/>
      <c r="JO277" s="130"/>
      <c r="JP277" s="130"/>
      <c r="JQ277" s="130"/>
      <c r="JR277" s="130"/>
      <c r="JS277" s="130"/>
      <c r="JT277" s="130"/>
      <c r="JU277" s="130"/>
      <c r="JV277" s="130"/>
      <c r="JW277" s="130"/>
      <c r="JX277" s="130"/>
      <c r="JY277" s="130"/>
      <c r="JZ277" s="130"/>
      <c r="KA277" s="130"/>
      <c r="KB277" s="130"/>
      <c r="KC277" s="130"/>
      <c r="KD277" s="130"/>
      <c r="KE277" s="130"/>
      <c r="KF277" s="130"/>
      <c r="KG277" s="130"/>
      <c r="KH277" s="130"/>
      <c r="KI277" s="130"/>
      <c r="KJ277" s="130"/>
      <c r="KK277" s="130"/>
      <c r="KL277" s="130"/>
      <c r="KM277" s="130"/>
      <c r="KN277" s="130"/>
      <c r="KO277" s="130"/>
      <c r="KP277" s="130"/>
      <c r="KQ277" s="130"/>
      <c r="KR277" s="130"/>
      <c r="KS277" s="130"/>
      <c r="KT277" s="130"/>
      <c r="KU277" s="130"/>
      <c r="KV277" s="130"/>
      <c r="KW277" s="130"/>
      <c r="KX277" s="130"/>
      <c r="KY277" s="130"/>
      <c r="KZ277" s="130"/>
      <c r="LA277" s="130"/>
      <c r="LB277" s="130"/>
      <c r="LC277" s="130"/>
      <c r="LD277" s="130"/>
      <c r="LE277" s="130"/>
      <c r="LF277" s="130"/>
      <c r="LG277" s="130"/>
      <c r="LH277" s="130"/>
      <c r="LI277" s="130"/>
      <c r="LJ277" s="130"/>
      <c r="LK277" s="130"/>
      <c r="LL277" s="130"/>
      <c r="LM277" s="130"/>
      <c r="LN277" s="130"/>
      <c r="LO277" s="130"/>
      <c r="LP277" s="130"/>
      <c r="LQ277" s="130"/>
      <c r="LR277" s="130"/>
      <c r="LS277" s="130"/>
      <c r="LT277" s="130"/>
      <c r="LU277" s="130"/>
      <c r="LV277" s="130"/>
      <c r="LW277" s="130"/>
      <c r="LX277" s="130"/>
      <c r="LY277" s="130"/>
      <c r="LZ277" s="130"/>
      <c r="MA277" s="130"/>
      <c r="MB277" s="130"/>
      <c r="MC277" s="130"/>
      <c r="MD277" s="130"/>
      <c r="ME277" s="130"/>
      <c r="MF277" s="130"/>
      <c r="MG277" s="130"/>
      <c r="MH277" s="130"/>
      <c r="MI277" s="130"/>
      <c r="MJ277" s="130"/>
      <c r="MK277" s="130"/>
      <c r="ML277" s="130"/>
      <c r="MM277" s="130"/>
      <c r="MN277" s="130"/>
      <c r="MO277" s="130"/>
      <c r="MP277" s="130"/>
      <c r="MQ277" s="130"/>
      <c r="MR277" s="130"/>
      <c r="MS277" s="130"/>
      <c r="MT277" s="130"/>
      <c r="MU277" s="130"/>
      <c r="MV277" s="130"/>
      <c r="MW277" s="130"/>
      <c r="MX277" s="130"/>
      <c r="MY277" s="130"/>
      <c r="MZ277" s="130"/>
      <c r="NA277" s="130"/>
      <c r="NB277" s="130"/>
      <c r="NC277" s="130"/>
      <c r="ND277" s="130"/>
      <c r="NE277" s="130"/>
      <c r="NF277" s="130"/>
      <c r="NG277" s="130"/>
      <c r="NH277" s="130"/>
      <c r="NI277" s="130"/>
      <c r="NJ277" s="130"/>
      <c r="NK277" s="130"/>
      <c r="NL277" s="130"/>
      <c r="NM277" s="130"/>
      <c r="NN277" s="130"/>
      <c r="NO277" s="130"/>
      <c r="NP277" s="130"/>
      <c r="NQ277" s="130"/>
      <c r="NR277" s="130"/>
      <c r="NS277" s="130"/>
      <c r="NT277" s="130"/>
      <c r="NU277" s="130"/>
      <c r="NV277" s="130"/>
      <c r="NW277" s="130"/>
      <c r="NX277" s="130"/>
      <c r="NY277" s="130"/>
      <c r="NZ277" s="130"/>
      <c r="OA277" s="130"/>
      <c r="OB277" s="130"/>
      <c r="OC277" s="130"/>
      <c r="OD277" s="130"/>
      <c r="OE277" s="130"/>
      <c r="OF277" s="130"/>
      <c r="OG277" s="130"/>
      <c r="OH277" s="130"/>
      <c r="OI277" s="130"/>
      <c r="OJ277" s="130"/>
      <c r="OK277" s="130"/>
      <c r="OL277" s="130"/>
      <c r="OM277" s="130"/>
      <c r="ON277" s="130"/>
      <c r="OO277" s="130"/>
      <c r="OP277" s="130"/>
      <c r="OQ277" s="130"/>
      <c r="OR277" s="130"/>
      <c r="OS277" s="130"/>
      <c r="OT277" s="130"/>
      <c r="OU277" s="130"/>
      <c r="OV277" s="130"/>
      <c r="OW277" s="130"/>
      <c r="OX277" s="130"/>
      <c r="OY277" s="130"/>
      <c r="OZ277" s="130"/>
      <c r="PA277" s="130"/>
      <c r="PB277" s="130"/>
      <c r="PC277" s="130"/>
      <c r="PD277" s="130"/>
      <c r="PE277" s="130"/>
      <c r="PF277" s="130"/>
      <c r="PG277" s="130"/>
      <c r="PH277" s="130"/>
      <c r="PI277" s="130"/>
      <c r="PJ277" s="130"/>
      <c r="PK277" s="130"/>
      <c r="PL277" s="130"/>
      <c r="PM277" s="130"/>
      <c r="PN277" s="130"/>
      <c r="PO277" s="130"/>
      <c r="PP277" s="130"/>
      <c r="PQ277" s="130"/>
      <c r="PR277" s="130"/>
      <c r="PS277" s="130"/>
      <c r="PT277" s="130"/>
      <c r="PU277" s="130"/>
      <c r="PV277" s="130"/>
      <c r="PW277" s="130"/>
      <c r="PX277" s="130"/>
      <c r="PY277" s="130"/>
      <c r="PZ277" s="130"/>
      <c r="QA277" s="130"/>
      <c r="QB277" s="130"/>
      <c r="QC277" s="130"/>
      <c r="QD277" s="130"/>
      <c r="QE277" s="130"/>
      <c r="QF277" s="130"/>
      <c r="QG277" s="130"/>
      <c r="QH277" s="130"/>
      <c r="QI277" s="130"/>
      <c r="QJ277" s="130"/>
      <c r="QK277" s="130"/>
      <c r="QL277" s="130"/>
      <c r="QM277" s="130"/>
      <c r="QN277" s="130"/>
      <c r="QO277" s="130"/>
      <c r="QP277" s="130"/>
      <c r="QQ277" s="130"/>
      <c r="QR277" s="130"/>
      <c r="QS277" s="130"/>
      <c r="QT277" s="130"/>
      <c r="QU277" s="130"/>
      <c r="QV277" s="130"/>
      <c r="QW277" s="130"/>
      <c r="QX277" s="130"/>
      <c r="QY277" s="130"/>
      <c r="QZ277" s="130"/>
      <c r="RA277" s="130"/>
      <c r="RB277" s="130"/>
      <c r="RC277" s="130"/>
      <c r="RD277" s="130"/>
      <c r="RE277" s="130"/>
      <c r="RF277" s="130"/>
      <c r="RG277" s="130"/>
      <c r="RH277" s="130"/>
      <c r="RI277" s="130"/>
      <c r="RJ277" s="130"/>
      <c r="RK277" s="130"/>
      <c r="RL277" s="130"/>
      <c r="RM277" s="130"/>
      <c r="RN277" s="130"/>
      <c r="RO277" s="130"/>
      <c r="RP277" s="130"/>
      <c r="RQ277" s="130"/>
      <c r="RR277" s="130"/>
      <c r="RS277" s="130"/>
      <c r="RT277" s="130"/>
      <c r="RU277" s="130"/>
      <c r="RV277" s="130"/>
      <c r="RW277" s="130"/>
      <c r="RX277" s="130"/>
      <c r="RY277" s="130"/>
      <c r="RZ277" s="130"/>
      <c r="SA277" s="130"/>
      <c r="SB277" s="130"/>
      <c r="SC277" s="130"/>
      <c r="SD277" s="130"/>
      <c r="SE277" s="130"/>
      <c r="SF277" s="130"/>
      <c r="SG277" s="130"/>
      <c r="SH277" s="130"/>
      <c r="SI277" s="130"/>
      <c r="SJ277" s="130"/>
      <c r="SK277" s="130"/>
      <c r="SL277" s="130"/>
      <c r="SM277" s="130"/>
      <c r="SN277" s="130"/>
      <c r="SO277" s="130"/>
      <c r="SP277" s="130"/>
      <c r="SQ277" s="130"/>
      <c r="SR277" s="130"/>
      <c r="SS277" s="130"/>
      <c r="ST277" s="130"/>
      <c r="SU277" s="130"/>
      <c r="SV277" s="130"/>
      <c r="SW277" s="130"/>
      <c r="SX277" s="130"/>
      <c r="SY277" s="130"/>
      <c r="SZ277" s="130"/>
      <c r="TA277" s="130"/>
      <c r="TB277" s="130"/>
      <c r="TC277" s="130"/>
      <c r="TD277" s="130"/>
      <c r="TE277" s="130"/>
      <c r="TF277" s="130"/>
      <c r="TG277" s="130"/>
      <c r="TH277" s="130"/>
      <c r="TI277" s="130"/>
      <c r="TJ277" s="130"/>
      <c r="TK277" s="130"/>
      <c r="TL277" s="130"/>
      <c r="TM277" s="130"/>
      <c r="TN277" s="130"/>
      <c r="TO277" s="130"/>
      <c r="TP277" s="130"/>
      <c r="TQ277" s="130"/>
      <c r="TR277" s="130"/>
      <c r="TS277" s="130"/>
      <c r="TT277" s="130"/>
      <c r="TU277" s="130"/>
      <c r="TV277" s="130"/>
      <c r="TW277" s="130"/>
      <c r="TX277" s="130"/>
      <c r="TY277" s="130"/>
      <c r="TZ277" s="130"/>
      <c r="UA277" s="130"/>
      <c r="UB277" s="130"/>
      <c r="UC277" s="130"/>
      <c r="UD277" s="130"/>
      <c r="UE277" s="130"/>
      <c r="UF277" s="130"/>
      <c r="UG277" s="130"/>
      <c r="UH277" s="130"/>
      <c r="UI277" s="130"/>
      <c r="UJ277" s="130"/>
      <c r="UK277" s="130"/>
      <c r="UL277" s="130"/>
      <c r="UM277" s="130"/>
      <c r="UN277" s="130"/>
      <c r="UO277" s="130"/>
      <c r="UP277" s="130"/>
      <c r="UQ277" s="130"/>
      <c r="UR277" s="130"/>
      <c r="US277" s="130"/>
      <c r="UT277" s="130"/>
      <c r="UU277" s="130"/>
      <c r="UV277" s="130"/>
      <c r="UW277" s="130"/>
      <c r="UX277" s="130"/>
      <c r="UY277" s="130"/>
      <c r="UZ277" s="130"/>
      <c r="VA277" s="130"/>
      <c r="VB277" s="130"/>
      <c r="VC277" s="130"/>
      <c r="VD277" s="130"/>
      <c r="VE277" s="130"/>
      <c r="VF277" s="130"/>
      <c r="VG277" s="130"/>
      <c r="VH277" s="130"/>
      <c r="VI277" s="130"/>
      <c r="VJ277" s="130"/>
      <c r="VK277" s="130"/>
      <c r="VL277" s="130"/>
      <c r="VM277" s="130"/>
      <c r="VN277" s="130"/>
      <c r="VO277" s="130"/>
      <c r="VP277" s="130"/>
      <c r="VQ277" s="130"/>
      <c r="VR277" s="130"/>
      <c r="VS277" s="130"/>
      <c r="VT277" s="130"/>
      <c r="VU277" s="130"/>
      <c r="VV277" s="130"/>
      <c r="VW277" s="130"/>
      <c r="VX277" s="130"/>
      <c r="VY277" s="130"/>
      <c r="VZ277" s="130"/>
      <c r="WA277" s="130"/>
      <c r="WB277" s="130"/>
      <c r="WC277" s="130"/>
      <c r="WD277" s="130"/>
      <c r="WE277" s="130"/>
      <c r="WF277" s="130"/>
      <c r="WG277" s="130"/>
      <c r="WH277" s="130"/>
      <c r="WI277" s="130"/>
      <c r="WJ277" s="130"/>
      <c r="WK277" s="130"/>
      <c r="WL277" s="130"/>
      <c r="WM277" s="130"/>
      <c r="WN277" s="130"/>
      <c r="WO277" s="130"/>
      <c r="WP277" s="130"/>
      <c r="WQ277" s="130"/>
      <c r="WR277" s="130"/>
      <c r="WS277" s="130"/>
      <c r="WT277" s="130"/>
      <c r="WU277" s="130"/>
      <c r="WV277" s="130"/>
      <c r="WW277" s="130"/>
      <c r="WX277" s="130"/>
      <c r="WY277" s="130"/>
      <c r="WZ277" s="130"/>
      <c r="XA277" s="130"/>
      <c r="XB277" s="130"/>
      <c r="XC277" s="130"/>
      <c r="XD277" s="130"/>
      <c r="XE277" s="130"/>
      <c r="XF277" s="130"/>
      <c r="XG277" s="130"/>
      <c r="XH277" s="130"/>
      <c r="XI277" s="130"/>
      <c r="XJ277" s="130"/>
      <c r="XK277" s="130"/>
      <c r="XL277" s="130"/>
      <c r="XM277" s="130"/>
      <c r="XN277" s="130"/>
      <c r="XO277" s="130"/>
      <c r="XP277" s="130"/>
      <c r="XQ277" s="130"/>
      <c r="XR277" s="130"/>
      <c r="XS277" s="130"/>
      <c r="XT277" s="130"/>
      <c r="XU277" s="130"/>
      <c r="XV277" s="130"/>
      <c r="XW277" s="130"/>
      <c r="XX277" s="130"/>
      <c r="XY277" s="130"/>
      <c r="XZ277" s="130"/>
      <c r="YA277" s="130"/>
      <c r="YB277" s="130"/>
      <c r="YC277" s="130"/>
      <c r="YD277" s="130"/>
      <c r="YE277" s="130"/>
      <c r="YF277" s="130"/>
      <c r="YG277" s="130"/>
      <c r="YH277" s="130"/>
      <c r="YI277" s="130"/>
      <c r="YJ277" s="130"/>
      <c r="YK277" s="130"/>
      <c r="YL277" s="130"/>
      <c r="YM277" s="130"/>
      <c r="YN277" s="130"/>
      <c r="YO277" s="130"/>
      <c r="YP277" s="130"/>
      <c r="YQ277" s="130"/>
      <c r="YR277" s="130"/>
      <c r="YS277" s="130"/>
      <c r="YT277" s="130"/>
      <c r="YU277" s="130"/>
      <c r="YV277" s="130"/>
      <c r="YW277" s="130"/>
      <c r="YX277" s="130"/>
      <c r="YY277" s="130"/>
      <c r="YZ277" s="130"/>
      <c r="ZA277" s="130"/>
      <c r="ZB277" s="130"/>
      <c r="ZC277" s="130"/>
      <c r="ZD277" s="130"/>
      <c r="ZE277" s="130"/>
      <c r="ZF277" s="130"/>
      <c r="ZG277" s="130"/>
      <c r="ZH277" s="130"/>
      <c r="ZI277" s="130"/>
      <c r="ZJ277" s="130"/>
      <c r="ZK277" s="130"/>
      <c r="ZL277" s="130"/>
      <c r="ZM277" s="130"/>
      <c r="ZN277" s="130"/>
      <c r="ZO277" s="130"/>
      <c r="ZP277" s="130"/>
      <c r="ZQ277" s="130"/>
      <c r="ZR277" s="130"/>
      <c r="ZS277" s="130"/>
      <c r="ZT277" s="130"/>
      <c r="ZU277" s="130"/>
      <c r="ZV277" s="130"/>
      <c r="ZW277" s="130"/>
      <c r="ZX277" s="130"/>
      <c r="ZY277" s="130"/>
      <c r="ZZ277" s="130"/>
      <c r="AAA277" s="130"/>
      <c r="AAB277" s="130"/>
      <c r="AAC277" s="130"/>
      <c r="AAD277" s="130"/>
      <c r="AAE277" s="130"/>
      <c r="AAF277" s="130"/>
      <c r="AAG277" s="130"/>
      <c r="AAH277" s="130"/>
      <c r="AAI277" s="130"/>
      <c r="AAJ277" s="130"/>
      <c r="AAK277" s="130"/>
      <c r="AAL277" s="130"/>
      <c r="AAM277" s="130"/>
      <c r="AAN277" s="130"/>
      <c r="AAO277" s="130"/>
      <c r="AAP277" s="130"/>
      <c r="AAQ277" s="130"/>
      <c r="AAR277" s="130"/>
      <c r="AAS277" s="130"/>
      <c r="AAT277" s="130"/>
      <c r="AAU277" s="130"/>
      <c r="AAV277" s="130"/>
      <c r="AAW277" s="130"/>
      <c r="AAX277" s="130"/>
      <c r="AAY277" s="130"/>
      <c r="AAZ277" s="130"/>
      <c r="ABA277" s="130"/>
      <c r="ABB277" s="130"/>
      <c r="ABC277" s="130"/>
      <c r="ABD277" s="130"/>
      <c r="ABE277" s="130"/>
      <c r="ABF277" s="130"/>
      <c r="ABG277" s="130"/>
      <c r="ABH277" s="130"/>
      <c r="ABI277" s="130"/>
      <c r="ABJ277" s="130"/>
      <c r="ABK277" s="130"/>
      <c r="ABL277" s="130"/>
      <c r="ABM277" s="130"/>
      <c r="ABN277" s="130"/>
      <c r="ABO277" s="130"/>
      <c r="ABP277" s="130"/>
      <c r="ABQ277" s="130"/>
      <c r="ABR277" s="130"/>
      <c r="ABS277" s="130"/>
      <c r="ABT277" s="130"/>
      <c r="ABU277" s="130"/>
      <c r="ABV277" s="130"/>
      <c r="ABW277" s="130"/>
      <c r="ABX277" s="130"/>
      <c r="ABY277" s="130"/>
      <c r="ABZ277" s="130"/>
      <c r="ACA277" s="130"/>
      <c r="ACB277" s="130"/>
      <c r="ACC277" s="130"/>
      <c r="ACD277" s="130"/>
      <c r="ACE277" s="130"/>
      <c r="ACF277" s="130"/>
      <c r="ACG277" s="130"/>
      <c r="ACH277" s="130"/>
      <c r="ACI277" s="130"/>
      <c r="ACJ277" s="130"/>
      <c r="ACK277" s="130"/>
      <c r="ACL277" s="130"/>
      <c r="ACM277" s="130"/>
      <c r="ACN277" s="130"/>
      <c r="ACO277" s="130"/>
      <c r="ACP277" s="130"/>
      <c r="ACQ277" s="130"/>
      <c r="ACR277" s="130"/>
      <c r="ACS277" s="130"/>
      <c r="ACT277" s="130"/>
      <c r="ACU277" s="130"/>
      <c r="ACV277" s="130"/>
      <c r="ACW277" s="130"/>
      <c r="ACX277" s="130"/>
      <c r="ACY277" s="130"/>
      <c r="ACZ277" s="130"/>
      <c r="ADA277" s="130"/>
      <c r="ADB277" s="130"/>
      <c r="ADC277" s="130"/>
      <c r="ADD277" s="130"/>
      <c r="ADE277" s="130"/>
      <c r="ADF277" s="130"/>
      <c r="ADG277" s="130"/>
      <c r="ADH277" s="130"/>
      <c r="ADI277" s="130"/>
      <c r="ADJ277" s="130"/>
      <c r="ADK277" s="130"/>
      <c r="ADL277" s="130"/>
      <c r="ADM277" s="130"/>
      <c r="ADN277" s="130"/>
      <c r="ADO277" s="130"/>
      <c r="ADP277" s="130"/>
      <c r="ADQ277" s="130"/>
      <c r="ADR277" s="130"/>
      <c r="ADS277" s="130"/>
      <c r="ADT277" s="130"/>
      <c r="ADU277" s="130"/>
      <c r="ADV277" s="130"/>
      <c r="ADW277" s="130"/>
      <c r="ADX277" s="130"/>
      <c r="ADY277" s="130"/>
      <c r="ADZ277" s="130"/>
      <c r="AEA277" s="130"/>
      <c r="AEB277" s="130"/>
      <c r="AEC277" s="130"/>
    </row>
    <row r="278" spans="1:809" s="91" customFormat="1" ht="15" customHeight="1">
      <c r="A278" s="49"/>
      <c r="B278" s="35">
        <v>3</v>
      </c>
      <c r="C278" s="93" t="s">
        <v>634</v>
      </c>
      <c r="D278" s="94" t="s">
        <v>180</v>
      </c>
      <c r="E278" s="95" t="s">
        <v>85</v>
      </c>
      <c r="F278" s="95" t="s">
        <v>86</v>
      </c>
      <c r="G278" s="95"/>
      <c r="H278" s="96"/>
      <c r="I278" s="95" t="s">
        <v>92</v>
      </c>
      <c r="J278" s="97">
        <v>1</v>
      </c>
      <c r="K278" s="98">
        <v>168</v>
      </c>
      <c r="L278" s="97">
        <v>1951</v>
      </c>
      <c r="M278" s="51">
        <v>18660</v>
      </c>
      <c r="N278" s="96"/>
      <c r="O278" s="99"/>
      <c r="P278" s="99"/>
      <c r="Q278" s="60" t="s">
        <v>298</v>
      </c>
      <c r="R278" s="58"/>
      <c r="S278" s="29" t="s">
        <v>156</v>
      </c>
      <c r="T278" s="30" t="str">
        <f t="shared" si="4"/>
        <v>P</v>
      </c>
      <c r="U278" s="29"/>
      <c r="V278" s="29"/>
      <c r="W278" s="29"/>
      <c r="X278" s="29"/>
      <c r="Y278" s="29"/>
      <c r="Z278" s="29"/>
      <c r="AA278" s="29"/>
      <c r="AB278" s="71"/>
      <c r="AC278" s="127"/>
      <c r="AD278" s="127"/>
      <c r="AE278" s="127"/>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c r="BA278" s="127"/>
      <c r="BB278" s="127"/>
      <c r="BC278" s="127"/>
      <c r="BD278" s="127"/>
      <c r="BE278" s="127"/>
      <c r="BF278" s="127"/>
      <c r="BG278" s="127"/>
      <c r="BH278" s="127"/>
      <c r="BI278" s="127"/>
      <c r="BJ278" s="127"/>
      <c r="BK278" s="127"/>
      <c r="BL278" s="127"/>
      <c r="BM278" s="127"/>
      <c r="BN278" s="127"/>
      <c r="BO278" s="127"/>
      <c r="BP278" s="127"/>
      <c r="BQ278" s="127"/>
      <c r="BR278" s="127"/>
      <c r="BS278" s="127"/>
      <c r="BT278" s="127"/>
      <c r="BU278" s="127"/>
      <c r="BV278" s="127"/>
      <c r="BW278" s="127"/>
      <c r="BX278" s="127"/>
      <c r="BY278" s="127"/>
      <c r="BZ278" s="127"/>
      <c r="CA278" s="127"/>
      <c r="CB278" s="127"/>
      <c r="CC278" s="127"/>
      <c r="CD278" s="127"/>
      <c r="CE278" s="127"/>
      <c r="CF278" s="127"/>
      <c r="CG278" s="127"/>
      <c r="CH278" s="127"/>
      <c r="CI278" s="127"/>
      <c r="CJ278" s="127"/>
      <c r="CK278" s="127"/>
      <c r="CL278" s="127"/>
      <c r="CM278" s="127"/>
      <c r="CN278" s="127"/>
      <c r="CO278" s="127"/>
      <c r="CP278" s="127"/>
      <c r="CQ278" s="127"/>
      <c r="CR278" s="127"/>
      <c r="CS278" s="127"/>
      <c r="CT278" s="127"/>
      <c r="CU278" s="127"/>
      <c r="CV278" s="127"/>
      <c r="CW278" s="127"/>
      <c r="CX278" s="127"/>
      <c r="CY278" s="127"/>
      <c r="CZ278" s="127"/>
      <c r="DA278" s="127"/>
      <c r="DB278" s="127"/>
      <c r="DC278" s="127"/>
      <c r="DD278" s="127"/>
      <c r="DE278" s="127"/>
      <c r="DF278" s="127"/>
      <c r="DG278" s="127"/>
      <c r="DH278" s="127"/>
      <c r="DI278" s="127"/>
      <c r="DJ278" s="127"/>
      <c r="DK278" s="127"/>
      <c r="DL278" s="127"/>
      <c r="DM278" s="127"/>
      <c r="DN278" s="127"/>
      <c r="DO278" s="127"/>
      <c r="DP278" s="127"/>
      <c r="DQ278" s="127"/>
      <c r="DR278" s="127"/>
      <c r="DS278" s="127"/>
      <c r="DT278" s="127"/>
      <c r="DU278" s="127"/>
      <c r="DV278" s="127"/>
      <c r="DW278" s="127"/>
      <c r="DX278" s="127"/>
      <c r="DY278" s="127"/>
      <c r="DZ278" s="127"/>
      <c r="EA278" s="127"/>
      <c r="EB278" s="127"/>
      <c r="EC278" s="127"/>
      <c r="ED278" s="127"/>
      <c r="EE278" s="127"/>
      <c r="EF278" s="127"/>
      <c r="EG278" s="127"/>
      <c r="EH278" s="127"/>
      <c r="EI278" s="127"/>
      <c r="EJ278" s="127"/>
      <c r="EK278" s="127"/>
      <c r="EL278" s="127"/>
      <c r="EM278" s="127"/>
      <c r="EN278" s="127"/>
      <c r="EO278" s="127"/>
      <c r="EP278" s="127"/>
      <c r="EQ278" s="127"/>
      <c r="ER278" s="127"/>
      <c r="ES278" s="127"/>
      <c r="ET278" s="127"/>
      <c r="EU278" s="127"/>
      <c r="EV278" s="127"/>
      <c r="EW278" s="127"/>
      <c r="EX278" s="127"/>
      <c r="EY278" s="127"/>
      <c r="EZ278" s="127"/>
      <c r="FA278" s="127"/>
      <c r="FB278" s="127"/>
      <c r="FC278" s="127"/>
      <c r="FD278" s="127"/>
      <c r="FE278" s="127"/>
      <c r="FF278" s="130"/>
      <c r="FG278" s="130"/>
      <c r="FH278" s="130"/>
      <c r="FI278" s="130"/>
      <c r="FJ278" s="130"/>
      <c r="FK278" s="130"/>
      <c r="FL278" s="130"/>
      <c r="FM278" s="130"/>
      <c r="FN278" s="130"/>
      <c r="FO278" s="130"/>
      <c r="FP278" s="130"/>
      <c r="FQ278" s="130"/>
      <c r="FR278" s="130"/>
      <c r="FS278" s="130"/>
      <c r="FT278" s="130"/>
      <c r="FU278" s="130"/>
      <c r="FV278" s="130"/>
      <c r="FW278" s="130"/>
      <c r="FX278" s="130"/>
      <c r="FY278" s="130"/>
      <c r="FZ278" s="130"/>
      <c r="GA278" s="130"/>
      <c r="GB278" s="130"/>
      <c r="GC278" s="130"/>
      <c r="GD278" s="130"/>
      <c r="GE278" s="130"/>
      <c r="GF278" s="130"/>
      <c r="GG278" s="130"/>
      <c r="GH278" s="130"/>
      <c r="GI278" s="130"/>
      <c r="GJ278" s="130"/>
      <c r="GK278" s="130"/>
      <c r="GL278" s="130"/>
      <c r="GM278" s="130"/>
      <c r="GN278" s="130"/>
      <c r="GO278" s="130"/>
      <c r="GP278" s="130"/>
      <c r="GQ278" s="130"/>
      <c r="GR278" s="130"/>
      <c r="GS278" s="130"/>
      <c r="GT278" s="130"/>
      <c r="GU278" s="130"/>
      <c r="GV278" s="130"/>
      <c r="GW278" s="130"/>
      <c r="GX278" s="130"/>
      <c r="GY278" s="130"/>
      <c r="GZ278" s="130"/>
      <c r="HA278" s="130"/>
      <c r="HB278" s="130"/>
      <c r="HC278" s="130"/>
      <c r="HD278" s="130"/>
      <c r="HE278" s="130"/>
      <c r="HF278" s="130"/>
      <c r="HG278" s="130"/>
      <c r="HH278" s="130"/>
      <c r="HI278" s="130"/>
      <c r="HJ278" s="130"/>
      <c r="HK278" s="130"/>
      <c r="HL278" s="130"/>
      <c r="HM278" s="130"/>
      <c r="HN278" s="130"/>
      <c r="HO278" s="130"/>
      <c r="HP278" s="130"/>
      <c r="HQ278" s="130"/>
      <c r="HR278" s="130"/>
      <c r="HS278" s="130"/>
      <c r="HT278" s="130"/>
      <c r="HU278" s="130"/>
      <c r="HV278" s="130"/>
      <c r="HW278" s="130"/>
      <c r="HX278" s="130"/>
      <c r="HY278" s="130"/>
      <c r="HZ278" s="130"/>
      <c r="IA278" s="130"/>
      <c r="IB278" s="130"/>
      <c r="IC278" s="130"/>
      <c r="ID278" s="130"/>
      <c r="IE278" s="130"/>
      <c r="IF278" s="130"/>
      <c r="IG278" s="130"/>
      <c r="IH278" s="130"/>
      <c r="II278" s="130"/>
      <c r="IJ278" s="130"/>
      <c r="IK278" s="130"/>
      <c r="IL278" s="130"/>
      <c r="IM278" s="130"/>
      <c r="IN278" s="130"/>
      <c r="IO278" s="130"/>
      <c r="IP278" s="130"/>
      <c r="IQ278" s="130"/>
      <c r="IR278" s="130"/>
      <c r="IS278" s="130"/>
      <c r="IT278" s="130"/>
      <c r="IU278" s="130"/>
      <c r="IV278" s="130"/>
      <c r="IW278" s="130"/>
      <c r="IX278" s="130"/>
      <c r="IY278" s="130"/>
      <c r="IZ278" s="130"/>
      <c r="JA278" s="130"/>
      <c r="JB278" s="130"/>
      <c r="JC278" s="130"/>
      <c r="JD278" s="130"/>
      <c r="JE278" s="130"/>
      <c r="JF278" s="130"/>
      <c r="JG278" s="130"/>
      <c r="JH278" s="130"/>
      <c r="JI278" s="130"/>
      <c r="JJ278" s="130"/>
      <c r="JK278" s="130"/>
      <c r="JL278" s="130"/>
      <c r="JM278" s="130"/>
      <c r="JN278" s="130"/>
      <c r="JO278" s="130"/>
      <c r="JP278" s="130"/>
      <c r="JQ278" s="130"/>
      <c r="JR278" s="130"/>
      <c r="JS278" s="130"/>
      <c r="JT278" s="130"/>
      <c r="JU278" s="130"/>
      <c r="JV278" s="130"/>
      <c r="JW278" s="130"/>
      <c r="JX278" s="130"/>
      <c r="JY278" s="130"/>
      <c r="JZ278" s="130"/>
      <c r="KA278" s="130"/>
      <c r="KB278" s="130"/>
      <c r="KC278" s="130"/>
      <c r="KD278" s="130"/>
      <c r="KE278" s="130"/>
      <c r="KF278" s="130"/>
      <c r="KG278" s="130"/>
      <c r="KH278" s="130"/>
      <c r="KI278" s="130"/>
      <c r="KJ278" s="130"/>
      <c r="KK278" s="130"/>
      <c r="KL278" s="130"/>
      <c r="KM278" s="130"/>
      <c r="KN278" s="130"/>
      <c r="KO278" s="130"/>
      <c r="KP278" s="130"/>
      <c r="KQ278" s="130"/>
      <c r="KR278" s="130"/>
      <c r="KS278" s="130"/>
      <c r="KT278" s="130"/>
      <c r="KU278" s="130"/>
      <c r="KV278" s="130"/>
      <c r="KW278" s="130"/>
      <c r="KX278" s="130"/>
      <c r="KY278" s="130"/>
      <c r="KZ278" s="130"/>
      <c r="LA278" s="130"/>
      <c r="LB278" s="130"/>
      <c r="LC278" s="130"/>
      <c r="LD278" s="130"/>
      <c r="LE278" s="130"/>
      <c r="LF278" s="130"/>
      <c r="LG278" s="130"/>
      <c r="LH278" s="130"/>
      <c r="LI278" s="130"/>
      <c r="LJ278" s="130"/>
      <c r="LK278" s="130"/>
      <c r="LL278" s="130"/>
      <c r="LM278" s="130"/>
      <c r="LN278" s="130"/>
      <c r="LO278" s="130"/>
      <c r="LP278" s="130"/>
      <c r="LQ278" s="130"/>
      <c r="LR278" s="130"/>
      <c r="LS278" s="130"/>
      <c r="LT278" s="130"/>
      <c r="LU278" s="130"/>
      <c r="LV278" s="130"/>
      <c r="LW278" s="130"/>
      <c r="LX278" s="130"/>
      <c r="LY278" s="130"/>
      <c r="LZ278" s="130"/>
      <c r="MA278" s="130"/>
      <c r="MB278" s="130"/>
      <c r="MC278" s="130"/>
      <c r="MD278" s="130"/>
      <c r="ME278" s="130"/>
      <c r="MF278" s="130"/>
      <c r="MG278" s="130"/>
      <c r="MH278" s="130"/>
      <c r="MI278" s="130"/>
      <c r="MJ278" s="130"/>
      <c r="MK278" s="130"/>
      <c r="ML278" s="130"/>
      <c r="MM278" s="130"/>
      <c r="MN278" s="130"/>
      <c r="MO278" s="130"/>
      <c r="MP278" s="130"/>
      <c r="MQ278" s="130"/>
      <c r="MR278" s="130"/>
      <c r="MS278" s="130"/>
      <c r="MT278" s="130"/>
      <c r="MU278" s="130"/>
      <c r="MV278" s="130"/>
      <c r="MW278" s="130"/>
      <c r="MX278" s="130"/>
      <c r="MY278" s="130"/>
      <c r="MZ278" s="130"/>
      <c r="NA278" s="130"/>
      <c r="NB278" s="130"/>
      <c r="NC278" s="130"/>
      <c r="ND278" s="130"/>
      <c r="NE278" s="130"/>
      <c r="NF278" s="130"/>
      <c r="NG278" s="130"/>
      <c r="NH278" s="130"/>
      <c r="NI278" s="130"/>
      <c r="NJ278" s="130"/>
      <c r="NK278" s="130"/>
      <c r="NL278" s="130"/>
      <c r="NM278" s="130"/>
      <c r="NN278" s="130"/>
      <c r="NO278" s="130"/>
      <c r="NP278" s="130"/>
      <c r="NQ278" s="130"/>
      <c r="NR278" s="130"/>
      <c r="NS278" s="130"/>
      <c r="NT278" s="130"/>
      <c r="NU278" s="130"/>
      <c r="NV278" s="130"/>
      <c r="NW278" s="130"/>
      <c r="NX278" s="130"/>
      <c r="NY278" s="130"/>
      <c r="NZ278" s="130"/>
      <c r="OA278" s="130"/>
      <c r="OB278" s="130"/>
      <c r="OC278" s="130"/>
      <c r="OD278" s="130"/>
      <c r="OE278" s="130"/>
      <c r="OF278" s="130"/>
      <c r="OG278" s="130"/>
      <c r="OH278" s="130"/>
      <c r="OI278" s="130"/>
      <c r="OJ278" s="130"/>
      <c r="OK278" s="130"/>
      <c r="OL278" s="130"/>
      <c r="OM278" s="130"/>
      <c r="ON278" s="130"/>
      <c r="OO278" s="130"/>
      <c r="OP278" s="130"/>
      <c r="OQ278" s="130"/>
      <c r="OR278" s="130"/>
      <c r="OS278" s="130"/>
      <c r="OT278" s="130"/>
      <c r="OU278" s="130"/>
      <c r="OV278" s="130"/>
      <c r="OW278" s="130"/>
      <c r="OX278" s="130"/>
      <c r="OY278" s="130"/>
      <c r="OZ278" s="130"/>
      <c r="PA278" s="130"/>
      <c r="PB278" s="130"/>
      <c r="PC278" s="130"/>
      <c r="PD278" s="130"/>
      <c r="PE278" s="130"/>
      <c r="PF278" s="130"/>
      <c r="PG278" s="130"/>
      <c r="PH278" s="130"/>
      <c r="PI278" s="130"/>
      <c r="PJ278" s="130"/>
      <c r="PK278" s="130"/>
      <c r="PL278" s="130"/>
      <c r="PM278" s="130"/>
      <c r="PN278" s="130"/>
      <c r="PO278" s="130"/>
      <c r="PP278" s="130"/>
      <c r="PQ278" s="130"/>
      <c r="PR278" s="130"/>
      <c r="PS278" s="130"/>
      <c r="PT278" s="130"/>
      <c r="PU278" s="130"/>
      <c r="PV278" s="130"/>
      <c r="PW278" s="130"/>
      <c r="PX278" s="130"/>
      <c r="PY278" s="130"/>
      <c r="PZ278" s="130"/>
      <c r="QA278" s="130"/>
      <c r="QB278" s="130"/>
      <c r="QC278" s="130"/>
      <c r="QD278" s="130"/>
      <c r="QE278" s="130"/>
      <c r="QF278" s="130"/>
      <c r="QG278" s="130"/>
      <c r="QH278" s="130"/>
      <c r="QI278" s="130"/>
      <c r="QJ278" s="130"/>
      <c r="QK278" s="130"/>
      <c r="QL278" s="130"/>
      <c r="QM278" s="130"/>
      <c r="QN278" s="130"/>
      <c r="QO278" s="130"/>
      <c r="QP278" s="130"/>
      <c r="QQ278" s="130"/>
      <c r="QR278" s="130"/>
      <c r="QS278" s="130"/>
      <c r="QT278" s="130"/>
      <c r="QU278" s="130"/>
      <c r="QV278" s="130"/>
      <c r="QW278" s="130"/>
      <c r="QX278" s="130"/>
      <c r="QY278" s="130"/>
      <c r="QZ278" s="130"/>
      <c r="RA278" s="130"/>
      <c r="RB278" s="130"/>
      <c r="RC278" s="130"/>
      <c r="RD278" s="130"/>
      <c r="RE278" s="130"/>
      <c r="RF278" s="130"/>
      <c r="RG278" s="130"/>
      <c r="RH278" s="130"/>
      <c r="RI278" s="130"/>
      <c r="RJ278" s="130"/>
      <c r="RK278" s="130"/>
      <c r="RL278" s="130"/>
      <c r="RM278" s="130"/>
      <c r="RN278" s="130"/>
      <c r="RO278" s="130"/>
      <c r="RP278" s="130"/>
      <c r="RQ278" s="130"/>
      <c r="RR278" s="130"/>
      <c r="RS278" s="130"/>
      <c r="RT278" s="130"/>
      <c r="RU278" s="130"/>
      <c r="RV278" s="130"/>
      <c r="RW278" s="130"/>
      <c r="RX278" s="130"/>
      <c r="RY278" s="130"/>
      <c r="RZ278" s="130"/>
      <c r="SA278" s="130"/>
      <c r="SB278" s="130"/>
      <c r="SC278" s="130"/>
      <c r="SD278" s="130"/>
      <c r="SE278" s="130"/>
      <c r="SF278" s="130"/>
      <c r="SG278" s="130"/>
      <c r="SH278" s="130"/>
      <c r="SI278" s="130"/>
      <c r="SJ278" s="130"/>
      <c r="SK278" s="130"/>
      <c r="SL278" s="130"/>
      <c r="SM278" s="130"/>
      <c r="SN278" s="130"/>
      <c r="SO278" s="130"/>
      <c r="SP278" s="130"/>
      <c r="SQ278" s="130"/>
      <c r="SR278" s="130"/>
      <c r="SS278" s="130"/>
      <c r="ST278" s="130"/>
      <c r="SU278" s="130"/>
      <c r="SV278" s="130"/>
      <c r="SW278" s="130"/>
      <c r="SX278" s="130"/>
      <c r="SY278" s="130"/>
      <c r="SZ278" s="130"/>
      <c r="TA278" s="130"/>
      <c r="TB278" s="130"/>
      <c r="TC278" s="130"/>
      <c r="TD278" s="130"/>
      <c r="TE278" s="130"/>
      <c r="TF278" s="130"/>
      <c r="TG278" s="130"/>
      <c r="TH278" s="130"/>
      <c r="TI278" s="130"/>
      <c r="TJ278" s="130"/>
      <c r="TK278" s="130"/>
      <c r="TL278" s="130"/>
      <c r="TM278" s="130"/>
      <c r="TN278" s="130"/>
      <c r="TO278" s="130"/>
      <c r="TP278" s="130"/>
      <c r="TQ278" s="130"/>
      <c r="TR278" s="130"/>
      <c r="TS278" s="130"/>
      <c r="TT278" s="130"/>
      <c r="TU278" s="130"/>
      <c r="TV278" s="130"/>
      <c r="TW278" s="130"/>
      <c r="TX278" s="130"/>
      <c r="TY278" s="130"/>
      <c r="TZ278" s="130"/>
      <c r="UA278" s="130"/>
      <c r="UB278" s="130"/>
      <c r="UC278" s="130"/>
      <c r="UD278" s="130"/>
      <c r="UE278" s="130"/>
      <c r="UF278" s="130"/>
      <c r="UG278" s="130"/>
      <c r="UH278" s="130"/>
      <c r="UI278" s="130"/>
      <c r="UJ278" s="130"/>
      <c r="UK278" s="130"/>
      <c r="UL278" s="130"/>
      <c r="UM278" s="130"/>
      <c r="UN278" s="130"/>
      <c r="UO278" s="130"/>
      <c r="UP278" s="130"/>
      <c r="UQ278" s="130"/>
      <c r="UR278" s="130"/>
      <c r="US278" s="130"/>
      <c r="UT278" s="130"/>
      <c r="UU278" s="130"/>
      <c r="UV278" s="130"/>
      <c r="UW278" s="130"/>
      <c r="UX278" s="130"/>
      <c r="UY278" s="130"/>
      <c r="UZ278" s="130"/>
      <c r="VA278" s="130"/>
      <c r="VB278" s="130"/>
      <c r="VC278" s="130"/>
      <c r="VD278" s="130"/>
      <c r="VE278" s="130"/>
      <c r="VF278" s="130"/>
      <c r="VG278" s="130"/>
      <c r="VH278" s="130"/>
      <c r="VI278" s="130"/>
      <c r="VJ278" s="130"/>
      <c r="VK278" s="130"/>
      <c r="VL278" s="130"/>
      <c r="VM278" s="130"/>
      <c r="VN278" s="130"/>
      <c r="VO278" s="130"/>
      <c r="VP278" s="130"/>
      <c r="VQ278" s="130"/>
      <c r="VR278" s="130"/>
      <c r="VS278" s="130"/>
      <c r="VT278" s="130"/>
      <c r="VU278" s="130"/>
      <c r="VV278" s="130"/>
      <c r="VW278" s="130"/>
      <c r="VX278" s="130"/>
      <c r="VY278" s="130"/>
      <c r="VZ278" s="130"/>
      <c r="WA278" s="130"/>
      <c r="WB278" s="130"/>
      <c r="WC278" s="130"/>
      <c r="WD278" s="130"/>
      <c r="WE278" s="130"/>
      <c r="WF278" s="130"/>
      <c r="WG278" s="130"/>
      <c r="WH278" s="130"/>
      <c r="WI278" s="130"/>
      <c r="WJ278" s="130"/>
      <c r="WK278" s="130"/>
      <c r="WL278" s="130"/>
      <c r="WM278" s="130"/>
      <c r="WN278" s="130"/>
      <c r="WO278" s="130"/>
      <c r="WP278" s="130"/>
      <c r="WQ278" s="130"/>
      <c r="WR278" s="130"/>
      <c r="WS278" s="130"/>
      <c r="WT278" s="130"/>
      <c r="WU278" s="130"/>
      <c r="WV278" s="130"/>
      <c r="WW278" s="130"/>
      <c r="WX278" s="130"/>
      <c r="WY278" s="130"/>
      <c r="WZ278" s="130"/>
      <c r="XA278" s="130"/>
      <c r="XB278" s="130"/>
      <c r="XC278" s="130"/>
      <c r="XD278" s="130"/>
      <c r="XE278" s="130"/>
      <c r="XF278" s="130"/>
      <c r="XG278" s="130"/>
      <c r="XH278" s="130"/>
      <c r="XI278" s="130"/>
      <c r="XJ278" s="130"/>
      <c r="XK278" s="130"/>
      <c r="XL278" s="130"/>
      <c r="XM278" s="130"/>
      <c r="XN278" s="130"/>
      <c r="XO278" s="130"/>
      <c r="XP278" s="130"/>
      <c r="XQ278" s="130"/>
      <c r="XR278" s="130"/>
      <c r="XS278" s="130"/>
      <c r="XT278" s="130"/>
      <c r="XU278" s="130"/>
      <c r="XV278" s="130"/>
      <c r="XW278" s="130"/>
      <c r="XX278" s="130"/>
      <c r="XY278" s="130"/>
      <c r="XZ278" s="130"/>
      <c r="YA278" s="130"/>
      <c r="YB278" s="130"/>
      <c r="YC278" s="130"/>
      <c r="YD278" s="130"/>
      <c r="YE278" s="130"/>
      <c r="YF278" s="130"/>
      <c r="YG278" s="130"/>
      <c r="YH278" s="130"/>
      <c r="YI278" s="130"/>
      <c r="YJ278" s="130"/>
      <c r="YK278" s="130"/>
      <c r="YL278" s="130"/>
      <c r="YM278" s="130"/>
      <c r="YN278" s="130"/>
      <c r="YO278" s="130"/>
      <c r="YP278" s="130"/>
      <c r="YQ278" s="130"/>
      <c r="YR278" s="130"/>
      <c r="YS278" s="130"/>
      <c r="YT278" s="130"/>
      <c r="YU278" s="130"/>
      <c r="YV278" s="130"/>
      <c r="YW278" s="130"/>
      <c r="YX278" s="130"/>
      <c r="YY278" s="130"/>
      <c r="YZ278" s="130"/>
      <c r="ZA278" s="130"/>
      <c r="ZB278" s="130"/>
      <c r="ZC278" s="130"/>
      <c r="ZD278" s="130"/>
      <c r="ZE278" s="130"/>
      <c r="ZF278" s="130"/>
      <c r="ZG278" s="130"/>
      <c r="ZH278" s="130"/>
      <c r="ZI278" s="130"/>
      <c r="ZJ278" s="130"/>
      <c r="ZK278" s="130"/>
      <c r="ZL278" s="130"/>
      <c r="ZM278" s="130"/>
      <c r="ZN278" s="130"/>
      <c r="ZO278" s="130"/>
      <c r="ZP278" s="130"/>
      <c r="ZQ278" s="130"/>
      <c r="ZR278" s="130"/>
      <c r="ZS278" s="130"/>
      <c r="ZT278" s="130"/>
      <c r="ZU278" s="130"/>
      <c r="ZV278" s="130"/>
      <c r="ZW278" s="130"/>
      <c r="ZX278" s="130"/>
      <c r="ZY278" s="130"/>
      <c r="ZZ278" s="130"/>
      <c r="AAA278" s="130"/>
      <c r="AAB278" s="130"/>
      <c r="AAC278" s="130"/>
      <c r="AAD278" s="130"/>
      <c r="AAE278" s="130"/>
      <c r="AAF278" s="130"/>
      <c r="AAG278" s="130"/>
      <c r="AAH278" s="130"/>
      <c r="AAI278" s="130"/>
      <c r="AAJ278" s="130"/>
      <c r="AAK278" s="130"/>
      <c r="AAL278" s="130"/>
      <c r="AAM278" s="130"/>
      <c r="AAN278" s="130"/>
      <c r="AAO278" s="130"/>
      <c r="AAP278" s="130"/>
      <c r="AAQ278" s="130"/>
      <c r="AAR278" s="130"/>
      <c r="AAS278" s="130"/>
      <c r="AAT278" s="130"/>
      <c r="AAU278" s="130"/>
      <c r="AAV278" s="130"/>
      <c r="AAW278" s="130"/>
      <c r="AAX278" s="130"/>
      <c r="AAY278" s="130"/>
      <c r="AAZ278" s="130"/>
      <c r="ABA278" s="130"/>
      <c r="ABB278" s="130"/>
      <c r="ABC278" s="130"/>
      <c r="ABD278" s="130"/>
      <c r="ABE278" s="130"/>
      <c r="ABF278" s="130"/>
      <c r="ABG278" s="130"/>
      <c r="ABH278" s="130"/>
      <c r="ABI278" s="130"/>
      <c r="ABJ278" s="130"/>
      <c r="ABK278" s="130"/>
      <c r="ABL278" s="130"/>
      <c r="ABM278" s="130"/>
      <c r="ABN278" s="130"/>
      <c r="ABO278" s="130"/>
      <c r="ABP278" s="130"/>
      <c r="ABQ278" s="130"/>
      <c r="ABR278" s="130"/>
      <c r="ABS278" s="130"/>
      <c r="ABT278" s="130"/>
      <c r="ABU278" s="130"/>
      <c r="ABV278" s="130"/>
      <c r="ABW278" s="130"/>
      <c r="ABX278" s="130"/>
      <c r="ABY278" s="130"/>
      <c r="ABZ278" s="130"/>
      <c r="ACA278" s="130"/>
      <c r="ACB278" s="130"/>
      <c r="ACC278" s="130"/>
      <c r="ACD278" s="130"/>
      <c r="ACE278" s="130"/>
      <c r="ACF278" s="130"/>
      <c r="ACG278" s="130"/>
      <c r="ACH278" s="130"/>
      <c r="ACI278" s="130"/>
      <c r="ACJ278" s="130"/>
      <c r="ACK278" s="130"/>
      <c r="ACL278" s="130"/>
      <c r="ACM278" s="130"/>
      <c r="ACN278" s="130"/>
      <c r="ACO278" s="130"/>
      <c r="ACP278" s="130"/>
      <c r="ACQ278" s="130"/>
      <c r="ACR278" s="130"/>
      <c r="ACS278" s="130"/>
      <c r="ACT278" s="130"/>
      <c r="ACU278" s="130"/>
      <c r="ACV278" s="130"/>
      <c r="ACW278" s="130"/>
      <c r="ACX278" s="130"/>
      <c r="ACY278" s="130"/>
      <c r="ACZ278" s="130"/>
      <c r="ADA278" s="130"/>
      <c r="ADB278" s="130"/>
      <c r="ADC278" s="130"/>
      <c r="ADD278" s="130"/>
      <c r="ADE278" s="130"/>
      <c r="ADF278" s="130"/>
      <c r="ADG278" s="130"/>
      <c r="ADH278" s="130"/>
      <c r="ADI278" s="130"/>
      <c r="ADJ278" s="130"/>
      <c r="ADK278" s="130"/>
      <c r="ADL278" s="130"/>
      <c r="ADM278" s="130"/>
      <c r="ADN278" s="130"/>
      <c r="ADO278" s="130"/>
      <c r="ADP278" s="130"/>
      <c r="ADQ278" s="130"/>
      <c r="ADR278" s="130"/>
      <c r="ADS278" s="130"/>
      <c r="ADT278" s="130"/>
      <c r="ADU278" s="130"/>
      <c r="ADV278" s="130"/>
      <c r="ADW278" s="130"/>
      <c r="ADX278" s="130"/>
      <c r="ADY278" s="130"/>
      <c r="ADZ278" s="130"/>
      <c r="AEA278" s="130"/>
      <c r="AEB278" s="130"/>
      <c r="AEC278" s="130"/>
    </row>
    <row r="279" spans="1:809" customFormat="1" ht="15" customHeight="1">
      <c r="A279" s="18"/>
      <c r="B279" s="35">
        <v>1</v>
      </c>
      <c r="C279" s="62" t="s">
        <v>635</v>
      </c>
      <c r="D279" s="72" t="s">
        <v>99</v>
      </c>
      <c r="E279" s="63" t="s">
        <v>36</v>
      </c>
      <c r="F279" s="63" t="s">
        <v>198</v>
      </c>
      <c r="G279" s="63"/>
      <c r="H279" s="64"/>
      <c r="I279" s="63" t="s">
        <v>30</v>
      </c>
      <c r="J279" s="65">
        <v>1</v>
      </c>
      <c r="K279" s="90">
        <v>66</v>
      </c>
      <c r="L279" s="65">
        <v>1948</v>
      </c>
      <c r="M279" s="89">
        <v>1948</v>
      </c>
      <c r="N279" s="64">
        <v>1100000</v>
      </c>
      <c r="O279" s="68"/>
      <c r="P279" s="68"/>
      <c r="Q279" s="69" t="s">
        <v>298</v>
      </c>
      <c r="R279" s="70"/>
      <c r="S279" s="29" t="s">
        <v>265</v>
      </c>
      <c r="T279" s="30" t="str">
        <f t="shared" si="4"/>
        <v>Pb Zn</v>
      </c>
      <c r="U279" s="29">
        <v>170</v>
      </c>
      <c r="V279" s="29"/>
      <c r="W279" s="29"/>
      <c r="X279" s="29">
        <v>5.6930213810062691</v>
      </c>
      <c r="Y279" s="29">
        <v>1909</v>
      </c>
      <c r="Z279" s="29">
        <v>60</v>
      </c>
      <c r="AA279" s="29" t="s">
        <v>266</v>
      </c>
      <c r="AB279" s="71"/>
      <c r="AC279" s="127"/>
      <c r="AD279" s="127"/>
      <c r="AE279" s="127"/>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c r="BA279" s="127"/>
      <c r="BB279" s="127"/>
      <c r="BC279" s="127"/>
      <c r="BD279" s="127"/>
      <c r="BE279" s="127"/>
      <c r="BF279" s="127"/>
      <c r="BG279" s="127"/>
      <c r="BH279" s="127"/>
      <c r="BI279" s="127"/>
      <c r="BJ279" s="127"/>
      <c r="BK279" s="127"/>
      <c r="BL279" s="127"/>
      <c r="BM279" s="127"/>
      <c r="BN279" s="127"/>
      <c r="BO279" s="127"/>
      <c r="BP279" s="127"/>
      <c r="BQ279" s="127"/>
      <c r="BR279" s="127"/>
      <c r="BS279" s="127"/>
      <c r="BT279" s="127"/>
      <c r="BU279" s="127"/>
      <c r="BV279" s="127"/>
      <c r="BW279" s="127"/>
      <c r="BX279" s="127"/>
      <c r="BY279" s="127"/>
      <c r="BZ279" s="127"/>
      <c r="CA279" s="127"/>
      <c r="CB279" s="127"/>
      <c r="CC279" s="127"/>
      <c r="CD279" s="127"/>
      <c r="CE279" s="127"/>
      <c r="CF279" s="127"/>
      <c r="CG279" s="127"/>
      <c r="CH279" s="127"/>
      <c r="CI279" s="127"/>
      <c r="CJ279" s="127"/>
      <c r="CK279" s="127"/>
      <c r="CL279" s="127"/>
      <c r="CM279" s="127"/>
      <c r="CN279" s="127"/>
      <c r="CO279" s="127"/>
      <c r="CP279" s="127"/>
      <c r="CQ279" s="127"/>
      <c r="CR279" s="127"/>
      <c r="CS279" s="127"/>
      <c r="CT279" s="127"/>
      <c r="CU279" s="127"/>
      <c r="CV279" s="127"/>
      <c r="CW279" s="127"/>
      <c r="CX279" s="127"/>
      <c r="CY279" s="127"/>
      <c r="CZ279" s="127"/>
      <c r="DA279" s="127"/>
      <c r="DB279" s="127"/>
      <c r="DC279" s="127"/>
      <c r="DD279" s="127"/>
      <c r="DE279" s="127"/>
      <c r="DF279" s="127"/>
      <c r="DG279" s="127"/>
      <c r="DH279" s="127"/>
      <c r="DI279" s="127"/>
      <c r="DJ279" s="127"/>
      <c r="DK279" s="127"/>
      <c r="DL279" s="127"/>
      <c r="DM279" s="127"/>
      <c r="DN279" s="127"/>
      <c r="DO279" s="127"/>
      <c r="DP279" s="127"/>
      <c r="DQ279" s="127"/>
      <c r="DR279" s="127"/>
      <c r="DS279" s="127"/>
      <c r="DT279" s="127"/>
      <c r="DU279" s="127"/>
      <c r="DV279" s="127"/>
      <c r="DW279" s="127"/>
      <c r="DX279" s="127"/>
      <c r="DY279" s="127"/>
      <c r="DZ279" s="127"/>
      <c r="EA279" s="127"/>
      <c r="EB279" s="127"/>
      <c r="EC279" s="127"/>
      <c r="ED279" s="127"/>
      <c r="EE279" s="127"/>
      <c r="EF279" s="127"/>
      <c r="EG279" s="127"/>
      <c r="EH279" s="127"/>
      <c r="EI279" s="127"/>
      <c r="EJ279" s="127"/>
      <c r="EK279" s="127"/>
      <c r="EL279" s="127"/>
      <c r="EM279" s="127"/>
      <c r="EN279" s="127"/>
      <c r="EO279" s="127"/>
      <c r="EP279" s="127"/>
      <c r="EQ279" s="127"/>
      <c r="ER279" s="127"/>
      <c r="ES279" s="127"/>
      <c r="ET279" s="127"/>
      <c r="EU279" s="127"/>
      <c r="EV279" s="127"/>
      <c r="EW279" s="127"/>
      <c r="EX279" s="127"/>
      <c r="EY279" s="127"/>
      <c r="EZ279" s="127"/>
      <c r="FA279" s="127"/>
      <c r="FB279" s="127"/>
      <c r="FC279" s="127"/>
      <c r="FD279" s="127"/>
      <c r="FE279" s="127"/>
      <c r="FF279" s="129"/>
      <c r="FG279" s="129"/>
      <c r="FH279" s="129"/>
      <c r="FI279" s="129"/>
      <c r="FJ279" s="129"/>
      <c r="FK279" s="129"/>
      <c r="FL279" s="129"/>
      <c r="FM279" s="129"/>
      <c r="FN279" s="129"/>
      <c r="FO279" s="129"/>
      <c r="FP279" s="129"/>
      <c r="FQ279" s="129"/>
      <c r="FR279" s="129"/>
      <c r="FS279" s="129"/>
      <c r="FT279" s="129"/>
      <c r="FU279" s="129"/>
      <c r="FV279" s="129"/>
      <c r="FW279" s="129"/>
      <c r="FX279" s="129"/>
      <c r="FY279" s="129"/>
      <c r="FZ279" s="129"/>
      <c r="GA279" s="129"/>
      <c r="GB279" s="129"/>
      <c r="GC279" s="129"/>
      <c r="GD279" s="129"/>
      <c r="GE279" s="129"/>
      <c r="GF279" s="129"/>
      <c r="GG279" s="129"/>
      <c r="GH279" s="129"/>
      <c r="GI279" s="129"/>
      <c r="GJ279" s="129"/>
      <c r="GK279" s="129"/>
      <c r="GL279" s="129"/>
      <c r="GM279" s="129"/>
      <c r="GN279" s="129"/>
      <c r="GO279" s="129"/>
      <c r="GP279" s="129"/>
      <c r="GQ279" s="129"/>
      <c r="GR279" s="129"/>
      <c r="GS279" s="129"/>
      <c r="GT279" s="129"/>
      <c r="GU279" s="129"/>
      <c r="GV279" s="129"/>
      <c r="GW279" s="129"/>
      <c r="GX279" s="129"/>
      <c r="GY279" s="129"/>
      <c r="GZ279" s="129"/>
      <c r="HA279" s="129"/>
      <c r="HB279" s="129"/>
      <c r="HC279" s="129"/>
      <c r="HD279" s="129"/>
      <c r="HE279" s="129"/>
      <c r="HF279" s="129"/>
      <c r="HG279" s="129"/>
      <c r="HH279" s="129"/>
      <c r="HI279" s="129"/>
      <c r="HJ279" s="129"/>
      <c r="HK279" s="129"/>
      <c r="HL279" s="129"/>
      <c r="HM279" s="129"/>
      <c r="HN279" s="129"/>
      <c r="HO279" s="129"/>
      <c r="HP279" s="129"/>
      <c r="HQ279" s="129"/>
      <c r="HR279" s="129"/>
      <c r="HS279" s="129"/>
      <c r="HT279" s="129"/>
      <c r="HU279" s="129"/>
      <c r="HV279" s="129"/>
      <c r="HW279" s="129"/>
      <c r="HX279" s="129"/>
      <c r="HY279" s="129"/>
      <c r="HZ279" s="129"/>
      <c r="IA279" s="129"/>
      <c r="IB279" s="129"/>
      <c r="IC279" s="129"/>
      <c r="ID279" s="129"/>
      <c r="IE279" s="129"/>
      <c r="IF279" s="129"/>
      <c r="IG279" s="129"/>
      <c r="IH279" s="129"/>
      <c r="II279" s="129"/>
      <c r="IJ279" s="129"/>
      <c r="IK279" s="129"/>
      <c r="IL279" s="129"/>
      <c r="IM279" s="129"/>
      <c r="IN279" s="129"/>
      <c r="IO279" s="129"/>
      <c r="IP279" s="129"/>
      <c r="IQ279" s="129"/>
      <c r="IR279" s="129"/>
      <c r="IS279" s="129"/>
      <c r="IT279" s="129"/>
      <c r="IU279" s="129"/>
      <c r="IV279" s="129"/>
      <c r="IW279" s="129"/>
      <c r="IX279" s="129"/>
      <c r="IY279" s="129"/>
      <c r="IZ279" s="129"/>
      <c r="JA279" s="129"/>
      <c r="JB279" s="129"/>
      <c r="JC279" s="129"/>
      <c r="JD279" s="129"/>
      <c r="JE279" s="129"/>
      <c r="JF279" s="129"/>
      <c r="JG279" s="129"/>
      <c r="JH279" s="129"/>
      <c r="JI279" s="129"/>
      <c r="JJ279" s="129"/>
      <c r="JK279" s="129"/>
      <c r="JL279" s="129"/>
      <c r="JM279" s="129"/>
      <c r="JN279" s="129"/>
      <c r="JO279" s="129"/>
      <c r="JP279" s="129"/>
      <c r="JQ279" s="129"/>
      <c r="JR279" s="129"/>
      <c r="JS279" s="129"/>
      <c r="JT279" s="129"/>
      <c r="JU279" s="129"/>
      <c r="JV279" s="129"/>
      <c r="JW279" s="129"/>
      <c r="JX279" s="129"/>
      <c r="JY279" s="129"/>
      <c r="JZ279" s="129"/>
      <c r="KA279" s="129"/>
      <c r="KB279" s="129"/>
      <c r="KC279" s="129"/>
      <c r="KD279" s="129"/>
      <c r="KE279" s="129"/>
      <c r="KF279" s="129"/>
      <c r="KG279" s="129"/>
      <c r="KH279" s="129"/>
      <c r="KI279" s="129"/>
      <c r="KJ279" s="129"/>
      <c r="KK279" s="129"/>
      <c r="KL279" s="129"/>
      <c r="KM279" s="129"/>
      <c r="KN279" s="129"/>
      <c r="KO279" s="129"/>
      <c r="KP279" s="129"/>
      <c r="KQ279" s="129"/>
      <c r="KR279" s="129"/>
      <c r="KS279" s="129"/>
      <c r="KT279" s="129"/>
      <c r="KU279" s="129"/>
      <c r="KV279" s="129"/>
      <c r="KW279" s="129"/>
      <c r="KX279" s="129"/>
      <c r="KY279" s="129"/>
      <c r="KZ279" s="129"/>
      <c r="LA279" s="129"/>
      <c r="LB279" s="129"/>
      <c r="LC279" s="129"/>
      <c r="LD279" s="129"/>
      <c r="LE279" s="129"/>
      <c r="LF279" s="129"/>
      <c r="LG279" s="129"/>
      <c r="LH279" s="129"/>
      <c r="LI279" s="129"/>
      <c r="LJ279" s="129"/>
      <c r="LK279" s="129"/>
      <c r="LL279" s="129"/>
      <c r="LM279" s="129"/>
      <c r="LN279" s="129"/>
      <c r="LO279" s="129"/>
      <c r="LP279" s="129"/>
      <c r="LQ279" s="129"/>
      <c r="LR279" s="129"/>
      <c r="LS279" s="129"/>
      <c r="LT279" s="129"/>
      <c r="LU279" s="129"/>
      <c r="LV279" s="129"/>
      <c r="LW279" s="129"/>
      <c r="LX279" s="129"/>
      <c r="LY279" s="129"/>
      <c r="LZ279" s="129"/>
      <c r="MA279" s="129"/>
      <c r="MB279" s="129"/>
      <c r="MC279" s="129"/>
      <c r="MD279" s="129"/>
      <c r="ME279" s="129"/>
      <c r="MF279" s="129"/>
      <c r="MG279" s="129"/>
      <c r="MH279" s="129"/>
      <c r="MI279" s="129"/>
      <c r="MJ279" s="129"/>
      <c r="MK279" s="129"/>
      <c r="ML279" s="129"/>
      <c r="MM279" s="129"/>
      <c r="MN279" s="129"/>
      <c r="MO279" s="129"/>
      <c r="MP279" s="129"/>
      <c r="MQ279" s="129"/>
      <c r="MR279" s="129"/>
      <c r="MS279" s="129"/>
      <c r="MT279" s="129"/>
      <c r="MU279" s="129"/>
      <c r="MV279" s="129"/>
      <c r="MW279" s="129"/>
      <c r="MX279" s="129"/>
      <c r="MY279" s="129"/>
      <c r="MZ279" s="129"/>
      <c r="NA279" s="129"/>
      <c r="NB279" s="129"/>
      <c r="NC279" s="129"/>
      <c r="ND279" s="129"/>
      <c r="NE279" s="129"/>
      <c r="NF279" s="129"/>
      <c r="NG279" s="129"/>
      <c r="NH279" s="129"/>
      <c r="NI279" s="129"/>
      <c r="NJ279" s="129"/>
      <c r="NK279" s="129"/>
      <c r="NL279" s="129"/>
      <c r="NM279" s="129"/>
      <c r="NN279" s="129"/>
      <c r="NO279" s="129"/>
      <c r="NP279" s="129"/>
      <c r="NQ279" s="129"/>
      <c r="NR279" s="129"/>
      <c r="NS279" s="129"/>
      <c r="NT279" s="129"/>
      <c r="NU279" s="129"/>
      <c r="NV279" s="129"/>
      <c r="NW279" s="129"/>
      <c r="NX279" s="129"/>
      <c r="NY279" s="129"/>
      <c r="NZ279" s="129"/>
      <c r="OA279" s="129"/>
      <c r="OB279" s="129"/>
      <c r="OC279" s="129"/>
      <c r="OD279" s="129"/>
      <c r="OE279" s="129"/>
      <c r="OF279" s="129"/>
      <c r="OG279" s="129"/>
      <c r="OH279" s="129"/>
      <c r="OI279" s="129"/>
      <c r="OJ279" s="129"/>
      <c r="OK279" s="129"/>
      <c r="OL279" s="129"/>
      <c r="OM279" s="129"/>
      <c r="ON279" s="129"/>
      <c r="OO279" s="129"/>
      <c r="OP279" s="129"/>
      <c r="OQ279" s="129"/>
      <c r="OR279" s="129"/>
      <c r="OS279" s="129"/>
      <c r="OT279" s="129"/>
      <c r="OU279" s="129"/>
      <c r="OV279" s="129"/>
      <c r="OW279" s="129"/>
      <c r="OX279" s="129"/>
      <c r="OY279" s="129"/>
      <c r="OZ279" s="129"/>
      <c r="PA279" s="129"/>
      <c r="PB279" s="129"/>
      <c r="PC279" s="129"/>
      <c r="PD279" s="129"/>
      <c r="PE279" s="129"/>
      <c r="PF279" s="129"/>
      <c r="PG279" s="129"/>
      <c r="PH279" s="129"/>
      <c r="PI279" s="129"/>
      <c r="PJ279" s="129"/>
      <c r="PK279" s="129"/>
      <c r="PL279" s="129"/>
      <c r="PM279" s="129"/>
      <c r="PN279" s="129"/>
      <c r="PO279" s="129"/>
      <c r="PP279" s="129"/>
      <c r="PQ279" s="129"/>
      <c r="PR279" s="129"/>
      <c r="PS279" s="129"/>
      <c r="PT279" s="129"/>
      <c r="PU279" s="129"/>
      <c r="PV279" s="129"/>
      <c r="PW279" s="129"/>
      <c r="PX279" s="129"/>
      <c r="PY279" s="129"/>
      <c r="PZ279" s="129"/>
      <c r="QA279" s="129"/>
      <c r="QB279" s="129"/>
      <c r="QC279" s="129"/>
      <c r="QD279" s="129"/>
      <c r="QE279" s="129"/>
      <c r="QF279" s="129"/>
      <c r="QG279" s="129"/>
      <c r="QH279" s="129"/>
      <c r="QI279" s="129"/>
      <c r="QJ279" s="129"/>
      <c r="QK279" s="129"/>
      <c r="QL279" s="129"/>
      <c r="QM279" s="129"/>
      <c r="QN279" s="129"/>
      <c r="QO279" s="129"/>
      <c r="QP279" s="129"/>
      <c r="QQ279" s="129"/>
      <c r="QR279" s="129"/>
      <c r="QS279" s="129"/>
      <c r="QT279" s="129"/>
      <c r="QU279" s="129"/>
      <c r="QV279" s="129"/>
      <c r="QW279" s="129"/>
      <c r="QX279" s="129"/>
      <c r="QY279" s="129"/>
      <c r="QZ279" s="129"/>
      <c r="RA279" s="129"/>
      <c r="RB279" s="129"/>
      <c r="RC279" s="129"/>
      <c r="RD279" s="129"/>
      <c r="RE279" s="129"/>
      <c r="RF279" s="129"/>
      <c r="RG279" s="129"/>
      <c r="RH279" s="129"/>
      <c r="RI279" s="129"/>
      <c r="RJ279" s="129"/>
      <c r="RK279" s="129"/>
      <c r="RL279" s="129"/>
      <c r="RM279" s="129"/>
      <c r="RN279" s="129"/>
      <c r="RO279" s="129"/>
      <c r="RP279" s="129"/>
      <c r="RQ279" s="129"/>
      <c r="RR279" s="129"/>
      <c r="RS279" s="129"/>
      <c r="RT279" s="129"/>
      <c r="RU279" s="129"/>
      <c r="RV279" s="129"/>
      <c r="RW279" s="129"/>
      <c r="RX279" s="129"/>
      <c r="RY279" s="129"/>
      <c r="RZ279" s="129"/>
      <c r="SA279" s="129"/>
      <c r="SB279" s="129"/>
      <c r="SC279" s="129"/>
      <c r="SD279" s="129"/>
      <c r="SE279" s="129"/>
      <c r="SF279" s="129"/>
      <c r="SG279" s="129"/>
      <c r="SH279" s="129"/>
      <c r="SI279" s="129"/>
      <c r="SJ279" s="129"/>
      <c r="SK279" s="129"/>
      <c r="SL279" s="129"/>
      <c r="SM279" s="129"/>
      <c r="SN279" s="129"/>
      <c r="SO279" s="129"/>
      <c r="SP279" s="129"/>
      <c r="SQ279" s="129"/>
      <c r="SR279" s="129"/>
      <c r="SS279" s="129"/>
      <c r="ST279" s="129"/>
      <c r="SU279" s="129"/>
      <c r="SV279" s="129"/>
      <c r="SW279" s="129"/>
      <c r="SX279" s="129"/>
      <c r="SY279" s="129"/>
      <c r="SZ279" s="129"/>
      <c r="TA279" s="129"/>
      <c r="TB279" s="129"/>
      <c r="TC279" s="129"/>
      <c r="TD279" s="129"/>
      <c r="TE279" s="129"/>
      <c r="TF279" s="129"/>
      <c r="TG279" s="129"/>
      <c r="TH279" s="129"/>
      <c r="TI279" s="129"/>
      <c r="TJ279" s="129"/>
      <c r="TK279" s="129"/>
      <c r="TL279" s="129"/>
      <c r="TM279" s="129"/>
      <c r="TN279" s="129"/>
      <c r="TO279" s="129"/>
      <c r="TP279" s="129"/>
      <c r="TQ279" s="129"/>
      <c r="TR279" s="129"/>
      <c r="TS279" s="129"/>
      <c r="TT279" s="129"/>
      <c r="TU279" s="129"/>
      <c r="TV279" s="129"/>
      <c r="TW279" s="129"/>
      <c r="TX279" s="129"/>
      <c r="TY279" s="129"/>
      <c r="TZ279" s="129"/>
      <c r="UA279" s="129"/>
      <c r="UB279" s="129"/>
      <c r="UC279" s="129"/>
      <c r="UD279" s="129"/>
      <c r="UE279" s="129"/>
      <c r="UF279" s="129"/>
      <c r="UG279" s="129"/>
      <c r="UH279" s="129"/>
      <c r="UI279" s="129"/>
      <c r="UJ279" s="129"/>
      <c r="UK279" s="129"/>
      <c r="UL279" s="129"/>
      <c r="UM279" s="129"/>
      <c r="UN279" s="129"/>
      <c r="UO279" s="129"/>
      <c r="UP279" s="129"/>
      <c r="UQ279" s="129"/>
      <c r="UR279" s="129"/>
      <c r="US279" s="129"/>
      <c r="UT279" s="129"/>
      <c r="UU279" s="129"/>
      <c r="UV279" s="129"/>
      <c r="UW279" s="129"/>
      <c r="UX279" s="129"/>
      <c r="UY279" s="129"/>
      <c r="UZ279" s="129"/>
      <c r="VA279" s="129"/>
      <c r="VB279" s="129"/>
      <c r="VC279" s="129"/>
      <c r="VD279" s="129"/>
      <c r="VE279" s="129"/>
      <c r="VF279" s="129"/>
      <c r="VG279" s="129"/>
      <c r="VH279" s="129"/>
      <c r="VI279" s="129"/>
      <c r="VJ279" s="129"/>
      <c r="VK279" s="129"/>
      <c r="VL279" s="129"/>
      <c r="VM279" s="129"/>
      <c r="VN279" s="129"/>
      <c r="VO279" s="129"/>
      <c r="VP279" s="129"/>
      <c r="VQ279" s="129"/>
      <c r="VR279" s="129"/>
      <c r="VS279" s="129"/>
      <c r="VT279" s="129"/>
      <c r="VU279" s="129"/>
      <c r="VV279" s="129"/>
      <c r="VW279" s="129"/>
      <c r="VX279" s="129"/>
      <c r="VY279" s="129"/>
      <c r="VZ279" s="129"/>
      <c r="WA279" s="129"/>
      <c r="WB279" s="129"/>
      <c r="WC279" s="129"/>
      <c r="WD279" s="129"/>
      <c r="WE279" s="129"/>
      <c r="WF279" s="129"/>
      <c r="WG279" s="129"/>
      <c r="WH279" s="129"/>
      <c r="WI279" s="129"/>
      <c r="WJ279" s="129"/>
      <c r="WK279" s="129"/>
      <c r="WL279" s="129"/>
      <c r="WM279" s="129"/>
      <c r="WN279" s="129"/>
      <c r="WO279" s="129"/>
      <c r="WP279" s="129"/>
      <c r="WQ279" s="129"/>
      <c r="WR279" s="129"/>
      <c r="WS279" s="129"/>
      <c r="WT279" s="129"/>
      <c r="WU279" s="129"/>
      <c r="WV279" s="129"/>
      <c r="WW279" s="129"/>
      <c r="WX279" s="129"/>
      <c r="WY279" s="129"/>
      <c r="WZ279" s="129"/>
      <c r="XA279" s="129"/>
      <c r="XB279" s="129"/>
      <c r="XC279" s="129"/>
      <c r="XD279" s="129"/>
      <c r="XE279" s="129"/>
      <c r="XF279" s="129"/>
      <c r="XG279" s="129"/>
      <c r="XH279" s="129"/>
      <c r="XI279" s="129"/>
      <c r="XJ279" s="129"/>
      <c r="XK279" s="129"/>
      <c r="XL279" s="129"/>
      <c r="XM279" s="129"/>
      <c r="XN279" s="129"/>
      <c r="XO279" s="129"/>
      <c r="XP279" s="129"/>
      <c r="XQ279" s="129"/>
      <c r="XR279" s="129"/>
      <c r="XS279" s="129"/>
      <c r="XT279" s="129"/>
      <c r="XU279" s="129"/>
      <c r="XV279" s="129"/>
      <c r="XW279" s="129"/>
      <c r="XX279" s="129"/>
      <c r="XY279" s="129"/>
      <c r="XZ279" s="129"/>
      <c r="YA279" s="129"/>
      <c r="YB279" s="129"/>
      <c r="YC279" s="129"/>
      <c r="YD279" s="129"/>
      <c r="YE279" s="129"/>
      <c r="YF279" s="129"/>
      <c r="YG279" s="129"/>
      <c r="YH279" s="129"/>
      <c r="YI279" s="129"/>
      <c r="YJ279" s="129"/>
      <c r="YK279" s="129"/>
      <c r="YL279" s="129"/>
      <c r="YM279" s="129"/>
      <c r="YN279" s="129"/>
      <c r="YO279" s="129"/>
      <c r="YP279" s="129"/>
      <c r="YQ279" s="129"/>
      <c r="YR279" s="129"/>
      <c r="YS279" s="129"/>
      <c r="YT279" s="129"/>
      <c r="YU279" s="129"/>
      <c r="YV279" s="129"/>
      <c r="YW279" s="129"/>
      <c r="YX279" s="129"/>
      <c r="YY279" s="129"/>
      <c r="YZ279" s="129"/>
      <c r="ZA279" s="129"/>
      <c r="ZB279" s="129"/>
      <c r="ZC279" s="129"/>
      <c r="ZD279" s="129"/>
      <c r="ZE279" s="129"/>
      <c r="ZF279" s="129"/>
      <c r="ZG279" s="129"/>
      <c r="ZH279" s="129"/>
      <c r="ZI279" s="129"/>
      <c r="ZJ279" s="129"/>
      <c r="ZK279" s="129"/>
      <c r="ZL279" s="129"/>
      <c r="ZM279" s="129"/>
      <c r="ZN279" s="129"/>
      <c r="ZO279" s="129"/>
      <c r="ZP279" s="129"/>
      <c r="ZQ279" s="129"/>
      <c r="ZR279" s="129"/>
      <c r="ZS279" s="129"/>
      <c r="ZT279" s="129"/>
      <c r="ZU279" s="129"/>
      <c r="ZV279" s="129"/>
      <c r="ZW279" s="129"/>
      <c r="ZX279" s="129"/>
      <c r="ZY279" s="129"/>
      <c r="ZZ279" s="129"/>
      <c r="AAA279" s="129"/>
      <c r="AAB279" s="129"/>
      <c r="AAC279" s="129"/>
      <c r="AAD279" s="129"/>
      <c r="AAE279" s="129"/>
      <c r="AAF279" s="129"/>
      <c r="AAG279" s="129"/>
      <c r="AAH279" s="129"/>
      <c r="AAI279" s="129"/>
      <c r="AAJ279" s="129"/>
      <c r="AAK279" s="129"/>
      <c r="AAL279" s="129"/>
      <c r="AAM279" s="129"/>
      <c r="AAN279" s="129"/>
      <c r="AAO279" s="129"/>
      <c r="AAP279" s="129"/>
      <c r="AAQ279" s="129"/>
      <c r="AAR279" s="129"/>
      <c r="AAS279" s="129"/>
      <c r="AAT279" s="129"/>
      <c r="AAU279" s="129"/>
      <c r="AAV279" s="129"/>
      <c r="AAW279" s="129"/>
      <c r="AAX279" s="129"/>
      <c r="AAY279" s="129"/>
      <c r="AAZ279" s="129"/>
      <c r="ABA279" s="129"/>
      <c r="ABB279" s="129"/>
      <c r="ABC279" s="129"/>
      <c r="ABD279" s="129"/>
      <c r="ABE279" s="129"/>
      <c r="ABF279" s="129"/>
      <c r="ABG279" s="129"/>
      <c r="ABH279" s="129"/>
      <c r="ABI279" s="129"/>
      <c r="ABJ279" s="129"/>
      <c r="ABK279" s="129"/>
      <c r="ABL279" s="129"/>
      <c r="ABM279" s="129"/>
      <c r="ABN279" s="129"/>
      <c r="ABO279" s="129"/>
      <c r="ABP279" s="129"/>
      <c r="ABQ279" s="129"/>
      <c r="ABR279" s="129"/>
      <c r="ABS279" s="129"/>
      <c r="ABT279" s="129"/>
      <c r="ABU279" s="129"/>
      <c r="ABV279" s="129"/>
      <c r="ABW279" s="129"/>
      <c r="ABX279" s="129"/>
      <c r="ABY279" s="129"/>
      <c r="ABZ279" s="129"/>
      <c r="ACA279" s="129"/>
      <c r="ACB279" s="129"/>
      <c r="ACC279" s="129"/>
      <c r="ACD279" s="129"/>
      <c r="ACE279" s="129"/>
      <c r="ACF279" s="129"/>
      <c r="ACG279" s="129"/>
      <c r="ACH279" s="129"/>
      <c r="ACI279" s="129"/>
      <c r="ACJ279" s="129"/>
      <c r="ACK279" s="129"/>
      <c r="ACL279" s="129"/>
      <c r="ACM279" s="129"/>
      <c r="ACN279" s="129"/>
      <c r="ACO279" s="129"/>
      <c r="ACP279" s="129"/>
      <c r="ACQ279" s="129"/>
      <c r="ACR279" s="129"/>
      <c r="ACS279" s="129"/>
      <c r="ACT279" s="129"/>
      <c r="ACU279" s="129"/>
      <c r="ACV279" s="129"/>
      <c r="ACW279" s="129"/>
      <c r="ACX279" s="129"/>
      <c r="ACY279" s="129"/>
      <c r="ACZ279" s="129"/>
      <c r="ADA279" s="129"/>
      <c r="ADB279" s="129"/>
      <c r="ADC279" s="129"/>
      <c r="ADD279" s="129"/>
      <c r="ADE279" s="129"/>
      <c r="ADF279" s="129"/>
      <c r="ADG279" s="129"/>
      <c r="ADH279" s="129"/>
      <c r="ADI279" s="129"/>
      <c r="ADJ279" s="129"/>
      <c r="ADK279" s="129"/>
      <c r="ADL279" s="129"/>
      <c r="ADM279" s="129"/>
      <c r="ADN279" s="129"/>
      <c r="ADO279" s="129"/>
      <c r="ADP279" s="129"/>
      <c r="ADQ279" s="129"/>
      <c r="ADR279" s="129"/>
      <c r="ADS279" s="129"/>
      <c r="ADT279" s="129"/>
      <c r="ADU279" s="129"/>
      <c r="ADV279" s="129"/>
      <c r="ADW279" s="129"/>
      <c r="ADX279" s="129"/>
      <c r="ADY279" s="129"/>
      <c r="ADZ279" s="129"/>
      <c r="AEA279" s="129"/>
      <c r="AEB279" s="129"/>
      <c r="AEC279" s="129"/>
    </row>
    <row r="280" spans="1:809" s="73" customFormat="1" ht="15" customHeight="1">
      <c r="A280" s="38"/>
      <c r="B280" s="35">
        <v>2</v>
      </c>
      <c r="C280" s="62" t="s">
        <v>636</v>
      </c>
      <c r="D280" s="72" t="s">
        <v>56</v>
      </c>
      <c r="E280" s="63" t="s">
        <v>36</v>
      </c>
      <c r="F280" s="63" t="s">
        <v>198</v>
      </c>
      <c r="G280" s="63"/>
      <c r="H280" s="64"/>
      <c r="I280" s="63" t="s">
        <v>92</v>
      </c>
      <c r="J280" s="65">
        <v>1</v>
      </c>
      <c r="K280" s="90">
        <v>25</v>
      </c>
      <c r="L280" s="65">
        <v>1947</v>
      </c>
      <c r="M280" s="67">
        <v>17439</v>
      </c>
      <c r="N280" s="64">
        <v>150000</v>
      </c>
      <c r="O280" s="68">
        <v>0.1</v>
      </c>
      <c r="P280" s="68"/>
      <c r="Q280" s="69" t="s">
        <v>298</v>
      </c>
      <c r="R280" s="70"/>
      <c r="S280" s="29" t="s">
        <v>58</v>
      </c>
      <c r="T280" s="30" t="str">
        <f t="shared" si="4"/>
        <v>Cu</v>
      </c>
      <c r="U280" s="29">
        <v>1400</v>
      </c>
      <c r="V280" s="29">
        <v>0.33</v>
      </c>
      <c r="W280" s="29">
        <v>0.04</v>
      </c>
      <c r="X280" s="29">
        <v>0.362083741767387</v>
      </c>
      <c r="Y280" s="29">
        <v>1947</v>
      </c>
      <c r="Z280" s="29">
        <v>25</v>
      </c>
      <c r="AA280" s="29" t="s">
        <v>59</v>
      </c>
      <c r="AB280" s="71"/>
      <c r="AC280" s="127"/>
      <c r="AD280" s="127"/>
      <c r="AE280" s="127"/>
      <c r="AF280" s="127"/>
      <c r="AG280" s="127"/>
      <c r="AH280" s="127"/>
      <c r="AI280" s="127"/>
      <c r="AJ280" s="127"/>
      <c r="AK280" s="127"/>
      <c r="AL280" s="127"/>
      <c r="AM280" s="127"/>
      <c r="AN280" s="127"/>
      <c r="AO280" s="127"/>
      <c r="AP280" s="127"/>
      <c r="AQ280" s="127"/>
      <c r="AR280" s="127"/>
      <c r="AS280" s="127"/>
      <c r="AT280" s="127"/>
      <c r="AU280" s="127"/>
      <c r="AV280" s="127"/>
      <c r="AW280" s="127"/>
      <c r="AX280" s="127"/>
      <c r="AY280" s="127"/>
      <c r="AZ280" s="127"/>
      <c r="BA280" s="127"/>
      <c r="BB280" s="127"/>
      <c r="BC280" s="127"/>
      <c r="BD280" s="127"/>
      <c r="BE280" s="127"/>
      <c r="BF280" s="127"/>
      <c r="BG280" s="127"/>
      <c r="BH280" s="127"/>
      <c r="BI280" s="127"/>
      <c r="BJ280" s="127"/>
      <c r="BK280" s="127"/>
      <c r="BL280" s="127"/>
      <c r="BM280" s="127"/>
      <c r="BN280" s="127"/>
      <c r="BO280" s="127"/>
      <c r="BP280" s="127"/>
      <c r="BQ280" s="127"/>
      <c r="BR280" s="127"/>
      <c r="BS280" s="127"/>
      <c r="BT280" s="127"/>
      <c r="BU280" s="127"/>
      <c r="BV280" s="127"/>
      <c r="BW280" s="127"/>
      <c r="BX280" s="127"/>
      <c r="BY280" s="127"/>
      <c r="BZ280" s="127"/>
      <c r="CA280" s="127"/>
      <c r="CB280" s="127"/>
      <c r="CC280" s="127"/>
      <c r="CD280" s="127"/>
      <c r="CE280" s="127"/>
      <c r="CF280" s="127"/>
      <c r="CG280" s="127"/>
      <c r="CH280" s="127"/>
      <c r="CI280" s="127"/>
      <c r="CJ280" s="127"/>
      <c r="CK280" s="127"/>
      <c r="CL280" s="127"/>
      <c r="CM280" s="127"/>
      <c r="CN280" s="127"/>
      <c r="CO280" s="127"/>
      <c r="CP280" s="127"/>
      <c r="CQ280" s="127"/>
      <c r="CR280" s="127"/>
      <c r="CS280" s="127"/>
      <c r="CT280" s="127"/>
      <c r="CU280" s="127"/>
      <c r="CV280" s="127"/>
      <c r="CW280" s="127"/>
      <c r="CX280" s="127"/>
      <c r="CY280" s="127"/>
      <c r="CZ280" s="127"/>
      <c r="DA280" s="127"/>
      <c r="DB280" s="127"/>
      <c r="DC280" s="127"/>
      <c r="DD280" s="127"/>
      <c r="DE280" s="127"/>
      <c r="DF280" s="127"/>
      <c r="DG280" s="127"/>
      <c r="DH280" s="127"/>
      <c r="DI280" s="127"/>
      <c r="DJ280" s="127"/>
      <c r="DK280" s="127"/>
      <c r="DL280" s="127"/>
      <c r="DM280" s="127"/>
      <c r="DN280" s="127"/>
      <c r="DO280" s="127"/>
      <c r="DP280" s="127"/>
      <c r="DQ280" s="127"/>
      <c r="DR280" s="127"/>
      <c r="DS280" s="127"/>
      <c r="DT280" s="127"/>
      <c r="DU280" s="127"/>
      <c r="DV280" s="127"/>
      <c r="DW280" s="127"/>
      <c r="DX280" s="127"/>
      <c r="DY280" s="127"/>
      <c r="DZ280" s="127"/>
      <c r="EA280" s="127"/>
      <c r="EB280" s="127"/>
      <c r="EC280" s="127"/>
      <c r="ED280" s="127"/>
      <c r="EE280" s="127"/>
      <c r="EF280" s="127"/>
      <c r="EG280" s="127"/>
      <c r="EH280" s="127"/>
      <c r="EI280" s="127"/>
      <c r="EJ280" s="127"/>
      <c r="EK280" s="127"/>
      <c r="EL280" s="127"/>
      <c r="EM280" s="127"/>
      <c r="EN280" s="127"/>
      <c r="EO280" s="127"/>
      <c r="EP280" s="127"/>
      <c r="EQ280" s="127"/>
      <c r="ER280" s="127"/>
      <c r="ES280" s="127"/>
      <c r="ET280" s="127"/>
      <c r="EU280" s="127"/>
      <c r="EV280" s="127"/>
      <c r="EW280" s="127"/>
      <c r="EX280" s="127"/>
      <c r="EY280" s="127"/>
      <c r="EZ280" s="127"/>
      <c r="FA280" s="127"/>
      <c r="FB280" s="127"/>
      <c r="FC280" s="127"/>
      <c r="FD280" s="127"/>
      <c r="FE280" s="127"/>
      <c r="FF280" s="130"/>
      <c r="FG280" s="130"/>
      <c r="FH280" s="130"/>
      <c r="FI280" s="130"/>
      <c r="FJ280" s="130"/>
      <c r="FK280" s="130"/>
      <c r="FL280" s="130"/>
      <c r="FM280" s="130"/>
      <c r="FN280" s="130"/>
      <c r="FO280" s="130"/>
      <c r="FP280" s="130"/>
      <c r="FQ280" s="130"/>
      <c r="FR280" s="130"/>
      <c r="FS280" s="130"/>
      <c r="FT280" s="130"/>
      <c r="FU280" s="130"/>
      <c r="FV280" s="130"/>
      <c r="FW280" s="130"/>
      <c r="FX280" s="130"/>
      <c r="FY280" s="130"/>
      <c r="FZ280" s="130"/>
      <c r="GA280" s="130"/>
      <c r="GB280" s="130"/>
      <c r="GC280" s="130"/>
      <c r="GD280" s="130"/>
      <c r="GE280" s="130"/>
      <c r="GF280" s="130"/>
      <c r="GG280" s="130"/>
      <c r="GH280" s="130"/>
      <c r="GI280" s="130"/>
      <c r="GJ280" s="130"/>
      <c r="GK280" s="130"/>
      <c r="GL280" s="130"/>
      <c r="GM280" s="130"/>
      <c r="GN280" s="130"/>
      <c r="GO280" s="130"/>
      <c r="GP280" s="130"/>
      <c r="GQ280" s="130"/>
      <c r="GR280" s="130"/>
      <c r="GS280" s="130"/>
      <c r="GT280" s="130"/>
      <c r="GU280" s="130"/>
      <c r="GV280" s="130"/>
      <c r="GW280" s="130"/>
      <c r="GX280" s="130"/>
      <c r="GY280" s="130"/>
      <c r="GZ280" s="130"/>
      <c r="HA280" s="130"/>
      <c r="HB280" s="130"/>
      <c r="HC280" s="130"/>
      <c r="HD280" s="130"/>
      <c r="HE280" s="130"/>
      <c r="HF280" s="130"/>
      <c r="HG280" s="130"/>
      <c r="HH280" s="130"/>
      <c r="HI280" s="130"/>
      <c r="HJ280" s="130"/>
      <c r="HK280" s="130"/>
      <c r="HL280" s="130"/>
      <c r="HM280" s="130"/>
      <c r="HN280" s="130"/>
      <c r="HO280" s="130"/>
      <c r="HP280" s="130"/>
      <c r="HQ280" s="130"/>
      <c r="HR280" s="130"/>
      <c r="HS280" s="130"/>
      <c r="HT280" s="130"/>
      <c r="HU280" s="130"/>
      <c r="HV280" s="130"/>
      <c r="HW280" s="130"/>
      <c r="HX280" s="130"/>
      <c r="HY280" s="130"/>
      <c r="HZ280" s="130"/>
      <c r="IA280" s="130"/>
      <c r="IB280" s="130"/>
      <c r="IC280" s="130"/>
      <c r="ID280" s="130"/>
      <c r="IE280" s="130"/>
      <c r="IF280" s="130"/>
      <c r="IG280" s="130"/>
      <c r="IH280" s="130"/>
      <c r="II280" s="130"/>
      <c r="IJ280" s="130"/>
      <c r="IK280" s="130"/>
      <c r="IL280" s="130"/>
      <c r="IM280" s="130"/>
      <c r="IN280" s="130"/>
      <c r="IO280" s="130"/>
      <c r="IP280" s="130"/>
      <c r="IQ280" s="130"/>
      <c r="IR280" s="130"/>
      <c r="IS280" s="130"/>
      <c r="IT280" s="130"/>
      <c r="IU280" s="130"/>
      <c r="IV280" s="130"/>
      <c r="IW280" s="130"/>
      <c r="IX280" s="130"/>
      <c r="IY280" s="130"/>
      <c r="IZ280" s="130"/>
      <c r="JA280" s="130"/>
      <c r="JB280" s="130"/>
      <c r="JC280" s="130"/>
      <c r="JD280" s="130"/>
      <c r="JE280" s="130"/>
      <c r="JF280" s="130"/>
      <c r="JG280" s="130"/>
      <c r="JH280" s="130"/>
      <c r="JI280" s="130"/>
      <c r="JJ280" s="130"/>
      <c r="JK280" s="130"/>
      <c r="JL280" s="130"/>
      <c r="JM280" s="130"/>
      <c r="JN280" s="130"/>
      <c r="JO280" s="130"/>
      <c r="JP280" s="130"/>
      <c r="JQ280" s="130"/>
      <c r="JR280" s="130"/>
      <c r="JS280" s="130"/>
      <c r="JT280" s="130"/>
      <c r="JU280" s="130"/>
      <c r="JV280" s="130"/>
      <c r="JW280" s="130"/>
      <c r="JX280" s="130"/>
      <c r="JY280" s="130"/>
      <c r="JZ280" s="130"/>
      <c r="KA280" s="130"/>
      <c r="KB280" s="130"/>
      <c r="KC280" s="130"/>
      <c r="KD280" s="130"/>
      <c r="KE280" s="130"/>
      <c r="KF280" s="130"/>
      <c r="KG280" s="130"/>
      <c r="KH280" s="130"/>
      <c r="KI280" s="130"/>
      <c r="KJ280" s="130"/>
      <c r="KK280" s="130"/>
      <c r="KL280" s="130"/>
      <c r="KM280" s="130"/>
      <c r="KN280" s="130"/>
      <c r="KO280" s="130"/>
      <c r="KP280" s="130"/>
      <c r="KQ280" s="130"/>
      <c r="KR280" s="130"/>
      <c r="KS280" s="130"/>
      <c r="KT280" s="130"/>
      <c r="KU280" s="130"/>
      <c r="KV280" s="130"/>
      <c r="KW280" s="130"/>
      <c r="KX280" s="130"/>
      <c r="KY280" s="130"/>
      <c r="KZ280" s="130"/>
      <c r="LA280" s="130"/>
      <c r="LB280" s="130"/>
      <c r="LC280" s="130"/>
      <c r="LD280" s="130"/>
      <c r="LE280" s="130"/>
      <c r="LF280" s="130"/>
      <c r="LG280" s="130"/>
      <c r="LH280" s="130"/>
      <c r="LI280" s="130"/>
      <c r="LJ280" s="130"/>
      <c r="LK280" s="130"/>
      <c r="LL280" s="130"/>
      <c r="LM280" s="130"/>
      <c r="LN280" s="130"/>
      <c r="LO280" s="130"/>
      <c r="LP280" s="130"/>
      <c r="LQ280" s="130"/>
      <c r="LR280" s="130"/>
      <c r="LS280" s="130"/>
      <c r="LT280" s="130"/>
      <c r="LU280" s="130"/>
      <c r="LV280" s="130"/>
      <c r="LW280" s="130"/>
      <c r="LX280" s="130"/>
      <c r="LY280" s="130"/>
      <c r="LZ280" s="130"/>
      <c r="MA280" s="130"/>
      <c r="MB280" s="130"/>
      <c r="MC280" s="130"/>
      <c r="MD280" s="130"/>
      <c r="ME280" s="130"/>
      <c r="MF280" s="130"/>
      <c r="MG280" s="130"/>
      <c r="MH280" s="130"/>
      <c r="MI280" s="130"/>
      <c r="MJ280" s="130"/>
      <c r="MK280" s="130"/>
      <c r="ML280" s="130"/>
      <c r="MM280" s="130"/>
      <c r="MN280" s="130"/>
      <c r="MO280" s="130"/>
      <c r="MP280" s="130"/>
      <c r="MQ280" s="130"/>
      <c r="MR280" s="130"/>
      <c r="MS280" s="130"/>
      <c r="MT280" s="130"/>
      <c r="MU280" s="130"/>
      <c r="MV280" s="130"/>
      <c r="MW280" s="130"/>
      <c r="MX280" s="130"/>
      <c r="MY280" s="130"/>
      <c r="MZ280" s="130"/>
      <c r="NA280" s="130"/>
      <c r="NB280" s="130"/>
      <c r="NC280" s="130"/>
      <c r="ND280" s="130"/>
      <c r="NE280" s="130"/>
      <c r="NF280" s="130"/>
      <c r="NG280" s="130"/>
      <c r="NH280" s="130"/>
      <c r="NI280" s="130"/>
      <c r="NJ280" s="130"/>
      <c r="NK280" s="130"/>
      <c r="NL280" s="130"/>
      <c r="NM280" s="130"/>
      <c r="NN280" s="130"/>
      <c r="NO280" s="130"/>
      <c r="NP280" s="130"/>
      <c r="NQ280" s="130"/>
      <c r="NR280" s="130"/>
      <c r="NS280" s="130"/>
      <c r="NT280" s="130"/>
      <c r="NU280" s="130"/>
      <c r="NV280" s="130"/>
      <c r="NW280" s="130"/>
      <c r="NX280" s="130"/>
      <c r="NY280" s="130"/>
      <c r="NZ280" s="130"/>
      <c r="OA280" s="130"/>
      <c r="OB280" s="130"/>
      <c r="OC280" s="130"/>
      <c r="OD280" s="130"/>
      <c r="OE280" s="130"/>
      <c r="OF280" s="130"/>
      <c r="OG280" s="130"/>
      <c r="OH280" s="130"/>
      <c r="OI280" s="130"/>
      <c r="OJ280" s="130"/>
      <c r="OK280" s="130"/>
      <c r="OL280" s="130"/>
      <c r="OM280" s="130"/>
      <c r="ON280" s="130"/>
      <c r="OO280" s="130"/>
      <c r="OP280" s="130"/>
      <c r="OQ280" s="130"/>
      <c r="OR280" s="130"/>
      <c r="OS280" s="130"/>
      <c r="OT280" s="130"/>
      <c r="OU280" s="130"/>
      <c r="OV280" s="130"/>
      <c r="OW280" s="130"/>
      <c r="OX280" s="130"/>
      <c r="OY280" s="130"/>
      <c r="OZ280" s="130"/>
      <c r="PA280" s="130"/>
      <c r="PB280" s="130"/>
      <c r="PC280" s="130"/>
      <c r="PD280" s="130"/>
      <c r="PE280" s="130"/>
      <c r="PF280" s="130"/>
      <c r="PG280" s="130"/>
      <c r="PH280" s="130"/>
      <c r="PI280" s="130"/>
      <c r="PJ280" s="130"/>
      <c r="PK280" s="130"/>
      <c r="PL280" s="130"/>
      <c r="PM280" s="130"/>
      <c r="PN280" s="130"/>
      <c r="PO280" s="130"/>
      <c r="PP280" s="130"/>
      <c r="PQ280" s="130"/>
      <c r="PR280" s="130"/>
      <c r="PS280" s="130"/>
      <c r="PT280" s="130"/>
      <c r="PU280" s="130"/>
      <c r="PV280" s="130"/>
      <c r="PW280" s="130"/>
      <c r="PX280" s="130"/>
      <c r="PY280" s="130"/>
      <c r="PZ280" s="130"/>
      <c r="QA280" s="130"/>
      <c r="QB280" s="130"/>
      <c r="QC280" s="130"/>
      <c r="QD280" s="130"/>
      <c r="QE280" s="130"/>
      <c r="QF280" s="130"/>
      <c r="QG280" s="130"/>
      <c r="QH280" s="130"/>
      <c r="QI280" s="130"/>
      <c r="QJ280" s="130"/>
      <c r="QK280" s="130"/>
      <c r="QL280" s="130"/>
      <c r="QM280" s="130"/>
      <c r="QN280" s="130"/>
      <c r="QO280" s="130"/>
      <c r="QP280" s="130"/>
      <c r="QQ280" s="130"/>
      <c r="QR280" s="130"/>
      <c r="QS280" s="130"/>
      <c r="QT280" s="130"/>
      <c r="QU280" s="130"/>
      <c r="QV280" s="130"/>
      <c r="QW280" s="130"/>
      <c r="QX280" s="130"/>
      <c r="QY280" s="130"/>
      <c r="QZ280" s="130"/>
      <c r="RA280" s="130"/>
      <c r="RB280" s="130"/>
      <c r="RC280" s="130"/>
      <c r="RD280" s="130"/>
      <c r="RE280" s="130"/>
      <c r="RF280" s="130"/>
      <c r="RG280" s="130"/>
      <c r="RH280" s="130"/>
      <c r="RI280" s="130"/>
      <c r="RJ280" s="130"/>
      <c r="RK280" s="130"/>
      <c r="RL280" s="130"/>
      <c r="RM280" s="130"/>
      <c r="RN280" s="130"/>
      <c r="RO280" s="130"/>
      <c r="RP280" s="130"/>
      <c r="RQ280" s="130"/>
      <c r="RR280" s="130"/>
      <c r="RS280" s="130"/>
      <c r="RT280" s="130"/>
      <c r="RU280" s="130"/>
      <c r="RV280" s="130"/>
      <c r="RW280" s="130"/>
      <c r="RX280" s="130"/>
      <c r="RY280" s="130"/>
      <c r="RZ280" s="130"/>
      <c r="SA280" s="130"/>
      <c r="SB280" s="130"/>
      <c r="SC280" s="130"/>
      <c r="SD280" s="130"/>
      <c r="SE280" s="130"/>
      <c r="SF280" s="130"/>
      <c r="SG280" s="130"/>
      <c r="SH280" s="130"/>
      <c r="SI280" s="130"/>
      <c r="SJ280" s="130"/>
      <c r="SK280" s="130"/>
      <c r="SL280" s="130"/>
      <c r="SM280" s="130"/>
      <c r="SN280" s="130"/>
      <c r="SO280" s="130"/>
      <c r="SP280" s="130"/>
      <c r="SQ280" s="130"/>
      <c r="SR280" s="130"/>
      <c r="SS280" s="130"/>
      <c r="ST280" s="130"/>
      <c r="SU280" s="130"/>
      <c r="SV280" s="130"/>
      <c r="SW280" s="130"/>
      <c r="SX280" s="130"/>
      <c r="SY280" s="130"/>
      <c r="SZ280" s="130"/>
      <c r="TA280" s="130"/>
      <c r="TB280" s="130"/>
      <c r="TC280" s="130"/>
      <c r="TD280" s="130"/>
      <c r="TE280" s="130"/>
      <c r="TF280" s="130"/>
      <c r="TG280" s="130"/>
      <c r="TH280" s="130"/>
      <c r="TI280" s="130"/>
      <c r="TJ280" s="130"/>
      <c r="TK280" s="130"/>
      <c r="TL280" s="130"/>
      <c r="TM280" s="130"/>
      <c r="TN280" s="130"/>
      <c r="TO280" s="130"/>
      <c r="TP280" s="130"/>
      <c r="TQ280" s="130"/>
      <c r="TR280" s="130"/>
      <c r="TS280" s="130"/>
      <c r="TT280" s="130"/>
      <c r="TU280" s="130"/>
      <c r="TV280" s="130"/>
      <c r="TW280" s="130"/>
      <c r="TX280" s="130"/>
      <c r="TY280" s="130"/>
      <c r="TZ280" s="130"/>
      <c r="UA280" s="130"/>
      <c r="UB280" s="130"/>
      <c r="UC280" s="130"/>
      <c r="UD280" s="130"/>
      <c r="UE280" s="130"/>
      <c r="UF280" s="130"/>
      <c r="UG280" s="130"/>
      <c r="UH280" s="130"/>
      <c r="UI280" s="130"/>
      <c r="UJ280" s="130"/>
      <c r="UK280" s="130"/>
      <c r="UL280" s="130"/>
      <c r="UM280" s="130"/>
      <c r="UN280" s="130"/>
      <c r="UO280" s="130"/>
      <c r="UP280" s="130"/>
      <c r="UQ280" s="130"/>
      <c r="UR280" s="130"/>
      <c r="US280" s="130"/>
      <c r="UT280" s="130"/>
      <c r="UU280" s="130"/>
      <c r="UV280" s="130"/>
      <c r="UW280" s="130"/>
      <c r="UX280" s="130"/>
      <c r="UY280" s="130"/>
      <c r="UZ280" s="130"/>
      <c r="VA280" s="130"/>
      <c r="VB280" s="130"/>
      <c r="VC280" s="130"/>
      <c r="VD280" s="130"/>
      <c r="VE280" s="130"/>
      <c r="VF280" s="130"/>
      <c r="VG280" s="130"/>
      <c r="VH280" s="130"/>
      <c r="VI280" s="130"/>
      <c r="VJ280" s="130"/>
      <c r="VK280" s="130"/>
      <c r="VL280" s="130"/>
      <c r="VM280" s="130"/>
      <c r="VN280" s="130"/>
      <c r="VO280" s="130"/>
      <c r="VP280" s="130"/>
      <c r="VQ280" s="130"/>
      <c r="VR280" s="130"/>
      <c r="VS280" s="130"/>
      <c r="VT280" s="130"/>
      <c r="VU280" s="130"/>
      <c r="VV280" s="130"/>
      <c r="VW280" s="130"/>
      <c r="VX280" s="130"/>
      <c r="VY280" s="130"/>
      <c r="VZ280" s="130"/>
      <c r="WA280" s="130"/>
      <c r="WB280" s="130"/>
      <c r="WC280" s="130"/>
      <c r="WD280" s="130"/>
      <c r="WE280" s="130"/>
      <c r="WF280" s="130"/>
      <c r="WG280" s="130"/>
      <c r="WH280" s="130"/>
      <c r="WI280" s="130"/>
      <c r="WJ280" s="130"/>
      <c r="WK280" s="130"/>
      <c r="WL280" s="130"/>
      <c r="WM280" s="130"/>
      <c r="WN280" s="130"/>
      <c r="WO280" s="130"/>
      <c r="WP280" s="130"/>
      <c r="WQ280" s="130"/>
      <c r="WR280" s="130"/>
      <c r="WS280" s="130"/>
      <c r="WT280" s="130"/>
      <c r="WU280" s="130"/>
      <c r="WV280" s="130"/>
      <c r="WW280" s="130"/>
      <c r="WX280" s="130"/>
      <c r="WY280" s="130"/>
      <c r="WZ280" s="130"/>
      <c r="XA280" s="130"/>
      <c r="XB280" s="130"/>
      <c r="XC280" s="130"/>
      <c r="XD280" s="130"/>
      <c r="XE280" s="130"/>
      <c r="XF280" s="130"/>
      <c r="XG280" s="130"/>
      <c r="XH280" s="130"/>
      <c r="XI280" s="130"/>
      <c r="XJ280" s="130"/>
      <c r="XK280" s="130"/>
      <c r="XL280" s="130"/>
      <c r="XM280" s="130"/>
      <c r="XN280" s="130"/>
      <c r="XO280" s="130"/>
      <c r="XP280" s="130"/>
      <c r="XQ280" s="130"/>
      <c r="XR280" s="130"/>
      <c r="XS280" s="130"/>
      <c r="XT280" s="130"/>
      <c r="XU280" s="130"/>
      <c r="XV280" s="130"/>
      <c r="XW280" s="130"/>
      <c r="XX280" s="130"/>
      <c r="XY280" s="130"/>
      <c r="XZ280" s="130"/>
      <c r="YA280" s="130"/>
      <c r="YB280" s="130"/>
      <c r="YC280" s="130"/>
      <c r="YD280" s="130"/>
      <c r="YE280" s="130"/>
      <c r="YF280" s="130"/>
      <c r="YG280" s="130"/>
      <c r="YH280" s="130"/>
      <c r="YI280" s="130"/>
      <c r="YJ280" s="130"/>
      <c r="YK280" s="130"/>
      <c r="YL280" s="130"/>
      <c r="YM280" s="130"/>
      <c r="YN280" s="130"/>
      <c r="YO280" s="130"/>
      <c r="YP280" s="130"/>
      <c r="YQ280" s="130"/>
      <c r="YR280" s="130"/>
      <c r="YS280" s="130"/>
      <c r="YT280" s="130"/>
      <c r="YU280" s="130"/>
      <c r="YV280" s="130"/>
      <c r="YW280" s="130"/>
      <c r="YX280" s="130"/>
      <c r="YY280" s="130"/>
      <c r="YZ280" s="130"/>
      <c r="ZA280" s="130"/>
      <c r="ZB280" s="130"/>
      <c r="ZC280" s="130"/>
      <c r="ZD280" s="130"/>
      <c r="ZE280" s="130"/>
      <c r="ZF280" s="130"/>
      <c r="ZG280" s="130"/>
      <c r="ZH280" s="130"/>
      <c r="ZI280" s="130"/>
      <c r="ZJ280" s="130"/>
      <c r="ZK280" s="130"/>
      <c r="ZL280" s="130"/>
      <c r="ZM280" s="130"/>
      <c r="ZN280" s="130"/>
      <c r="ZO280" s="130"/>
      <c r="ZP280" s="130"/>
      <c r="ZQ280" s="130"/>
      <c r="ZR280" s="130"/>
      <c r="ZS280" s="130"/>
      <c r="ZT280" s="130"/>
      <c r="ZU280" s="130"/>
      <c r="ZV280" s="130"/>
      <c r="ZW280" s="130"/>
      <c r="ZX280" s="130"/>
      <c r="ZY280" s="130"/>
      <c r="ZZ280" s="130"/>
      <c r="AAA280" s="130"/>
      <c r="AAB280" s="130"/>
      <c r="AAC280" s="130"/>
      <c r="AAD280" s="130"/>
      <c r="AAE280" s="130"/>
      <c r="AAF280" s="130"/>
      <c r="AAG280" s="130"/>
      <c r="AAH280" s="130"/>
      <c r="AAI280" s="130"/>
      <c r="AAJ280" s="130"/>
      <c r="AAK280" s="130"/>
      <c r="AAL280" s="130"/>
      <c r="AAM280" s="130"/>
      <c r="AAN280" s="130"/>
      <c r="AAO280" s="130"/>
      <c r="AAP280" s="130"/>
      <c r="AAQ280" s="130"/>
      <c r="AAR280" s="130"/>
      <c r="AAS280" s="130"/>
      <c r="AAT280" s="130"/>
      <c r="AAU280" s="130"/>
      <c r="AAV280" s="130"/>
      <c r="AAW280" s="130"/>
      <c r="AAX280" s="130"/>
      <c r="AAY280" s="130"/>
      <c r="AAZ280" s="130"/>
      <c r="ABA280" s="130"/>
      <c r="ABB280" s="130"/>
      <c r="ABC280" s="130"/>
      <c r="ABD280" s="130"/>
      <c r="ABE280" s="130"/>
      <c r="ABF280" s="130"/>
      <c r="ABG280" s="130"/>
      <c r="ABH280" s="130"/>
      <c r="ABI280" s="130"/>
      <c r="ABJ280" s="130"/>
      <c r="ABK280" s="130"/>
      <c r="ABL280" s="130"/>
      <c r="ABM280" s="130"/>
      <c r="ABN280" s="130"/>
      <c r="ABO280" s="130"/>
      <c r="ABP280" s="130"/>
      <c r="ABQ280" s="130"/>
      <c r="ABR280" s="130"/>
      <c r="ABS280" s="130"/>
      <c r="ABT280" s="130"/>
      <c r="ABU280" s="130"/>
      <c r="ABV280" s="130"/>
      <c r="ABW280" s="130"/>
      <c r="ABX280" s="130"/>
      <c r="ABY280" s="130"/>
      <c r="ABZ280" s="130"/>
      <c r="ACA280" s="130"/>
      <c r="ACB280" s="130"/>
      <c r="ACC280" s="130"/>
      <c r="ACD280" s="130"/>
      <c r="ACE280" s="130"/>
      <c r="ACF280" s="130"/>
      <c r="ACG280" s="130"/>
      <c r="ACH280" s="130"/>
      <c r="ACI280" s="130"/>
      <c r="ACJ280" s="130"/>
      <c r="ACK280" s="130"/>
      <c r="ACL280" s="130"/>
      <c r="ACM280" s="130"/>
      <c r="ACN280" s="130"/>
      <c r="ACO280" s="130"/>
      <c r="ACP280" s="130"/>
      <c r="ACQ280" s="130"/>
      <c r="ACR280" s="130"/>
      <c r="ACS280" s="130"/>
      <c r="ACT280" s="130"/>
      <c r="ACU280" s="130"/>
      <c r="ACV280" s="130"/>
      <c r="ACW280" s="130"/>
      <c r="ACX280" s="130"/>
      <c r="ACY280" s="130"/>
      <c r="ACZ280" s="130"/>
      <c r="ADA280" s="130"/>
      <c r="ADB280" s="130"/>
      <c r="ADC280" s="130"/>
      <c r="ADD280" s="130"/>
      <c r="ADE280" s="130"/>
      <c r="ADF280" s="130"/>
      <c r="ADG280" s="130"/>
      <c r="ADH280" s="130"/>
      <c r="ADI280" s="130"/>
      <c r="ADJ280" s="130"/>
      <c r="ADK280" s="130"/>
      <c r="ADL280" s="130"/>
      <c r="ADM280" s="130"/>
      <c r="ADN280" s="130"/>
      <c r="ADO280" s="130"/>
      <c r="ADP280" s="130"/>
      <c r="ADQ280" s="130"/>
      <c r="ADR280" s="130"/>
      <c r="ADS280" s="130"/>
      <c r="ADT280" s="130"/>
      <c r="ADU280" s="130"/>
      <c r="ADV280" s="130"/>
      <c r="ADW280" s="130"/>
      <c r="ADX280" s="130"/>
      <c r="ADY280" s="130"/>
      <c r="ADZ280" s="130"/>
      <c r="AEA280" s="130"/>
      <c r="AEB280" s="130"/>
      <c r="AEC280" s="130"/>
    </row>
    <row r="281" spans="1:809" customFormat="1" ht="15" customHeight="1">
      <c r="A281" s="49"/>
      <c r="B281" s="35">
        <v>3</v>
      </c>
      <c r="C281" s="62" t="s">
        <v>637</v>
      </c>
      <c r="D281" s="72" t="s">
        <v>42</v>
      </c>
      <c r="E281" s="63" t="s">
        <v>36</v>
      </c>
      <c r="F281" s="63" t="s">
        <v>198</v>
      </c>
      <c r="G281" s="63">
        <v>15</v>
      </c>
      <c r="H281" s="64"/>
      <c r="I281" s="63" t="s">
        <v>63</v>
      </c>
      <c r="J281" s="65">
        <v>1</v>
      </c>
      <c r="K281" s="90">
        <v>58</v>
      </c>
      <c r="L281" s="65">
        <v>1944</v>
      </c>
      <c r="M281" s="89">
        <v>1944</v>
      </c>
      <c r="N281" s="64"/>
      <c r="O281" s="68"/>
      <c r="P281" s="68"/>
      <c r="Q281" s="69" t="s">
        <v>298</v>
      </c>
      <c r="R281" s="70"/>
      <c r="S281" s="29" t="s">
        <v>151</v>
      </c>
      <c r="T281" s="30" t="str">
        <f t="shared" si="4"/>
        <v>Au</v>
      </c>
      <c r="U281" s="29"/>
      <c r="V281" s="29"/>
      <c r="W281" s="29"/>
      <c r="X281" s="29"/>
      <c r="Y281" s="29"/>
      <c r="Z281" s="29"/>
      <c r="AA281" s="29" t="s">
        <v>59</v>
      </c>
      <c r="AB281" s="71"/>
      <c r="AC281" s="127"/>
      <c r="AD281" s="127"/>
      <c r="AE281" s="12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c r="BA281" s="127"/>
      <c r="BB281" s="127"/>
      <c r="BC281" s="127"/>
      <c r="BD281" s="127"/>
      <c r="BE281" s="127"/>
      <c r="BF281" s="127"/>
      <c r="BG281" s="127"/>
      <c r="BH281" s="127"/>
      <c r="BI281" s="127"/>
      <c r="BJ281" s="127"/>
      <c r="BK281" s="127"/>
      <c r="BL281" s="127"/>
      <c r="BM281" s="127"/>
      <c r="BN281" s="127"/>
      <c r="BO281" s="127"/>
      <c r="BP281" s="127"/>
      <c r="BQ281" s="127"/>
      <c r="BR281" s="127"/>
      <c r="BS281" s="127"/>
      <c r="BT281" s="127"/>
      <c r="BU281" s="127"/>
      <c r="BV281" s="127"/>
      <c r="BW281" s="127"/>
      <c r="BX281" s="127"/>
      <c r="BY281" s="127"/>
      <c r="BZ281" s="127"/>
      <c r="CA281" s="127"/>
      <c r="CB281" s="127"/>
      <c r="CC281" s="127"/>
      <c r="CD281" s="127"/>
      <c r="CE281" s="127"/>
      <c r="CF281" s="127"/>
      <c r="CG281" s="127"/>
      <c r="CH281" s="127"/>
      <c r="CI281" s="127"/>
      <c r="CJ281" s="127"/>
      <c r="CK281" s="127"/>
      <c r="CL281" s="127"/>
      <c r="CM281" s="127"/>
      <c r="CN281" s="127"/>
      <c r="CO281" s="127"/>
      <c r="CP281" s="127"/>
      <c r="CQ281" s="127"/>
      <c r="CR281" s="127"/>
      <c r="CS281" s="127"/>
      <c r="CT281" s="127"/>
      <c r="CU281" s="127"/>
      <c r="CV281" s="127"/>
      <c r="CW281" s="127"/>
      <c r="CX281" s="127"/>
      <c r="CY281" s="127"/>
      <c r="CZ281" s="127"/>
      <c r="DA281" s="127"/>
      <c r="DB281" s="127"/>
      <c r="DC281" s="127"/>
      <c r="DD281" s="127"/>
      <c r="DE281" s="127"/>
      <c r="DF281" s="127"/>
      <c r="DG281" s="127"/>
      <c r="DH281" s="127"/>
      <c r="DI281" s="127"/>
      <c r="DJ281" s="127"/>
      <c r="DK281" s="127"/>
      <c r="DL281" s="127"/>
      <c r="DM281" s="127"/>
      <c r="DN281" s="127"/>
      <c r="DO281" s="127"/>
      <c r="DP281" s="127"/>
      <c r="DQ281" s="127"/>
      <c r="DR281" s="127"/>
      <c r="DS281" s="127"/>
      <c r="DT281" s="127"/>
      <c r="DU281" s="127"/>
      <c r="DV281" s="127"/>
      <c r="DW281" s="127"/>
      <c r="DX281" s="127"/>
      <c r="DY281" s="127"/>
      <c r="DZ281" s="127"/>
      <c r="EA281" s="127"/>
      <c r="EB281" s="127"/>
      <c r="EC281" s="127"/>
      <c r="ED281" s="127"/>
      <c r="EE281" s="127"/>
      <c r="EF281" s="127"/>
      <c r="EG281" s="127"/>
      <c r="EH281" s="127"/>
      <c r="EI281" s="127"/>
      <c r="EJ281" s="127"/>
      <c r="EK281" s="127"/>
      <c r="EL281" s="127"/>
      <c r="EM281" s="127"/>
      <c r="EN281" s="127"/>
      <c r="EO281" s="127"/>
      <c r="EP281" s="127"/>
      <c r="EQ281" s="127"/>
      <c r="ER281" s="127"/>
      <c r="ES281" s="127"/>
      <c r="ET281" s="127"/>
      <c r="EU281" s="127"/>
      <c r="EV281" s="127"/>
      <c r="EW281" s="127"/>
      <c r="EX281" s="127"/>
      <c r="EY281" s="127"/>
      <c r="EZ281" s="127"/>
      <c r="FA281" s="127"/>
      <c r="FB281" s="127"/>
      <c r="FC281" s="127"/>
      <c r="FD281" s="127"/>
      <c r="FE281" s="127"/>
      <c r="FF281" s="129"/>
      <c r="FG281" s="129"/>
      <c r="FH281" s="129"/>
      <c r="FI281" s="129"/>
      <c r="FJ281" s="129"/>
      <c r="FK281" s="129"/>
      <c r="FL281" s="129"/>
      <c r="FM281" s="129"/>
      <c r="FN281" s="129"/>
      <c r="FO281" s="129"/>
      <c r="FP281" s="129"/>
      <c r="FQ281" s="129"/>
      <c r="FR281" s="129"/>
      <c r="FS281" s="129"/>
      <c r="FT281" s="129"/>
      <c r="FU281" s="129"/>
      <c r="FV281" s="129"/>
      <c r="FW281" s="129"/>
      <c r="FX281" s="129"/>
      <c r="FY281" s="129"/>
      <c r="FZ281" s="129"/>
      <c r="GA281" s="129"/>
      <c r="GB281" s="129"/>
      <c r="GC281" s="129"/>
      <c r="GD281" s="129"/>
      <c r="GE281" s="129"/>
      <c r="GF281" s="129"/>
      <c r="GG281" s="129"/>
      <c r="GH281" s="129"/>
      <c r="GI281" s="129"/>
      <c r="GJ281" s="129"/>
      <c r="GK281" s="129"/>
      <c r="GL281" s="129"/>
      <c r="GM281" s="129"/>
      <c r="GN281" s="129"/>
      <c r="GO281" s="129"/>
      <c r="GP281" s="129"/>
      <c r="GQ281" s="129"/>
      <c r="GR281" s="129"/>
      <c r="GS281" s="129"/>
      <c r="GT281" s="129"/>
      <c r="GU281" s="129"/>
      <c r="GV281" s="129"/>
      <c r="GW281" s="129"/>
      <c r="GX281" s="129"/>
      <c r="GY281" s="129"/>
      <c r="GZ281" s="129"/>
      <c r="HA281" s="129"/>
      <c r="HB281" s="129"/>
      <c r="HC281" s="129"/>
      <c r="HD281" s="129"/>
      <c r="HE281" s="129"/>
      <c r="HF281" s="129"/>
      <c r="HG281" s="129"/>
      <c r="HH281" s="129"/>
      <c r="HI281" s="129"/>
      <c r="HJ281" s="129"/>
      <c r="HK281" s="129"/>
      <c r="HL281" s="129"/>
      <c r="HM281" s="129"/>
      <c r="HN281" s="129"/>
      <c r="HO281" s="129"/>
      <c r="HP281" s="129"/>
      <c r="HQ281" s="129"/>
      <c r="HR281" s="129"/>
      <c r="HS281" s="129"/>
      <c r="HT281" s="129"/>
      <c r="HU281" s="129"/>
      <c r="HV281" s="129"/>
      <c r="HW281" s="129"/>
      <c r="HX281" s="129"/>
      <c r="HY281" s="129"/>
      <c r="HZ281" s="129"/>
      <c r="IA281" s="129"/>
      <c r="IB281" s="129"/>
      <c r="IC281" s="129"/>
      <c r="ID281" s="129"/>
      <c r="IE281" s="129"/>
      <c r="IF281" s="129"/>
      <c r="IG281" s="129"/>
      <c r="IH281" s="129"/>
      <c r="II281" s="129"/>
      <c r="IJ281" s="129"/>
      <c r="IK281" s="129"/>
      <c r="IL281" s="129"/>
      <c r="IM281" s="129"/>
      <c r="IN281" s="129"/>
      <c r="IO281" s="129"/>
      <c r="IP281" s="129"/>
      <c r="IQ281" s="129"/>
      <c r="IR281" s="129"/>
      <c r="IS281" s="129"/>
      <c r="IT281" s="129"/>
      <c r="IU281" s="129"/>
      <c r="IV281" s="129"/>
      <c r="IW281" s="129"/>
      <c r="IX281" s="129"/>
      <c r="IY281" s="129"/>
      <c r="IZ281" s="129"/>
      <c r="JA281" s="129"/>
      <c r="JB281" s="129"/>
      <c r="JC281" s="129"/>
      <c r="JD281" s="129"/>
      <c r="JE281" s="129"/>
      <c r="JF281" s="129"/>
      <c r="JG281" s="129"/>
      <c r="JH281" s="129"/>
      <c r="JI281" s="129"/>
      <c r="JJ281" s="129"/>
      <c r="JK281" s="129"/>
      <c r="JL281" s="129"/>
      <c r="JM281" s="129"/>
      <c r="JN281" s="129"/>
      <c r="JO281" s="129"/>
      <c r="JP281" s="129"/>
      <c r="JQ281" s="129"/>
      <c r="JR281" s="129"/>
      <c r="JS281" s="129"/>
      <c r="JT281" s="129"/>
      <c r="JU281" s="129"/>
      <c r="JV281" s="129"/>
      <c r="JW281" s="129"/>
      <c r="JX281" s="129"/>
      <c r="JY281" s="129"/>
      <c r="JZ281" s="129"/>
      <c r="KA281" s="129"/>
      <c r="KB281" s="129"/>
      <c r="KC281" s="129"/>
      <c r="KD281" s="129"/>
      <c r="KE281" s="129"/>
      <c r="KF281" s="129"/>
      <c r="KG281" s="129"/>
      <c r="KH281" s="129"/>
      <c r="KI281" s="129"/>
      <c r="KJ281" s="129"/>
      <c r="KK281" s="129"/>
      <c r="KL281" s="129"/>
      <c r="KM281" s="129"/>
      <c r="KN281" s="129"/>
      <c r="KO281" s="129"/>
      <c r="KP281" s="129"/>
      <c r="KQ281" s="129"/>
      <c r="KR281" s="129"/>
      <c r="KS281" s="129"/>
      <c r="KT281" s="129"/>
      <c r="KU281" s="129"/>
      <c r="KV281" s="129"/>
      <c r="KW281" s="129"/>
      <c r="KX281" s="129"/>
      <c r="KY281" s="129"/>
      <c r="KZ281" s="129"/>
      <c r="LA281" s="129"/>
      <c r="LB281" s="129"/>
      <c r="LC281" s="129"/>
      <c r="LD281" s="129"/>
      <c r="LE281" s="129"/>
      <c r="LF281" s="129"/>
      <c r="LG281" s="129"/>
      <c r="LH281" s="129"/>
      <c r="LI281" s="129"/>
      <c r="LJ281" s="129"/>
      <c r="LK281" s="129"/>
      <c r="LL281" s="129"/>
      <c r="LM281" s="129"/>
      <c r="LN281" s="129"/>
      <c r="LO281" s="129"/>
      <c r="LP281" s="129"/>
      <c r="LQ281" s="129"/>
      <c r="LR281" s="129"/>
      <c r="LS281" s="129"/>
      <c r="LT281" s="129"/>
      <c r="LU281" s="129"/>
      <c r="LV281" s="129"/>
      <c r="LW281" s="129"/>
      <c r="LX281" s="129"/>
      <c r="LY281" s="129"/>
      <c r="LZ281" s="129"/>
      <c r="MA281" s="129"/>
      <c r="MB281" s="129"/>
      <c r="MC281" s="129"/>
      <c r="MD281" s="129"/>
      <c r="ME281" s="129"/>
      <c r="MF281" s="129"/>
      <c r="MG281" s="129"/>
      <c r="MH281" s="129"/>
      <c r="MI281" s="129"/>
      <c r="MJ281" s="129"/>
      <c r="MK281" s="129"/>
      <c r="ML281" s="129"/>
      <c r="MM281" s="129"/>
      <c r="MN281" s="129"/>
      <c r="MO281" s="129"/>
      <c r="MP281" s="129"/>
      <c r="MQ281" s="129"/>
      <c r="MR281" s="129"/>
      <c r="MS281" s="129"/>
      <c r="MT281" s="129"/>
      <c r="MU281" s="129"/>
      <c r="MV281" s="129"/>
      <c r="MW281" s="129"/>
      <c r="MX281" s="129"/>
      <c r="MY281" s="129"/>
      <c r="MZ281" s="129"/>
      <c r="NA281" s="129"/>
      <c r="NB281" s="129"/>
      <c r="NC281" s="129"/>
      <c r="ND281" s="129"/>
      <c r="NE281" s="129"/>
      <c r="NF281" s="129"/>
      <c r="NG281" s="129"/>
      <c r="NH281" s="129"/>
      <c r="NI281" s="129"/>
      <c r="NJ281" s="129"/>
      <c r="NK281" s="129"/>
      <c r="NL281" s="129"/>
      <c r="NM281" s="129"/>
      <c r="NN281" s="129"/>
      <c r="NO281" s="129"/>
      <c r="NP281" s="129"/>
      <c r="NQ281" s="129"/>
      <c r="NR281" s="129"/>
      <c r="NS281" s="129"/>
      <c r="NT281" s="129"/>
      <c r="NU281" s="129"/>
      <c r="NV281" s="129"/>
      <c r="NW281" s="129"/>
      <c r="NX281" s="129"/>
      <c r="NY281" s="129"/>
      <c r="NZ281" s="129"/>
      <c r="OA281" s="129"/>
      <c r="OB281" s="129"/>
      <c r="OC281" s="129"/>
      <c r="OD281" s="129"/>
      <c r="OE281" s="129"/>
      <c r="OF281" s="129"/>
      <c r="OG281" s="129"/>
      <c r="OH281" s="129"/>
      <c r="OI281" s="129"/>
      <c r="OJ281" s="129"/>
      <c r="OK281" s="129"/>
      <c r="OL281" s="129"/>
      <c r="OM281" s="129"/>
      <c r="ON281" s="129"/>
      <c r="OO281" s="129"/>
      <c r="OP281" s="129"/>
      <c r="OQ281" s="129"/>
      <c r="OR281" s="129"/>
      <c r="OS281" s="129"/>
      <c r="OT281" s="129"/>
      <c r="OU281" s="129"/>
      <c r="OV281" s="129"/>
      <c r="OW281" s="129"/>
      <c r="OX281" s="129"/>
      <c r="OY281" s="129"/>
      <c r="OZ281" s="129"/>
      <c r="PA281" s="129"/>
      <c r="PB281" s="129"/>
      <c r="PC281" s="129"/>
      <c r="PD281" s="129"/>
      <c r="PE281" s="129"/>
      <c r="PF281" s="129"/>
      <c r="PG281" s="129"/>
      <c r="PH281" s="129"/>
      <c r="PI281" s="129"/>
      <c r="PJ281" s="129"/>
      <c r="PK281" s="129"/>
      <c r="PL281" s="129"/>
      <c r="PM281" s="129"/>
      <c r="PN281" s="129"/>
      <c r="PO281" s="129"/>
      <c r="PP281" s="129"/>
      <c r="PQ281" s="129"/>
      <c r="PR281" s="129"/>
      <c r="PS281" s="129"/>
      <c r="PT281" s="129"/>
      <c r="PU281" s="129"/>
      <c r="PV281" s="129"/>
      <c r="PW281" s="129"/>
      <c r="PX281" s="129"/>
      <c r="PY281" s="129"/>
      <c r="PZ281" s="129"/>
      <c r="QA281" s="129"/>
      <c r="QB281" s="129"/>
      <c r="QC281" s="129"/>
      <c r="QD281" s="129"/>
      <c r="QE281" s="129"/>
      <c r="QF281" s="129"/>
      <c r="QG281" s="129"/>
      <c r="QH281" s="129"/>
      <c r="QI281" s="129"/>
      <c r="QJ281" s="129"/>
      <c r="QK281" s="129"/>
      <c r="QL281" s="129"/>
      <c r="QM281" s="129"/>
      <c r="QN281" s="129"/>
      <c r="QO281" s="129"/>
      <c r="QP281" s="129"/>
      <c r="QQ281" s="129"/>
      <c r="QR281" s="129"/>
      <c r="QS281" s="129"/>
      <c r="QT281" s="129"/>
      <c r="QU281" s="129"/>
      <c r="QV281" s="129"/>
      <c r="QW281" s="129"/>
      <c r="QX281" s="129"/>
      <c r="QY281" s="129"/>
      <c r="QZ281" s="129"/>
      <c r="RA281" s="129"/>
      <c r="RB281" s="129"/>
      <c r="RC281" s="129"/>
      <c r="RD281" s="129"/>
      <c r="RE281" s="129"/>
      <c r="RF281" s="129"/>
      <c r="RG281" s="129"/>
      <c r="RH281" s="129"/>
      <c r="RI281" s="129"/>
      <c r="RJ281" s="129"/>
      <c r="RK281" s="129"/>
      <c r="RL281" s="129"/>
      <c r="RM281" s="129"/>
      <c r="RN281" s="129"/>
      <c r="RO281" s="129"/>
      <c r="RP281" s="129"/>
      <c r="RQ281" s="129"/>
      <c r="RR281" s="129"/>
      <c r="RS281" s="129"/>
      <c r="RT281" s="129"/>
      <c r="RU281" s="129"/>
      <c r="RV281" s="129"/>
      <c r="RW281" s="129"/>
      <c r="RX281" s="129"/>
      <c r="RY281" s="129"/>
      <c r="RZ281" s="129"/>
      <c r="SA281" s="129"/>
      <c r="SB281" s="129"/>
      <c r="SC281" s="129"/>
      <c r="SD281" s="129"/>
      <c r="SE281" s="129"/>
      <c r="SF281" s="129"/>
      <c r="SG281" s="129"/>
      <c r="SH281" s="129"/>
      <c r="SI281" s="129"/>
      <c r="SJ281" s="129"/>
      <c r="SK281" s="129"/>
      <c r="SL281" s="129"/>
      <c r="SM281" s="129"/>
      <c r="SN281" s="129"/>
      <c r="SO281" s="129"/>
      <c r="SP281" s="129"/>
      <c r="SQ281" s="129"/>
      <c r="SR281" s="129"/>
      <c r="SS281" s="129"/>
      <c r="ST281" s="129"/>
      <c r="SU281" s="129"/>
      <c r="SV281" s="129"/>
      <c r="SW281" s="129"/>
      <c r="SX281" s="129"/>
      <c r="SY281" s="129"/>
      <c r="SZ281" s="129"/>
      <c r="TA281" s="129"/>
      <c r="TB281" s="129"/>
      <c r="TC281" s="129"/>
      <c r="TD281" s="129"/>
      <c r="TE281" s="129"/>
      <c r="TF281" s="129"/>
      <c r="TG281" s="129"/>
      <c r="TH281" s="129"/>
      <c r="TI281" s="129"/>
      <c r="TJ281" s="129"/>
      <c r="TK281" s="129"/>
      <c r="TL281" s="129"/>
      <c r="TM281" s="129"/>
      <c r="TN281" s="129"/>
      <c r="TO281" s="129"/>
      <c r="TP281" s="129"/>
      <c r="TQ281" s="129"/>
      <c r="TR281" s="129"/>
      <c r="TS281" s="129"/>
      <c r="TT281" s="129"/>
      <c r="TU281" s="129"/>
      <c r="TV281" s="129"/>
      <c r="TW281" s="129"/>
      <c r="TX281" s="129"/>
      <c r="TY281" s="129"/>
      <c r="TZ281" s="129"/>
      <c r="UA281" s="129"/>
      <c r="UB281" s="129"/>
      <c r="UC281" s="129"/>
      <c r="UD281" s="129"/>
      <c r="UE281" s="129"/>
      <c r="UF281" s="129"/>
      <c r="UG281" s="129"/>
      <c r="UH281" s="129"/>
      <c r="UI281" s="129"/>
      <c r="UJ281" s="129"/>
      <c r="UK281" s="129"/>
      <c r="UL281" s="129"/>
      <c r="UM281" s="129"/>
      <c r="UN281" s="129"/>
      <c r="UO281" s="129"/>
      <c r="UP281" s="129"/>
      <c r="UQ281" s="129"/>
      <c r="UR281" s="129"/>
      <c r="US281" s="129"/>
      <c r="UT281" s="129"/>
      <c r="UU281" s="129"/>
      <c r="UV281" s="129"/>
      <c r="UW281" s="129"/>
      <c r="UX281" s="129"/>
      <c r="UY281" s="129"/>
      <c r="UZ281" s="129"/>
      <c r="VA281" s="129"/>
      <c r="VB281" s="129"/>
      <c r="VC281" s="129"/>
      <c r="VD281" s="129"/>
      <c r="VE281" s="129"/>
      <c r="VF281" s="129"/>
      <c r="VG281" s="129"/>
      <c r="VH281" s="129"/>
      <c r="VI281" s="129"/>
      <c r="VJ281" s="129"/>
      <c r="VK281" s="129"/>
      <c r="VL281" s="129"/>
      <c r="VM281" s="129"/>
      <c r="VN281" s="129"/>
      <c r="VO281" s="129"/>
      <c r="VP281" s="129"/>
      <c r="VQ281" s="129"/>
      <c r="VR281" s="129"/>
      <c r="VS281" s="129"/>
      <c r="VT281" s="129"/>
      <c r="VU281" s="129"/>
      <c r="VV281" s="129"/>
      <c r="VW281" s="129"/>
      <c r="VX281" s="129"/>
      <c r="VY281" s="129"/>
      <c r="VZ281" s="129"/>
      <c r="WA281" s="129"/>
      <c r="WB281" s="129"/>
      <c r="WC281" s="129"/>
      <c r="WD281" s="129"/>
      <c r="WE281" s="129"/>
      <c r="WF281" s="129"/>
      <c r="WG281" s="129"/>
      <c r="WH281" s="129"/>
      <c r="WI281" s="129"/>
      <c r="WJ281" s="129"/>
      <c r="WK281" s="129"/>
      <c r="WL281" s="129"/>
      <c r="WM281" s="129"/>
      <c r="WN281" s="129"/>
      <c r="WO281" s="129"/>
      <c r="WP281" s="129"/>
      <c r="WQ281" s="129"/>
      <c r="WR281" s="129"/>
      <c r="WS281" s="129"/>
      <c r="WT281" s="129"/>
      <c r="WU281" s="129"/>
      <c r="WV281" s="129"/>
      <c r="WW281" s="129"/>
      <c r="WX281" s="129"/>
      <c r="WY281" s="129"/>
      <c r="WZ281" s="129"/>
      <c r="XA281" s="129"/>
      <c r="XB281" s="129"/>
      <c r="XC281" s="129"/>
      <c r="XD281" s="129"/>
      <c r="XE281" s="129"/>
      <c r="XF281" s="129"/>
      <c r="XG281" s="129"/>
      <c r="XH281" s="129"/>
      <c r="XI281" s="129"/>
      <c r="XJ281" s="129"/>
      <c r="XK281" s="129"/>
      <c r="XL281" s="129"/>
      <c r="XM281" s="129"/>
      <c r="XN281" s="129"/>
      <c r="XO281" s="129"/>
      <c r="XP281" s="129"/>
      <c r="XQ281" s="129"/>
      <c r="XR281" s="129"/>
      <c r="XS281" s="129"/>
      <c r="XT281" s="129"/>
      <c r="XU281" s="129"/>
      <c r="XV281" s="129"/>
      <c r="XW281" s="129"/>
      <c r="XX281" s="129"/>
      <c r="XY281" s="129"/>
      <c r="XZ281" s="129"/>
      <c r="YA281" s="129"/>
      <c r="YB281" s="129"/>
      <c r="YC281" s="129"/>
      <c r="YD281" s="129"/>
      <c r="YE281" s="129"/>
      <c r="YF281" s="129"/>
      <c r="YG281" s="129"/>
      <c r="YH281" s="129"/>
      <c r="YI281" s="129"/>
      <c r="YJ281" s="129"/>
      <c r="YK281" s="129"/>
      <c r="YL281" s="129"/>
      <c r="YM281" s="129"/>
      <c r="YN281" s="129"/>
      <c r="YO281" s="129"/>
      <c r="YP281" s="129"/>
      <c r="YQ281" s="129"/>
      <c r="YR281" s="129"/>
      <c r="YS281" s="129"/>
      <c r="YT281" s="129"/>
      <c r="YU281" s="129"/>
      <c r="YV281" s="129"/>
      <c r="YW281" s="129"/>
      <c r="YX281" s="129"/>
      <c r="YY281" s="129"/>
      <c r="YZ281" s="129"/>
      <c r="ZA281" s="129"/>
      <c r="ZB281" s="129"/>
      <c r="ZC281" s="129"/>
      <c r="ZD281" s="129"/>
      <c r="ZE281" s="129"/>
      <c r="ZF281" s="129"/>
      <c r="ZG281" s="129"/>
      <c r="ZH281" s="129"/>
      <c r="ZI281" s="129"/>
      <c r="ZJ281" s="129"/>
      <c r="ZK281" s="129"/>
      <c r="ZL281" s="129"/>
      <c r="ZM281" s="129"/>
      <c r="ZN281" s="129"/>
      <c r="ZO281" s="129"/>
      <c r="ZP281" s="129"/>
      <c r="ZQ281" s="129"/>
      <c r="ZR281" s="129"/>
      <c r="ZS281" s="129"/>
      <c r="ZT281" s="129"/>
      <c r="ZU281" s="129"/>
      <c r="ZV281" s="129"/>
      <c r="ZW281" s="129"/>
      <c r="ZX281" s="129"/>
      <c r="ZY281" s="129"/>
      <c r="ZZ281" s="129"/>
      <c r="AAA281" s="129"/>
      <c r="AAB281" s="129"/>
      <c r="AAC281" s="129"/>
      <c r="AAD281" s="129"/>
      <c r="AAE281" s="129"/>
      <c r="AAF281" s="129"/>
      <c r="AAG281" s="129"/>
      <c r="AAH281" s="129"/>
      <c r="AAI281" s="129"/>
      <c r="AAJ281" s="129"/>
      <c r="AAK281" s="129"/>
      <c r="AAL281" s="129"/>
      <c r="AAM281" s="129"/>
      <c r="AAN281" s="129"/>
      <c r="AAO281" s="129"/>
      <c r="AAP281" s="129"/>
      <c r="AAQ281" s="129"/>
      <c r="AAR281" s="129"/>
      <c r="AAS281" s="129"/>
      <c r="AAT281" s="129"/>
      <c r="AAU281" s="129"/>
      <c r="AAV281" s="129"/>
      <c r="AAW281" s="129"/>
      <c r="AAX281" s="129"/>
      <c r="AAY281" s="129"/>
      <c r="AAZ281" s="129"/>
      <c r="ABA281" s="129"/>
      <c r="ABB281" s="129"/>
      <c r="ABC281" s="129"/>
      <c r="ABD281" s="129"/>
      <c r="ABE281" s="129"/>
      <c r="ABF281" s="129"/>
      <c r="ABG281" s="129"/>
      <c r="ABH281" s="129"/>
      <c r="ABI281" s="129"/>
      <c r="ABJ281" s="129"/>
      <c r="ABK281" s="129"/>
      <c r="ABL281" s="129"/>
      <c r="ABM281" s="129"/>
      <c r="ABN281" s="129"/>
      <c r="ABO281" s="129"/>
      <c r="ABP281" s="129"/>
      <c r="ABQ281" s="129"/>
      <c r="ABR281" s="129"/>
      <c r="ABS281" s="129"/>
      <c r="ABT281" s="129"/>
      <c r="ABU281" s="129"/>
      <c r="ABV281" s="129"/>
      <c r="ABW281" s="129"/>
      <c r="ABX281" s="129"/>
      <c r="ABY281" s="129"/>
      <c r="ABZ281" s="129"/>
      <c r="ACA281" s="129"/>
      <c r="ACB281" s="129"/>
      <c r="ACC281" s="129"/>
      <c r="ACD281" s="129"/>
      <c r="ACE281" s="129"/>
      <c r="ACF281" s="129"/>
      <c r="ACG281" s="129"/>
      <c r="ACH281" s="129"/>
      <c r="ACI281" s="129"/>
      <c r="ACJ281" s="129"/>
      <c r="ACK281" s="129"/>
      <c r="ACL281" s="129"/>
      <c r="ACM281" s="129"/>
      <c r="ACN281" s="129"/>
      <c r="ACO281" s="129"/>
      <c r="ACP281" s="129"/>
      <c r="ACQ281" s="129"/>
      <c r="ACR281" s="129"/>
      <c r="ACS281" s="129"/>
      <c r="ACT281" s="129"/>
      <c r="ACU281" s="129"/>
      <c r="ACV281" s="129"/>
      <c r="ACW281" s="129"/>
      <c r="ACX281" s="129"/>
      <c r="ACY281" s="129"/>
      <c r="ACZ281" s="129"/>
      <c r="ADA281" s="129"/>
      <c r="ADB281" s="129"/>
      <c r="ADC281" s="129"/>
      <c r="ADD281" s="129"/>
      <c r="ADE281" s="129"/>
      <c r="ADF281" s="129"/>
      <c r="ADG281" s="129"/>
      <c r="ADH281" s="129"/>
      <c r="ADI281" s="129"/>
      <c r="ADJ281" s="129"/>
      <c r="ADK281" s="129"/>
      <c r="ADL281" s="129"/>
      <c r="ADM281" s="129"/>
      <c r="ADN281" s="129"/>
      <c r="ADO281" s="129"/>
      <c r="ADP281" s="129"/>
      <c r="ADQ281" s="129"/>
      <c r="ADR281" s="129"/>
      <c r="ADS281" s="129"/>
      <c r="ADT281" s="129"/>
      <c r="ADU281" s="129"/>
      <c r="ADV281" s="129"/>
      <c r="ADW281" s="129"/>
      <c r="ADX281" s="129"/>
      <c r="ADY281" s="129"/>
      <c r="ADZ281" s="129"/>
      <c r="AEA281" s="129"/>
      <c r="AEB281" s="129"/>
      <c r="AEC281" s="129"/>
    </row>
    <row r="282" spans="1:809" s="71" customFormat="1" ht="15" customHeight="1">
      <c r="A282" s="49"/>
      <c r="B282" s="35">
        <v>3</v>
      </c>
      <c r="C282" s="62" t="s">
        <v>638</v>
      </c>
      <c r="D282" s="72" t="s">
        <v>56</v>
      </c>
      <c r="E282" s="63"/>
      <c r="F282" s="63" t="s">
        <v>198</v>
      </c>
      <c r="G282" s="63"/>
      <c r="H282" s="64"/>
      <c r="I282" s="63" t="s">
        <v>52</v>
      </c>
      <c r="J282" s="65">
        <v>1</v>
      </c>
      <c r="K282" s="90">
        <v>20</v>
      </c>
      <c r="L282" s="65">
        <v>1942</v>
      </c>
      <c r="M282" s="89">
        <v>1942</v>
      </c>
      <c r="N282" s="64">
        <v>40000</v>
      </c>
      <c r="O282" s="68"/>
      <c r="P282" s="68"/>
      <c r="Q282" s="69" t="s">
        <v>298</v>
      </c>
      <c r="R282" s="70"/>
      <c r="S282" s="29"/>
      <c r="T282" s="30" t="str">
        <f t="shared" si="4"/>
        <v>Cu</v>
      </c>
      <c r="U282" s="29">
        <v>4</v>
      </c>
      <c r="V282" s="29"/>
      <c r="W282" s="29"/>
      <c r="X282" s="29"/>
      <c r="Y282" s="29">
        <v>1882</v>
      </c>
      <c r="Z282" s="29"/>
      <c r="AA282" s="29" t="s">
        <v>266</v>
      </c>
      <c r="AC282" s="127"/>
      <c r="AD282" s="127"/>
      <c r="AE282" s="127"/>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c r="BA282" s="127"/>
      <c r="BB282" s="127"/>
      <c r="BC282" s="127"/>
      <c r="BD282" s="127"/>
      <c r="BE282" s="127"/>
      <c r="BF282" s="127"/>
      <c r="BG282" s="127"/>
      <c r="BH282" s="127"/>
      <c r="BI282" s="127"/>
      <c r="BJ282" s="127"/>
      <c r="BK282" s="127"/>
      <c r="BL282" s="127"/>
      <c r="BM282" s="127"/>
      <c r="BN282" s="127"/>
      <c r="BO282" s="127"/>
      <c r="BP282" s="127"/>
      <c r="BQ282" s="127"/>
      <c r="BR282" s="127"/>
      <c r="BS282" s="127"/>
      <c r="BT282" s="127"/>
      <c r="BU282" s="127"/>
      <c r="BV282" s="127"/>
      <c r="BW282" s="127"/>
      <c r="BX282" s="127"/>
      <c r="BY282" s="127"/>
      <c r="BZ282" s="127"/>
      <c r="CA282" s="127"/>
      <c r="CB282" s="127"/>
      <c r="CC282" s="127"/>
      <c r="CD282" s="127"/>
      <c r="CE282" s="127"/>
      <c r="CF282" s="127"/>
      <c r="CG282" s="127"/>
      <c r="CH282" s="127"/>
      <c r="CI282" s="127"/>
      <c r="CJ282" s="127"/>
      <c r="CK282" s="127"/>
      <c r="CL282" s="127"/>
      <c r="CM282" s="127"/>
      <c r="CN282" s="127"/>
      <c r="CO282" s="127"/>
      <c r="CP282" s="127"/>
      <c r="CQ282" s="127"/>
      <c r="CR282" s="127"/>
      <c r="CS282" s="127"/>
      <c r="CT282" s="127"/>
      <c r="CU282" s="127"/>
      <c r="CV282" s="127"/>
      <c r="CW282" s="127"/>
      <c r="CX282" s="127"/>
      <c r="CY282" s="127"/>
      <c r="CZ282" s="127"/>
      <c r="DA282" s="127"/>
      <c r="DB282" s="127"/>
      <c r="DC282" s="127"/>
      <c r="DD282" s="127"/>
      <c r="DE282" s="127"/>
      <c r="DF282" s="127"/>
      <c r="DG282" s="127"/>
      <c r="DH282" s="127"/>
      <c r="DI282" s="127"/>
      <c r="DJ282" s="127"/>
      <c r="DK282" s="127"/>
      <c r="DL282" s="127"/>
      <c r="DM282" s="127"/>
      <c r="DN282" s="127"/>
      <c r="DO282" s="127"/>
      <c r="DP282" s="127"/>
      <c r="DQ282" s="127"/>
      <c r="DR282" s="127"/>
      <c r="DS282" s="127"/>
      <c r="DT282" s="127"/>
      <c r="DU282" s="127"/>
      <c r="DV282" s="127"/>
      <c r="DW282" s="127"/>
      <c r="DX282" s="127"/>
      <c r="DY282" s="127"/>
      <c r="DZ282" s="127"/>
      <c r="EA282" s="127"/>
      <c r="EB282" s="127"/>
      <c r="EC282" s="127"/>
      <c r="ED282" s="127"/>
      <c r="EE282" s="127"/>
      <c r="EF282" s="127"/>
      <c r="EG282" s="127"/>
      <c r="EH282" s="127"/>
      <c r="EI282" s="127"/>
      <c r="EJ282" s="127"/>
      <c r="EK282" s="127"/>
      <c r="EL282" s="127"/>
      <c r="EM282" s="127"/>
      <c r="EN282" s="127"/>
      <c r="EO282" s="127"/>
      <c r="EP282" s="127"/>
      <c r="EQ282" s="127"/>
      <c r="ER282" s="127"/>
      <c r="ES282" s="127"/>
      <c r="ET282" s="127"/>
      <c r="EU282" s="127"/>
      <c r="EV282" s="127"/>
      <c r="EW282" s="127"/>
      <c r="EX282" s="127"/>
      <c r="EY282" s="127"/>
      <c r="EZ282" s="127"/>
      <c r="FA282" s="127"/>
      <c r="FB282" s="127"/>
      <c r="FC282" s="127"/>
      <c r="FD282" s="127"/>
      <c r="FE282" s="127"/>
      <c r="FF282" s="130"/>
      <c r="FG282" s="130"/>
      <c r="FH282" s="130"/>
      <c r="FI282" s="130"/>
      <c r="FJ282" s="130"/>
      <c r="FK282" s="130"/>
      <c r="FL282" s="130"/>
      <c r="FM282" s="130"/>
      <c r="FN282" s="130"/>
      <c r="FO282" s="130"/>
      <c r="FP282" s="130"/>
      <c r="FQ282" s="130"/>
      <c r="FR282" s="130"/>
      <c r="FS282" s="130"/>
      <c r="FT282" s="130"/>
      <c r="FU282" s="130"/>
      <c r="FV282" s="130"/>
      <c r="FW282" s="130"/>
      <c r="FX282" s="130"/>
      <c r="FY282" s="130"/>
      <c r="FZ282" s="130"/>
      <c r="GA282" s="130"/>
      <c r="GB282" s="130"/>
      <c r="GC282" s="130"/>
      <c r="GD282" s="130"/>
      <c r="GE282" s="130"/>
      <c r="GF282" s="130"/>
      <c r="GG282" s="130"/>
      <c r="GH282" s="130"/>
      <c r="GI282" s="130"/>
      <c r="GJ282" s="130"/>
      <c r="GK282" s="130"/>
      <c r="GL282" s="130"/>
      <c r="GM282" s="130"/>
      <c r="GN282" s="130"/>
      <c r="GO282" s="130"/>
      <c r="GP282" s="130"/>
      <c r="GQ282" s="130"/>
      <c r="GR282" s="130"/>
      <c r="GS282" s="130"/>
      <c r="GT282" s="130"/>
      <c r="GU282" s="130"/>
      <c r="GV282" s="130"/>
      <c r="GW282" s="130"/>
      <c r="GX282" s="130"/>
      <c r="GY282" s="130"/>
      <c r="GZ282" s="130"/>
      <c r="HA282" s="130"/>
      <c r="HB282" s="130"/>
      <c r="HC282" s="130"/>
      <c r="HD282" s="130"/>
      <c r="HE282" s="130"/>
      <c r="HF282" s="130"/>
      <c r="HG282" s="130"/>
      <c r="HH282" s="130"/>
      <c r="HI282" s="130"/>
      <c r="HJ282" s="130"/>
      <c r="HK282" s="130"/>
      <c r="HL282" s="130"/>
      <c r="HM282" s="130"/>
      <c r="HN282" s="130"/>
      <c r="HO282" s="130"/>
      <c r="HP282" s="130"/>
      <c r="HQ282" s="130"/>
      <c r="HR282" s="130"/>
      <c r="HS282" s="130"/>
      <c r="HT282" s="130"/>
      <c r="HU282" s="130"/>
      <c r="HV282" s="130"/>
      <c r="HW282" s="130"/>
      <c r="HX282" s="130"/>
      <c r="HY282" s="130"/>
      <c r="HZ282" s="130"/>
      <c r="IA282" s="130"/>
      <c r="IB282" s="130"/>
      <c r="IC282" s="130"/>
      <c r="ID282" s="130"/>
      <c r="IE282" s="130"/>
      <c r="IF282" s="130"/>
      <c r="IG282" s="130"/>
      <c r="IH282" s="130"/>
      <c r="II282" s="130"/>
      <c r="IJ282" s="130"/>
      <c r="IK282" s="130"/>
      <c r="IL282" s="130"/>
      <c r="IM282" s="130"/>
      <c r="IN282" s="130"/>
      <c r="IO282" s="130"/>
      <c r="IP282" s="130"/>
      <c r="IQ282" s="130"/>
      <c r="IR282" s="130"/>
      <c r="IS282" s="130"/>
      <c r="IT282" s="130"/>
      <c r="IU282" s="130"/>
      <c r="IV282" s="130"/>
      <c r="IW282" s="130"/>
      <c r="IX282" s="130"/>
      <c r="IY282" s="130"/>
      <c r="IZ282" s="130"/>
      <c r="JA282" s="130"/>
      <c r="JB282" s="130"/>
      <c r="JC282" s="130"/>
      <c r="JD282" s="130"/>
      <c r="JE282" s="130"/>
      <c r="JF282" s="130"/>
      <c r="JG282" s="130"/>
      <c r="JH282" s="130"/>
      <c r="JI282" s="130"/>
      <c r="JJ282" s="130"/>
      <c r="JK282" s="130"/>
      <c r="JL282" s="130"/>
      <c r="JM282" s="130"/>
      <c r="JN282" s="130"/>
      <c r="JO282" s="130"/>
      <c r="JP282" s="130"/>
      <c r="JQ282" s="130"/>
      <c r="JR282" s="130"/>
      <c r="JS282" s="130"/>
      <c r="JT282" s="130"/>
      <c r="JU282" s="130"/>
      <c r="JV282" s="130"/>
      <c r="JW282" s="130"/>
      <c r="JX282" s="130"/>
      <c r="JY282" s="130"/>
      <c r="JZ282" s="130"/>
      <c r="KA282" s="130"/>
      <c r="KB282" s="130"/>
      <c r="KC282" s="130"/>
      <c r="KD282" s="130"/>
      <c r="KE282" s="130"/>
      <c r="KF282" s="130"/>
      <c r="KG282" s="130"/>
      <c r="KH282" s="130"/>
      <c r="KI282" s="130"/>
      <c r="KJ282" s="130"/>
      <c r="KK282" s="130"/>
      <c r="KL282" s="130"/>
      <c r="KM282" s="130"/>
      <c r="KN282" s="130"/>
      <c r="KO282" s="130"/>
      <c r="KP282" s="130"/>
      <c r="KQ282" s="130"/>
      <c r="KR282" s="130"/>
      <c r="KS282" s="130"/>
      <c r="KT282" s="130"/>
      <c r="KU282" s="130"/>
      <c r="KV282" s="130"/>
      <c r="KW282" s="130"/>
      <c r="KX282" s="130"/>
      <c r="KY282" s="130"/>
      <c r="KZ282" s="130"/>
      <c r="LA282" s="130"/>
      <c r="LB282" s="130"/>
      <c r="LC282" s="130"/>
      <c r="LD282" s="130"/>
      <c r="LE282" s="130"/>
      <c r="LF282" s="130"/>
      <c r="LG282" s="130"/>
      <c r="LH282" s="130"/>
      <c r="LI282" s="130"/>
      <c r="LJ282" s="130"/>
      <c r="LK282" s="130"/>
      <c r="LL282" s="130"/>
      <c r="LM282" s="130"/>
      <c r="LN282" s="130"/>
      <c r="LO282" s="130"/>
      <c r="LP282" s="130"/>
      <c r="LQ282" s="130"/>
      <c r="LR282" s="130"/>
      <c r="LS282" s="130"/>
      <c r="LT282" s="130"/>
      <c r="LU282" s="130"/>
      <c r="LV282" s="130"/>
      <c r="LW282" s="130"/>
      <c r="LX282" s="130"/>
      <c r="LY282" s="130"/>
      <c r="LZ282" s="130"/>
      <c r="MA282" s="130"/>
      <c r="MB282" s="130"/>
      <c r="MC282" s="130"/>
      <c r="MD282" s="130"/>
      <c r="ME282" s="130"/>
      <c r="MF282" s="130"/>
      <c r="MG282" s="130"/>
      <c r="MH282" s="130"/>
      <c r="MI282" s="130"/>
      <c r="MJ282" s="130"/>
      <c r="MK282" s="130"/>
      <c r="ML282" s="130"/>
      <c r="MM282" s="130"/>
      <c r="MN282" s="130"/>
      <c r="MO282" s="130"/>
      <c r="MP282" s="130"/>
      <c r="MQ282" s="130"/>
      <c r="MR282" s="130"/>
      <c r="MS282" s="130"/>
      <c r="MT282" s="130"/>
      <c r="MU282" s="130"/>
      <c r="MV282" s="130"/>
      <c r="MW282" s="130"/>
      <c r="MX282" s="130"/>
      <c r="MY282" s="130"/>
      <c r="MZ282" s="130"/>
      <c r="NA282" s="130"/>
      <c r="NB282" s="130"/>
      <c r="NC282" s="130"/>
      <c r="ND282" s="130"/>
      <c r="NE282" s="130"/>
      <c r="NF282" s="130"/>
      <c r="NG282" s="130"/>
      <c r="NH282" s="130"/>
      <c r="NI282" s="130"/>
      <c r="NJ282" s="130"/>
      <c r="NK282" s="130"/>
      <c r="NL282" s="130"/>
      <c r="NM282" s="130"/>
      <c r="NN282" s="130"/>
      <c r="NO282" s="130"/>
      <c r="NP282" s="130"/>
      <c r="NQ282" s="130"/>
      <c r="NR282" s="130"/>
      <c r="NS282" s="130"/>
      <c r="NT282" s="130"/>
      <c r="NU282" s="130"/>
      <c r="NV282" s="130"/>
      <c r="NW282" s="130"/>
      <c r="NX282" s="130"/>
      <c r="NY282" s="130"/>
      <c r="NZ282" s="130"/>
      <c r="OA282" s="130"/>
      <c r="OB282" s="130"/>
      <c r="OC282" s="130"/>
      <c r="OD282" s="130"/>
      <c r="OE282" s="130"/>
      <c r="OF282" s="130"/>
      <c r="OG282" s="130"/>
      <c r="OH282" s="130"/>
      <c r="OI282" s="130"/>
      <c r="OJ282" s="130"/>
      <c r="OK282" s="130"/>
      <c r="OL282" s="130"/>
      <c r="OM282" s="130"/>
      <c r="ON282" s="130"/>
      <c r="OO282" s="130"/>
      <c r="OP282" s="130"/>
      <c r="OQ282" s="130"/>
      <c r="OR282" s="130"/>
      <c r="OS282" s="130"/>
      <c r="OT282" s="130"/>
      <c r="OU282" s="130"/>
      <c r="OV282" s="130"/>
      <c r="OW282" s="130"/>
      <c r="OX282" s="130"/>
      <c r="OY282" s="130"/>
      <c r="OZ282" s="130"/>
      <c r="PA282" s="130"/>
      <c r="PB282" s="130"/>
      <c r="PC282" s="130"/>
      <c r="PD282" s="130"/>
      <c r="PE282" s="130"/>
      <c r="PF282" s="130"/>
      <c r="PG282" s="130"/>
      <c r="PH282" s="130"/>
      <c r="PI282" s="130"/>
      <c r="PJ282" s="130"/>
      <c r="PK282" s="130"/>
      <c r="PL282" s="130"/>
      <c r="PM282" s="130"/>
      <c r="PN282" s="130"/>
      <c r="PO282" s="130"/>
      <c r="PP282" s="130"/>
      <c r="PQ282" s="130"/>
      <c r="PR282" s="130"/>
      <c r="PS282" s="130"/>
      <c r="PT282" s="130"/>
      <c r="PU282" s="130"/>
      <c r="PV282" s="130"/>
      <c r="PW282" s="130"/>
      <c r="PX282" s="130"/>
      <c r="PY282" s="130"/>
      <c r="PZ282" s="130"/>
      <c r="QA282" s="130"/>
      <c r="QB282" s="130"/>
      <c r="QC282" s="130"/>
      <c r="QD282" s="130"/>
      <c r="QE282" s="130"/>
      <c r="QF282" s="130"/>
      <c r="QG282" s="130"/>
      <c r="QH282" s="130"/>
      <c r="QI282" s="130"/>
      <c r="QJ282" s="130"/>
      <c r="QK282" s="130"/>
      <c r="QL282" s="130"/>
      <c r="QM282" s="130"/>
      <c r="QN282" s="130"/>
      <c r="QO282" s="130"/>
      <c r="QP282" s="130"/>
      <c r="QQ282" s="130"/>
      <c r="QR282" s="130"/>
      <c r="QS282" s="130"/>
      <c r="QT282" s="130"/>
      <c r="QU282" s="130"/>
      <c r="QV282" s="130"/>
      <c r="QW282" s="130"/>
      <c r="QX282" s="130"/>
      <c r="QY282" s="130"/>
      <c r="QZ282" s="130"/>
      <c r="RA282" s="130"/>
      <c r="RB282" s="130"/>
      <c r="RC282" s="130"/>
      <c r="RD282" s="130"/>
      <c r="RE282" s="130"/>
      <c r="RF282" s="130"/>
      <c r="RG282" s="130"/>
      <c r="RH282" s="130"/>
      <c r="RI282" s="130"/>
      <c r="RJ282" s="130"/>
      <c r="RK282" s="130"/>
      <c r="RL282" s="130"/>
      <c r="RM282" s="130"/>
      <c r="RN282" s="130"/>
      <c r="RO282" s="130"/>
      <c r="RP282" s="130"/>
      <c r="RQ282" s="130"/>
      <c r="RR282" s="130"/>
      <c r="RS282" s="130"/>
      <c r="RT282" s="130"/>
      <c r="RU282" s="130"/>
      <c r="RV282" s="130"/>
      <c r="RW282" s="130"/>
      <c r="RX282" s="130"/>
      <c r="RY282" s="130"/>
      <c r="RZ282" s="130"/>
      <c r="SA282" s="130"/>
      <c r="SB282" s="130"/>
      <c r="SC282" s="130"/>
      <c r="SD282" s="130"/>
      <c r="SE282" s="130"/>
      <c r="SF282" s="130"/>
      <c r="SG282" s="130"/>
      <c r="SH282" s="130"/>
      <c r="SI282" s="130"/>
      <c r="SJ282" s="130"/>
      <c r="SK282" s="130"/>
      <c r="SL282" s="130"/>
      <c r="SM282" s="130"/>
      <c r="SN282" s="130"/>
      <c r="SO282" s="130"/>
      <c r="SP282" s="130"/>
      <c r="SQ282" s="130"/>
      <c r="SR282" s="130"/>
      <c r="SS282" s="130"/>
      <c r="ST282" s="130"/>
      <c r="SU282" s="130"/>
      <c r="SV282" s="130"/>
      <c r="SW282" s="130"/>
      <c r="SX282" s="130"/>
      <c r="SY282" s="130"/>
      <c r="SZ282" s="130"/>
      <c r="TA282" s="130"/>
      <c r="TB282" s="130"/>
      <c r="TC282" s="130"/>
      <c r="TD282" s="130"/>
      <c r="TE282" s="130"/>
      <c r="TF282" s="130"/>
      <c r="TG282" s="130"/>
      <c r="TH282" s="130"/>
      <c r="TI282" s="130"/>
      <c r="TJ282" s="130"/>
      <c r="TK282" s="130"/>
      <c r="TL282" s="130"/>
      <c r="TM282" s="130"/>
      <c r="TN282" s="130"/>
      <c r="TO282" s="130"/>
      <c r="TP282" s="130"/>
      <c r="TQ282" s="130"/>
      <c r="TR282" s="130"/>
      <c r="TS282" s="130"/>
      <c r="TT282" s="130"/>
      <c r="TU282" s="130"/>
      <c r="TV282" s="130"/>
      <c r="TW282" s="130"/>
      <c r="TX282" s="130"/>
      <c r="TY282" s="130"/>
      <c r="TZ282" s="130"/>
      <c r="UA282" s="130"/>
      <c r="UB282" s="130"/>
      <c r="UC282" s="130"/>
      <c r="UD282" s="130"/>
      <c r="UE282" s="130"/>
      <c r="UF282" s="130"/>
      <c r="UG282" s="130"/>
      <c r="UH282" s="130"/>
      <c r="UI282" s="130"/>
      <c r="UJ282" s="130"/>
      <c r="UK282" s="130"/>
      <c r="UL282" s="130"/>
      <c r="UM282" s="130"/>
      <c r="UN282" s="130"/>
      <c r="UO282" s="130"/>
      <c r="UP282" s="130"/>
      <c r="UQ282" s="130"/>
      <c r="UR282" s="130"/>
      <c r="US282" s="130"/>
      <c r="UT282" s="130"/>
      <c r="UU282" s="130"/>
      <c r="UV282" s="130"/>
      <c r="UW282" s="130"/>
      <c r="UX282" s="130"/>
      <c r="UY282" s="130"/>
      <c r="UZ282" s="130"/>
      <c r="VA282" s="130"/>
      <c r="VB282" s="130"/>
      <c r="VC282" s="130"/>
      <c r="VD282" s="130"/>
      <c r="VE282" s="130"/>
      <c r="VF282" s="130"/>
      <c r="VG282" s="130"/>
      <c r="VH282" s="130"/>
      <c r="VI282" s="130"/>
      <c r="VJ282" s="130"/>
      <c r="VK282" s="130"/>
      <c r="VL282" s="130"/>
      <c r="VM282" s="130"/>
      <c r="VN282" s="130"/>
      <c r="VO282" s="130"/>
      <c r="VP282" s="130"/>
      <c r="VQ282" s="130"/>
      <c r="VR282" s="130"/>
      <c r="VS282" s="130"/>
      <c r="VT282" s="130"/>
      <c r="VU282" s="130"/>
      <c r="VV282" s="130"/>
      <c r="VW282" s="130"/>
      <c r="VX282" s="130"/>
      <c r="VY282" s="130"/>
      <c r="VZ282" s="130"/>
      <c r="WA282" s="130"/>
      <c r="WB282" s="130"/>
      <c r="WC282" s="130"/>
      <c r="WD282" s="130"/>
      <c r="WE282" s="130"/>
      <c r="WF282" s="130"/>
      <c r="WG282" s="130"/>
      <c r="WH282" s="130"/>
      <c r="WI282" s="130"/>
      <c r="WJ282" s="130"/>
      <c r="WK282" s="130"/>
      <c r="WL282" s="130"/>
      <c r="WM282" s="130"/>
      <c r="WN282" s="130"/>
      <c r="WO282" s="130"/>
      <c r="WP282" s="130"/>
      <c r="WQ282" s="130"/>
      <c r="WR282" s="130"/>
      <c r="WS282" s="130"/>
      <c r="WT282" s="130"/>
      <c r="WU282" s="130"/>
      <c r="WV282" s="130"/>
      <c r="WW282" s="130"/>
      <c r="WX282" s="130"/>
      <c r="WY282" s="130"/>
      <c r="WZ282" s="130"/>
      <c r="XA282" s="130"/>
      <c r="XB282" s="130"/>
      <c r="XC282" s="130"/>
      <c r="XD282" s="130"/>
      <c r="XE282" s="130"/>
      <c r="XF282" s="130"/>
      <c r="XG282" s="130"/>
      <c r="XH282" s="130"/>
      <c r="XI282" s="130"/>
      <c r="XJ282" s="130"/>
      <c r="XK282" s="130"/>
      <c r="XL282" s="130"/>
      <c r="XM282" s="130"/>
      <c r="XN282" s="130"/>
      <c r="XO282" s="130"/>
      <c r="XP282" s="130"/>
      <c r="XQ282" s="130"/>
      <c r="XR282" s="130"/>
      <c r="XS282" s="130"/>
      <c r="XT282" s="130"/>
      <c r="XU282" s="130"/>
      <c r="XV282" s="130"/>
      <c r="XW282" s="130"/>
      <c r="XX282" s="130"/>
      <c r="XY282" s="130"/>
      <c r="XZ282" s="130"/>
      <c r="YA282" s="130"/>
      <c r="YB282" s="130"/>
      <c r="YC282" s="130"/>
      <c r="YD282" s="130"/>
      <c r="YE282" s="130"/>
      <c r="YF282" s="130"/>
      <c r="YG282" s="130"/>
      <c r="YH282" s="130"/>
      <c r="YI282" s="130"/>
      <c r="YJ282" s="130"/>
      <c r="YK282" s="130"/>
      <c r="YL282" s="130"/>
      <c r="YM282" s="130"/>
      <c r="YN282" s="130"/>
      <c r="YO282" s="130"/>
      <c r="YP282" s="130"/>
      <c r="YQ282" s="130"/>
      <c r="YR282" s="130"/>
      <c r="YS282" s="130"/>
      <c r="YT282" s="130"/>
      <c r="YU282" s="130"/>
      <c r="YV282" s="130"/>
      <c r="YW282" s="130"/>
      <c r="YX282" s="130"/>
      <c r="YY282" s="130"/>
      <c r="YZ282" s="130"/>
      <c r="ZA282" s="130"/>
      <c r="ZB282" s="130"/>
      <c r="ZC282" s="130"/>
      <c r="ZD282" s="130"/>
      <c r="ZE282" s="130"/>
      <c r="ZF282" s="130"/>
      <c r="ZG282" s="130"/>
      <c r="ZH282" s="130"/>
      <c r="ZI282" s="130"/>
      <c r="ZJ282" s="130"/>
      <c r="ZK282" s="130"/>
      <c r="ZL282" s="130"/>
      <c r="ZM282" s="130"/>
      <c r="ZN282" s="130"/>
      <c r="ZO282" s="130"/>
      <c r="ZP282" s="130"/>
      <c r="ZQ282" s="130"/>
      <c r="ZR282" s="130"/>
      <c r="ZS282" s="130"/>
      <c r="ZT282" s="130"/>
      <c r="ZU282" s="130"/>
      <c r="ZV282" s="130"/>
      <c r="ZW282" s="130"/>
      <c r="ZX282" s="130"/>
      <c r="ZY282" s="130"/>
      <c r="ZZ282" s="130"/>
      <c r="AAA282" s="130"/>
      <c r="AAB282" s="130"/>
      <c r="AAC282" s="130"/>
      <c r="AAD282" s="130"/>
      <c r="AAE282" s="130"/>
      <c r="AAF282" s="130"/>
      <c r="AAG282" s="130"/>
      <c r="AAH282" s="130"/>
      <c r="AAI282" s="130"/>
      <c r="AAJ282" s="130"/>
      <c r="AAK282" s="130"/>
      <c r="AAL282" s="130"/>
      <c r="AAM282" s="130"/>
      <c r="AAN282" s="130"/>
      <c r="AAO282" s="130"/>
      <c r="AAP282" s="130"/>
      <c r="AAQ282" s="130"/>
      <c r="AAR282" s="130"/>
      <c r="AAS282" s="130"/>
      <c r="AAT282" s="130"/>
      <c r="AAU282" s="130"/>
      <c r="AAV282" s="130"/>
      <c r="AAW282" s="130"/>
      <c r="AAX282" s="130"/>
      <c r="AAY282" s="130"/>
      <c r="AAZ282" s="130"/>
      <c r="ABA282" s="130"/>
      <c r="ABB282" s="130"/>
      <c r="ABC282" s="130"/>
      <c r="ABD282" s="130"/>
      <c r="ABE282" s="130"/>
      <c r="ABF282" s="130"/>
      <c r="ABG282" s="130"/>
      <c r="ABH282" s="130"/>
      <c r="ABI282" s="130"/>
      <c r="ABJ282" s="130"/>
      <c r="ABK282" s="130"/>
      <c r="ABL282" s="130"/>
      <c r="ABM282" s="130"/>
      <c r="ABN282" s="130"/>
      <c r="ABO282" s="130"/>
      <c r="ABP282" s="130"/>
      <c r="ABQ282" s="130"/>
      <c r="ABR282" s="130"/>
      <c r="ABS282" s="130"/>
      <c r="ABT282" s="130"/>
      <c r="ABU282" s="130"/>
      <c r="ABV282" s="130"/>
      <c r="ABW282" s="130"/>
      <c r="ABX282" s="130"/>
      <c r="ABY282" s="130"/>
      <c r="ABZ282" s="130"/>
      <c r="ACA282" s="130"/>
      <c r="ACB282" s="130"/>
      <c r="ACC282" s="130"/>
      <c r="ACD282" s="130"/>
      <c r="ACE282" s="130"/>
      <c r="ACF282" s="130"/>
      <c r="ACG282" s="130"/>
      <c r="ACH282" s="130"/>
      <c r="ACI282" s="130"/>
      <c r="ACJ282" s="130"/>
      <c r="ACK282" s="130"/>
      <c r="ACL282" s="130"/>
      <c r="ACM282" s="130"/>
      <c r="ACN282" s="130"/>
      <c r="ACO282" s="130"/>
      <c r="ACP282" s="130"/>
      <c r="ACQ282" s="130"/>
      <c r="ACR282" s="130"/>
      <c r="ACS282" s="130"/>
      <c r="ACT282" s="130"/>
      <c r="ACU282" s="130"/>
      <c r="ACV282" s="130"/>
      <c r="ACW282" s="130"/>
      <c r="ACX282" s="130"/>
      <c r="ACY282" s="130"/>
      <c r="ACZ282" s="130"/>
      <c r="ADA282" s="130"/>
      <c r="ADB282" s="130"/>
      <c r="ADC282" s="130"/>
      <c r="ADD282" s="130"/>
      <c r="ADE282" s="130"/>
      <c r="ADF282" s="130"/>
      <c r="ADG282" s="130"/>
      <c r="ADH282" s="130"/>
      <c r="ADI282" s="130"/>
      <c r="ADJ282" s="130"/>
      <c r="ADK282" s="130"/>
      <c r="ADL282" s="130"/>
      <c r="ADM282" s="130"/>
      <c r="ADN282" s="130"/>
      <c r="ADO282" s="130"/>
      <c r="ADP282" s="130"/>
      <c r="ADQ282" s="130"/>
      <c r="ADR282" s="130"/>
      <c r="ADS282" s="130"/>
      <c r="ADT282" s="130"/>
      <c r="ADU282" s="130"/>
      <c r="ADV282" s="130"/>
      <c r="ADW282" s="130"/>
      <c r="ADX282" s="130"/>
      <c r="ADY282" s="130"/>
      <c r="ADZ282" s="130"/>
      <c r="AEA282" s="130"/>
      <c r="AEB282" s="130"/>
      <c r="AEC282" s="130"/>
    </row>
    <row r="283" spans="1:809" s="71" customFormat="1" ht="15" customHeight="1">
      <c r="A283" s="49"/>
      <c r="B283" s="35">
        <v>3</v>
      </c>
      <c r="C283" s="62" t="s">
        <v>639</v>
      </c>
      <c r="D283" s="72" t="s">
        <v>56</v>
      </c>
      <c r="E283" s="63" t="s">
        <v>36</v>
      </c>
      <c r="F283" s="63" t="s">
        <v>198</v>
      </c>
      <c r="G283" s="63"/>
      <c r="H283" s="64"/>
      <c r="I283" s="63" t="s">
        <v>63</v>
      </c>
      <c r="J283" s="65">
        <v>1</v>
      </c>
      <c r="K283" s="90">
        <v>63</v>
      </c>
      <c r="L283" s="65">
        <v>1942</v>
      </c>
      <c r="M283" s="89">
        <v>1942</v>
      </c>
      <c r="N283" s="64"/>
      <c r="O283" s="68"/>
      <c r="P283" s="68"/>
      <c r="Q283" s="69" t="s">
        <v>298</v>
      </c>
      <c r="R283" s="70"/>
      <c r="S283" s="29" t="s">
        <v>58</v>
      </c>
      <c r="T283" s="30" t="str">
        <f t="shared" si="4"/>
        <v>Cu</v>
      </c>
      <c r="U283" s="29">
        <v>3500</v>
      </c>
      <c r="V283" s="29">
        <v>0.75</v>
      </c>
      <c r="W283" s="29">
        <v>0.35</v>
      </c>
      <c r="X283" s="29">
        <v>1.210732740464636</v>
      </c>
      <c r="Y283" s="29">
        <v>1865</v>
      </c>
      <c r="Z283" s="29">
        <v>400</v>
      </c>
      <c r="AA283" s="29" t="s">
        <v>59</v>
      </c>
      <c r="AC283" s="127"/>
      <c r="AD283" s="127"/>
      <c r="AE283" s="127"/>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c r="BA283" s="127"/>
      <c r="BB283" s="127"/>
      <c r="BC283" s="127"/>
      <c r="BD283" s="127"/>
      <c r="BE283" s="127"/>
      <c r="BF283" s="127"/>
      <c r="BG283" s="127"/>
      <c r="BH283" s="127"/>
      <c r="BI283" s="127"/>
      <c r="BJ283" s="127"/>
      <c r="BK283" s="127"/>
      <c r="BL283" s="127"/>
      <c r="BM283" s="127"/>
      <c r="BN283" s="127"/>
      <c r="BO283" s="127"/>
      <c r="BP283" s="127"/>
      <c r="BQ283" s="127"/>
      <c r="BR283" s="127"/>
      <c r="BS283" s="127"/>
      <c r="BT283" s="127"/>
      <c r="BU283" s="127"/>
      <c r="BV283" s="127"/>
      <c r="BW283" s="127"/>
      <c r="BX283" s="127"/>
      <c r="BY283" s="127"/>
      <c r="BZ283" s="127"/>
      <c r="CA283" s="127"/>
      <c r="CB283" s="127"/>
      <c r="CC283" s="127"/>
      <c r="CD283" s="127"/>
      <c r="CE283" s="127"/>
      <c r="CF283" s="127"/>
      <c r="CG283" s="127"/>
      <c r="CH283" s="127"/>
      <c r="CI283" s="127"/>
      <c r="CJ283" s="127"/>
      <c r="CK283" s="127"/>
      <c r="CL283" s="127"/>
      <c r="CM283" s="127"/>
      <c r="CN283" s="127"/>
      <c r="CO283" s="127"/>
      <c r="CP283" s="127"/>
      <c r="CQ283" s="127"/>
      <c r="CR283" s="127"/>
      <c r="CS283" s="127"/>
      <c r="CT283" s="127"/>
      <c r="CU283" s="127"/>
      <c r="CV283" s="127"/>
      <c r="CW283" s="127"/>
      <c r="CX283" s="127"/>
      <c r="CY283" s="127"/>
      <c r="CZ283" s="127"/>
      <c r="DA283" s="127"/>
      <c r="DB283" s="127"/>
      <c r="DC283" s="127"/>
      <c r="DD283" s="127"/>
      <c r="DE283" s="127"/>
      <c r="DF283" s="127"/>
      <c r="DG283" s="127"/>
      <c r="DH283" s="127"/>
      <c r="DI283" s="127"/>
      <c r="DJ283" s="127"/>
      <c r="DK283" s="127"/>
      <c r="DL283" s="127"/>
      <c r="DM283" s="127"/>
      <c r="DN283" s="127"/>
      <c r="DO283" s="127"/>
      <c r="DP283" s="127"/>
      <c r="DQ283" s="127"/>
      <c r="DR283" s="127"/>
      <c r="DS283" s="127"/>
      <c r="DT283" s="127"/>
      <c r="DU283" s="127"/>
      <c r="DV283" s="127"/>
      <c r="DW283" s="127"/>
      <c r="DX283" s="127"/>
      <c r="DY283" s="127"/>
      <c r="DZ283" s="127"/>
      <c r="EA283" s="127"/>
      <c r="EB283" s="127"/>
      <c r="EC283" s="127"/>
      <c r="ED283" s="127"/>
      <c r="EE283" s="127"/>
      <c r="EF283" s="127"/>
      <c r="EG283" s="127"/>
      <c r="EH283" s="127"/>
      <c r="EI283" s="127"/>
      <c r="EJ283" s="127"/>
      <c r="EK283" s="127"/>
      <c r="EL283" s="127"/>
      <c r="EM283" s="127"/>
      <c r="EN283" s="127"/>
      <c r="EO283" s="127"/>
      <c r="EP283" s="127"/>
      <c r="EQ283" s="127"/>
      <c r="ER283" s="127"/>
      <c r="ES283" s="127"/>
      <c r="ET283" s="127"/>
      <c r="EU283" s="127"/>
      <c r="EV283" s="127"/>
      <c r="EW283" s="127"/>
      <c r="EX283" s="127"/>
      <c r="EY283" s="127"/>
      <c r="EZ283" s="127"/>
      <c r="FA283" s="127"/>
      <c r="FB283" s="127"/>
      <c r="FC283" s="127"/>
      <c r="FD283" s="127"/>
      <c r="FE283" s="127"/>
      <c r="FF283" s="130"/>
      <c r="FG283" s="130"/>
      <c r="FH283" s="130"/>
      <c r="FI283" s="130"/>
      <c r="FJ283" s="130"/>
      <c r="FK283" s="130"/>
      <c r="FL283" s="130"/>
      <c r="FM283" s="130"/>
      <c r="FN283" s="130"/>
      <c r="FO283" s="130"/>
      <c r="FP283" s="130"/>
      <c r="FQ283" s="130"/>
      <c r="FR283" s="130"/>
      <c r="FS283" s="130"/>
      <c r="FT283" s="130"/>
      <c r="FU283" s="130"/>
      <c r="FV283" s="130"/>
      <c r="FW283" s="130"/>
      <c r="FX283" s="130"/>
      <c r="FY283" s="130"/>
      <c r="FZ283" s="130"/>
      <c r="GA283" s="130"/>
      <c r="GB283" s="130"/>
      <c r="GC283" s="130"/>
      <c r="GD283" s="130"/>
      <c r="GE283" s="130"/>
      <c r="GF283" s="130"/>
      <c r="GG283" s="130"/>
      <c r="GH283" s="130"/>
      <c r="GI283" s="130"/>
      <c r="GJ283" s="130"/>
      <c r="GK283" s="130"/>
      <c r="GL283" s="130"/>
      <c r="GM283" s="130"/>
      <c r="GN283" s="130"/>
      <c r="GO283" s="130"/>
      <c r="GP283" s="130"/>
      <c r="GQ283" s="130"/>
      <c r="GR283" s="130"/>
      <c r="GS283" s="130"/>
      <c r="GT283" s="130"/>
      <c r="GU283" s="130"/>
      <c r="GV283" s="130"/>
      <c r="GW283" s="130"/>
      <c r="GX283" s="130"/>
      <c r="GY283" s="130"/>
      <c r="GZ283" s="130"/>
      <c r="HA283" s="130"/>
      <c r="HB283" s="130"/>
      <c r="HC283" s="130"/>
      <c r="HD283" s="130"/>
      <c r="HE283" s="130"/>
      <c r="HF283" s="130"/>
      <c r="HG283" s="130"/>
      <c r="HH283" s="130"/>
      <c r="HI283" s="130"/>
      <c r="HJ283" s="130"/>
      <c r="HK283" s="130"/>
      <c r="HL283" s="130"/>
      <c r="HM283" s="130"/>
      <c r="HN283" s="130"/>
      <c r="HO283" s="130"/>
      <c r="HP283" s="130"/>
      <c r="HQ283" s="130"/>
      <c r="HR283" s="130"/>
      <c r="HS283" s="130"/>
      <c r="HT283" s="130"/>
      <c r="HU283" s="130"/>
      <c r="HV283" s="130"/>
      <c r="HW283" s="130"/>
      <c r="HX283" s="130"/>
      <c r="HY283" s="130"/>
      <c r="HZ283" s="130"/>
      <c r="IA283" s="130"/>
      <c r="IB283" s="130"/>
      <c r="IC283" s="130"/>
      <c r="ID283" s="130"/>
      <c r="IE283" s="130"/>
      <c r="IF283" s="130"/>
      <c r="IG283" s="130"/>
      <c r="IH283" s="130"/>
      <c r="II283" s="130"/>
      <c r="IJ283" s="130"/>
      <c r="IK283" s="130"/>
      <c r="IL283" s="130"/>
      <c r="IM283" s="130"/>
      <c r="IN283" s="130"/>
      <c r="IO283" s="130"/>
      <c r="IP283" s="130"/>
      <c r="IQ283" s="130"/>
      <c r="IR283" s="130"/>
      <c r="IS283" s="130"/>
      <c r="IT283" s="130"/>
      <c r="IU283" s="130"/>
      <c r="IV283" s="130"/>
      <c r="IW283" s="130"/>
      <c r="IX283" s="130"/>
      <c r="IY283" s="130"/>
      <c r="IZ283" s="130"/>
      <c r="JA283" s="130"/>
      <c r="JB283" s="130"/>
      <c r="JC283" s="130"/>
      <c r="JD283" s="130"/>
      <c r="JE283" s="130"/>
      <c r="JF283" s="130"/>
      <c r="JG283" s="130"/>
      <c r="JH283" s="130"/>
      <c r="JI283" s="130"/>
      <c r="JJ283" s="130"/>
      <c r="JK283" s="130"/>
      <c r="JL283" s="130"/>
      <c r="JM283" s="130"/>
      <c r="JN283" s="130"/>
      <c r="JO283" s="130"/>
      <c r="JP283" s="130"/>
      <c r="JQ283" s="130"/>
      <c r="JR283" s="130"/>
      <c r="JS283" s="130"/>
      <c r="JT283" s="130"/>
      <c r="JU283" s="130"/>
      <c r="JV283" s="130"/>
      <c r="JW283" s="130"/>
      <c r="JX283" s="130"/>
      <c r="JY283" s="130"/>
      <c r="JZ283" s="130"/>
      <c r="KA283" s="130"/>
      <c r="KB283" s="130"/>
      <c r="KC283" s="130"/>
      <c r="KD283" s="130"/>
      <c r="KE283" s="130"/>
      <c r="KF283" s="130"/>
      <c r="KG283" s="130"/>
      <c r="KH283" s="130"/>
      <c r="KI283" s="130"/>
      <c r="KJ283" s="130"/>
      <c r="KK283" s="130"/>
      <c r="KL283" s="130"/>
      <c r="KM283" s="130"/>
      <c r="KN283" s="130"/>
      <c r="KO283" s="130"/>
      <c r="KP283" s="130"/>
      <c r="KQ283" s="130"/>
      <c r="KR283" s="130"/>
      <c r="KS283" s="130"/>
      <c r="KT283" s="130"/>
      <c r="KU283" s="130"/>
      <c r="KV283" s="130"/>
      <c r="KW283" s="130"/>
      <c r="KX283" s="130"/>
      <c r="KY283" s="130"/>
      <c r="KZ283" s="130"/>
      <c r="LA283" s="130"/>
      <c r="LB283" s="130"/>
      <c r="LC283" s="130"/>
      <c r="LD283" s="130"/>
      <c r="LE283" s="130"/>
      <c r="LF283" s="130"/>
      <c r="LG283" s="130"/>
      <c r="LH283" s="130"/>
      <c r="LI283" s="130"/>
      <c r="LJ283" s="130"/>
      <c r="LK283" s="130"/>
      <c r="LL283" s="130"/>
      <c r="LM283" s="130"/>
      <c r="LN283" s="130"/>
      <c r="LO283" s="130"/>
      <c r="LP283" s="130"/>
      <c r="LQ283" s="130"/>
      <c r="LR283" s="130"/>
      <c r="LS283" s="130"/>
      <c r="LT283" s="130"/>
      <c r="LU283" s="130"/>
      <c r="LV283" s="130"/>
      <c r="LW283" s="130"/>
      <c r="LX283" s="130"/>
      <c r="LY283" s="130"/>
      <c r="LZ283" s="130"/>
      <c r="MA283" s="130"/>
      <c r="MB283" s="130"/>
      <c r="MC283" s="130"/>
      <c r="MD283" s="130"/>
      <c r="ME283" s="130"/>
      <c r="MF283" s="130"/>
      <c r="MG283" s="130"/>
      <c r="MH283" s="130"/>
      <c r="MI283" s="130"/>
      <c r="MJ283" s="130"/>
      <c r="MK283" s="130"/>
      <c r="ML283" s="130"/>
      <c r="MM283" s="130"/>
      <c r="MN283" s="130"/>
      <c r="MO283" s="130"/>
      <c r="MP283" s="130"/>
      <c r="MQ283" s="130"/>
      <c r="MR283" s="130"/>
      <c r="MS283" s="130"/>
      <c r="MT283" s="130"/>
      <c r="MU283" s="130"/>
      <c r="MV283" s="130"/>
      <c r="MW283" s="130"/>
      <c r="MX283" s="130"/>
      <c r="MY283" s="130"/>
      <c r="MZ283" s="130"/>
      <c r="NA283" s="130"/>
      <c r="NB283" s="130"/>
      <c r="NC283" s="130"/>
      <c r="ND283" s="130"/>
      <c r="NE283" s="130"/>
      <c r="NF283" s="130"/>
      <c r="NG283" s="130"/>
      <c r="NH283" s="130"/>
      <c r="NI283" s="130"/>
      <c r="NJ283" s="130"/>
      <c r="NK283" s="130"/>
      <c r="NL283" s="130"/>
      <c r="NM283" s="130"/>
      <c r="NN283" s="130"/>
      <c r="NO283" s="130"/>
      <c r="NP283" s="130"/>
      <c r="NQ283" s="130"/>
      <c r="NR283" s="130"/>
      <c r="NS283" s="130"/>
      <c r="NT283" s="130"/>
      <c r="NU283" s="130"/>
      <c r="NV283" s="130"/>
      <c r="NW283" s="130"/>
      <c r="NX283" s="130"/>
      <c r="NY283" s="130"/>
      <c r="NZ283" s="130"/>
      <c r="OA283" s="130"/>
      <c r="OB283" s="130"/>
      <c r="OC283" s="130"/>
      <c r="OD283" s="130"/>
      <c r="OE283" s="130"/>
      <c r="OF283" s="130"/>
      <c r="OG283" s="130"/>
      <c r="OH283" s="130"/>
      <c r="OI283" s="130"/>
      <c r="OJ283" s="130"/>
      <c r="OK283" s="130"/>
      <c r="OL283" s="130"/>
      <c r="OM283" s="130"/>
      <c r="ON283" s="130"/>
      <c r="OO283" s="130"/>
      <c r="OP283" s="130"/>
      <c r="OQ283" s="130"/>
      <c r="OR283" s="130"/>
      <c r="OS283" s="130"/>
      <c r="OT283" s="130"/>
      <c r="OU283" s="130"/>
      <c r="OV283" s="130"/>
      <c r="OW283" s="130"/>
      <c r="OX283" s="130"/>
      <c r="OY283" s="130"/>
      <c r="OZ283" s="130"/>
      <c r="PA283" s="130"/>
      <c r="PB283" s="130"/>
      <c r="PC283" s="130"/>
      <c r="PD283" s="130"/>
      <c r="PE283" s="130"/>
      <c r="PF283" s="130"/>
      <c r="PG283" s="130"/>
      <c r="PH283" s="130"/>
      <c r="PI283" s="130"/>
      <c r="PJ283" s="130"/>
      <c r="PK283" s="130"/>
      <c r="PL283" s="130"/>
      <c r="PM283" s="130"/>
      <c r="PN283" s="130"/>
      <c r="PO283" s="130"/>
      <c r="PP283" s="130"/>
      <c r="PQ283" s="130"/>
      <c r="PR283" s="130"/>
      <c r="PS283" s="130"/>
      <c r="PT283" s="130"/>
      <c r="PU283" s="130"/>
      <c r="PV283" s="130"/>
      <c r="PW283" s="130"/>
      <c r="PX283" s="130"/>
      <c r="PY283" s="130"/>
      <c r="PZ283" s="130"/>
      <c r="QA283" s="130"/>
      <c r="QB283" s="130"/>
      <c r="QC283" s="130"/>
      <c r="QD283" s="130"/>
      <c r="QE283" s="130"/>
      <c r="QF283" s="130"/>
      <c r="QG283" s="130"/>
      <c r="QH283" s="130"/>
      <c r="QI283" s="130"/>
      <c r="QJ283" s="130"/>
      <c r="QK283" s="130"/>
      <c r="QL283" s="130"/>
      <c r="QM283" s="130"/>
      <c r="QN283" s="130"/>
      <c r="QO283" s="130"/>
      <c r="QP283" s="130"/>
      <c r="QQ283" s="130"/>
      <c r="QR283" s="130"/>
      <c r="QS283" s="130"/>
      <c r="QT283" s="130"/>
      <c r="QU283" s="130"/>
      <c r="QV283" s="130"/>
      <c r="QW283" s="130"/>
      <c r="QX283" s="130"/>
      <c r="QY283" s="130"/>
      <c r="QZ283" s="130"/>
      <c r="RA283" s="130"/>
      <c r="RB283" s="130"/>
      <c r="RC283" s="130"/>
      <c r="RD283" s="130"/>
      <c r="RE283" s="130"/>
      <c r="RF283" s="130"/>
      <c r="RG283" s="130"/>
      <c r="RH283" s="130"/>
      <c r="RI283" s="130"/>
      <c r="RJ283" s="130"/>
      <c r="RK283" s="130"/>
      <c r="RL283" s="130"/>
      <c r="RM283" s="130"/>
      <c r="RN283" s="130"/>
      <c r="RO283" s="130"/>
      <c r="RP283" s="130"/>
      <c r="RQ283" s="130"/>
      <c r="RR283" s="130"/>
      <c r="RS283" s="130"/>
      <c r="RT283" s="130"/>
      <c r="RU283" s="130"/>
      <c r="RV283" s="130"/>
      <c r="RW283" s="130"/>
      <c r="RX283" s="130"/>
      <c r="RY283" s="130"/>
      <c r="RZ283" s="130"/>
      <c r="SA283" s="130"/>
      <c r="SB283" s="130"/>
      <c r="SC283" s="130"/>
      <c r="SD283" s="130"/>
      <c r="SE283" s="130"/>
      <c r="SF283" s="130"/>
      <c r="SG283" s="130"/>
      <c r="SH283" s="130"/>
      <c r="SI283" s="130"/>
      <c r="SJ283" s="130"/>
      <c r="SK283" s="130"/>
      <c r="SL283" s="130"/>
      <c r="SM283" s="130"/>
      <c r="SN283" s="130"/>
      <c r="SO283" s="130"/>
      <c r="SP283" s="130"/>
      <c r="SQ283" s="130"/>
      <c r="SR283" s="130"/>
      <c r="SS283" s="130"/>
      <c r="ST283" s="130"/>
      <c r="SU283" s="130"/>
      <c r="SV283" s="130"/>
      <c r="SW283" s="130"/>
      <c r="SX283" s="130"/>
      <c r="SY283" s="130"/>
      <c r="SZ283" s="130"/>
      <c r="TA283" s="130"/>
      <c r="TB283" s="130"/>
      <c r="TC283" s="130"/>
      <c r="TD283" s="130"/>
      <c r="TE283" s="130"/>
      <c r="TF283" s="130"/>
      <c r="TG283" s="130"/>
      <c r="TH283" s="130"/>
      <c r="TI283" s="130"/>
      <c r="TJ283" s="130"/>
      <c r="TK283" s="130"/>
      <c r="TL283" s="130"/>
      <c r="TM283" s="130"/>
      <c r="TN283" s="130"/>
      <c r="TO283" s="130"/>
      <c r="TP283" s="130"/>
      <c r="TQ283" s="130"/>
      <c r="TR283" s="130"/>
      <c r="TS283" s="130"/>
      <c r="TT283" s="130"/>
      <c r="TU283" s="130"/>
      <c r="TV283" s="130"/>
      <c r="TW283" s="130"/>
      <c r="TX283" s="130"/>
      <c r="TY283" s="130"/>
      <c r="TZ283" s="130"/>
      <c r="UA283" s="130"/>
      <c r="UB283" s="130"/>
      <c r="UC283" s="130"/>
      <c r="UD283" s="130"/>
      <c r="UE283" s="130"/>
      <c r="UF283" s="130"/>
      <c r="UG283" s="130"/>
      <c r="UH283" s="130"/>
      <c r="UI283" s="130"/>
      <c r="UJ283" s="130"/>
      <c r="UK283" s="130"/>
      <c r="UL283" s="130"/>
      <c r="UM283" s="130"/>
      <c r="UN283" s="130"/>
      <c r="UO283" s="130"/>
      <c r="UP283" s="130"/>
      <c r="UQ283" s="130"/>
      <c r="UR283" s="130"/>
      <c r="US283" s="130"/>
      <c r="UT283" s="130"/>
      <c r="UU283" s="130"/>
      <c r="UV283" s="130"/>
      <c r="UW283" s="130"/>
      <c r="UX283" s="130"/>
      <c r="UY283" s="130"/>
      <c r="UZ283" s="130"/>
      <c r="VA283" s="130"/>
      <c r="VB283" s="130"/>
      <c r="VC283" s="130"/>
      <c r="VD283" s="130"/>
      <c r="VE283" s="130"/>
      <c r="VF283" s="130"/>
      <c r="VG283" s="130"/>
      <c r="VH283" s="130"/>
      <c r="VI283" s="130"/>
      <c r="VJ283" s="130"/>
      <c r="VK283" s="130"/>
      <c r="VL283" s="130"/>
      <c r="VM283" s="130"/>
      <c r="VN283" s="130"/>
      <c r="VO283" s="130"/>
      <c r="VP283" s="130"/>
      <c r="VQ283" s="130"/>
      <c r="VR283" s="130"/>
      <c r="VS283" s="130"/>
      <c r="VT283" s="130"/>
      <c r="VU283" s="130"/>
      <c r="VV283" s="130"/>
      <c r="VW283" s="130"/>
      <c r="VX283" s="130"/>
      <c r="VY283" s="130"/>
      <c r="VZ283" s="130"/>
      <c r="WA283" s="130"/>
      <c r="WB283" s="130"/>
      <c r="WC283" s="130"/>
      <c r="WD283" s="130"/>
      <c r="WE283" s="130"/>
      <c r="WF283" s="130"/>
      <c r="WG283" s="130"/>
      <c r="WH283" s="130"/>
      <c r="WI283" s="130"/>
      <c r="WJ283" s="130"/>
      <c r="WK283" s="130"/>
      <c r="WL283" s="130"/>
      <c r="WM283" s="130"/>
      <c r="WN283" s="130"/>
      <c r="WO283" s="130"/>
      <c r="WP283" s="130"/>
      <c r="WQ283" s="130"/>
      <c r="WR283" s="130"/>
      <c r="WS283" s="130"/>
      <c r="WT283" s="130"/>
      <c r="WU283" s="130"/>
      <c r="WV283" s="130"/>
      <c r="WW283" s="130"/>
      <c r="WX283" s="130"/>
      <c r="WY283" s="130"/>
      <c r="WZ283" s="130"/>
      <c r="XA283" s="130"/>
      <c r="XB283" s="130"/>
      <c r="XC283" s="130"/>
      <c r="XD283" s="130"/>
      <c r="XE283" s="130"/>
      <c r="XF283" s="130"/>
      <c r="XG283" s="130"/>
      <c r="XH283" s="130"/>
      <c r="XI283" s="130"/>
      <c r="XJ283" s="130"/>
      <c r="XK283" s="130"/>
      <c r="XL283" s="130"/>
      <c r="XM283" s="130"/>
      <c r="XN283" s="130"/>
      <c r="XO283" s="130"/>
      <c r="XP283" s="130"/>
      <c r="XQ283" s="130"/>
      <c r="XR283" s="130"/>
      <c r="XS283" s="130"/>
      <c r="XT283" s="130"/>
      <c r="XU283" s="130"/>
      <c r="XV283" s="130"/>
      <c r="XW283" s="130"/>
      <c r="XX283" s="130"/>
      <c r="XY283" s="130"/>
      <c r="XZ283" s="130"/>
      <c r="YA283" s="130"/>
      <c r="YB283" s="130"/>
      <c r="YC283" s="130"/>
      <c r="YD283" s="130"/>
      <c r="YE283" s="130"/>
      <c r="YF283" s="130"/>
      <c r="YG283" s="130"/>
      <c r="YH283" s="130"/>
      <c r="YI283" s="130"/>
      <c r="YJ283" s="130"/>
      <c r="YK283" s="130"/>
      <c r="YL283" s="130"/>
      <c r="YM283" s="130"/>
      <c r="YN283" s="130"/>
      <c r="YO283" s="130"/>
      <c r="YP283" s="130"/>
      <c r="YQ283" s="130"/>
      <c r="YR283" s="130"/>
      <c r="YS283" s="130"/>
      <c r="YT283" s="130"/>
      <c r="YU283" s="130"/>
      <c r="YV283" s="130"/>
      <c r="YW283" s="130"/>
      <c r="YX283" s="130"/>
      <c r="YY283" s="130"/>
      <c r="YZ283" s="130"/>
      <c r="ZA283" s="130"/>
      <c r="ZB283" s="130"/>
      <c r="ZC283" s="130"/>
      <c r="ZD283" s="130"/>
      <c r="ZE283" s="130"/>
      <c r="ZF283" s="130"/>
      <c r="ZG283" s="130"/>
      <c r="ZH283" s="130"/>
      <c r="ZI283" s="130"/>
      <c r="ZJ283" s="130"/>
      <c r="ZK283" s="130"/>
      <c r="ZL283" s="130"/>
      <c r="ZM283" s="130"/>
      <c r="ZN283" s="130"/>
      <c r="ZO283" s="130"/>
      <c r="ZP283" s="130"/>
      <c r="ZQ283" s="130"/>
      <c r="ZR283" s="130"/>
      <c r="ZS283" s="130"/>
      <c r="ZT283" s="130"/>
      <c r="ZU283" s="130"/>
      <c r="ZV283" s="130"/>
      <c r="ZW283" s="130"/>
      <c r="ZX283" s="130"/>
      <c r="ZY283" s="130"/>
      <c r="ZZ283" s="130"/>
      <c r="AAA283" s="130"/>
      <c r="AAB283" s="130"/>
      <c r="AAC283" s="130"/>
      <c r="AAD283" s="130"/>
      <c r="AAE283" s="130"/>
      <c r="AAF283" s="130"/>
      <c r="AAG283" s="130"/>
      <c r="AAH283" s="130"/>
      <c r="AAI283" s="130"/>
      <c r="AAJ283" s="130"/>
      <c r="AAK283" s="130"/>
      <c r="AAL283" s="130"/>
      <c r="AAM283" s="130"/>
      <c r="AAN283" s="130"/>
      <c r="AAO283" s="130"/>
      <c r="AAP283" s="130"/>
      <c r="AAQ283" s="130"/>
      <c r="AAR283" s="130"/>
      <c r="AAS283" s="130"/>
      <c r="AAT283" s="130"/>
      <c r="AAU283" s="130"/>
      <c r="AAV283" s="130"/>
      <c r="AAW283" s="130"/>
      <c r="AAX283" s="130"/>
      <c r="AAY283" s="130"/>
      <c r="AAZ283" s="130"/>
      <c r="ABA283" s="130"/>
      <c r="ABB283" s="130"/>
      <c r="ABC283" s="130"/>
      <c r="ABD283" s="130"/>
      <c r="ABE283" s="130"/>
      <c r="ABF283" s="130"/>
      <c r="ABG283" s="130"/>
      <c r="ABH283" s="130"/>
      <c r="ABI283" s="130"/>
      <c r="ABJ283" s="130"/>
      <c r="ABK283" s="130"/>
      <c r="ABL283" s="130"/>
      <c r="ABM283" s="130"/>
      <c r="ABN283" s="130"/>
      <c r="ABO283" s="130"/>
      <c r="ABP283" s="130"/>
      <c r="ABQ283" s="130"/>
      <c r="ABR283" s="130"/>
      <c r="ABS283" s="130"/>
      <c r="ABT283" s="130"/>
      <c r="ABU283" s="130"/>
      <c r="ABV283" s="130"/>
      <c r="ABW283" s="130"/>
      <c r="ABX283" s="130"/>
      <c r="ABY283" s="130"/>
      <c r="ABZ283" s="130"/>
      <c r="ACA283" s="130"/>
      <c r="ACB283" s="130"/>
      <c r="ACC283" s="130"/>
      <c r="ACD283" s="130"/>
      <c r="ACE283" s="130"/>
      <c r="ACF283" s="130"/>
      <c r="ACG283" s="130"/>
      <c r="ACH283" s="130"/>
      <c r="ACI283" s="130"/>
      <c r="ACJ283" s="130"/>
      <c r="ACK283" s="130"/>
      <c r="ACL283" s="130"/>
      <c r="ACM283" s="130"/>
      <c r="ACN283" s="130"/>
      <c r="ACO283" s="130"/>
      <c r="ACP283" s="130"/>
      <c r="ACQ283" s="130"/>
      <c r="ACR283" s="130"/>
      <c r="ACS283" s="130"/>
      <c r="ACT283" s="130"/>
      <c r="ACU283" s="130"/>
      <c r="ACV283" s="130"/>
      <c r="ACW283" s="130"/>
      <c r="ACX283" s="130"/>
      <c r="ACY283" s="130"/>
      <c r="ACZ283" s="130"/>
      <c r="ADA283" s="130"/>
      <c r="ADB283" s="130"/>
      <c r="ADC283" s="130"/>
      <c r="ADD283" s="130"/>
      <c r="ADE283" s="130"/>
      <c r="ADF283" s="130"/>
      <c r="ADG283" s="130"/>
      <c r="ADH283" s="130"/>
      <c r="ADI283" s="130"/>
      <c r="ADJ283" s="130"/>
      <c r="ADK283" s="130"/>
      <c r="ADL283" s="130"/>
      <c r="ADM283" s="130"/>
      <c r="ADN283" s="130"/>
      <c r="ADO283" s="130"/>
      <c r="ADP283" s="130"/>
      <c r="ADQ283" s="130"/>
      <c r="ADR283" s="130"/>
      <c r="ADS283" s="130"/>
      <c r="ADT283" s="130"/>
      <c r="ADU283" s="130"/>
      <c r="ADV283" s="130"/>
      <c r="ADW283" s="130"/>
      <c r="ADX283" s="130"/>
      <c r="ADY283" s="130"/>
      <c r="ADZ283" s="130"/>
      <c r="AEA283" s="130"/>
      <c r="AEB283" s="130"/>
      <c r="AEC283" s="130"/>
    </row>
    <row r="284" spans="1:809" s="71" customFormat="1" ht="15" customHeight="1">
      <c r="A284" s="49"/>
      <c r="B284" s="35">
        <v>3</v>
      </c>
      <c r="C284" s="62" t="s">
        <v>640</v>
      </c>
      <c r="D284" s="72" t="s">
        <v>56</v>
      </c>
      <c r="E284" s="63" t="s">
        <v>36</v>
      </c>
      <c r="F284" s="63" t="s">
        <v>198</v>
      </c>
      <c r="G284" s="63"/>
      <c r="H284" s="64"/>
      <c r="I284" s="63" t="s">
        <v>30</v>
      </c>
      <c r="J284" s="65">
        <v>1</v>
      </c>
      <c r="K284" s="90">
        <v>62</v>
      </c>
      <c r="L284" s="65">
        <v>1941</v>
      </c>
      <c r="M284" s="89">
        <v>1941</v>
      </c>
      <c r="N284" s="64"/>
      <c r="O284" s="68"/>
      <c r="P284" s="68"/>
      <c r="Q284" s="69" t="s">
        <v>298</v>
      </c>
      <c r="R284" s="70"/>
      <c r="S284" s="29" t="s">
        <v>58</v>
      </c>
      <c r="T284" s="30" t="str">
        <f t="shared" si="4"/>
        <v>Cu</v>
      </c>
      <c r="U284" s="29">
        <v>3500</v>
      </c>
      <c r="V284" s="29">
        <v>0.75</v>
      </c>
      <c r="W284" s="29">
        <v>0.35</v>
      </c>
      <c r="X284" s="29">
        <v>1.210732740464636</v>
      </c>
      <c r="Y284" s="29">
        <v>1865</v>
      </c>
      <c r="Z284" s="29">
        <v>370</v>
      </c>
      <c r="AA284" s="29" t="s">
        <v>59</v>
      </c>
      <c r="AC284" s="127"/>
      <c r="AD284" s="127"/>
      <c r="AE284" s="127"/>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c r="BA284" s="127"/>
      <c r="BB284" s="127"/>
      <c r="BC284" s="127"/>
      <c r="BD284" s="127"/>
      <c r="BE284" s="127"/>
      <c r="BF284" s="127"/>
      <c r="BG284" s="127"/>
      <c r="BH284" s="127"/>
      <c r="BI284" s="127"/>
      <c r="BJ284" s="127"/>
      <c r="BK284" s="127"/>
      <c r="BL284" s="127"/>
      <c r="BM284" s="127"/>
      <c r="BN284" s="127"/>
      <c r="BO284" s="127"/>
      <c r="BP284" s="127"/>
      <c r="BQ284" s="127"/>
      <c r="BR284" s="127"/>
      <c r="BS284" s="127"/>
      <c r="BT284" s="127"/>
      <c r="BU284" s="127"/>
      <c r="BV284" s="127"/>
      <c r="BW284" s="127"/>
      <c r="BX284" s="127"/>
      <c r="BY284" s="127"/>
      <c r="BZ284" s="127"/>
      <c r="CA284" s="127"/>
      <c r="CB284" s="127"/>
      <c r="CC284" s="127"/>
      <c r="CD284" s="127"/>
      <c r="CE284" s="127"/>
      <c r="CF284" s="127"/>
      <c r="CG284" s="127"/>
      <c r="CH284" s="127"/>
      <c r="CI284" s="127"/>
      <c r="CJ284" s="127"/>
      <c r="CK284" s="127"/>
      <c r="CL284" s="127"/>
      <c r="CM284" s="127"/>
      <c r="CN284" s="127"/>
      <c r="CO284" s="127"/>
      <c r="CP284" s="127"/>
      <c r="CQ284" s="127"/>
      <c r="CR284" s="127"/>
      <c r="CS284" s="127"/>
      <c r="CT284" s="127"/>
      <c r="CU284" s="127"/>
      <c r="CV284" s="127"/>
      <c r="CW284" s="127"/>
      <c r="CX284" s="127"/>
      <c r="CY284" s="127"/>
      <c r="CZ284" s="127"/>
      <c r="DA284" s="127"/>
      <c r="DB284" s="127"/>
      <c r="DC284" s="127"/>
      <c r="DD284" s="127"/>
      <c r="DE284" s="127"/>
      <c r="DF284" s="127"/>
      <c r="DG284" s="127"/>
      <c r="DH284" s="127"/>
      <c r="DI284" s="127"/>
      <c r="DJ284" s="127"/>
      <c r="DK284" s="127"/>
      <c r="DL284" s="127"/>
      <c r="DM284" s="127"/>
      <c r="DN284" s="127"/>
      <c r="DO284" s="127"/>
      <c r="DP284" s="127"/>
      <c r="DQ284" s="127"/>
      <c r="DR284" s="127"/>
      <c r="DS284" s="127"/>
      <c r="DT284" s="127"/>
      <c r="DU284" s="127"/>
      <c r="DV284" s="127"/>
      <c r="DW284" s="127"/>
      <c r="DX284" s="127"/>
      <c r="DY284" s="127"/>
      <c r="DZ284" s="127"/>
      <c r="EA284" s="127"/>
      <c r="EB284" s="127"/>
      <c r="EC284" s="127"/>
      <c r="ED284" s="127"/>
      <c r="EE284" s="127"/>
      <c r="EF284" s="127"/>
      <c r="EG284" s="127"/>
      <c r="EH284" s="127"/>
      <c r="EI284" s="127"/>
      <c r="EJ284" s="127"/>
      <c r="EK284" s="127"/>
      <c r="EL284" s="127"/>
      <c r="EM284" s="127"/>
      <c r="EN284" s="127"/>
      <c r="EO284" s="127"/>
      <c r="EP284" s="127"/>
      <c r="EQ284" s="127"/>
      <c r="ER284" s="127"/>
      <c r="ES284" s="127"/>
      <c r="ET284" s="127"/>
      <c r="EU284" s="127"/>
      <c r="EV284" s="127"/>
      <c r="EW284" s="127"/>
      <c r="EX284" s="127"/>
      <c r="EY284" s="127"/>
      <c r="EZ284" s="127"/>
      <c r="FA284" s="127"/>
      <c r="FB284" s="127"/>
      <c r="FC284" s="127"/>
      <c r="FD284" s="127"/>
      <c r="FE284" s="127"/>
      <c r="FF284" s="130"/>
      <c r="FG284" s="130"/>
      <c r="FH284" s="130"/>
      <c r="FI284" s="130"/>
      <c r="FJ284" s="130"/>
      <c r="FK284" s="130"/>
      <c r="FL284" s="130"/>
      <c r="FM284" s="130"/>
      <c r="FN284" s="130"/>
      <c r="FO284" s="130"/>
      <c r="FP284" s="130"/>
      <c r="FQ284" s="130"/>
      <c r="FR284" s="130"/>
      <c r="FS284" s="130"/>
      <c r="FT284" s="130"/>
      <c r="FU284" s="130"/>
      <c r="FV284" s="130"/>
      <c r="FW284" s="130"/>
      <c r="FX284" s="130"/>
      <c r="FY284" s="130"/>
      <c r="FZ284" s="130"/>
      <c r="GA284" s="130"/>
      <c r="GB284" s="130"/>
      <c r="GC284" s="130"/>
      <c r="GD284" s="130"/>
      <c r="GE284" s="130"/>
      <c r="GF284" s="130"/>
      <c r="GG284" s="130"/>
      <c r="GH284" s="130"/>
      <c r="GI284" s="130"/>
      <c r="GJ284" s="130"/>
      <c r="GK284" s="130"/>
      <c r="GL284" s="130"/>
      <c r="GM284" s="130"/>
      <c r="GN284" s="130"/>
      <c r="GO284" s="130"/>
      <c r="GP284" s="130"/>
      <c r="GQ284" s="130"/>
      <c r="GR284" s="130"/>
      <c r="GS284" s="130"/>
      <c r="GT284" s="130"/>
      <c r="GU284" s="130"/>
      <c r="GV284" s="130"/>
      <c r="GW284" s="130"/>
      <c r="GX284" s="130"/>
      <c r="GY284" s="130"/>
      <c r="GZ284" s="130"/>
      <c r="HA284" s="130"/>
      <c r="HB284" s="130"/>
      <c r="HC284" s="130"/>
      <c r="HD284" s="130"/>
      <c r="HE284" s="130"/>
      <c r="HF284" s="130"/>
      <c r="HG284" s="130"/>
      <c r="HH284" s="130"/>
      <c r="HI284" s="130"/>
      <c r="HJ284" s="130"/>
      <c r="HK284" s="130"/>
      <c r="HL284" s="130"/>
      <c r="HM284" s="130"/>
      <c r="HN284" s="130"/>
      <c r="HO284" s="130"/>
      <c r="HP284" s="130"/>
      <c r="HQ284" s="130"/>
      <c r="HR284" s="130"/>
      <c r="HS284" s="130"/>
      <c r="HT284" s="130"/>
      <c r="HU284" s="130"/>
      <c r="HV284" s="130"/>
      <c r="HW284" s="130"/>
      <c r="HX284" s="130"/>
      <c r="HY284" s="130"/>
      <c r="HZ284" s="130"/>
      <c r="IA284" s="130"/>
      <c r="IB284" s="130"/>
      <c r="IC284" s="130"/>
      <c r="ID284" s="130"/>
      <c r="IE284" s="130"/>
      <c r="IF284" s="130"/>
      <c r="IG284" s="130"/>
      <c r="IH284" s="130"/>
      <c r="II284" s="130"/>
      <c r="IJ284" s="130"/>
      <c r="IK284" s="130"/>
      <c r="IL284" s="130"/>
      <c r="IM284" s="130"/>
      <c r="IN284" s="130"/>
      <c r="IO284" s="130"/>
      <c r="IP284" s="130"/>
      <c r="IQ284" s="130"/>
      <c r="IR284" s="130"/>
      <c r="IS284" s="130"/>
      <c r="IT284" s="130"/>
      <c r="IU284" s="130"/>
      <c r="IV284" s="130"/>
      <c r="IW284" s="130"/>
      <c r="IX284" s="130"/>
      <c r="IY284" s="130"/>
      <c r="IZ284" s="130"/>
      <c r="JA284" s="130"/>
      <c r="JB284" s="130"/>
      <c r="JC284" s="130"/>
      <c r="JD284" s="130"/>
      <c r="JE284" s="130"/>
      <c r="JF284" s="130"/>
      <c r="JG284" s="130"/>
      <c r="JH284" s="130"/>
      <c r="JI284" s="130"/>
      <c r="JJ284" s="130"/>
      <c r="JK284" s="130"/>
      <c r="JL284" s="130"/>
      <c r="JM284" s="130"/>
      <c r="JN284" s="130"/>
      <c r="JO284" s="130"/>
      <c r="JP284" s="130"/>
      <c r="JQ284" s="130"/>
      <c r="JR284" s="130"/>
      <c r="JS284" s="130"/>
      <c r="JT284" s="130"/>
      <c r="JU284" s="130"/>
      <c r="JV284" s="130"/>
      <c r="JW284" s="130"/>
      <c r="JX284" s="130"/>
      <c r="JY284" s="130"/>
      <c r="JZ284" s="130"/>
      <c r="KA284" s="130"/>
      <c r="KB284" s="130"/>
      <c r="KC284" s="130"/>
      <c r="KD284" s="130"/>
      <c r="KE284" s="130"/>
      <c r="KF284" s="130"/>
      <c r="KG284" s="130"/>
      <c r="KH284" s="130"/>
      <c r="KI284" s="130"/>
      <c r="KJ284" s="130"/>
      <c r="KK284" s="130"/>
      <c r="KL284" s="130"/>
      <c r="KM284" s="130"/>
      <c r="KN284" s="130"/>
      <c r="KO284" s="130"/>
      <c r="KP284" s="130"/>
      <c r="KQ284" s="130"/>
      <c r="KR284" s="130"/>
      <c r="KS284" s="130"/>
      <c r="KT284" s="130"/>
      <c r="KU284" s="130"/>
      <c r="KV284" s="130"/>
      <c r="KW284" s="130"/>
      <c r="KX284" s="130"/>
      <c r="KY284" s="130"/>
      <c r="KZ284" s="130"/>
      <c r="LA284" s="130"/>
      <c r="LB284" s="130"/>
      <c r="LC284" s="130"/>
      <c r="LD284" s="130"/>
      <c r="LE284" s="130"/>
      <c r="LF284" s="130"/>
      <c r="LG284" s="130"/>
      <c r="LH284" s="130"/>
      <c r="LI284" s="130"/>
      <c r="LJ284" s="130"/>
      <c r="LK284" s="130"/>
      <c r="LL284" s="130"/>
      <c r="LM284" s="130"/>
      <c r="LN284" s="130"/>
      <c r="LO284" s="130"/>
      <c r="LP284" s="130"/>
      <c r="LQ284" s="130"/>
      <c r="LR284" s="130"/>
      <c r="LS284" s="130"/>
      <c r="LT284" s="130"/>
      <c r="LU284" s="130"/>
      <c r="LV284" s="130"/>
      <c r="LW284" s="130"/>
      <c r="LX284" s="130"/>
      <c r="LY284" s="130"/>
      <c r="LZ284" s="130"/>
      <c r="MA284" s="130"/>
      <c r="MB284" s="130"/>
      <c r="MC284" s="130"/>
      <c r="MD284" s="130"/>
      <c r="ME284" s="130"/>
      <c r="MF284" s="130"/>
      <c r="MG284" s="130"/>
      <c r="MH284" s="130"/>
      <c r="MI284" s="130"/>
      <c r="MJ284" s="130"/>
      <c r="MK284" s="130"/>
      <c r="ML284" s="130"/>
      <c r="MM284" s="130"/>
      <c r="MN284" s="130"/>
      <c r="MO284" s="130"/>
      <c r="MP284" s="130"/>
      <c r="MQ284" s="130"/>
      <c r="MR284" s="130"/>
      <c r="MS284" s="130"/>
      <c r="MT284" s="130"/>
      <c r="MU284" s="130"/>
      <c r="MV284" s="130"/>
      <c r="MW284" s="130"/>
      <c r="MX284" s="130"/>
      <c r="MY284" s="130"/>
      <c r="MZ284" s="130"/>
      <c r="NA284" s="130"/>
      <c r="NB284" s="130"/>
      <c r="NC284" s="130"/>
      <c r="ND284" s="130"/>
      <c r="NE284" s="130"/>
      <c r="NF284" s="130"/>
      <c r="NG284" s="130"/>
      <c r="NH284" s="130"/>
      <c r="NI284" s="130"/>
      <c r="NJ284" s="130"/>
      <c r="NK284" s="130"/>
      <c r="NL284" s="130"/>
      <c r="NM284" s="130"/>
      <c r="NN284" s="130"/>
      <c r="NO284" s="130"/>
      <c r="NP284" s="130"/>
      <c r="NQ284" s="130"/>
      <c r="NR284" s="130"/>
      <c r="NS284" s="130"/>
      <c r="NT284" s="130"/>
      <c r="NU284" s="130"/>
      <c r="NV284" s="130"/>
      <c r="NW284" s="130"/>
      <c r="NX284" s="130"/>
      <c r="NY284" s="130"/>
      <c r="NZ284" s="130"/>
      <c r="OA284" s="130"/>
      <c r="OB284" s="130"/>
      <c r="OC284" s="130"/>
      <c r="OD284" s="130"/>
      <c r="OE284" s="130"/>
      <c r="OF284" s="130"/>
      <c r="OG284" s="130"/>
      <c r="OH284" s="130"/>
      <c r="OI284" s="130"/>
      <c r="OJ284" s="130"/>
      <c r="OK284" s="130"/>
      <c r="OL284" s="130"/>
      <c r="OM284" s="130"/>
      <c r="ON284" s="130"/>
      <c r="OO284" s="130"/>
      <c r="OP284" s="130"/>
      <c r="OQ284" s="130"/>
      <c r="OR284" s="130"/>
      <c r="OS284" s="130"/>
      <c r="OT284" s="130"/>
      <c r="OU284" s="130"/>
      <c r="OV284" s="130"/>
      <c r="OW284" s="130"/>
      <c r="OX284" s="130"/>
      <c r="OY284" s="130"/>
      <c r="OZ284" s="130"/>
      <c r="PA284" s="130"/>
      <c r="PB284" s="130"/>
      <c r="PC284" s="130"/>
      <c r="PD284" s="130"/>
      <c r="PE284" s="130"/>
      <c r="PF284" s="130"/>
      <c r="PG284" s="130"/>
      <c r="PH284" s="130"/>
      <c r="PI284" s="130"/>
      <c r="PJ284" s="130"/>
      <c r="PK284" s="130"/>
      <c r="PL284" s="130"/>
      <c r="PM284" s="130"/>
      <c r="PN284" s="130"/>
      <c r="PO284" s="130"/>
      <c r="PP284" s="130"/>
      <c r="PQ284" s="130"/>
      <c r="PR284" s="130"/>
      <c r="PS284" s="130"/>
      <c r="PT284" s="130"/>
      <c r="PU284" s="130"/>
      <c r="PV284" s="130"/>
      <c r="PW284" s="130"/>
      <c r="PX284" s="130"/>
      <c r="PY284" s="130"/>
      <c r="PZ284" s="130"/>
      <c r="QA284" s="130"/>
      <c r="QB284" s="130"/>
      <c r="QC284" s="130"/>
      <c r="QD284" s="130"/>
      <c r="QE284" s="130"/>
      <c r="QF284" s="130"/>
      <c r="QG284" s="130"/>
      <c r="QH284" s="130"/>
      <c r="QI284" s="130"/>
      <c r="QJ284" s="130"/>
      <c r="QK284" s="130"/>
      <c r="QL284" s="130"/>
      <c r="QM284" s="130"/>
      <c r="QN284" s="130"/>
      <c r="QO284" s="130"/>
      <c r="QP284" s="130"/>
      <c r="QQ284" s="130"/>
      <c r="QR284" s="130"/>
      <c r="QS284" s="130"/>
      <c r="QT284" s="130"/>
      <c r="QU284" s="130"/>
      <c r="QV284" s="130"/>
      <c r="QW284" s="130"/>
      <c r="QX284" s="130"/>
      <c r="QY284" s="130"/>
      <c r="QZ284" s="130"/>
      <c r="RA284" s="130"/>
      <c r="RB284" s="130"/>
      <c r="RC284" s="130"/>
      <c r="RD284" s="130"/>
      <c r="RE284" s="130"/>
      <c r="RF284" s="130"/>
      <c r="RG284" s="130"/>
      <c r="RH284" s="130"/>
      <c r="RI284" s="130"/>
      <c r="RJ284" s="130"/>
      <c r="RK284" s="130"/>
      <c r="RL284" s="130"/>
      <c r="RM284" s="130"/>
      <c r="RN284" s="130"/>
      <c r="RO284" s="130"/>
      <c r="RP284" s="130"/>
      <c r="RQ284" s="130"/>
      <c r="RR284" s="130"/>
      <c r="RS284" s="130"/>
      <c r="RT284" s="130"/>
      <c r="RU284" s="130"/>
      <c r="RV284" s="130"/>
      <c r="RW284" s="130"/>
      <c r="RX284" s="130"/>
      <c r="RY284" s="130"/>
      <c r="RZ284" s="130"/>
      <c r="SA284" s="130"/>
      <c r="SB284" s="130"/>
      <c r="SC284" s="130"/>
      <c r="SD284" s="130"/>
      <c r="SE284" s="130"/>
      <c r="SF284" s="130"/>
      <c r="SG284" s="130"/>
      <c r="SH284" s="130"/>
      <c r="SI284" s="130"/>
      <c r="SJ284" s="130"/>
      <c r="SK284" s="130"/>
      <c r="SL284" s="130"/>
      <c r="SM284" s="130"/>
      <c r="SN284" s="130"/>
      <c r="SO284" s="130"/>
      <c r="SP284" s="130"/>
      <c r="SQ284" s="130"/>
      <c r="SR284" s="130"/>
      <c r="SS284" s="130"/>
      <c r="ST284" s="130"/>
      <c r="SU284" s="130"/>
      <c r="SV284" s="130"/>
      <c r="SW284" s="130"/>
      <c r="SX284" s="130"/>
      <c r="SY284" s="130"/>
      <c r="SZ284" s="130"/>
      <c r="TA284" s="130"/>
      <c r="TB284" s="130"/>
      <c r="TC284" s="130"/>
      <c r="TD284" s="130"/>
      <c r="TE284" s="130"/>
      <c r="TF284" s="130"/>
      <c r="TG284" s="130"/>
      <c r="TH284" s="130"/>
      <c r="TI284" s="130"/>
      <c r="TJ284" s="130"/>
      <c r="TK284" s="130"/>
      <c r="TL284" s="130"/>
      <c r="TM284" s="130"/>
      <c r="TN284" s="130"/>
      <c r="TO284" s="130"/>
      <c r="TP284" s="130"/>
      <c r="TQ284" s="130"/>
      <c r="TR284" s="130"/>
      <c r="TS284" s="130"/>
      <c r="TT284" s="130"/>
      <c r="TU284" s="130"/>
      <c r="TV284" s="130"/>
      <c r="TW284" s="130"/>
      <c r="TX284" s="130"/>
      <c r="TY284" s="130"/>
      <c r="TZ284" s="130"/>
      <c r="UA284" s="130"/>
      <c r="UB284" s="130"/>
      <c r="UC284" s="130"/>
      <c r="UD284" s="130"/>
      <c r="UE284" s="130"/>
      <c r="UF284" s="130"/>
      <c r="UG284" s="130"/>
      <c r="UH284" s="130"/>
      <c r="UI284" s="130"/>
      <c r="UJ284" s="130"/>
      <c r="UK284" s="130"/>
      <c r="UL284" s="130"/>
      <c r="UM284" s="130"/>
      <c r="UN284" s="130"/>
      <c r="UO284" s="130"/>
      <c r="UP284" s="130"/>
      <c r="UQ284" s="130"/>
      <c r="UR284" s="130"/>
      <c r="US284" s="130"/>
      <c r="UT284" s="130"/>
      <c r="UU284" s="130"/>
      <c r="UV284" s="130"/>
      <c r="UW284" s="130"/>
      <c r="UX284" s="130"/>
      <c r="UY284" s="130"/>
      <c r="UZ284" s="130"/>
      <c r="VA284" s="130"/>
      <c r="VB284" s="130"/>
      <c r="VC284" s="130"/>
      <c r="VD284" s="130"/>
      <c r="VE284" s="130"/>
      <c r="VF284" s="130"/>
      <c r="VG284" s="130"/>
      <c r="VH284" s="130"/>
      <c r="VI284" s="130"/>
      <c r="VJ284" s="130"/>
      <c r="VK284" s="130"/>
      <c r="VL284" s="130"/>
      <c r="VM284" s="130"/>
      <c r="VN284" s="130"/>
      <c r="VO284" s="130"/>
      <c r="VP284" s="130"/>
      <c r="VQ284" s="130"/>
      <c r="VR284" s="130"/>
      <c r="VS284" s="130"/>
      <c r="VT284" s="130"/>
      <c r="VU284" s="130"/>
      <c r="VV284" s="130"/>
      <c r="VW284" s="130"/>
      <c r="VX284" s="130"/>
      <c r="VY284" s="130"/>
      <c r="VZ284" s="130"/>
      <c r="WA284" s="130"/>
      <c r="WB284" s="130"/>
      <c r="WC284" s="130"/>
      <c r="WD284" s="130"/>
      <c r="WE284" s="130"/>
      <c r="WF284" s="130"/>
      <c r="WG284" s="130"/>
      <c r="WH284" s="130"/>
      <c r="WI284" s="130"/>
      <c r="WJ284" s="130"/>
      <c r="WK284" s="130"/>
      <c r="WL284" s="130"/>
      <c r="WM284" s="130"/>
      <c r="WN284" s="130"/>
      <c r="WO284" s="130"/>
      <c r="WP284" s="130"/>
      <c r="WQ284" s="130"/>
      <c r="WR284" s="130"/>
      <c r="WS284" s="130"/>
      <c r="WT284" s="130"/>
      <c r="WU284" s="130"/>
      <c r="WV284" s="130"/>
      <c r="WW284" s="130"/>
      <c r="WX284" s="130"/>
      <c r="WY284" s="130"/>
      <c r="WZ284" s="130"/>
      <c r="XA284" s="130"/>
      <c r="XB284" s="130"/>
      <c r="XC284" s="130"/>
      <c r="XD284" s="130"/>
      <c r="XE284" s="130"/>
      <c r="XF284" s="130"/>
      <c r="XG284" s="130"/>
      <c r="XH284" s="130"/>
      <c r="XI284" s="130"/>
      <c r="XJ284" s="130"/>
      <c r="XK284" s="130"/>
      <c r="XL284" s="130"/>
      <c r="XM284" s="130"/>
      <c r="XN284" s="130"/>
      <c r="XO284" s="130"/>
      <c r="XP284" s="130"/>
      <c r="XQ284" s="130"/>
      <c r="XR284" s="130"/>
      <c r="XS284" s="130"/>
      <c r="XT284" s="130"/>
      <c r="XU284" s="130"/>
      <c r="XV284" s="130"/>
      <c r="XW284" s="130"/>
      <c r="XX284" s="130"/>
      <c r="XY284" s="130"/>
      <c r="XZ284" s="130"/>
      <c r="YA284" s="130"/>
      <c r="YB284" s="130"/>
      <c r="YC284" s="130"/>
      <c r="YD284" s="130"/>
      <c r="YE284" s="130"/>
      <c r="YF284" s="130"/>
      <c r="YG284" s="130"/>
      <c r="YH284" s="130"/>
      <c r="YI284" s="130"/>
      <c r="YJ284" s="130"/>
      <c r="YK284" s="130"/>
      <c r="YL284" s="130"/>
      <c r="YM284" s="130"/>
      <c r="YN284" s="130"/>
      <c r="YO284" s="130"/>
      <c r="YP284" s="130"/>
      <c r="YQ284" s="130"/>
      <c r="YR284" s="130"/>
      <c r="YS284" s="130"/>
      <c r="YT284" s="130"/>
      <c r="YU284" s="130"/>
      <c r="YV284" s="130"/>
      <c r="YW284" s="130"/>
      <c r="YX284" s="130"/>
      <c r="YY284" s="130"/>
      <c r="YZ284" s="130"/>
      <c r="ZA284" s="130"/>
      <c r="ZB284" s="130"/>
      <c r="ZC284" s="130"/>
      <c r="ZD284" s="130"/>
      <c r="ZE284" s="130"/>
      <c r="ZF284" s="130"/>
      <c r="ZG284" s="130"/>
      <c r="ZH284" s="130"/>
      <c r="ZI284" s="130"/>
      <c r="ZJ284" s="130"/>
      <c r="ZK284" s="130"/>
      <c r="ZL284" s="130"/>
      <c r="ZM284" s="130"/>
      <c r="ZN284" s="130"/>
      <c r="ZO284" s="130"/>
      <c r="ZP284" s="130"/>
      <c r="ZQ284" s="130"/>
      <c r="ZR284" s="130"/>
      <c r="ZS284" s="130"/>
      <c r="ZT284" s="130"/>
      <c r="ZU284" s="130"/>
      <c r="ZV284" s="130"/>
      <c r="ZW284" s="130"/>
      <c r="ZX284" s="130"/>
      <c r="ZY284" s="130"/>
      <c r="ZZ284" s="130"/>
      <c r="AAA284" s="130"/>
      <c r="AAB284" s="130"/>
      <c r="AAC284" s="130"/>
      <c r="AAD284" s="130"/>
      <c r="AAE284" s="130"/>
      <c r="AAF284" s="130"/>
      <c r="AAG284" s="130"/>
      <c r="AAH284" s="130"/>
      <c r="AAI284" s="130"/>
      <c r="AAJ284" s="130"/>
      <c r="AAK284" s="130"/>
      <c r="AAL284" s="130"/>
      <c r="AAM284" s="130"/>
      <c r="AAN284" s="130"/>
      <c r="AAO284" s="130"/>
      <c r="AAP284" s="130"/>
      <c r="AAQ284" s="130"/>
      <c r="AAR284" s="130"/>
      <c r="AAS284" s="130"/>
      <c r="AAT284" s="130"/>
      <c r="AAU284" s="130"/>
      <c r="AAV284" s="130"/>
      <c r="AAW284" s="130"/>
      <c r="AAX284" s="130"/>
      <c r="AAY284" s="130"/>
      <c r="AAZ284" s="130"/>
      <c r="ABA284" s="130"/>
      <c r="ABB284" s="130"/>
      <c r="ABC284" s="130"/>
      <c r="ABD284" s="130"/>
      <c r="ABE284" s="130"/>
      <c r="ABF284" s="130"/>
      <c r="ABG284" s="130"/>
      <c r="ABH284" s="130"/>
      <c r="ABI284" s="130"/>
      <c r="ABJ284" s="130"/>
      <c r="ABK284" s="130"/>
      <c r="ABL284" s="130"/>
      <c r="ABM284" s="130"/>
      <c r="ABN284" s="130"/>
      <c r="ABO284" s="130"/>
      <c r="ABP284" s="130"/>
      <c r="ABQ284" s="130"/>
      <c r="ABR284" s="130"/>
      <c r="ABS284" s="130"/>
      <c r="ABT284" s="130"/>
      <c r="ABU284" s="130"/>
      <c r="ABV284" s="130"/>
      <c r="ABW284" s="130"/>
      <c r="ABX284" s="130"/>
      <c r="ABY284" s="130"/>
      <c r="ABZ284" s="130"/>
      <c r="ACA284" s="130"/>
      <c r="ACB284" s="130"/>
      <c r="ACC284" s="130"/>
      <c r="ACD284" s="130"/>
      <c r="ACE284" s="130"/>
      <c r="ACF284" s="130"/>
      <c r="ACG284" s="130"/>
      <c r="ACH284" s="130"/>
      <c r="ACI284" s="130"/>
      <c r="ACJ284" s="130"/>
      <c r="ACK284" s="130"/>
      <c r="ACL284" s="130"/>
      <c r="ACM284" s="130"/>
      <c r="ACN284" s="130"/>
      <c r="ACO284" s="130"/>
      <c r="ACP284" s="130"/>
      <c r="ACQ284" s="130"/>
      <c r="ACR284" s="130"/>
      <c r="ACS284" s="130"/>
      <c r="ACT284" s="130"/>
      <c r="ACU284" s="130"/>
      <c r="ACV284" s="130"/>
      <c r="ACW284" s="130"/>
      <c r="ACX284" s="130"/>
      <c r="ACY284" s="130"/>
      <c r="ACZ284" s="130"/>
      <c r="ADA284" s="130"/>
      <c r="ADB284" s="130"/>
      <c r="ADC284" s="130"/>
      <c r="ADD284" s="130"/>
      <c r="ADE284" s="130"/>
      <c r="ADF284" s="130"/>
      <c r="ADG284" s="130"/>
      <c r="ADH284" s="130"/>
      <c r="ADI284" s="130"/>
      <c r="ADJ284" s="130"/>
      <c r="ADK284" s="130"/>
      <c r="ADL284" s="130"/>
      <c r="ADM284" s="130"/>
      <c r="ADN284" s="130"/>
      <c r="ADO284" s="130"/>
      <c r="ADP284" s="130"/>
      <c r="ADQ284" s="130"/>
      <c r="ADR284" s="130"/>
      <c r="ADS284" s="130"/>
      <c r="ADT284" s="130"/>
      <c r="ADU284" s="130"/>
      <c r="ADV284" s="130"/>
      <c r="ADW284" s="130"/>
      <c r="ADX284" s="130"/>
      <c r="ADY284" s="130"/>
      <c r="ADZ284" s="130"/>
      <c r="AEA284" s="130"/>
      <c r="AEB284" s="130"/>
      <c r="AEC284" s="130"/>
    </row>
    <row r="285" spans="1:809" customFormat="1" ht="15" customHeight="1">
      <c r="A285" s="49"/>
      <c r="B285" s="35">
        <v>3</v>
      </c>
      <c r="C285" s="62" t="s">
        <v>641</v>
      </c>
      <c r="D285" s="72" t="s">
        <v>493</v>
      </c>
      <c r="E285" s="63" t="s">
        <v>36</v>
      </c>
      <c r="F285" s="63" t="s">
        <v>198</v>
      </c>
      <c r="G285" s="63">
        <v>15</v>
      </c>
      <c r="H285" s="64"/>
      <c r="I285" s="63" t="s">
        <v>95</v>
      </c>
      <c r="J285" s="65">
        <v>1</v>
      </c>
      <c r="K285" s="90">
        <v>115</v>
      </c>
      <c r="L285" s="65">
        <v>1940</v>
      </c>
      <c r="M285" s="89">
        <v>1940</v>
      </c>
      <c r="N285" s="64"/>
      <c r="O285" s="68"/>
      <c r="P285" s="68"/>
      <c r="Q285" s="69" t="s">
        <v>298</v>
      </c>
      <c r="R285" s="70"/>
      <c r="S285" s="29"/>
      <c r="T285" s="30" t="str">
        <f t="shared" si="4"/>
        <v>Pb</v>
      </c>
      <c r="U285" s="29"/>
      <c r="V285" s="29"/>
      <c r="W285" s="29"/>
      <c r="X285" s="29"/>
      <c r="Y285" s="29"/>
      <c r="Z285" s="29"/>
      <c r="AA285" s="29"/>
      <c r="AB285" s="71"/>
      <c r="AC285" s="127"/>
      <c r="AD285" s="127"/>
      <c r="AE285" s="127"/>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c r="BA285" s="127"/>
      <c r="BB285" s="127"/>
      <c r="BC285" s="127"/>
      <c r="BD285" s="127"/>
      <c r="BE285" s="127"/>
      <c r="BF285" s="127"/>
      <c r="BG285" s="127"/>
      <c r="BH285" s="127"/>
      <c r="BI285" s="127"/>
      <c r="BJ285" s="127"/>
      <c r="BK285" s="127"/>
      <c r="BL285" s="127"/>
      <c r="BM285" s="127"/>
      <c r="BN285" s="127"/>
      <c r="BO285" s="127"/>
      <c r="BP285" s="127"/>
      <c r="BQ285" s="127"/>
      <c r="BR285" s="127"/>
      <c r="BS285" s="127"/>
      <c r="BT285" s="127"/>
      <c r="BU285" s="127"/>
      <c r="BV285" s="127"/>
      <c r="BW285" s="127"/>
      <c r="BX285" s="127"/>
      <c r="BY285" s="127"/>
      <c r="BZ285" s="127"/>
      <c r="CA285" s="127"/>
      <c r="CB285" s="127"/>
      <c r="CC285" s="127"/>
      <c r="CD285" s="127"/>
      <c r="CE285" s="127"/>
      <c r="CF285" s="127"/>
      <c r="CG285" s="127"/>
      <c r="CH285" s="127"/>
      <c r="CI285" s="127"/>
      <c r="CJ285" s="127"/>
      <c r="CK285" s="127"/>
      <c r="CL285" s="127"/>
      <c r="CM285" s="127"/>
      <c r="CN285" s="127"/>
      <c r="CO285" s="127"/>
      <c r="CP285" s="127"/>
      <c r="CQ285" s="127"/>
      <c r="CR285" s="127"/>
      <c r="CS285" s="127"/>
      <c r="CT285" s="127"/>
      <c r="CU285" s="127"/>
      <c r="CV285" s="127"/>
      <c r="CW285" s="127"/>
      <c r="CX285" s="127"/>
      <c r="CY285" s="127"/>
      <c r="CZ285" s="127"/>
      <c r="DA285" s="127"/>
      <c r="DB285" s="127"/>
      <c r="DC285" s="127"/>
      <c r="DD285" s="127"/>
      <c r="DE285" s="127"/>
      <c r="DF285" s="127"/>
      <c r="DG285" s="127"/>
      <c r="DH285" s="127"/>
      <c r="DI285" s="127"/>
      <c r="DJ285" s="127"/>
      <c r="DK285" s="127"/>
      <c r="DL285" s="127"/>
      <c r="DM285" s="127"/>
      <c r="DN285" s="127"/>
      <c r="DO285" s="127"/>
      <c r="DP285" s="127"/>
      <c r="DQ285" s="127"/>
      <c r="DR285" s="127"/>
      <c r="DS285" s="127"/>
      <c r="DT285" s="127"/>
      <c r="DU285" s="127"/>
      <c r="DV285" s="127"/>
      <c r="DW285" s="127"/>
      <c r="DX285" s="127"/>
      <c r="DY285" s="127"/>
      <c r="DZ285" s="127"/>
      <c r="EA285" s="127"/>
      <c r="EB285" s="127"/>
      <c r="EC285" s="127"/>
      <c r="ED285" s="127"/>
      <c r="EE285" s="127"/>
      <c r="EF285" s="127"/>
      <c r="EG285" s="127"/>
      <c r="EH285" s="127"/>
      <c r="EI285" s="127"/>
      <c r="EJ285" s="127"/>
      <c r="EK285" s="127"/>
      <c r="EL285" s="127"/>
      <c r="EM285" s="127"/>
      <c r="EN285" s="127"/>
      <c r="EO285" s="127"/>
      <c r="EP285" s="127"/>
      <c r="EQ285" s="127"/>
      <c r="ER285" s="127"/>
      <c r="ES285" s="127"/>
      <c r="ET285" s="127"/>
      <c r="EU285" s="127"/>
      <c r="EV285" s="127"/>
      <c r="EW285" s="127"/>
      <c r="EX285" s="127"/>
      <c r="EY285" s="127"/>
      <c r="EZ285" s="127"/>
      <c r="FA285" s="127"/>
      <c r="FB285" s="127"/>
      <c r="FC285" s="127"/>
      <c r="FD285" s="127"/>
      <c r="FE285" s="127"/>
      <c r="FF285" s="129"/>
      <c r="FG285" s="129"/>
      <c r="FH285" s="129"/>
      <c r="FI285" s="129"/>
      <c r="FJ285" s="129"/>
      <c r="FK285" s="129"/>
      <c r="FL285" s="129"/>
      <c r="FM285" s="129"/>
      <c r="FN285" s="129"/>
      <c r="FO285" s="129"/>
      <c r="FP285" s="129"/>
      <c r="FQ285" s="129"/>
      <c r="FR285" s="129"/>
      <c r="FS285" s="129"/>
      <c r="FT285" s="129"/>
      <c r="FU285" s="129"/>
      <c r="FV285" s="129"/>
      <c r="FW285" s="129"/>
      <c r="FX285" s="129"/>
      <c r="FY285" s="129"/>
      <c r="FZ285" s="129"/>
      <c r="GA285" s="129"/>
      <c r="GB285" s="129"/>
      <c r="GC285" s="129"/>
      <c r="GD285" s="129"/>
      <c r="GE285" s="129"/>
      <c r="GF285" s="129"/>
      <c r="GG285" s="129"/>
      <c r="GH285" s="129"/>
      <c r="GI285" s="129"/>
      <c r="GJ285" s="129"/>
      <c r="GK285" s="129"/>
      <c r="GL285" s="129"/>
      <c r="GM285" s="129"/>
      <c r="GN285" s="129"/>
      <c r="GO285" s="129"/>
      <c r="GP285" s="129"/>
      <c r="GQ285" s="129"/>
      <c r="GR285" s="129"/>
      <c r="GS285" s="129"/>
      <c r="GT285" s="129"/>
      <c r="GU285" s="129"/>
      <c r="GV285" s="129"/>
      <c r="GW285" s="129"/>
      <c r="GX285" s="129"/>
      <c r="GY285" s="129"/>
      <c r="GZ285" s="129"/>
      <c r="HA285" s="129"/>
      <c r="HB285" s="129"/>
      <c r="HC285" s="129"/>
      <c r="HD285" s="129"/>
      <c r="HE285" s="129"/>
      <c r="HF285" s="129"/>
      <c r="HG285" s="129"/>
      <c r="HH285" s="129"/>
      <c r="HI285" s="129"/>
      <c r="HJ285" s="129"/>
      <c r="HK285" s="129"/>
      <c r="HL285" s="129"/>
      <c r="HM285" s="129"/>
      <c r="HN285" s="129"/>
      <c r="HO285" s="129"/>
      <c r="HP285" s="129"/>
      <c r="HQ285" s="129"/>
      <c r="HR285" s="129"/>
      <c r="HS285" s="129"/>
      <c r="HT285" s="129"/>
      <c r="HU285" s="129"/>
      <c r="HV285" s="129"/>
      <c r="HW285" s="129"/>
      <c r="HX285" s="129"/>
      <c r="HY285" s="129"/>
      <c r="HZ285" s="129"/>
      <c r="IA285" s="129"/>
      <c r="IB285" s="129"/>
      <c r="IC285" s="129"/>
      <c r="ID285" s="129"/>
      <c r="IE285" s="129"/>
      <c r="IF285" s="129"/>
      <c r="IG285" s="129"/>
      <c r="IH285" s="129"/>
      <c r="II285" s="129"/>
      <c r="IJ285" s="129"/>
      <c r="IK285" s="129"/>
      <c r="IL285" s="129"/>
      <c r="IM285" s="129"/>
      <c r="IN285" s="129"/>
      <c r="IO285" s="129"/>
      <c r="IP285" s="129"/>
      <c r="IQ285" s="129"/>
      <c r="IR285" s="129"/>
      <c r="IS285" s="129"/>
      <c r="IT285" s="129"/>
      <c r="IU285" s="129"/>
      <c r="IV285" s="129"/>
      <c r="IW285" s="129"/>
      <c r="IX285" s="129"/>
      <c r="IY285" s="129"/>
      <c r="IZ285" s="129"/>
      <c r="JA285" s="129"/>
      <c r="JB285" s="129"/>
      <c r="JC285" s="129"/>
      <c r="JD285" s="129"/>
      <c r="JE285" s="129"/>
      <c r="JF285" s="129"/>
      <c r="JG285" s="129"/>
      <c r="JH285" s="129"/>
      <c r="JI285" s="129"/>
      <c r="JJ285" s="129"/>
      <c r="JK285" s="129"/>
      <c r="JL285" s="129"/>
      <c r="JM285" s="129"/>
      <c r="JN285" s="129"/>
      <c r="JO285" s="129"/>
      <c r="JP285" s="129"/>
      <c r="JQ285" s="129"/>
      <c r="JR285" s="129"/>
      <c r="JS285" s="129"/>
      <c r="JT285" s="129"/>
      <c r="JU285" s="129"/>
      <c r="JV285" s="129"/>
      <c r="JW285" s="129"/>
      <c r="JX285" s="129"/>
      <c r="JY285" s="129"/>
      <c r="JZ285" s="129"/>
      <c r="KA285" s="129"/>
      <c r="KB285" s="129"/>
      <c r="KC285" s="129"/>
      <c r="KD285" s="129"/>
      <c r="KE285" s="129"/>
      <c r="KF285" s="129"/>
      <c r="KG285" s="129"/>
      <c r="KH285" s="129"/>
      <c r="KI285" s="129"/>
      <c r="KJ285" s="129"/>
      <c r="KK285" s="129"/>
      <c r="KL285" s="129"/>
      <c r="KM285" s="129"/>
      <c r="KN285" s="129"/>
      <c r="KO285" s="129"/>
      <c r="KP285" s="129"/>
      <c r="KQ285" s="129"/>
      <c r="KR285" s="129"/>
      <c r="KS285" s="129"/>
      <c r="KT285" s="129"/>
      <c r="KU285" s="129"/>
      <c r="KV285" s="129"/>
      <c r="KW285" s="129"/>
      <c r="KX285" s="129"/>
      <c r="KY285" s="129"/>
      <c r="KZ285" s="129"/>
      <c r="LA285" s="129"/>
      <c r="LB285" s="129"/>
      <c r="LC285" s="129"/>
      <c r="LD285" s="129"/>
      <c r="LE285" s="129"/>
      <c r="LF285" s="129"/>
      <c r="LG285" s="129"/>
      <c r="LH285" s="129"/>
      <c r="LI285" s="129"/>
      <c r="LJ285" s="129"/>
      <c r="LK285" s="129"/>
      <c r="LL285" s="129"/>
      <c r="LM285" s="129"/>
      <c r="LN285" s="129"/>
      <c r="LO285" s="129"/>
      <c r="LP285" s="129"/>
      <c r="LQ285" s="129"/>
      <c r="LR285" s="129"/>
      <c r="LS285" s="129"/>
      <c r="LT285" s="129"/>
      <c r="LU285" s="129"/>
      <c r="LV285" s="129"/>
      <c r="LW285" s="129"/>
      <c r="LX285" s="129"/>
      <c r="LY285" s="129"/>
      <c r="LZ285" s="129"/>
      <c r="MA285" s="129"/>
      <c r="MB285" s="129"/>
      <c r="MC285" s="129"/>
      <c r="MD285" s="129"/>
      <c r="ME285" s="129"/>
      <c r="MF285" s="129"/>
      <c r="MG285" s="129"/>
      <c r="MH285" s="129"/>
      <c r="MI285" s="129"/>
      <c r="MJ285" s="129"/>
      <c r="MK285" s="129"/>
      <c r="ML285" s="129"/>
      <c r="MM285" s="129"/>
      <c r="MN285" s="129"/>
      <c r="MO285" s="129"/>
      <c r="MP285" s="129"/>
      <c r="MQ285" s="129"/>
      <c r="MR285" s="129"/>
      <c r="MS285" s="129"/>
      <c r="MT285" s="129"/>
      <c r="MU285" s="129"/>
      <c r="MV285" s="129"/>
      <c r="MW285" s="129"/>
      <c r="MX285" s="129"/>
      <c r="MY285" s="129"/>
      <c r="MZ285" s="129"/>
      <c r="NA285" s="129"/>
      <c r="NB285" s="129"/>
      <c r="NC285" s="129"/>
      <c r="ND285" s="129"/>
      <c r="NE285" s="129"/>
      <c r="NF285" s="129"/>
      <c r="NG285" s="129"/>
      <c r="NH285" s="129"/>
      <c r="NI285" s="129"/>
      <c r="NJ285" s="129"/>
      <c r="NK285" s="129"/>
      <c r="NL285" s="129"/>
      <c r="NM285" s="129"/>
      <c r="NN285" s="129"/>
      <c r="NO285" s="129"/>
      <c r="NP285" s="129"/>
      <c r="NQ285" s="129"/>
      <c r="NR285" s="129"/>
      <c r="NS285" s="129"/>
      <c r="NT285" s="129"/>
      <c r="NU285" s="129"/>
      <c r="NV285" s="129"/>
      <c r="NW285" s="129"/>
      <c r="NX285" s="129"/>
      <c r="NY285" s="129"/>
      <c r="NZ285" s="129"/>
      <c r="OA285" s="129"/>
      <c r="OB285" s="129"/>
      <c r="OC285" s="129"/>
      <c r="OD285" s="129"/>
      <c r="OE285" s="129"/>
      <c r="OF285" s="129"/>
      <c r="OG285" s="129"/>
      <c r="OH285" s="129"/>
      <c r="OI285" s="129"/>
      <c r="OJ285" s="129"/>
      <c r="OK285" s="129"/>
      <c r="OL285" s="129"/>
      <c r="OM285" s="129"/>
      <c r="ON285" s="129"/>
      <c r="OO285" s="129"/>
      <c r="OP285" s="129"/>
      <c r="OQ285" s="129"/>
      <c r="OR285" s="129"/>
      <c r="OS285" s="129"/>
      <c r="OT285" s="129"/>
      <c r="OU285" s="129"/>
      <c r="OV285" s="129"/>
      <c r="OW285" s="129"/>
      <c r="OX285" s="129"/>
      <c r="OY285" s="129"/>
      <c r="OZ285" s="129"/>
      <c r="PA285" s="129"/>
      <c r="PB285" s="129"/>
      <c r="PC285" s="129"/>
      <c r="PD285" s="129"/>
      <c r="PE285" s="129"/>
      <c r="PF285" s="129"/>
      <c r="PG285" s="129"/>
      <c r="PH285" s="129"/>
      <c r="PI285" s="129"/>
      <c r="PJ285" s="129"/>
      <c r="PK285" s="129"/>
      <c r="PL285" s="129"/>
      <c r="PM285" s="129"/>
      <c r="PN285" s="129"/>
      <c r="PO285" s="129"/>
      <c r="PP285" s="129"/>
      <c r="PQ285" s="129"/>
      <c r="PR285" s="129"/>
      <c r="PS285" s="129"/>
      <c r="PT285" s="129"/>
      <c r="PU285" s="129"/>
      <c r="PV285" s="129"/>
      <c r="PW285" s="129"/>
      <c r="PX285" s="129"/>
      <c r="PY285" s="129"/>
      <c r="PZ285" s="129"/>
      <c r="QA285" s="129"/>
      <c r="QB285" s="129"/>
      <c r="QC285" s="129"/>
      <c r="QD285" s="129"/>
      <c r="QE285" s="129"/>
      <c r="QF285" s="129"/>
      <c r="QG285" s="129"/>
      <c r="QH285" s="129"/>
      <c r="QI285" s="129"/>
      <c r="QJ285" s="129"/>
      <c r="QK285" s="129"/>
      <c r="QL285" s="129"/>
      <c r="QM285" s="129"/>
      <c r="QN285" s="129"/>
      <c r="QO285" s="129"/>
      <c r="QP285" s="129"/>
      <c r="QQ285" s="129"/>
      <c r="QR285" s="129"/>
      <c r="QS285" s="129"/>
      <c r="QT285" s="129"/>
      <c r="QU285" s="129"/>
      <c r="QV285" s="129"/>
      <c r="QW285" s="129"/>
      <c r="QX285" s="129"/>
      <c r="QY285" s="129"/>
      <c r="QZ285" s="129"/>
      <c r="RA285" s="129"/>
      <c r="RB285" s="129"/>
      <c r="RC285" s="129"/>
      <c r="RD285" s="129"/>
      <c r="RE285" s="129"/>
      <c r="RF285" s="129"/>
      <c r="RG285" s="129"/>
      <c r="RH285" s="129"/>
      <c r="RI285" s="129"/>
      <c r="RJ285" s="129"/>
      <c r="RK285" s="129"/>
      <c r="RL285" s="129"/>
      <c r="RM285" s="129"/>
      <c r="RN285" s="129"/>
      <c r="RO285" s="129"/>
      <c r="RP285" s="129"/>
      <c r="RQ285" s="129"/>
      <c r="RR285" s="129"/>
      <c r="RS285" s="129"/>
      <c r="RT285" s="129"/>
      <c r="RU285" s="129"/>
      <c r="RV285" s="129"/>
      <c r="RW285" s="129"/>
      <c r="RX285" s="129"/>
      <c r="RY285" s="129"/>
      <c r="RZ285" s="129"/>
      <c r="SA285" s="129"/>
      <c r="SB285" s="129"/>
      <c r="SC285" s="129"/>
      <c r="SD285" s="129"/>
      <c r="SE285" s="129"/>
      <c r="SF285" s="129"/>
      <c r="SG285" s="129"/>
      <c r="SH285" s="129"/>
      <c r="SI285" s="129"/>
      <c r="SJ285" s="129"/>
      <c r="SK285" s="129"/>
      <c r="SL285" s="129"/>
      <c r="SM285" s="129"/>
      <c r="SN285" s="129"/>
      <c r="SO285" s="129"/>
      <c r="SP285" s="129"/>
      <c r="SQ285" s="129"/>
      <c r="SR285" s="129"/>
      <c r="SS285" s="129"/>
      <c r="ST285" s="129"/>
      <c r="SU285" s="129"/>
      <c r="SV285" s="129"/>
      <c r="SW285" s="129"/>
      <c r="SX285" s="129"/>
      <c r="SY285" s="129"/>
      <c r="SZ285" s="129"/>
      <c r="TA285" s="129"/>
      <c r="TB285" s="129"/>
      <c r="TC285" s="129"/>
      <c r="TD285" s="129"/>
      <c r="TE285" s="129"/>
      <c r="TF285" s="129"/>
      <c r="TG285" s="129"/>
      <c r="TH285" s="129"/>
      <c r="TI285" s="129"/>
      <c r="TJ285" s="129"/>
      <c r="TK285" s="129"/>
      <c r="TL285" s="129"/>
      <c r="TM285" s="129"/>
      <c r="TN285" s="129"/>
      <c r="TO285" s="129"/>
      <c r="TP285" s="129"/>
      <c r="TQ285" s="129"/>
      <c r="TR285" s="129"/>
      <c r="TS285" s="129"/>
      <c r="TT285" s="129"/>
      <c r="TU285" s="129"/>
      <c r="TV285" s="129"/>
      <c r="TW285" s="129"/>
      <c r="TX285" s="129"/>
      <c r="TY285" s="129"/>
      <c r="TZ285" s="129"/>
      <c r="UA285" s="129"/>
      <c r="UB285" s="129"/>
      <c r="UC285" s="129"/>
      <c r="UD285" s="129"/>
      <c r="UE285" s="129"/>
      <c r="UF285" s="129"/>
      <c r="UG285" s="129"/>
      <c r="UH285" s="129"/>
      <c r="UI285" s="129"/>
      <c r="UJ285" s="129"/>
      <c r="UK285" s="129"/>
      <c r="UL285" s="129"/>
      <c r="UM285" s="129"/>
      <c r="UN285" s="129"/>
      <c r="UO285" s="129"/>
      <c r="UP285" s="129"/>
      <c r="UQ285" s="129"/>
      <c r="UR285" s="129"/>
      <c r="US285" s="129"/>
      <c r="UT285" s="129"/>
      <c r="UU285" s="129"/>
      <c r="UV285" s="129"/>
      <c r="UW285" s="129"/>
      <c r="UX285" s="129"/>
      <c r="UY285" s="129"/>
      <c r="UZ285" s="129"/>
      <c r="VA285" s="129"/>
      <c r="VB285" s="129"/>
      <c r="VC285" s="129"/>
      <c r="VD285" s="129"/>
      <c r="VE285" s="129"/>
      <c r="VF285" s="129"/>
      <c r="VG285" s="129"/>
      <c r="VH285" s="129"/>
      <c r="VI285" s="129"/>
      <c r="VJ285" s="129"/>
      <c r="VK285" s="129"/>
      <c r="VL285" s="129"/>
      <c r="VM285" s="129"/>
      <c r="VN285" s="129"/>
      <c r="VO285" s="129"/>
      <c r="VP285" s="129"/>
      <c r="VQ285" s="129"/>
      <c r="VR285" s="129"/>
      <c r="VS285" s="129"/>
      <c r="VT285" s="129"/>
      <c r="VU285" s="129"/>
      <c r="VV285" s="129"/>
      <c r="VW285" s="129"/>
      <c r="VX285" s="129"/>
      <c r="VY285" s="129"/>
      <c r="VZ285" s="129"/>
      <c r="WA285" s="129"/>
      <c r="WB285" s="129"/>
      <c r="WC285" s="129"/>
      <c r="WD285" s="129"/>
      <c r="WE285" s="129"/>
      <c r="WF285" s="129"/>
      <c r="WG285" s="129"/>
      <c r="WH285" s="129"/>
      <c r="WI285" s="129"/>
      <c r="WJ285" s="129"/>
      <c r="WK285" s="129"/>
      <c r="WL285" s="129"/>
      <c r="WM285" s="129"/>
      <c r="WN285" s="129"/>
      <c r="WO285" s="129"/>
      <c r="WP285" s="129"/>
      <c r="WQ285" s="129"/>
      <c r="WR285" s="129"/>
      <c r="WS285" s="129"/>
      <c r="WT285" s="129"/>
      <c r="WU285" s="129"/>
      <c r="WV285" s="129"/>
      <c r="WW285" s="129"/>
      <c r="WX285" s="129"/>
      <c r="WY285" s="129"/>
      <c r="WZ285" s="129"/>
      <c r="XA285" s="129"/>
      <c r="XB285" s="129"/>
      <c r="XC285" s="129"/>
      <c r="XD285" s="129"/>
      <c r="XE285" s="129"/>
      <c r="XF285" s="129"/>
      <c r="XG285" s="129"/>
      <c r="XH285" s="129"/>
      <c r="XI285" s="129"/>
      <c r="XJ285" s="129"/>
      <c r="XK285" s="129"/>
      <c r="XL285" s="129"/>
      <c r="XM285" s="129"/>
      <c r="XN285" s="129"/>
      <c r="XO285" s="129"/>
      <c r="XP285" s="129"/>
      <c r="XQ285" s="129"/>
      <c r="XR285" s="129"/>
      <c r="XS285" s="129"/>
      <c r="XT285" s="129"/>
      <c r="XU285" s="129"/>
      <c r="XV285" s="129"/>
      <c r="XW285" s="129"/>
      <c r="XX285" s="129"/>
      <c r="XY285" s="129"/>
      <c r="XZ285" s="129"/>
      <c r="YA285" s="129"/>
      <c r="YB285" s="129"/>
      <c r="YC285" s="129"/>
      <c r="YD285" s="129"/>
      <c r="YE285" s="129"/>
      <c r="YF285" s="129"/>
      <c r="YG285" s="129"/>
      <c r="YH285" s="129"/>
      <c r="YI285" s="129"/>
      <c r="YJ285" s="129"/>
      <c r="YK285" s="129"/>
      <c r="YL285" s="129"/>
      <c r="YM285" s="129"/>
      <c r="YN285" s="129"/>
      <c r="YO285" s="129"/>
      <c r="YP285" s="129"/>
      <c r="YQ285" s="129"/>
      <c r="YR285" s="129"/>
      <c r="YS285" s="129"/>
      <c r="YT285" s="129"/>
      <c r="YU285" s="129"/>
      <c r="YV285" s="129"/>
      <c r="YW285" s="129"/>
      <c r="YX285" s="129"/>
      <c r="YY285" s="129"/>
      <c r="YZ285" s="129"/>
      <c r="ZA285" s="129"/>
      <c r="ZB285" s="129"/>
      <c r="ZC285" s="129"/>
      <c r="ZD285" s="129"/>
      <c r="ZE285" s="129"/>
      <c r="ZF285" s="129"/>
      <c r="ZG285" s="129"/>
      <c r="ZH285" s="129"/>
      <c r="ZI285" s="129"/>
      <c r="ZJ285" s="129"/>
      <c r="ZK285" s="129"/>
      <c r="ZL285" s="129"/>
      <c r="ZM285" s="129"/>
      <c r="ZN285" s="129"/>
      <c r="ZO285" s="129"/>
      <c r="ZP285" s="129"/>
      <c r="ZQ285" s="129"/>
      <c r="ZR285" s="129"/>
      <c r="ZS285" s="129"/>
      <c r="ZT285" s="129"/>
      <c r="ZU285" s="129"/>
      <c r="ZV285" s="129"/>
      <c r="ZW285" s="129"/>
      <c r="ZX285" s="129"/>
      <c r="ZY285" s="129"/>
      <c r="ZZ285" s="129"/>
      <c r="AAA285" s="129"/>
      <c r="AAB285" s="129"/>
      <c r="AAC285" s="129"/>
      <c r="AAD285" s="129"/>
      <c r="AAE285" s="129"/>
      <c r="AAF285" s="129"/>
      <c r="AAG285" s="129"/>
      <c r="AAH285" s="129"/>
      <c r="AAI285" s="129"/>
      <c r="AAJ285" s="129"/>
      <c r="AAK285" s="129"/>
      <c r="AAL285" s="129"/>
      <c r="AAM285" s="129"/>
      <c r="AAN285" s="129"/>
      <c r="AAO285" s="129"/>
      <c r="AAP285" s="129"/>
      <c r="AAQ285" s="129"/>
      <c r="AAR285" s="129"/>
      <c r="AAS285" s="129"/>
      <c r="AAT285" s="129"/>
      <c r="AAU285" s="129"/>
      <c r="AAV285" s="129"/>
      <c r="AAW285" s="129"/>
      <c r="AAX285" s="129"/>
      <c r="AAY285" s="129"/>
      <c r="AAZ285" s="129"/>
      <c r="ABA285" s="129"/>
      <c r="ABB285" s="129"/>
      <c r="ABC285" s="129"/>
      <c r="ABD285" s="129"/>
      <c r="ABE285" s="129"/>
      <c r="ABF285" s="129"/>
      <c r="ABG285" s="129"/>
      <c r="ABH285" s="129"/>
      <c r="ABI285" s="129"/>
      <c r="ABJ285" s="129"/>
      <c r="ABK285" s="129"/>
      <c r="ABL285" s="129"/>
      <c r="ABM285" s="129"/>
      <c r="ABN285" s="129"/>
      <c r="ABO285" s="129"/>
      <c r="ABP285" s="129"/>
      <c r="ABQ285" s="129"/>
      <c r="ABR285" s="129"/>
      <c r="ABS285" s="129"/>
      <c r="ABT285" s="129"/>
      <c r="ABU285" s="129"/>
      <c r="ABV285" s="129"/>
      <c r="ABW285" s="129"/>
      <c r="ABX285" s="129"/>
      <c r="ABY285" s="129"/>
      <c r="ABZ285" s="129"/>
      <c r="ACA285" s="129"/>
      <c r="ACB285" s="129"/>
      <c r="ACC285" s="129"/>
      <c r="ACD285" s="129"/>
      <c r="ACE285" s="129"/>
      <c r="ACF285" s="129"/>
      <c r="ACG285" s="129"/>
      <c r="ACH285" s="129"/>
      <c r="ACI285" s="129"/>
      <c r="ACJ285" s="129"/>
      <c r="ACK285" s="129"/>
      <c r="ACL285" s="129"/>
      <c r="ACM285" s="129"/>
      <c r="ACN285" s="129"/>
      <c r="ACO285" s="129"/>
      <c r="ACP285" s="129"/>
      <c r="ACQ285" s="129"/>
      <c r="ACR285" s="129"/>
      <c r="ACS285" s="129"/>
      <c r="ACT285" s="129"/>
      <c r="ACU285" s="129"/>
      <c r="ACV285" s="129"/>
      <c r="ACW285" s="129"/>
      <c r="ACX285" s="129"/>
      <c r="ACY285" s="129"/>
      <c r="ACZ285" s="129"/>
      <c r="ADA285" s="129"/>
      <c r="ADB285" s="129"/>
      <c r="ADC285" s="129"/>
      <c r="ADD285" s="129"/>
      <c r="ADE285" s="129"/>
      <c r="ADF285" s="129"/>
      <c r="ADG285" s="129"/>
      <c r="ADH285" s="129"/>
      <c r="ADI285" s="129"/>
      <c r="ADJ285" s="129"/>
      <c r="ADK285" s="129"/>
      <c r="ADL285" s="129"/>
      <c r="ADM285" s="129"/>
      <c r="ADN285" s="129"/>
      <c r="ADO285" s="129"/>
      <c r="ADP285" s="129"/>
      <c r="ADQ285" s="129"/>
      <c r="ADR285" s="129"/>
      <c r="ADS285" s="129"/>
      <c r="ADT285" s="129"/>
      <c r="ADU285" s="129"/>
      <c r="ADV285" s="129"/>
      <c r="ADW285" s="129"/>
      <c r="ADX285" s="129"/>
      <c r="ADY285" s="129"/>
      <c r="ADZ285" s="129"/>
      <c r="AEA285" s="129"/>
      <c r="AEB285" s="129"/>
      <c r="AEC285" s="129"/>
    </row>
    <row r="286" spans="1:809" ht="15" customHeight="1">
      <c r="A286" s="49"/>
      <c r="B286" s="35">
        <v>3</v>
      </c>
      <c r="C286" s="93" t="s">
        <v>642</v>
      </c>
      <c r="D286" s="94" t="s">
        <v>56</v>
      </c>
      <c r="E286" s="95" t="s">
        <v>36</v>
      </c>
      <c r="F286" s="95" t="s">
        <v>198</v>
      </c>
      <c r="G286" s="95"/>
      <c r="H286" s="96"/>
      <c r="I286" s="95" t="s">
        <v>30</v>
      </c>
      <c r="J286" s="97">
        <v>1</v>
      </c>
      <c r="K286" s="98">
        <v>21</v>
      </c>
      <c r="L286" s="97">
        <v>1939</v>
      </c>
      <c r="M286" s="118">
        <v>1939</v>
      </c>
      <c r="N286" s="99"/>
      <c r="O286" s="99"/>
      <c r="P286" s="60"/>
      <c r="Q286" s="60" t="s">
        <v>298</v>
      </c>
      <c r="R286" s="58"/>
      <c r="S286" s="29"/>
      <c r="T286" s="30" t="str">
        <f t="shared" si="4"/>
        <v>Cu</v>
      </c>
      <c r="U286" s="29">
        <v>4</v>
      </c>
      <c r="V286" s="29"/>
      <c r="W286" s="29"/>
      <c r="X286" s="29"/>
      <c r="Y286" s="29">
        <v>1882</v>
      </c>
      <c r="Z286" s="29"/>
      <c r="AA286" s="29" t="s">
        <v>266</v>
      </c>
      <c r="AC286" s="127"/>
      <c r="AD286" s="127"/>
      <c r="AE286" s="127"/>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c r="BA286" s="127"/>
      <c r="BB286" s="127"/>
      <c r="BC286" s="127"/>
      <c r="BD286" s="127"/>
      <c r="BE286" s="127"/>
      <c r="BF286" s="127"/>
      <c r="BG286" s="127"/>
      <c r="BH286" s="127"/>
      <c r="BI286" s="127"/>
      <c r="BJ286" s="127"/>
      <c r="BK286" s="127"/>
      <c r="BL286" s="127"/>
      <c r="BM286" s="127"/>
      <c r="BN286" s="127"/>
      <c r="BO286" s="127"/>
      <c r="BP286" s="127"/>
      <c r="BQ286" s="127"/>
      <c r="BR286" s="127"/>
      <c r="BS286" s="127"/>
      <c r="BT286" s="127"/>
      <c r="BU286" s="127"/>
      <c r="BV286" s="127"/>
      <c r="BW286" s="127"/>
      <c r="BX286" s="127"/>
      <c r="BY286" s="127"/>
      <c r="BZ286" s="127"/>
      <c r="CA286" s="127"/>
      <c r="CB286" s="127"/>
      <c r="CC286" s="127"/>
      <c r="CD286" s="127"/>
      <c r="CE286" s="127"/>
      <c r="CF286" s="127"/>
      <c r="CG286" s="127"/>
      <c r="CH286" s="127"/>
      <c r="CI286" s="127"/>
      <c r="CJ286" s="127"/>
      <c r="CK286" s="127"/>
      <c r="CL286" s="127"/>
      <c r="CM286" s="127"/>
      <c r="CN286" s="127"/>
      <c r="CO286" s="127"/>
      <c r="CP286" s="127"/>
      <c r="CQ286" s="127"/>
      <c r="CR286" s="127"/>
      <c r="CS286" s="127"/>
      <c r="CT286" s="127"/>
      <c r="CU286" s="127"/>
      <c r="CV286" s="127"/>
      <c r="CW286" s="127"/>
      <c r="CX286" s="127"/>
      <c r="CY286" s="127"/>
      <c r="CZ286" s="127"/>
      <c r="DA286" s="127"/>
      <c r="DB286" s="127"/>
      <c r="DC286" s="127"/>
      <c r="DD286" s="127"/>
      <c r="DE286" s="127"/>
      <c r="DF286" s="127"/>
      <c r="DG286" s="127"/>
      <c r="DH286" s="127"/>
      <c r="DI286" s="127"/>
      <c r="DJ286" s="127"/>
      <c r="DK286" s="127"/>
      <c r="DL286" s="127"/>
      <c r="DM286" s="127"/>
      <c r="DN286" s="127"/>
      <c r="DO286" s="127"/>
      <c r="DP286" s="127"/>
      <c r="DQ286" s="127"/>
      <c r="DR286" s="127"/>
      <c r="DS286" s="127"/>
      <c r="DT286" s="127"/>
      <c r="DU286" s="127"/>
      <c r="DV286" s="127"/>
      <c r="DW286" s="127"/>
      <c r="DX286" s="127"/>
      <c r="DY286" s="127"/>
      <c r="DZ286" s="127"/>
      <c r="EA286" s="127"/>
      <c r="EB286" s="127"/>
      <c r="EC286" s="127"/>
      <c r="ED286" s="127"/>
      <c r="EE286" s="127"/>
      <c r="EF286" s="127"/>
      <c r="EG286" s="127"/>
      <c r="EH286" s="127"/>
      <c r="EI286" s="127"/>
      <c r="EJ286" s="127"/>
      <c r="EK286" s="127"/>
      <c r="EL286" s="127"/>
      <c r="EM286" s="127"/>
      <c r="EN286" s="127"/>
      <c r="EO286" s="127"/>
      <c r="EP286" s="127"/>
      <c r="EQ286" s="127"/>
      <c r="ER286" s="127"/>
      <c r="ES286" s="127"/>
      <c r="ET286" s="127"/>
      <c r="EU286" s="127"/>
      <c r="EV286" s="127"/>
      <c r="EW286" s="127"/>
      <c r="EX286" s="127"/>
      <c r="EY286" s="127"/>
      <c r="EZ286" s="127"/>
      <c r="FA286" s="127"/>
      <c r="FB286" s="127"/>
      <c r="FC286" s="127"/>
      <c r="FD286" s="127"/>
      <c r="FE286" s="127"/>
      <c r="FF286" s="129"/>
      <c r="FG286" s="129"/>
      <c r="FH286" s="129"/>
      <c r="FI286" s="129"/>
      <c r="FJ286" s="129"/>
      <c r="FK286" s="129"/>
      <c r="FL286" s="129"/>
      <c r="FM286" s="129"/>
      <c r="FN286" s="129"/>
      <c r="FO286" s="129"/>
      <c r="FP286" s="129"/>
      <c r="FQ286" s="129"/>
      <c r="FR286" s="129"/>
      <c r="FS286" s="129"/>
      <c r="FT286" s="129"/>
      <c r="FU286" s="129"/>
      <c r="FV286" s="129"/>
      <c r="FW286" s="129"/>
      <c r="FX286" s="129"/>
      <c r="FY286" s="129"/>
      <c r="FZ286" s="129"/>
      <c r="GA286" s="129"/>
      <c r="GB286" s="129"/>
      <c r="GC286" s="129"/>
      <c r="GD286" s="129"/>
      <c r="GE286" s="129"/>
      <c r="GF286" s="129"/>
      <c r="GG286" s="129"/>
      <c r="GH286" s="129"/>
      <c r="GI286" s="129"/>
      <c r="GJ286" s="129"/>
      <c r="GK286" s="129"/>
      <c r="GL286" s="129"/>
      <c r="GM286" s="129"/>
      <c r="GN286" s="129"/>
      <c r="GO286" s="129"/>
      <c r="GP286" s="129"/>
      <c r="GQ286" s="129"/>
      <c r="GR286" s="129"/>
      <c r="GS286" s="129"/>
      <c r="GT286" s="129"/>
      <c r="GU286" s="129"/>
      <c r="GV286" s="129"/>
      <c r="GW286" s="129"/>
      <c r="GX286" s="129"/>
      <c r="GY286" s="129"/>
      <c r="GZ286" s="129"/>
      <c r="HA286" s="129"/>
      <c r="HB286" s="129"/>
      <c r="HC286" s="129"/>
      <c r="HD286" s="129"/>
      <c r="HE286" s="129"/>
      <c r="HF286" s="129"/>
      <c r="HG286" s="129"/>
      <c r="HH286" s="129"/>
      <c r="HI286" s="129"/>
      <c r="HJ286" s="129"/>
      <c r="HK286" s="129"/>
      <c r="HL286" s="129"/>
      <c r="HM286" s="129"/>
      <c r="HN286" s="129"/>
      <c r="HO286" s="129"/>
      <c r="HP286" s="129"/>
      <c r="HQ286" s="129"/>
      <c r="HR286" s="129"/>
      <c r="HS286" s="129"/>
      <c r="HT286" s="129"/>
      <c r="HU286" s="129"/>
      <c r="HV286" s="129"/>
      <c r="HW286" s="129"/>
      <c r="HX286" s="129"/>
      <c r="HY286" s="129"/>
      <c r="HZ286" s="129"/>
      <c r="IA286" s="129"/>
      <c r="IB286" s="129"/>
      <c r="IC286" s="129"/>
      <c r="ID286" s="129"/>
      <c r="IE286" s="129"/>
      <c r="IF286" s="129"/>
      <c r="IG286" s="129"/>
      <c r="IH286" s="129"/>
      <c r="II286" s="129"/>
      <c r="IJ286" s="129"/>
      <c r="IK286" s="129"/>
      <c r="IL286" s="129"/>
      <c r="IM286" s="129"/>
      <c r="IN286" s="129"/>
      <c r="IO286" s="129"/>
      <c r="IP286" s="129"/>
      <c r="IQ286" s="129"/>
      <c r="IR286" s="129"/>
      <c r="IS286" s="129"/>
      <c r="IT286" s="129"/>
      <c r="IU286" s="129"/>
      <c r="IV286" s="129"/>
      <c r="IW286" s="129"/>
      <c r="IX286" s="129"/>
      <c r="IY286" s="129"/>
      <c r="IZ286" s="129"/>
      <c r="JA286" s="129"/>
      <c r="JB286" s="129"/>
      <c r="JC286" s="129"/>
      <c r="JD286" s="129"/>
      <c r="JE286" s="129"/>
      <c r="JF286" s="129"/>
      <c r="JG286" s="129"/>
      <c r="JH286" s="129"/>
      <c r="JI286" s="129"/>
      <c r="JJ286" s="129"/>
      <c r="JK286" s="129"/>
      <c r="JL286" s="129"/>
      <c r="JM286" s="129"/>
      <c r="JN286" s="129"/>
      <c r="JO286" s="129"/>
      <c r="JP286" s="129"/>
      <c r="JQ286" s="129"/>
      <c r="JR286" s="129"/>
      <c r="JS286" s="129"/>
      <c r="JT286" s="129"/>
      <c r="JU286" s="129"/>
      <c r="JV286" s="129"/>
      <c r="JW286" s="129"/>
      <c r="JX286" s="129"/>
      <c r="JY286" s="129"/>
      <c r="JZ286" s="129"/>
      <c r="KA286" s="129"/>
      <c r="KB286" s="129"/>
      <c r="KC286" s="129"/>
      <c r="KD286" s="129"/>
      <c r="KE286" s="129"/>
      <c r="KF286" s="129"/>
      <c r="KG286" s="129"/>
      <c r="KH286" s="129"/>
      <c r="KI286" s="129"/>
      <c r="KJ286" s="129"/>
      <c r="KK286" s="129"/>
      <c r="KL286" s="129"/>
      <c r="KM286" s="129"/>
      <c r="KN286" s="129"/>
      <c r="KO286" s="129"/>
      <c r="KP286" s="129"/>
      <c r="KQ286" s="129"/>
      <c r="KR286" s="129"/>
      <c r="KS286" s="129"/>
      <c r="KT286" s="129"/>
      <c r="KU286" s="129"/>
      <c r="KV286" s="129"/>
      <c r="KW286" s="129"/>
      <c r="KX286" s="129"/>
      <c r="KY286" s="129"/>
      <c r="KZ286" s="129"/>
      <c r="LA286" s="129"/>
      <c r="LB286" s="129"/>
      <c r="LC286" s="129"/>
      <c r="LD286" s="129"/>
      <c r="LE286" s="129"/>
      <c r="LF286" s="129"/>
      <c r="LG286" s="129"/>
      <c r="LH286" s="129"/>
      <c r="LI286" s="129"/>
      <c r="LJ286" s="129"/>
      <c r="LK286" s="129"/>
      <c r="LL286" s="129"/>
      <c r="LM286" s="129"/>
      <c r="LN286" s="129"/>
      <c r="LO286" s="129"/>
      <c r="LP286" s="129"/>
      <c r="LQ286" s="129"/>
      <c r="LR286" s="129"/>
      <c r="LS286" s="129"/>
      <c r="LT286" s="129"/>
      <c r="LU286" s="129"/>
      <c r="LV286" s="129"/>
      <c r="LW286" s="129"/>
      <c r="LX286" s="129"/>
      <c r="LY286" s="129"/>
      <c r="LZ286" s="129"/>
      <c r="MA286" s="129"/>
      <c r="MB286" s="129"/>
      <c r="MC286" s="129"/>
      <c r="MD286" s="129"/>
      <c r="ME286" s="129"/>
      <c r="MF286" s="129"/>
      <c r="MG286" s="129"/>
      <c r="MH286" s="129"/>
      <c r="MI286" s="129"/>
      <c r="MJ286" s="129"/>
      <c r="MK286" s="129"/>
      <c r="ML286" s="129"/>
      <c r="MM286" s="129"/>
      <c r="MN286" s="129"/>
      <c r="MO286" s="129"/>
      <c r="MP286" s="129"/>
      <c r="MQ286" s="129"/>
      <c r="MR286" s="129"/>
      <c r="MS286" s="129"/>
      <c r="MT286" s="129"/>
      <c r="MU286" s="129"/>
      <c r="MV286" s="129"/>
      <c r="MW286" s="129"/>
      <c r="MX286" s="129"/>
      <c r="MY286" s="129"/>
      <c r="MZ286" s="129"/>
      <c r="NA286" s="129"/>
      <c r="NB286" s="129"/>
      <c r="NC286" s="129"/>
      <c r="ND286" s="129"/>
      <c r="NE286" s="129"/>
      <c r="NF286" s="129"/>
      <c r="NG286" s="129"/>
      <c r="NH286" s="129"/>
      <c r="NI286" s="129"/>
      <c r="NJ286" s="129"/>
      <c r="NK286" s="129"/>
      <c r="NL286" s="129"/>
      <c r="NM286" s="129"/>
      <c r="NN286" s="129"/>
      <c r="NO286" s="129"/>
      <c r="NP286" s="129"/>
      <c r="NQ286" s="129"/>
      <c r="NR286" s="129"/>
      <c r="NS286" s="129"/>
      <c r="NT286" s="129"/>
      <c r="NU286" s="129"/>
      <c r="NV286" s="129"/>
      <c r="NW286" s="129"/>
      <c r="NX286" s="129"/>
      <c r="NY286" s="129"/>
      <c r="NZ286" s="129"/>
      <c r="OA286" s="129"/>
      <c r="OB286" s="129"/>
      <c r="OC286" s="129"/>
      <c r="OD286" s="129"/>
      <c r="OE286" s="129"/>
      <c r="OF286" s="129"/>
      <c r="OG286" s="129"/>
      <c r="OH286" s="129"/>
      <c r="OI286" s="129"/>
      <c r="OJ286" s="129"/>
      <c r="OK286" s="129"/>
      <c r="OL286" s="129"/>
      <c r="OM286" s="129"/>
      <c r="ON286" s="129"/>
      <c r="OO286" s="129"/>
      <c r="OP286" s="129"/>
      <c r="OQ286" s="129"/>
      <c r="OR286" s="129"/>
      <c r="OS286" s="129"/>
      <c r="OT286" s="129"/>
      <c r="OU286" s="129"/>
      <c r="OV286" s="129"/>
      <c r="OW286" s="129"/>
      <c r="OX286" s="129"/>
      <c r="OY286" s="129"/>
      <c r="OZ286" s="129"/>
      <c r="PA286" s="129"/>
      <c r="PB286" s="129"/>
      <c r="PC286" s="129"/>
      <c r="PD286" s="129"/>
      <c r="PE286" s="129"/>
      <c r="PF286" s="129"/>
      <c r="PG286" s="129"/>
      <c r="PH286" s="129"/>
      <c r="PI286" s="129"/>
      <c r="PJ286" s="129"/>
      <c r="PK286" s="129"/>
      <c r="PL286" s="129"/>
      <c r="PM286" s="129"/>
      <c r="PN286" s="129"/>
      <c r="PO286" s="129"/>
      <c r="PP286" s="129"/>
      <c r="PQ286" s="129"/>
      <c r="PR286" s="129"/>
      <c r="PS286" s="129"/>
      <c r="PT286" s="129"/>
      <c r="PU286" s="129"/>
      <c r="PV286" s="129"/>
      <c r="PW286" s="129"/>
      <c r="PX286" s="129"/>
      <c r="PY286" s="129"/>
      <c r="PZ286" s="129"/>
      <c r="QA286" s="129"/>
      <c r="QB286" s="129"/>
      <c r="QC286" s="129"/>
      <c r="QD286" s="129"/>
      <c r="QE286" s="129"/>
      <c r="QF286" s="129"/>
      <c r="QG286" s="129"/>
      <c r="QH286" s="129"/>
      <c r="QI286" s="129"/>
      <c r="QJ286" s="129"/>
      <c r="QK286" s="129"/>
      <c r="QL286" s="129"/>
      <c r="QM286" s="129"/>
      <c r="QN286" s="129"/>
      <c r="QO286" s="129"/>
      <c r="QP286" s="129"/>
      <c r="QQ286" s="129"/>
      <c r="QR286" s="129"/>
      <c r="QS286" s="129"/>
      <c r="QT286" s="129"/>
      <c r="QU286" s="129"/>
      <c r="QV286" s="129"/>
      <c r="QW286" s="129"/>
      <c r="QX286" s="129"/>
      <c r="QY286" s="129"/>
      <c r="QZ286" s="129"/>
      <c r="RA286" s="129"/>
      <c r="RB286" s="129"/>
      <c r="RC286" s="129"/>
      <c r="RD286" s="129"/>
      <c r="RE286" s="129"/>
      <c r="RF286" s="129"/>
      <c r="RG286" s="129"/>
      <c r="RH286" s="129"/>
      <c r="RI286" s="129"/>
      <c r="RJ286" s="129"/>
      <c r="RK286" s="129"/>
      <c r="RL286" s="129"/>
      <c r="RM286" s="129"/>
      <c r="RN286" s="129"/>
      <c r="RO286" s="129"/>
      <c r="RP286" s="129"/>
      <c r="RQ286" s="129"/>
      <c r="RR286" s="129"/>
      <c r="RS286" s="129"/>
      <c r="RT286" s="129"/>
      <c r="RU286" s="129"/>
      <c r="RV286" s="129"/>
      <c r="RW286" s="129"/>
      <c r="RX286" s="129"/>
      <c r="RY286" s="129"/>
      <c r="RZ286" s="129"/>
      <c r="SA286" s="129"/>
      <c r="SB286" s="129"/>
      <c r="SC286" s="129"/>
      <c r="SD286" s="129"/>
      <c r="SE286" s="129"/>
      <c r="SF286" s="129"/>
      <c r="SG286" s="129"/>
      <c r="SH286" s="129"/>
      <c r="SI286" s="129"/>
      <c r="SJ286" s="129"/>
      <c r="SK286" s="129"/>
      <c r="SL286" s="129"/>
      <c r="SM286" s="129"/>
      <c r="SN286" s="129"/>
      <c r="SO286" s="129"/>
      <c r="SP286" s="129"/>
      <c r="SQ286" s="129"/>
      <c r="SR286" s="129"/>
      <c r="SS286" s="129"/>
      <c r="ST286" s="129"/>
      <c r="SU286" s="129"/>
      <c r="SV286" s="129"/>
      <c r="SW286" s="129"/>
      <c r="SX286" s="129"/>
      <c r="SY286" s="129"/>
      <c r="SZ286" s="129"/>
      <c r="TA286" s="129"/>
      <c r="TB286" s="129"/>
      <c r="TC286" s="129"/>
      <c r="TD286" s="129"/>
      <c r="TE286" s="129"/>
      <c r="TF286" s="129"/>
      <c r="TG286" s="129"/>
      <c r="TH286" s="129"/>
      <c r="TI286" s="129"/>
      <c r="TJ286" s="129"/>
      <c r="TK286" s="129"/>
      <c r="TL286" s="129"/>
      <c r="TM286" s="129"/>
      <c r="TN286" s="129"/>
      <c r="TO286" s="129"/>
      <c r="TP286" s="129"/>
      <c r="TQ286" s="129"/>
      <c r="TR286" s="129"/>
      <c r="TS286" s="129"/>
      <c r="TT286" s="129"/>
      <c r="TU286" s="129"/>
      <c r="TV286" s="129"/>
      <c r="TW286" s="129"/>
      <c r="TX286" s="129"/>
      <c r="TY286" s="129"/>
      <c r="TZ286" s="129"/>
      <c r="UA286" s="129"/>
      <c r="UB286" s="129"/>
      <c r="UC286" s="129"/>
      <c r="UD286" s="129"/>
      <c r="UE286" s="129"/>
      <c r="UF286" s="129"/>
      <c r="UG286" s="129"/>
      <c r="UH286" s="129"/>
      <c r="UI286" s="129"/>
      <c r="UJ286" s="129"/>
      <c r="UK286" s="129"/>
      <c r="UL286" s="129"/>
      <c r="UM286" s="129"/>
      <c r="UN286" s="129"/>
      <c r="UO286" s="129"/>
      <c r="UP286" s="129"/>
      <c r="UQ286" s="129"/>
      <c r="UR286" s="129"/>
      <c r="US286" s="129"/>
      <c r="UT286" s="129"/>
      <c r="UU286" s="129"/>
      <c r="UV286" s="129"/>
      <c r="UW286" s="129"/>
      <c r="UX286" s="129"/>
      <c r="UY286" s="129"/>
      <c r="UZ286" s="129"/>
      <c r="VA286" s="129"/>
      <c r="VB286" s="129"/>
      <c r="VC286" s="129"/>
      <c r="VD286" s="129"/>
      <c r="VE286" s="129"/>
      <c r="VF286" s="129"/>
      <c r="VG286" s="129"/>
      <c r="VH286" s="129"/>
      <c r="VI286" s="129"/>
      <c r="VJ286" s="129"/>
      <c r="VK286" s="129"/>
      <c r="VL286" s="129"/>
      <c r="VM286" s="129"/>
      <c r="VN286" s="129"/>
      <c r="VO286" s="129"/>
      <c r="VP286" s="129"/>
      <c r="VQ286" s="129"/>
      <c r="VR286" s="129"/>
      <c r="VS286" s="129"/>
      <c r="VT286" s="129"/>
      <c r="VU286" s="129"/>
      <c r="VV286" s="129"/>
      <c r="VW286" s="129"/>
      <c r="VX286" s="129"/>
      <c r="VY286" s="129"/>
      <c r="VZ286" s="129"/>
      <c r="WA286" s="129"/>
      <c r="WB286" s="129"/>
      <c r="WC286" s="129"/>
      <c r="WD286" s="129"/>
      <c r="WE286" s="129"/>
      <c r="WF286" s="129"/>
      <c r="WG286" s="129"/>
      <c r="WH286" s="129"/>
      <c r="WI286" s="129"/>
      <c r="WJ286" s="129"/>
      <c r="WK286" s="129"/>
      <c r="WL286" s="129"/>
      <c r="WM286" s="129"/>
      <c r="WN286" s="129"/>
      <c r="WO286" s="129"/>
      <c r="WP286" s="129"/>
      <c r="WQ286" s="129"/>
      <c r="WR286" s="129"/>
      <c r="WS286" s="129"/>
      <c r="WT286" s="129"/>
      <c r="WU286" s="129"/>
      <c r="WV286" s="129"/>
      <c r="WW286" s="129"/>
      <c r="WX286" s="129"/>
      <c r="WY286" s="129"/>
      <c r="WZ286" s="129"/>
      <c r="XA286" s="129"/>
      <c r="XB286" s="129"/>
      <c r="XC286" s="129"/>
      <c r="XD286" s="129"/>
      <c r="XE286" s="129"/>
      <c r="XF286" s="129"/>
      <c r="XG286" s="129"/>
      <c r="XH286" s="129"/>
      <c r="XI286" s="129"/>
      <c r="XJ286" s="129"/>
      <c r="XK286" s="129"/>
      <c r="XL286" s="129"/>
      <c r="XM286" s="129"/>
      <c r="XN286" s="129"/>
      <c r="XO286" s="129"/>
      <c r="XP286" s="129"/>
      <c r="XQ286" s="129"/>
      <c r="XR286" s="129"/>
      <c r="XS286" s="129"/>
      <c r="XT286" s="129"/>
      <c r="XU286" s="129"/>
      <c r="XV286" s="129"/>
      <c r="XW286" s="129"/>
      <c r="XX286" s="129"/>
      <c r="XY286" s="129"/>
      <c r="XZ286" s="129"/>
      <c r="YA286" s="129"/>
      <c r="YB286" s="129"/>
      <c r="YC286" s="129"/>
      <c r="YD286" s="129"/>
      <c r="YE286" s="129"/>
      <c r="YF286" s="129"/>
      <c r="YG286" s="129"/>
      <c r="YH286" s="129"/>
      <c r="YI286" s="129"/>
      <c r="YJ286" s="129"/>
      <c r="YK286" s="129"/>
      <c r="YL286" s="129"/>
      <c r="YM286" s="129"/>
      <c r="YN286" s="129"/>
      <c r="YO286" s="129"/>
      <c r="YP286" s="129"/>
      <c r="YQ286" s="129"/>
      <c r="YR286" s="129"/>
      <c r="YS286" s="129"/>
      <c r="YT286" s="129"/>
      <c r="YU286" s="129"/>
      <c r="YV286" s="129"/>
      <c r="YW286" s="129"/>
      <c r="YX286" s="129"/>
      <c r="YY286" s="129"/>
      <c r="YZ286" s="129"/>
      <c r="ZA286" s="129"/>
      <c r="ZB286" s="129"/>
      <c r="ZC286" s="129"/>
      <c r="ZD286" s="129"/>
      <c r="ZE286" s="129"/>
      <c r="ZF286" s="129"/>
      <c r="ZG286" s="129"/>
      <c r="ZH286" s="129"/>
      <c r="ZI286" s="129"/>
      <c r="ZJ286" s="129"/>
      <c r="ZK286" s="129"/>
      <c r="ZL286" s="129"/>
      <c r="ZM286" s="129"/>
      <c r="ZN286" s="129"/>
      <c r="ZO286" s="129"/>
      <c r="ZP286" s="129"/>
      <c r="ZQ286" s="129"/>
      <c r="ZR286" s="129"/>
      <c r="ZS286" s="129"/>
      <c r="ZT286" s="129"/>
      <c r="ZU286" s="129"/>
      <c r="ZV286" s="129"/>
      <c r="ZW286" s="129"/>
      <c r="ZX286" s="129"/>
      <c r="ZY286" s="129"/>
      <c r="ZZ286" s="129"/>
      <c r="AAA286" s="129"/>
      <c r="AAB286" s="129"/>
      <c r="AAC286" s="129"/>
      <c r="AAD286" s="129"/>
      <c r="AAE286" s="129"/>
      <c r="AAF286" s="129"/>
      <c r="AAG286" s="129"/>
      <c r="AAH286" s="129"/>
      <c r="AAI286" s="129"/>
      <c r="AAJ286" s="129"/>
      <c r="AAK286" s="129"/>
      <c r="AAL286" s="129"/>
      <c r="AAM286" s="129"/>
      <c r="AAN286" s="129"/>
      <c r="AAO286" s="129"/>
      <c r="AAP286" s="129"/>
      <c r="AAQ286" s="129"/>
      <c r="AAR286" s="129"/>
      <c r="AAS286" s="129"/>
      <c r="AAT286" s="129"/>
      <c r="AAU286" s="129"/>
      <c r="AAV286" s="129"/>
      <c r="AAW286" s="129"/>
      <c r="AAX286" s="129"/>
      <c r="AAY286" s="129"/>
      <c r="AAZ286" s="129"/>
      <c r="ABA286" s="129"/>
      <c r="ABB286" s="129"/>
      <c r="ABC286" s="129"/>
      <c r="ABD286" s="129"/>
      <c r="ABE286" s="129"/>
      <c r="ABF286" s="129"/>
      <c r="ABG286" s="129"/>
      <c r="ABH286" s="129"/>
      <c r="ABI286" s="129"/>
      <c r="ABJ286" s="129"/>
      <c r="ABK286" s="129"/>
      <c r="ABL286" s="129"/>
      <c r="ABM286" s="129"/>
      <c r="ABN286" s="129"/>
      <c r="ABO286" s="129"/>
      <c r="ABP286" s="129"/>
      <c r="ABQ286" s="129"/>
      <c r="ABR286" s="129"/>
      <c r="ABS286" s="129"/>
      <c r="ABT286" s="129"/>
      <c r="ABU286" s="129"/>
      <c r="ABV286" s="129"/>
      <c r="ABW286" s="129"/>
      <c r="ABX286" s="129"/>
      <c r="ABY286" s="129"/>
      <c r="ABZ286" s="129"/>
      <c r="ACA286" s="129"/>
      <c r="ACB286" s="129"/>
      <c r="ACC286" s="129"/>
      <c r="ACD286" s="129"/>
      <c r="ACE286" s="129"/>
      <c r="ACF286" s="129"/>
      <c r="ACG286" s="129"/>
      <c r="ACH286" s="129"/>
      <c r="ACI286" s="129"/>
      <c r="ACJ286" s="129"/>
      <c r="ACK286" s="129"/>
      <c r="ACL286" s="129"/>
      <c r="ACM286" s="129"/>
      <c r="ACN286" s="129"/>
      <c r="ACO286" s="129"/>
      <c r="ACP286" s="129"/>
      <c r="ACQ286" s="129"/>
      <c r="ACR286" s="129"/>
      <c r="ACS286" s="129"/>
      <c r="ACT286" s="129"/>
      <c r="ACU286" s="129"/>
      <c r="ACV286" s="129"/>
      <c r="ACW286" s="129"/>
      <c r="ACX286" s="129"/>
      <c r="ACY286" s="129"/>
      <c r="ACZ286" s="129"/>
      <c r="ADA286" s="129"/>
      <c r="ADB286" s="129"/>
      <c r="ADC286" s="129"/>
      <c r="ADD286" s="129"/>
      <c r="ADE286" s="129"/>
      <c r="ADF286" s="129"/>
      <c r="ADG286" s="129"/>
      <c r="ADH286" s="129"/>
      <c r="ADI286" s="129"/>
      <c r="ADJ286" s="129"/>
      <c r="ADK286" s="129"/>
      <c r="ADL286" s="129"/>
      <c r="ADM286" s="129"/>
      <c r="ADN286" s="129"/>
      <c r="ADO286" s="129"/>
      <c r="ADP286" s="129"/>
      <c r="ADQ286" s="129"/>
      <c r="ADR286" s="129"/>
      <c r="ADS286" s="129"/>
      <c r="ADT286" s="129"/>
      <c r="ADU286" s="129"/>
      <c r="ADV286" s="129"/>
      <c r="ADW286" s="129"/>
      <c r="ADX286" s="129"/>
      <c r="ADY286" s="129"/>
      <c r="ADZ286" s="129"/>
      <c r="AEA286" s="129"/>
      <c r="AEB286" s="129"/>
    </row>
    <row r="287" spans="1:809" s="71" customFormat="1" ht="24">
      <c r="A287" s="18"/>
      <c r="B287" s="35">
        <v>1</v>
      </c>
      <c r="C287" s="93" t="s">
        <v>643</v>
      </c>
      <c r="D287" s="94" t="s">
        <v>249</v>
      </c>
      <c r="E287" s="95" t="s">
        <v>36</v>
      </c>
      <c r="F287" s="95" t="s">
        <v>198</v>
      </c>
      <c r="G287" s="95"/>
      <c r="H287" s="96">
        <v>9200000</v>
      </c>
      <c r="I287" s="95" t="s">
        <v>245</v>
      </c>
      <c r="J287" s="97">
        <v>1</v>
      </c>
      <c r="K287" s="98"/>
      <c r="L287" s="97">
        <v>1937</v>
      </c>
      <c r="M287" s="131">
        <v>13662</v>
      </c>
      <c r="N287" s="96">
        <v>10000000</v>
      </c>
      <c r="O287" s="99">
        <v>11</v>
      </c>
      <c r="P287" s="132" t="s">
        <v>644</v>
      </c>
      <c r="Q287" s="117" t="s">
        <v>645</v>
      </c>
      <c r="R287" s="58" t="s">
        <v>646</v>
      </c>
      <c r="S287" s="29"/>
      <c r="T287" s="30" t="str">
        <f t="shared" si="4"/>
        <v>Au Ag</v>
      </c>
      <c r="U287" s="29"/>
      <c r="V287" s="29"/>
      <c r="W287" s="29"/>
      <c r="X287" s="29"/>
      <c r="Y287" s="29"/>
      <c r="Z287" s="29"/>
      <c r="AA287" s="29"/>
      <c r="AC287" s="127"/>
      <c r="AD287" s="127"/>
      <c r="AE287" s="127"/>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c r="BA287" s="127"/>
      <c r="BB287" s="127"/>
      <c r="BC287" s="127"/>
      <c r="BD287" s="127"/>
      <c r="BE287" s="127"/>
      <c r="BF287" s="127"/>
      <c r="BG287" s="127"/>
      <c r="BH287" s="127"/>
      <c r="BI287" s="127"/>
      <c r="BJ287" s="127"/>
      <c r="BK287" s="127"/>
      <c r="BL287" s="127"/>
      <c r="BM287" s="127"/>
      <c r="BN287" s="127"/>
      <c r="BO287" s="127"/>
      <c r="BP287" s="127"/>
      <c r="BQ287" s="127"/>
      <c r="BR287" s="127"/>
      <c r="BS287" s="127"/>
      <c r="BT287" s="127"/>
      <c r="BU287" s="127"/>
      <c r="BV287" s="127"/>
      <c r="BW287" s="127"/>
      <c r="BX287" s="127"/>
      <c r="BY287" s="127"/>
      <c r="BZ287" s="127"/>
      <c r="CA287" s="127"/>
      <c r="CB287" s="127"/>
      <c r="CC287" s="127"/>
      <c r="CD287" s="127"/>
      <c r="CE287" s="127"/>
      <c r="CF287" s="127"/>
      <c r="CG287" s="127"/>
      <c r="CH287" s="127"/>
      <c r="CI287" s="127"/>
      <c r="CJ287" s="127"/>
      <c r="CK287" s="127"/>
      <c r="CL287" s="127"/>
      <c r="CM287" s="127"/>
      <c r="CN287" s="127"/>
      <c r="CO287" s="127"/>
      <c r="CP287" s="127"/>
      <c r="CQ287" s="127"/>
      <c r="CR287" s="127"/>
      <c r="CS287" s="127"/>
      <c r="CT287" s="127"/>
      <c r="CU287" s="127"/>
      <c r="CV287" s="127"/>
      <c r="CW287" s="127"/>
      <c r="CX287" s="127"/>
      <c r="CY287" s="127"/>
      <c r="CZ287" s="127"/>
      <c r="DA287" s="127"/>
      <c r="DB287" s="127"/>
      <c r="DC287" s="127"/>
      <c r="DD287" s="127"/>
      <c r="DE287" s="127"/>
      <c r="DF287" s="127"/>
      <c r="DG287" s="127"/>
      <c r="DH287" s="127"/>
      <c r="DI287" s="127"/>
      <c r="DJ287" s="127"/>
      <c r="DK287" s="127"/>
      <c r="DL287" s="127"/>
      <c r="DM287" s="127"/>
      <c r="DN287" s="127"/>
      <c r="DO287" s="127"/>
      <c r="DP287" s="127"/>
      <c r="DQ287" s="127"/>
      <c r="DR287" s="127"/>
      <c r="DS287" s="127"/>
      <c r="DT287" s="127"/>
      <c r="DU287" s="127"/>
      <c r="DV287" s="127"/>
      <c r="DW287" s="127"/>
      <c r="DX287" s="127"/>
      <c r="DY287" s="127"/>
      <c r="DZ287" s="127"/>
      <c r="EA287" s="127"/>
      <c r="EB287" s="127"/>
      <c r="EC287" s="127"/>
      <c r="ED287" s="127"/>
      <c r="EE287" s="127"/>
      <c r="EF287" s="127"/>
      <c r="EG287" s="127"/>
      <c r="EH287" s="127"/>
      <c r="EI287" s="127"/>
      <c r="EJ287" s="127"/>
      <c r="EK287" s="127"/>
      <c r="EL287" s="127"/>
      <c r="EM287" s="127"/>
      <c r="EN287" s="127"/>
      <c r="EO287" s="127"/>
      <c r="EP287" s="127"/>
      <c r="EQ287" s="127"/>
      <c r="ER287" s="127"/>
      <c r="ES287" s="127"/>
      <c r="ET287" s="127"/>
      <c r="EU287" s="127"/>
      <c r="EV287" s="127"/>
      <c r="EW287" s="127"/>
      <c r="EX287" s="127"/>
      <c r="EY287" s="127"/>
      <c r="EZ287" s="127"/>
      <c r="FA287" s="127"/>
      <c r="FB287" s="127"/>
      <c r="FC287" s="127"/>
      <c r="FD287" s="127"/>
      <c r="FE287" s="130"/>
      <c r="FF287" s="130"/>
      <c r="FG287" s="130"/>
      <c r="FH287" s="130"/>
      <c r="FI287" s="130"/>
      <c r="FJ287" s="130"/>
      <c r="FK287" s="130"/>
      <c r="FL287" s="130"/>
      <c r="FM287" s="130"/>
      <c r="FN287" s="130"/>
      <c r="FO287" s="130"/>
      <c r="FP287" s="130"/>
      <c r="FQ287" s="130"/>
      <c r="FR287" s="130"/>
      <c r="FS287" s="130"/>
      <c r="FT287" s="130"/>
      <c r="FU287" s="130"/>
      <c r="FV287" s="130"/>
      <c r="FW287" s="130"/>
      <c r="FX287" s="130"/>
      <c r="FY287" s="130"/>
      <c r="FZ287" s="130"/>
      <c r="GA287" s="130"/>
      <c r="GB287" s="130"/>
      <c r="GC287" s="130"/>
      <c r="GD287" s="130"/>
      <c r="GE287" s="130"/>
      <c r="GF287" s="130"/>
      <c r="GG287" s="130"/>
      <c r="GH287" s="130"/>
      <c r="GI287" s="130"/>
      <c r="GJ287" s="130"/>
      <c r="GK287" s="130"/>
      <c r="GL287" s="130"/>
      <c r="GM287" s="130"/>
      <c r="GN287" s="130"/>
      <c r="GO287" s="130"/>
      <c r="GP287" s="130"/>
      <c r="GQ287" s="130"/>
      <c r="GR287" s="130"/>
      <c r="GS287" s="130"/>
      <c r="GT287" s="130"/>
      <c r="GU287" s="130"/>
      <c r="GV287" s="130"/>
      <c r="GW287" s="130"/>
      <c r="GX287" s="130"/>
      <c r="GY287" s="130"/>
      <c r="GZ287" s="130"/>
      <c r="HA287" s="130"/>
      <c r="HB287" s="130"/>
      <c r="HC287" s="130"/>
      <c r="HD287" s="130"/>
      <c r="HE287" s="130"/>
      <c r="HF287" s="130"/>
      <c r="HG287" s="130"/>
      <c r="HH287" s="130"/>
      <c r="HI287" s="130"/>
      <c r="HJ287" s="130"/>
      <c r="HK287" s="130"/>
      <c r="HL287" s="130"/>
      <c r="HM287" s="130"/>
      <c r="HN287" s="130"/>
      <c r="HO287" s="130"/>
      <c r="HP287" s="130"/>
      <c r="HQ287" s="130"/>
      <c r="HR287" s="130"/>
      <c r="HS287" s="130"/>
      <c r="HT287" s="130"/>
      <c r="HU287" s="130"/>
      <c r="HV287" s="130"/>
      <c r="HW287" s="130"/>
      <c r="HX287" s="130"/>
      <c r="HY287" s="130"/>
      <c r="HZ287" s="130"/>
      <c r="IA287" s="130"/>
      <c r="IB287" s="130"/>
      <c r="IC287" s="130"/>
      <c r="ID287" s="130"/>
      <c r="IE287" s="130"/>
      <c r="IF287" s="130"/>
      <c r="IG287" s="130"/>
      <c r="IH287" s="130"/>
      <c r="II287" s="130"/>
      <c r="IJ287" s="130"/>
      <c r="IK287" s="130"/>
      <c r="IL287" s="130"/>
      <c r="IM287" s="130"/>
      <c r="IN287" s="130"/>
      <c r="IO287" s="130"/>
      <c r="IP287" s="130"/>
      <c r="IQ287" s="130"/>
      <c r="IR287" s="130"/>
      <c r="IS287" s="130"/>
      <c r="IT287" s="130"/>
      <c r="IU287" s="130"/>
      <c r="IV287" s="130"/>
      <c r="IW287" s="130"/>
      <c r="IX287" s="130"/>
      <c r="IY287" s="130"/>
      <c r="IZ287" s="130"/>
      <c r="JA287" s="130"/>
      <c r="JB287" s="130"/>
      <c r="JC287" s="130"/>
      <c r="JD287" s="130"/>
      <c r="JE287" s="130"/>
      <c r="JF287" s="130"/>
      <c r="JG287" s="130"/>
      <c r="JH287" s="130"/>
      <c r="JI287" s="130"/>
      <c r="JJ287" s="130"/>
      <c r="JK287" s="130"/>
      <c r="JL287" s="130"/>
      <c r="JM287" s="130"/>
      <c r="JN287" s="130"/>
      <c r="JO287" s="130"/>
      <c r="JP287" s="130"/>
      <c r="JQ287" s="130"/>
      <c r="JR287" s="130"/>
      <c r="JS287" s="130"/>
      <c r="JT287" s="130"/>
      <c r="JU287" s="130"/>
      <c r="JV287" s="130"/>
      <c r="JW287" s="130"/>
      <c r="JX287" s="130"/>
      <c r="JY287" s="130"/>
      <c r="JZ287" s="130"/>
      <c r="KA287" s="130"/>
      <c r="KB287" s="130"/>
      <c r="KC287" s="130"/>
      <c r="KD287" s="130"/>
      <c r="KE287" s="130"/>
      <c r="KF287" s="130"/>
      <c r="KG287" s="130"/>
      <c r="KH287" s="130"/>
      <c r="KI287" s="130"/>
      <c r="KJ287" s="130"/>
      <c r="KK287" s="130"/>
      <c r="KL287" s="130"/>
      <c r="KM287" s="130"/>
      <c r="KN287" s="130"/>
      <c r="KO287" s="130"/>
      <c r="KP287" s="130"/>
      <c r="KQ287" s="130"/>
      <c r="KR287" s="130"/>
      <c r="KS287" s="130"/>
      <c r="KT287" s="130"/>
      <c r="KU287" s="130"/>
      <c r="KV287" s="130"/>
      <c r="KW287" s="130"/>
      <c r="KX287" s="130"/>
      <c r="KY287" s="130"/>
      <c r="KZ287" s="130"/>
      <c r="LA287" s="130"/>
      <c r="LB287" s="130"/>
      <c r="LC287" s="130"/>
      <c r="LD287" s="130"/>
      <c r="LE287" s="130"/>
      <c r="LF287" s="130"/>
      <c r="LG287" s="130"/>
      <c r="LH287" s="130"/>
      <c r="LI287" s="130"/>
      <c r="LJ287" s="130"/>
      <c r="LK287" s="130"/>
      <c r="LL287" s="130"/>
      <c r="LM287" s="130"/>
      <c r="LN287" s="130"/>
      <c r="LO287" s="130"/>
      <c r="LP287" s="130"/>
      <c r="LQ287" s="130"/>
      <c r="LR287" s="130"/>
      <c r="LS287" s="130"/>
      <c r="LT287" s="130"/>
      <c r="LU287" s="130"/>
      <c r="LV287" s="130"/>
      <c r="LW287" s="130"/>
      <c r="LX287" s="130"/>
      <c r="LY287" s="130"/>
      <c r="LZ287" s="130"/>
      <c r="MA287" s="130"/>
      <c r="MB287" s="130"/>
      <c r="MC287" s="130"/>
      <c r="MD287" s="130"/>
      <c r="ME287" s="130"/>
      <c r="MF287" s="130"/>
      <c r="MG287" s="130"/>
      <c r="MH287" s="130"/>
      <c r="MI287" s="130"/>
      <c r="MJ287" s="130"/>
      <c r="MK287" s="130"/>
      <c r="ML287" s="130"/>
      <c r="MM287" s="130"/>
      <c r="MN287" s="130"/>
      <c r="MO287" s="130"/>
      <c r="MP287" s="130"/>
      <c r="MQ287" s="130"/>
      <c r="MR287" s="130"/>
      <c r="MS287" s="130"/>
      <c r="MT287" s="130"/>
      <c r="MU287" s="130"/>
      <c r="MV287" s="130"/>
      <c r="MW287" s="130"/>
      <c r="MX287" s="130"/>
      <c r="MY287" s="130"/>
      <c r="MZ287" s="130"/>
      <c r="NA287" s="130"/>
      <c r="NB287" s="130"/>
      <c r="NC287" s="130"/>
      <c r="ND287" s="130"/>
      <c r="NE287" s="130"/>
      <c r="NF287" s="130"/>
      <c r="NG287" s="130"/>
      <c r="NH287" s="130"/>
      <c r="NI287" s="130"/>
      <c r="NJ287" s="130"/>
      <c r="NK287" s="130"/>
      <c r="NL287" s="130"/>
      <c r="NM287" s="130"/>
      <c r="NN287" s="130"/>
      <c r="NO287" s="130"/>
      <c r="NP287" s="130"/>
      <c r="NQ287" s="130"/>
      <c r="NR287" s="130"/>
      <c r="NS287" s="130"/>
      <c r="NT287" s="130"/>
      <c r="NU287" s="130"/>
      <c r="NV287" s="130"/>
      <c r="NW287" s="130"/>
      <c r="NX287" s="130"/>
      <c r="NY287" s="130"/>
      <c r="NZ287" s="130"/>
      <c r="OA287" s="130"/>
      <c r="OB287" s="130"/>
      <c r="OC287" s="130"/>
      <c r="OD287" s="130"/>
      <c r="OE287" s="130"/>
      <c r="OF287" s="130"/>
      <c r="OG287" s="130"/>
      <c r="OH287" s="130"/>
      <c r="OI287" s="130"/>
      <c r="OJ287" s="130"/>
      <c r="OK287" s="130"/>
      <c r="OL287" s="130"/>
      <c r="OM287" s="130"/>
      <c r="ON287" s="130"/>
      <c r="OO287" s="130"/>
      <c r="OP287" s="130"/>
      <c r="OQ287" s="130"/>
      <c r="OR287" s="130"/>
      <c r="OS287" s="130"/>
      <c r="OT287" s="130"/>
      <c r="OU287" s="130"/>
      <c r="OV287" s="130"/>
      <c r="OW287" s="130"/>
      <c r="OX287" s="130"/>
      <c r="OY287" s="130"/>
      <c r="OZ287" s="130"/>
      <c r="PA287" s="130"/>
      <c r="PB287" s="130"/>
      <c r="PC287" s="130"/>
      <c r="PD287" s="130"/>
      <c r="PE287" s="130"/>
      <c r="PF287" s="130"/>
      <c r="PG287" s="130"/>
      <c r="PH287" s="130"/>
      <c r="PI287" s="130"/>
      <c r="PJ287" s="130"/>
      <c r="PK287" s="130"/>
      <c r="PL287" s="130"/>
      <c r="PM287" s="130"/>
      <c r="PN287" s="130"/>
      <c r="PO287" s="130"/>
      <c r="PP287" s="130"/>
      <c r="PQ287" s="130"/>
      <c r="PR287" s="130"/>
      <c r="PS287" s="130"/>
      <c r="PT287" s="130"/>
      <c r="PU287" s="130"/>
      <c r="PV287" s="130"/>
      <c r="PW287" s="130"/>
      <c r="PX287" s="130"/>
      <c r="PY287" s="130"/>
      <c r="PZ287" s="130"/>
      <c r="QA287" s="130"/>
      <c r="QB287" s="130"/>
      <c r="QC287" s="130"/>
      <c r="QD287" s="130"/>
      <c r="QE287" s="130"/>
      <c r="QF287" s="130"/>
      <c r="QG287" s="130"/>
      <c r="QH287" s="130"/>
      <c r="QI287" s="130"/>
      <c r="QJ287" s="130"/>
      <c r="QK287" s="130"/>
      <c r="QL287" s="130"/>
      <c r="QM287" s="130"/>
      <c r="QN287" s="130"/>
      <c r="QO287" s="130"/>
      <c r="QP287" s="130"/>
      <c r="QQ287" s="130"/>
      <c r="QR287" s="130"/>
      <c r="QS287" s="130"/>
      <c r="QT287" s="130"/>
      <c r="QU287" s="130"/>
      <c r="QV287" s="130"/>
      <c r="QW287" s="130"/>
      <c r="QX287" s="130"/>
      <c r="QY287" s="130"/>
      <c r="QZ287" s="130"/>
      <c r="RA287" s="130"/>
      <c r="RB287" s="130"/>
      <c r="RC287" s="130"/>
      <c r="RD287" s="130"/>
      <c r="RE287" s="130"/>
      <c r="RF287" s="130"/>
      <c r="RG287" s="130"/>
      <c r="RH287" s="130"/>
      <c r="RI287" s="130"/>
      <c r="RJ287" s="130"/>
      <c r="RK287" s="130"/>
      <c r="RL287" s="130"/>
      <c r="RM287" s="130"/>
      <c r="RN287" s="130"/>
      <c r="RO287" s="130"/>
      <c r="RP287" s="130"/>
      <c r="RQ287" s="130"/>
      <c r="RR287" s="130"/>
      <c r="RS287" s="130"/>
      <c r="RT287" s="130"/>
      <c r="RU287" s="130"/>
      <c r="RV287" s="130"/>
      <c r="RW287" s="130"/>
      <c r="RX287" s="130"/>
      <c r="RY287" s="130"/>
      <c r="RZ287" s="130"/>
      <c r="SA287" s="130"/>
      <c r="SB287" s="130"/>
      <c r="SC287" s="130"/>
      <c r="SD287" s="130"/>
      <c r="SE287" s="130"/>
      <c r="SF287" s="130"/>
      <c r="SG287" s="130"/>
      <c r="SH287" s="130"/>
      <c r="SI287" s="130"/>
      <c r="SJ287" s="130"/>
      <c r="SK287" s="130"/>
      <c r="SL287" s="130"/>
      <c r="SM287" s="130"/>
      <c r="SN287" s="130"/>
      <c r="SO287" s="130"/>
      <c r="SP287" s="130"/>
      <c r="SQ287" s="130"/>
      <c r="SR287" s="130"/>
      <c r="SS287" s="130"/>
      <c r="ST287" s="130"/>
      <c r="SU287" s="130"/>
      <c r="SV287" s="130"/>
      <c r="SW287" s="130"/>
      <c r="SX287" s="130"/>
      <c r="SY287" s="130"/>
      <c r="SZ287" s="130"/>
      <c r="TA287" s="130"/>
      <c r="TB287" s="130"/>
      <c r="TC287" s="130"/>
      <c r="TD287" s="130"/>
      <c r="TE287" s="130"/>
      <c r="TF287" s="130"/>
      <c r="TG287" s="130"/>
      <c r="TH287" s="130"/>
      <c r="TI287" s="130"/>
      <c r="TJ287" s="130"/>
      <c r="TK287" s="130"/>
      <c r="TL287" s="130"/>
      <c r="TM287" s="130"/>
      <c r="TN287" s="130"/>
      <c r="TO287" s="130"/>
      <c r="TP287" s="130"/>
      <c r="TQ287" s="130"/>
      <c r="TR287" s="130"/>
      <c r="TS287" s="130"/>
      <c r="TT287" s="130"/>
      <c r="TU287" s="130"/>
      <c r="TV287" s="130"/>
      <c r="TW287" s="130"/>
      <c r="TX287" s="130"/>
      <c r="TY287" s="130"/>
      <c r="TZ287" s="130"/>
      <c r="UA287" s="130"/>
      <c r="UB287" s="130"/>
      <c r="UC287" s="130"/>
      <c r="UD287" s="130"/>
      <c r="UE287" s="130"/>
      <c r="UF287" s="130"/>
      <c r="UG287" s="130"/>
      <c r="UH287" s="130"/>
      <c r="UI287" s="130"/>
      <c r="UJ287" s="130"/>
      <c r="UK287" s="130"/>
      <c r="UL287" s="130"/>
      <c r="UM287" s="130"/>
      <c r="UN287" s="130"/>
      <c r="UO287" s="130"/>
      <c r="UP287" s="130"/>
      <c r="UQ287" s="130"/>
      <c r="UR287" s="130"/>
      <c r="US287" s="130"/>
      <c r="UT287" s="130"/>
      <c r="UU287" s="130"/>
      <c r="UV287" s="130"/>
      <c r="UW287" s="130"/>
      <c r="UX287" s="130"/>
      <c r="UY287" s="130"/>
      <c r="UZ287" s="130"/>
      <c r="VA287" s="130"/>
      <c r="VB287" s="130"/>
      <c r="VC287" s="130"/>
      <c r="VD287" s="130"/>
      <c r="VE287" s="130"/>
      <c r="VF287" s="130"/>
      <c r="VG287" s="130"/>
      <c r="VH287" s="130"/>
      <c r="VI287" s="130"/>
      <c r="VJ287" s="130"/>
      <c r="VK287" s="130"/>
      <c r="VL287" s="130"/>
      <c r="VM287" s="130"/>
      <c r="VN287" s="130"/>
      <c r="VO287" s="130"/>
      <c r="VP287" s="130"/>
      <c r="VQ287" s="130"/>
      <c r="VR287" s="130"/>
      <c r="VS287" s="130"/>
      <c r="VT287" s="130"/>
      <c r="VU287" s="130"/>
      <c r="VV287" s="130"/>
      <c r="VW287" s="130"/>
      <c r="VX287" s="130"/>
      <c r="VY287" s="130"/>
      <c r="VZ287" s="130"/>
      <c r="WA287" s="130"/>
      <c r="WB287" s="130"/>
      <c r="WC287" s="130"/>
      <c r="WD287" s="130"/>
      <c r="WE287" s="130"/>
      <c r="WF287" s="130"/>
      <c r="WG287" s="130"/>
      <c r="WH287" s="130"/>
      <c r="WI287" s="130"/>
      <c r="WJ287" s="130"/>
      <c r="WK287" s="130"/>
      <c r="WL287" s="130"/>
      <c r="WM287" s="130"/>
      <c r="WN287" s="130"/>
      <c r="WO287" s="130"/>
      <c r="WP287" s="130"/>
      <c r="WQ287" s="130"/>
      <c r="WR287" s="130"/>
      <c r="WS287" s="130"/>
      <c r="WT287" s="130"/>
      <c r="WU287" s="130"/>
      <c r="WV287" s="130"/>
      <c r="WW287" s="130"/>
      <c r="WX287" s="130"/>
      <c r="WY287" s="130"/>
      <c r="WZ287" s="130"/>
      <c r="XA287" s="130"/>
      <c r="XB287" s="130"/>
      <c r="XC287" s="130"/>
      <c r="XD287" s="130"/>
      <c r="XE287" s="130"/>
      <c r="XF287" s="130"/>
      <c r="XG287" s="130"/>
      <c r="XH287" s="130"/>
      <c r="XI287" s="130"/>
      <c r="XJ287" s="130"/>
      <c r="XK287" s="130"/>
      <c r="XL287" s="130"/>
      <c r="XM287" s="130"/>
      <c r="XN287" s="130"/>
      <c r="XO287" s="130"/>
      <c r="XP287" s="130"/>
      <c r="XQ287" s="130"/>
      <c r="XR287" s="130"/>
      <c r="XS287" s="130"/>
      <c r="XT287" s="130"/>
      <c r="XU287" s="130"/>
      <c r="XV287" s="130"/>
      <c r="XW287" s="130"/>
      <c r="XX287" s="130"/>
      <c r="XY287" s="130"/>
      <c r="XZ287" s="130"/>
      <c r="YA287" s="130"/>
      <c r="YB287" s="130"/>
      <c r="YC287" s="130"/>
      <c r="YD287" s="130"/>
      <c r="YE287" s="130"/>
      <c r="YF287" s="130"/>
      <c r="YG287" s="130"/>
      <c r="YH287" s="130"/>
      <c r="YI287" s="130"/>
      <c r="YJ287" s="130"/>
      <c r="YK287" s="130"/>
      <c r="YL287" s="130"/>
      <c r="YM287" s="130"/>
      <c r="YN287" s="130"/>
      <c r="YO287" s="130"/>
      <c r="YP287" s="130"/>
      <c r="YQ287" s="130"/>
      <c r="YR287" s="130"/>
      <c r="YS287" s="130"/>
      <c r="YT287" s="130"/>
      <c r="YU287" s="130"/>
      <c r="YV287" s="130"/>
      <c r="YW287" s="130"/>
      <c r="YX287" s="130"/>
      <c r="YY287" s="130"/>
      <c r="YZ287" s="130"/>
      <c r="ZA287" s="130"/>
      <c r="ZB287" s="130"/>
      <c r="ZC287" s="130"/>
      <c r="ZD287" s="130"/>
      <c r="ZE287" s="130"/>
      <c r="ZF287" s="130"/>
      <c r="ZG287" s="130"/>
      <c r="ZH287" s="130"/>
      <c r="ZI287" s="130"/>
      <c r="ZJ287" s="130"/>
      <c r="ZK287" s="130"/>
      <c r="ZL287" s="130"/>
      <c r="ZM287" s="130"/>
      <c r="ZN287" s="130"/>
      <c r="ZO287" s="130"/>
      <c r="ZP287" s="130"/>
      <c r="ZQ287" s="130"/>
      <c r="ZR287" s="130"/>
      <c r="ZS287" s="130"/>
      <c r="ZT287" s="130"/>
      <c r="ZU287" s="130"/>
      <c r="ZV287" s="130"/>
      <c r="ZW287" s="130"/>
      <c r="ZX287" s="130"/>
      <c r="ZY287" s="130"/>
      <c r="ZZ287" s="130"/>
      <c r="AAA287" s="130"/>
      <c r="AAB287" s="130"/>
      <c r="AAC287" s="130"/>
      <c r="AAD287" s="130"/>
      <c r="AAE287" s="130"/>
      <c r="AAF287" s="130"/>
      <c r="AAG287" s="130"/>
      <c r="AAH287" s="130"/>
      <c r="AAI287" s="130"/>
      <c r="AAJ287" s="130"/>
      <c r="AAK287" s="130"/>
      <c r="AAL287" s="130"/>
      <c r="AAM287" s="130"/>
      <c r="AAN287" s="130"/>
      <c r="AAO287" s="130"/>
      <c r="AAP287" s="130"/>
      <c r="AAQ287" s="130"/>
      <c r="AAR287" s="130"/>
      <c r="AAS287" s="130"/>
      <c r="AAT287" s="130"/>
      <c r="AAU287" s="130"/>
      <c r="AAV287" s="130"/>
      <c r="AAW287" s="130"/>
      <c r="AAX287" s="130"/>
      <c r="AAY287" s="130"/>
      <c r="AAZ287" s="130"/>
      <c r="ABA287" s="130"/>
      <c r="ABB287" s="130"/>
      <c r="ABC287" s="130"/>
      <c r="ABD287" s="130"/>
      <c r="ABE287" s="130"/>
      <c r="ABF287" s="130"/>
      <c r="ABG287" s="130"/>
      <c r="ABH287" s="130"/>
      <c r="ABI287" s="130"/>
      <c r="ABJ287" s="130"/>
      <c r="ABK287" s="130"/>
      <c r="ABL287" s="130"/>
      <c r="ABM287" s="130"/>
      <c r="ABN287" s="130"/>
      <c r="ABO287" s="130"/>
      <c r="ABP287" s="130"/>
      <c r="ABQ287" s="130"/>
      <c r="ABR287" s="130"/>
      <c r="ABS287" s="130"/>
      <c r="ABT287" s="130"/>
      <c r="ABU287" s="130"/>
      <c r="ABV287" s="130"/>
      <c r="ABW287" s="130"/>
      <c r="ABX287" s="130"/>
      <c r="ABY287" s="130"/>
      <c r="ABZ287" s="130"/>
      <c r="ACA287" s="130"/>
      <c r="ACB287" s="130"/>
      <c r="ACC287" s="130"/>
      <c r="ACD287" s="130"/>
      <c r="ACE287" s="130"/>
      <c r="ACF287" s="130"/>
      <c r="ACG287" s="130"/>
      <c r="ACH287" s="130"/>
      <c r="ACI287" s="130"/>
      <c r="ACJ287" s="130"/>
      <c r="ACK287" s="130"/>
      <c r="ACL287" s="130"/>
      <c r="ACM287" s="130"/>
      <c r="ACN287" s="130"/>
      <c r="ACO287" s="130"/>
      <c r="ACP287" s="130"/>
      <c r="ACQ287" s="130"/>
      <c r="ACR287" s="130"/>
      <c r="ACS287" s="130"/>
      <c r="ACT287" s="130"/>
      <c r="ACU287" s="130"/>
      <c r="ACV287" s="130"/>
      <c r="ACW287" s="130"/>
      <c r="ACX287" s="130"/>
      <c r="ACY287" s="130"/>
      <c r="ACZ287" s="130"/>
      <c r="ADA287" s="130"/>
      <c r="ADB287" s="130"/>
      <c r="ADC287" s="130"/>
      <c r="ADD287" s="130"/>
      <c r="ADE287" s="130"/>
      <c r="ADF287" s="130"/>
      <c r="ADG287" s="130"/>
      <c r="ADH287" s="130"/>
      <c r="ADI287" s="130"/>
      <c r="ADJ287" s="130"/>
      <c r="ADK287" s="130"/>
      <c r="ADL287" s="130"/>
      <c r="ADM287" s="130"/>
      <c r="ADN287" s="130"/>
      <c r="ADO287" s="130"/>
      <c r="ADP287" s="130"/>
      <c r="ADQ287" s="130"/>
      <c r="ADR287" s="130"/>
      <c r="ADS287" s="130"/>
      <c r="ADT287" s="130"/>
      <c r="ADU287" s="130"/>
      <c r="ADV287" s="130"/>
      <c r="ADW287" s="130"/>
      <c r="ADX287" s="130"/>
      <c r="ADY287" s="130"/>
      <c r="ADZ287" s="130"/>
      <c r="AEA287" s="130"/>
      <c r="AEB287" s="130"/>
    </row>
    <row r="288" spans="1:809" s="71" customFormat="1">
      <c r="A288" s="49"/>
      <c r="B288" s="35">
        <v>3</v>
      </c>
      <c r="C288" s="93" t="s">
        <v>647</v>
      </c>
      <c r="D288" s="94" t="s">
        <v>42</v>
      </c>
      <c r="E288" s="95" t="s">
        <v>36</v>
      </c>
      <c r="F288" s="95" t="s">
        <v>198</v>
      </c>
      <c r="G288" s="95"/>
      <c r="H288" s="96"/>
      <c r="I288" s="95" t="s">
        <v>30</v>
      </c>
      <c r="J288" s="97">
        <v>1</v>
      </c>
      <c r="K288" s="98">
        <v>110</v>
      </c>
      <c r="L288" s="97">
        <v>1937</v>
      </c>
      <c r="M288" s="118">
        <v>1937</v>
      </c>
      <c r="N288" s="99"/>
      <c r="O288" s="99"/>
      <c r="P288" s="60"/>
      <c r="Q288" s="60" t="s">
        <v>298</v>
      </c>
      <c r="R288" s="58"/>
      <c r="S288" s="29" t="s">
        <v>345</v>
      </c>
      <c r="T288" s="30" t="str">
        <f t="shared" si="4"/>
        <v>Au</v>
      </c>
      <c r="U288" s="29"/>
      <c r="V288" s="29"/>
      <c r="W288" s="29"/>
      <c r="X288" s="29"/>
      <c r="Y288" s="29"/>
      <c r="Z288" s="29"/>
      <c r="AA288" s="29"/>
      <c r="AC288" s="127"/>
      <c r="AD288" s="127"/>
      <c r="AE288" s="127"/>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c r="BA288" s="127"/>
      <c r="BB288" s="127"/>
      <c r="BC288" s="127"/>
      <c r="BD288" s="127"/>
      <c r="BE288" s="127"/>
      <c r="BF288" s="127"/>
      <c r="BG288" s="127"/>
      <c r="BH288" s="127"/>
      <c r="BI288" s="127"/>
      <c r="BJ288" s="127"/>
      <c r="BK288" s="127"/>
      <c r="BL288" s="127"/>
      <c r="BM288" s="127"/>
      <c r="BN288" s="127"/>
      <c r="BO288" s="127"/>
      <c r="BP288" s="127"/>
      <c r="BQ288" s="127"/>
      <c r="BR288" s="127"/>
      <c r="BS288" s="127"/>
      <c r="BT288" s="127"/>
      <c r="BU288" s="127"/>
      <c r="BV288" s="127"/>
      <c r="BW288" s="127"/>
      <c r="BX288" s="127"/>
      <c r="BY288" s="127"/>
      <c r="BZ288" s="127"/>
      <c r="CA288" s="127"/>
      <c r="CB288" s="127"/>
      <c r="CC288" s="127"/>
      <c r="CD288" s="127"/>
      <c r="CE288" s="127"/>
      <c r="CF288" s="127"/>
      <c r="CG288" s="127"/>
      <c r="CH288" s="127"/>
      <c r="CI288" s="127"/>
      <c r="CJ288" s="127"/>
      <c r="CK288" s="127"/>
      <c r="CL288" s="127"/>
      <c r="CM288" s="127"/>
      <c r="CN288" s="127"/>
      <c r="CO288" s="127"/>
      <c r="CP288" s="127"/>
      <c r="CQ288" s="127"/>
      <c r="CR288" s="127"/>
      <c r="CS288" s="127"/>
      <c r="CT288" s="127"/>
      <c r="CU288" s="127"/>
      <c r="CV288" s="127"/>
      <c r="CW288" s="127"/>
      <c r="CX288" s="127"/>
      <c r="CY288" s="127"/>
      <c r="CZ288" s="127"/>
      <c r="DA288" s="127"/>
      <c r="DB288" s="127"/>
      <c r="DC288" s="127"/>
      <c r="DD288" s="127"/>
      <c r="DE288" s="127"/>
      <c r="DF288" s="127"/>
      <c r="DG288" s="127"/>
      <c r="DH288" s="127"/>
      <c r="DI288" s="127"/>
      <c r="DJ288" s="127"/>
      <c r="DK288" s="127"/>
      <c r="DL288" s="127"/>
      <c r="DM288" s="127"/>
      <c r="DN288" s="127"/>
      <c r="DO288" s="127"/>
      <c r="DP288" s="127"/>
      <c r="DQ288" s="127"/>
      <c r="DR288" s="127"/>
      <c r="DS288" s="127"/>
      <c r="DT288" s="127"/>
      <c r="DU288" s="127"/>
      <c r="DV288" s="127"/>
      <c r="DW288" s="127"/>
      <c r="DX288" s="127"/>
      <c r="DY288" s="127"/>
      <c r="DZ288" s="127"/>
      <c r="EA288" s="127"/>
      <c r="EB288" s="127"/>
      <c r="EC288" s="127"/>
      <c r="ED288" s="127"/>
      <c r="EE288" s="127"/>
      <c r="EF288" s="127"/>
      <c r="EG288" s="127"/>
      <c r="EH288" s="127"/>
      <c r="EI288" s="127"/>
      <c r="EJ288" s="127"/>
      <c r="EK288" s="127"/>
      <c r="EL288" s="127"/>
      <c r="EM288" s="127"/>
      <c r="EN288" s="127"/>
      <c r="EO288" s="127"/>
      <c r="EP288" s="127"/>
      <c r="EQ288" s="127"/>
      <c r="ER288" s="127"/>
      <c r="ES288" s="127"/>
      <c r="ET288" s="127"/>
      <c r="EU288" s="127"/>
      <c r="EV288" s="127"/>
      <c r="EW288" s="127"/>
      <c r="EX288" s="127"/>
      <c r="EY288" s="127"/>
      <c r="EZ288" s="127"/>
      <c r="FA288" s="127"/>
      <c r="FB288" s="127"/>
      <c r="FC288" s="127"/>
      <c r="FD288" s="127"/>
      <c r="FE288" s="130"/>
      <c r="FF288" s="130"/>
      <c r="FG288" s="130"/>
      <c r="FH288" s="130"/>
      <c r="FI288" s="130"/>
      <c r="FJ288" s="130"/>
      <c r="FK288" s="130"/>
      <c r="FL288" s="130"/>
      <c r="FM288" s="130"/>
      <c r="FN288" s="130"/>
      <c r="FO288" s="130"/>
      <c r="FP288" s="130"/>
      <c r="FQ288" s="130"/>
      <c r="FR288" s="130"/>
      <c r="FS288" s="130"/>
      <c r="FT288" s="130"/>
      <c r="FU288" s="130"/>
      <c r="FV288" s="130"/>
      <c r="FW288" s="130"/>
      <c r="FX288" s="130"/>
      <c r="FY288" s="130"/>
      <c r="FZ288" s="130"/>
      <c r="GA288" s="130"/>
      <c r="GB288" s="130"/>
      <c r="GC288" s="130"/>
      <c r="GD288" s="130"/>
      <c r="GE288" s="130"/>
      <c r="GF288" s="130"/>
      <c r="GG288" s="130"/>
      <c r="GH288" s="130"/>
      <c r="GI288" s="130"/>
      <c r="GJ288" s="130"/>
      <c r="GK288" s="130"/>
      <c r="GL288" s="130"/>
      <c r="GM288" s="130"/>
      <c r="GN288" s="130"/>
      <c r="GO288" s="130"/>
      <c r="GP288" s="130"/>
      <c r="GQ288" s="130"/>
      <c r="GR288" s="130"/>
      <c r="GS288" s="130"/>
      <c r="GT288" s="130"/>
      <c r="GU288" s="130"/>
      <c r="GV288" s="130"/>
      <c r="GW288" s="130"/>
      <c r="GX288" s="130"/>
      <c r="GY288" s="130"/>
      <c r="GZ288" s="130"/>
      <c r="HA288" s="130"/>
      <c r="HB288" s="130"/>
      <c r="HC288" s="130"/>
      <c r="HD288" s="130"/>
      <c r="HE288" s="130"/>
      <c r="HF288" s="130"/>
      <c r="HG288" s="130"/>
      <c r="HH288" s="130"/>
      <c r="HI288" s="130"/>
      <c r="HJ288" s="130"/>
      <c r="HK288" s="130"/>
      <c r="HL288" s="130"/>
      <c r="HM288" s="130"/>
      <c r="HN288" s="130"/>
      <c r="HO288" s="130"/>
      <c r="HP288" s="130"/>
      <c r="HQ288" s="130"/>
      <c r="HR288" s="130"/>
      <c r="HS288" s="130"/>
      <c r="HT288" s="130"/>
      <c r="HU288" s="130"/>
      <c r="HV288" s="130"/>
      <c r="HW288" s="130"/>
      <c r="HX288" s="130"/>
      <c r="HY288" s="130"/>
      <c r="HZ288" s="130"/>
      <c r="IA288" s="130"/>
      <c r="IB288" s="130"/>
      <c r="IC288" s="130"/>
      <c r="ID288" s="130"/>
      <c r="IE288" s="130"/>
      <c r="IF288" s="130"/>
      <c r="IG288" s="130"/>
      <c r="IH288" s="130"/>
      <c r="II288" s="130"/>
      <c r="IJ288" s="130"/>
      <c r="IK288" s="130"/>
      <c r="IL288" s="130"/>
      <c r="IM288" s="130"/>
      <c r="IN288" s="130"/>
      <c r="IO288" s="130"/>
      <c r="IP288" s="130"/>
      <c r="IQ288" s="130"/>
      <c r="IR288" s="130"/>
      <c r="IS288" s="130"/>
      <c r="IT288" s="130"/>
      <c r="IU288" s="130"/>
      <c r="IV288" s="130"/>
      <c r="IW288" s="130"/>
      <c r="IX288" s="130"/>
      <c r="IY288" s="130"/>
      <c r="IZ288" s="130"/>
      <c r="JA288" s="130"/>
      <c r="JB288" s="130"/>
      <c r="JC288" s="130"/>
      <c r="JD288" s="130"/>
      <c r="JE288" s="130"/>
      <c r="JF288" s="130"/>
      <c r="JG288" s="130"/>
      <c r="JH288" s="130"/>
      <c r="JI288" s="130"/>
      <c r="JJ288" s="130"/>
      <c r="JK288" s="130"/>
      <c r="JL288" s="130"/>
      <c r="JM288" s="130"/>
      <c r="JN288" s="130"/>
      <c r="JO288" s="130"/>
      <c r="JP288" s="130"/>
      <c r="JQ288" s="130"/>
      <c r="JR288" s="130"/>
      <c r="JS288" s="130"/>
      <c r="JT288" s="130"/>
      <c r="JU288" s="130"/>
      <c r="JV288" s="130"/>
      <c r="JW288" s="130"/>
      <c r="JX288" s="130"/>
      <c r="JY288" s="130"/>
      <c r="JZ288" s="130"/>
      <c r="KA288" s="130"/>
      <c r="KB288" s="130"/>
      <c r="KC288" s="130"/>
      <c r="KD288" s="130"/>
      <c r="KE288" s="130"/>
      <c r="KF288" s="130"/>
      <c r="KG288" s="130"/>
      <c r="KH288" s="130"/>
      <c r="KI288" s="130"/>
      <c r="KJ288" s="130"/>
      <c r="KK288" s="130"/>
      <c r="KL288" s="130"/>
      <c r="KM288" s="130"/>
      <c r="KN288" s="130"/>
      <c r="KO288" s="130"/>
      <c r="KP288" s="130"/>
      <c r="KQ288" s="130"/>
      <c r="KR288" s="130"/>
      <c r="KS288" s="130"/>
      <c r="KT288" s="130"/>
      <c r="KU288" s="130"/>
      <c r="KV288" s="130"/>
      <c r="KW288" s="130"/>
      <c r="KX288" s="130"/>
      <c r="KY288" s="130"/>
      <c r="KZ288" s="130"/>
      <c r="LA288" s="130"/>
      <c r="LB288" s="130"/>
      <c r="LC288" s="130"/>
      <c r="LD288" s="130"/>
      <c r="LE288" s="130"/>
      <c r="LF288" s="130"/>
      <c r="LG288" s="130"/>
      <c r="LH288" s="130"/>
      <c r="LI288" s="130"/>
      <c r="LJ288" s="130"/>
      <c r="LK288" s="130"/>
      <c r="LL288" s="130"/>
      <c r="LM288" s="130"/>
      <c r="LN288" s="130"/>
      <c r="LO288" s="130"/>
      <c r="LP288" s="130"/>
      <c r="LQ288" s="130"/>
      <c r="LR288" s="130"/>
      <c r="LS288" s="130"/>
      <c r="LT288" s="130"/>
      <c r="LU288" s="130"/>
      <c r="LV288" s="130"/>
      <c r="LW288" s="130"/>
      <c r="LX288" s="130"/>
      <c r="LY288" s="130"/>
      <c r="LZ288" s="130"/>
      <c r="MA288" s="130"/>
      <c r="MB288" s="130"/>
      <c r="MC288" s="130"/>
      <c r="MD288" s="130"/>
      <c r="ME288" s="130"/>
      <c r="MF288" s="130"/>
      <c r="MG288" s="130"/>
      <c r="MH288" s="130"/>
      <c r="MI288" s="130"/>
      <c r="MJ288" s="130"/>
      <c r="MK288" s="130"/>
      <c r="ML288" s="130"/>
      <c r="MM288" s="130"/>
      <c r="MN288" s="130"/>
      <c r="MO288" s="130"/>
      <c r="MP288" s="130"/>
      <c r="MQ288" s="130"/>
      <c r="MR288" s="130"/>
      <c r="MS288" s="130"/>
      <c r="MT288" s="130"/>
      <c r="MU288" s="130"/>
      <c r="MV288" s="130"/>
      <c r="MW288" s="130"/>
      <c r="MX288" s="130"/>
      <c r="MY288" s="130"/>
      <c r="MZ288" s="130"/>
      <c r="NA288" s="130"/>
      <c r="NB288" s="130"/>
      <c r="NC288" s="130"/>
      <c r="ND288" s="130"/>
      <c r="NE288" s="130"/>
      <c r="NF288" s="130"/>
      <c r="NG288" s="130"/>
      <c r="NH288" s="130"/>
      <c r="NI288" s="130"/>
      <c r="NJ288" s="130"/>
      <c r="NK288" s="130"/>
      <c r="NL288" s="130"/>
      <c r="NM288" s="130"/>
      <c r="NN288" s="130"/>
      <c r="NO288" s="130"/>
      <c r="NP288" s="130"/>
      <c r="NQ288" s="130"/>
      <c r="NR288" s="130"/>
      <c r="NS288" s="130"/>
      <c r="NT288" s="130"/>
      <c r="NU288" s="130"/>
      <c r="NV288" s="130"/>
      <c r="NW288" s="130"/>
      <c r="NX288" s="130"/>
      <c r="NY288" s="130"/>
      <c r="NZ288" s="130"/>
      <c r="OA288" s="130"/>
      <c r="OB288" s="130"/>
      <c r="OC288" s="130"/>
      <c r="OD288" s="130"/>
      <c r="OE288" s="130"/>
      <c r="OF288" s="130"/>
      <c r="OG288" s="130"/>
      <c r="OH288" s="130"/>
      <c r="OI288" s="130"/>
      <c r="OJ288" s="130"/>
      <c r="OK288" s="130"/>
      <c r="OL288" s="130"/>
      <c r="OM288" s="130"/>
      <c r="ON288" s="130"/>
      <c r="OO288" s="130"/>
      <c r="OP288" s="130"/>
      <c r="OQ288" s="130"/>
      <c r="OR288" s="130"/>
      <c r="OS288" s="130"/>
      <c r="OT288" s="130"/>
      <c r="OU288" s="130"/>
      <c r="OV288" s="130"/>
      <c r="OW288" s="130"/>
      <c r="OX288" s="130"/>
      <c r="OY288" s="130"/>
      <c r="OZ288" s="130"/>
      <c r="PA288" s="130"/>
      <c r="PB288" s="130"/>
      <c r="PC288" s="130"/>
      <c r="PD288" s="130"/>
      <c r="PE288" s="130"/>
      <c r="PF288" s="130"/>
      <c r="PG288" s="130"/>
      <c r="PH288" s="130"/>
      <c r="PI288" s="130"/>
      <c r="PJ288" s="130"/>
      <c r="PK288" s="130"/>
      <c r="PL288" s="130"/>
      <c r="PM288" s="130"/>
      <c r="PN288" s="130"/>
      <c r="PO288" s="130"/>
      <c r="PP288" s="130"/>
      <c r="PQ288" s="130"/>
      <c r="PR288" s="130"/>
      <c r="PS288" s="130"/>
      <c r="PT288" s="130"/>
      <c r="PU288" s="130"/>
      <c r="PV288" s="130"/>
      <c r="PW288" s="130"/>
      <c r="PX288" s="130"/>
      <c r="PY288" s="130"/>
      <c r="PZ288" s="130"/>
      <c r="QA288" s="130"/>
      <c r="QB288" s="130"/>
      <c r="QC288" s="130"/>
      <c r="QD288" s="130"/>
      <c r="QE288" s="130"/>
      <c r="QF288" s="130"/>
      <c r="QG288" s="130"/>
      <c r="QH288" s="130"/>
      <c r="QI288" s="130"/>
      <c r="QJ288" s="130"/>
      <c r="QK288" s="130"/>
      <c r="QL288" s="130"/>
      <c r="QM288" s="130"/>
      <c r="QN288" s="130"/>
      <c r="QO288" s="130"/>
      <c r="QP288" s="130"/>
      <c r="QQ288" s="130"/>
      <c r="QR288" s="130"/>
      <c r="QS288" s="130"/>
      <c r="QT288" s="130"/>
      <c r="QU288" s="130"/>
      <c r="QV288" s="130"/>
      <c r="QW288" s="130"/>
      <c r="QX288" s="130"/>
      <c r="QY288" s="130"/>
      <c r="QZ288" s="130"/>
      <c r="RA288" s="130"/>
      <c r="RB288" s="130"/>
      <c r="RC288" s="130"/>
      <c r="RD288" s="130"/>
      <c r="RE288" s="130"/>
      <c r="RF288" s="130"/>
      <c r="RG288" s="130"/>
      <c r="RH288" s="130"/>
      <c r="RI288" s="130"/>
      <c r="RJ288" s="130"/>
      <c r="RK288" s="130"/>
      <c r="RL288" s="130"/>
      <c r="RM288" s="130"/>
      <c r="RN288" s="130"/>
      <c r="RO288" s="130"/>
      <c r="RP288" s="130"/>
      <c r="RQ288" s="130"/>
      <c r="RR288" s="130"/>
      <c r="RS288" s="130"/>
      <c r="RT288" s="130"/>
      <c r="RU288" s="130"/>
      <c r="RV288" s="130"/>
      <c r="RW288" s="130"/>
      <c r="RX288" s="130"/>
      <c r="RY288" s="130"/>
      <c r="RZ288" s="130"/>
      <c r="SA288" s="130"/>
      <c r="SB288" s="130"/>
      <c r="SC288" s="130"/>
      <c r="SD288" s="130"/>
      <c r="SE288" s="130"/>
      <c r="SF288" s="130"/>
      <c r="SG288" s="130"/>
      <c r="SH288" s="130"/>
      <c r="SI288" s="130"/>
      <c r="SJ288" s="130"/>
      <c r="SK288" s="130"/>
      <c r="SL288" s="130"/>
      <c r="SM288" s="130"/>
      <c r="SN288" s="130"/>
      <c r="SO288" s="130"/>
      <c r="SP288" s="130"/>
      <c r="SQ288" s="130"/>
      <c r="SR288" s="130"/>
      <c r="SS288" s="130"/>
      <c r="ST288" s="130"/>
      <c r="SU288" s="130"/>
      <c r="SV288" s="130"/>
      <c r="SW288" s="130"/>
      <c r="SX288" s="130"/>
      <c r="SY288" s="130"/>
      <c r="SZ288" s="130"/>
      <c r="TA288" s="130"/>
      <c r="TB288" s="130"/>
      <c r="TC288" s="130"/>
      <c r="TD288" s="130"/>
      <c r="TE288" s="130"/>
      <c r="TF288" s="130"/>
      <c r="TG288" s="130"/>
      <c r="TH288" s="130"/>
      <c r="TI288" s="130"/>
      <c r="TJ288" s="130"/>
      <c r="TK288" s="130"/>
      <c r="TL288" s="130"/>
      <c r="TM288" s="130"/>
      <c r="TN288" s="130"/>
      <c r="TO288" s="130"/>
      <c r="TP288" s="130"/>
      <c r="TQ288" s="130"/>
      <c r="TR288" s="130"/>
      <c r="TS288" s="130"/>
      <c r="TT288" s="130"/>
      <c r="TU288" s="130"/>
      <c r="TV288" s="130"/>
      <c r="TW288" s="130"/>
      <c r="TX288" s="130"/>
      <c r="TY288" s="130"/>
      <c r="TZ288" s="130"/>
      <c r="UA288" s="130"/>
      <c r="UB288" s="130"/>
      <c r="UC288" s="130"/>
      <c r="UD288" s="130"/>
      <c r="UE288" s="130"/>
      <c r="UF288" s="130"/>
      <c r="UG288" s="130"/>
      <c r="UH288" s="130"/>
      <c r="UI288" s="130"/>
      <c r="UJ288" s="130"/>
      <c r="UK288" s="130"/>
      <c r="UL288" s="130"/>
      <c r="UM288" s="130"/>
      <c r="UN288" s="130"/>
      <c r="UO288" s="130"/>
      <c r="UP288" s="130"/>
      <c r="UQ288" s="130"/>
      <c r="UR288" s="130"/>
      <c r="US288" s="130"/>
      <c r="UT288" s="130"/>
      <c r="UU288" s="130"/>
      <c r="UV288" s="130"/>
      <c r="UW288" s="130"/>
      <c r="UX288" s="130"/>
      <c r="UY288" s="130"/>
      <c r="UZ288" s="130"/>
      <c r="VA288" s="130"/>
      <c r="VB288" s="130"/>
      <c r="VC288" s="130"/>
      <c r="VD288" s="130"/>
      <c r="VE288" s="130"/>
      <c r="VF288" s="130"/>
      <c r="VG288" s="130"/>
      <c r="VH288" s="130"/>
      <c r="VI288" s="130"/>
      <c r="VJ288" s="130"/>
      <c r="VK288" s="130"/>
      <c r="VL288" s="130"/>
      <c r="VM288" s="130"/>
      <c r="VN288" s="130"/>
      <c r="VO288" s="130"/>
      <c r="VP288" s="130"/>
      <c r="VQ288" s="130"/>
      <c r="VR288" s="130"/>
      <c r="VS288" s="130"/>
      <c r="VT288" s="130"/>
      <c r="VU288" s="130"/>
      <c r="VV288" s="130"/>
      <c r="VW288" s="130"/>
      <c r="VX288" s="130"/>
      <c r="VY288" s="130"/>
      <c r="VZ288" s="130"/>
      <c r="WA288" s="130"/>
      <c r="WB288" s="130"/>
      <c r="WC288" s="130"/>
      <c r="WD288" s="130"/>
      <c r="WE288" s="130"/>
      <c r="WF288" s="130"/>
      <c r="WG288" s="130"/>
      <c r="WH288" s="130"/>
      <c r="WI288" s="130"/>
      <c r="WJ288" s="130"/>
      <c r="WK288" s="130"/>
      <c r="WL288" s="130"/>
      <c r="WM288" s="130"/>
      <c r="WN288" s="130"/>
      <c r="WO288" s="130"/>
      <c r="WP288" s="130"/>
      <c r="WQ288" s="130"/>
      <c r="WR288" s="130"/>
      <c r="WS288" s="130"/>
      <c r="WT288" s="130"/>
      <c r="WU288" s="130"/>
      <c r="WV288" s="130"/>
      <c r="WW288" s="130"/>
      <c r="WX288" s="130"/>
      <c r="WY288" s="130"/>
      <c r="WZ288" s="130"/>
      <c r="XA288" s="130"/>
      <c r="XB288" s="130"/>
      <c r="XC288" s="130"/>
      <c r="XD288" s="130"/>
      <c r="XE288" s="130"/>
      <c r="XF288" s="130"/>
      <c r="XG288" s="130"/>
      <c r="XH288" s="130"/>
      <c r="XI288" s="130"/>
      <c r="XJ288" s="130"/>
      <c r="XK288" s="130"/>
      <c r="XL288" s="130"/>
      <c r="XM288" s="130"/>
      <c r="XN288" s="130"/>
      <c r="XO288" s="130"/>
      <c r="XP288" s="130"/>
      <c r="XQ288" s="130"/>
      <c r="XR288" s="130"/>
      <c r="XS288" s="130"/>
      <c r="XT288" s="130"/>
      <c r="XU288" s="130"/>
      <c r="XV288" s="130"/>
      <c r="XW288" s="130"/>
      <c r="XX288" s="130"/>
      <c r="XY288" s="130"/>
      <c r="XZ288" s="130"/>
      <c r="YA288" s="130"/>
      <c r="YB288" s="130"/>
      <c r="YC288" s="130"/>
      <c r="YD288" s="130"/>
      <c r="YE288" s="130"/>
      <c r="YF288" s="130"/>
      <c r="YG288" s="130"/>
      <c r="YH288" s="130"/>
      <c r="YI288" s="130"/>
      <c r="YJ288" s="130"/>
      <c r="YK288" s="130"/>
      <c r="YL288" s="130"/>
      <c r="YM288" s="130"/>
      <c r="YN288" s="130"/>
      <c r="YO288" s="130"/>
      <c r="YP288" s="130"/>
      <c r="YQ288" s="130"/>
      <c r="YR288" s="130"/>
      <c r="YS288" s="130"/>
      <c r="YT288" s="130"/>
      <c r="YU288" s="130"/>
      <c r="YV288" s="130"/>
      <c r="YW288" s="130"/>
      <c r="YX288" s="130"/>
      <c r="YY288" s="130"/>
      <c r="YZ288" s="130"/>
      <c r="ZA288" s="130"/>
      <c r="ZB288" s="130"/>
      <c r="ZC288" s="130"/>
      <c r="ZD288" s="130"/>
      <c r="ZE288" s="130"/>
      <c r="ZF288" s="130"/>
      <c r="ZG288" s="130"/>
      <c r="ZH288" s="130"/>
      <c r="ZI288" s="130"/>
      <c r="ZJ288" s="130"/>
      <c r="ZK288" s="130"/>
      <c r="ZL288" s="130"/>
      <c r="ZM288" s="130"/>
      <c r="ZN288" s="130"/>
      <c r="ZO288" s="130"/>
      <c r="ZP288" s="130"/>
      <c r="ZQ288" s="130"/>
      <c r="ZR288" s="130"/>
      <c r="ZS288" s="130"/>
      <c r="ZT288" s="130"/>
      <c r="ZU288" s="130"/>
      <c r="ZV288" s="130"/>
      <c r="ZW288" s="130"/>
      <c r="ZX288" s="130"/>
      <c r="ZY288" s="130"/>
      <c r="ZZ288" s="130"/>
      <c r="AAA288" s="130"/>
      <c r="AAB288" s="130"/>
      <c r="AAC288" s="130"/>
      <c r="AAD288" s="130"/>
      <c r="AAE288" s="130"/>
      <c r="AAF288" s="130"/>
      <c r="AAG288" s="130"/>
      <c r="AAH288" s="130"/>
      <c r="AAI288" s="130"/>
      <c r="AAJ288" s="130"/>
      <c r="AAK288" s="130"/>
      <c r="AAL288" s="130"/>
      <c r="AAM288" s="130"/>
      <c r="AAN288" s="130"/>
      <c r="AAO288" s="130"/>
      <c r="AAP288" s="130"/>
      <c r="AAQ288" s="130"/>
      <c r="AAR288" s="130"/>
      <c r="AAS288" s="130"/>
      <c r="AAT288" s="130"/>
      <c r="AAU288" s="130"/>
      <c r="AAV288" s="130"/>
      <c r="AAW288" s="130"/>
      <c r="AAX288" s="130"/>
      <c r="AAY288" s="130"/>
      <c r="AAZ288" s="130"/>
      <c r="ABA288" s="130"/>
      <c r="ABB288" s="130"/>
      <c r="ABC288" s="130"/>
      <c r="ABD288" s="130"/>
      <c r="ABE288" s="130"/>
      <c r="ABF288" s="130"/>
      <c r="ABG288" s="130"/>
      <c r="ABH288" s="130"/>
      <c r="ABI288" s="130"/>
      <c r="ABJ288" s="130"/>
      <c r="ABK288" s="130"/>
      <c r="ABL288" s="130"/>
      <c r="ABM288" s="130"/>
      <c r="ABN288" s="130"/>
      <c r="ABO288" s="130"/>
      <c r="ABP288" s="130"/>
      <c r="ABQ288" s="130"/>
      <c r="ABR288" s="130"/>
      <c r="ABS288" s="130"/>
      <c r="ABT288" s="130"/>
      <c r="ABU288" s="130"/>
      <c r="ABV288" s="130"/>
      <c r="ABW288" s="130"/>
      <c r="ABX288" s="130"/>
      <c r="ABY288" s="130"/>
      <c r="ABZ288" s="130"/>
      <c r="ACA288" s="130"/>
      <c r="ACB288" s="130"/>
      <c r="ACC288" s="130"/>
      <c r="ACD288" s="130"/>
      <c r="ACE288" s="130"/>
      <c r="ACF288" s="130"/>
      <c r="ACG288" s="130"/>
      <c r="ACH288" s="130"/>
      <c r="ACI288" s="130"/>
      <c r="ACJ288" s="130"/>
      <c r="ACK288" s="130"/>
      <c r="ACL288" s="130"/>
      <c r="ACM288" s="130"/>
      <c r="ACN288" s="130"/>
      <c r="ACO288" s="130"/>
      <c r="ACP288" s="130"/>
      <c r="ACQ288" s="130"/>
      <c r="ACR288" s="130"/>
      <c r="ACS288" s="130"/>
      <c r="ACT288" s="130"/>
      <c r="ACU288" s="130"/>
      <c r="ACV288" s="130"/>
      <c r="ACW288" s="130"/>
      <c r="ACX288" s="130"/>
      <c r="ACY288" s="130"/>
      <c r="ACZ288" s="130"/>
      <c r="ADA288" s="130"/>
      <c r="ADB288" s="130"/>
      <c r="ADC288" s="130"/>
      <c r="ADD288" s="130"/>
      <c r="ADE288" s="130"/>
      <c r="ADF288" s="130"/>
      <c r="ADG288" s="130"/>
      <c r="ADH288" s="130"/>
      <c r="ADI288" s="130"/>
      <c r="ADJ288" s="130"/>
      <c r="ADK288" s="130"/>
      <c r="ADL288" s="130"/>
      <c r="ADM288" s="130"/>
      <c r="ADN288" s="130"/>
      <c r="ADO288" s="130"/>
      <c r="ADP288" s="130"/>
      <c r="ADQ288" s="130"/>
      <c r="ADR288" s="130"/>
      <c r="ADS288" s="130"/>
      <c r="ADT288" s="130"/>
      <c r="ADU288" s="130"/>
      <c r="ADV288" s="130"/>
      <c r="ADW288" s="130"/>
      <c r="ADX288" s="130"/>
      <c r="ADY288" s="130"/>
      <c r="ADZ288" s="130"/>
      <c r="AEA288" s="130"/>
      <c r="AEB288" s="130"/>
    </row>
    <row r="289" spans="1:809" s="71" customFormat="1" ht="15" customHeight="1">
      <c r="A289" s="18"/>
      <c r="B289" s="35">
        <v>1</v>
      </c>
      <c r="C289" s="62" t="s">
        <v>648</v>
      </c>
      <c r="D289" s="63" t="s">
        <v>56</v>
      </c>
      <c r="E289" s="63" t="s">
        <v>36</v>
      </c>
      <c r="F289" s="63" t="s">
        <v>324</v>
      </c>
      <c r="G289" s="63">
        <v>61</v>
      </c>
      <c r="H289" s="64">
        <v>20000000</v>
      </c>
      <c r="I289" s="63" t="s">
        <v>136</v>
      </c>
      <c r="J289" s="65">
        <v>1</v>
      </c>
      <c r="K289" s="90">
        <v>9</v>
      </c>
      <c r="L289" s="65">
        <v>1928</v>
      </c>
      <c r="M289" s="84">
        <v>10502</v>
      </c>
      <c r="N289" s="64">
        <v>2800000</v>
      </c>
      <c r="O289" s="68"/>
      <c r="P289" s="68"/>
      <c r="Q289" s="69" t="s">
        <v>298</v>
      </c>
      <c r="R289" s="70"/>
      <c r="S289" s="29" t="s">
        <v>58</v>
      </c>
      <c r="T289" s="30" t="str">
        <f t="shared" si="4"/>
        <v>Cu</v>
      </c>
      <c r="U289" s="29">
        <v>12000</v>
      </c>
      <c r="V289" s="29">
        <v>1</v>
      </c>
      <c r="W289" s="29"/>
      <c r="X289" s="29">
        <v>1</v>
      </c>
      <c r="Y289" s="29"/>
      <c r="Z289" s="29">
        <v>35</v>
      </c>
      <c r="AA289" s="29" t="s">
        <v>59</v>
      </c>
      <c r="AC289" s="127"/>
      <c r="AD289" s="127"/>
      <c r="AE289" s="127"/>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c r="BA289" s="127"/>
      <c r="BB289" s="127"/>
      <c r="BC289" s="127"/>
      <c r="BD289" s="127"/>
      <c r="BE289" s="127"/>
      <c r="BF289" s="127"/>
      <c r="BG289" s="127"/>
      <c r="BH289" s="127"/>
      <c r="BI289" s="127"/>
      <c r="BJ289" s="127"/>
      <c r="BK289" s="127"/>
      <c r="BL289" s="127"/>
      <c r="BM289" s="127"/>
      <c r="BN289" s="127"/>
      <c r="BO289" s="127"/>
      <c r="BP289" s="127"/>
      <c r="BQ289" s="127"/>
      <c r="BR289" s="127"/>
      <c r="BS289" s="127"/>
      <c r="BT289" s="127"/>
      <c r="BU289" s="127"/>
      <c r="BV289" s="127"/>
      <c r="BW289" s="127"/>
      <c r="BX289" s="127"/>
      <c r="BY289" s="127"/>
      <c r="BZ289" s="127"/>
      <c r="CA289" s="127"/>
      <c r="CB289" s="127"/>
      <c r="CC289" s="127"/>
      <c r="CD289" s="127"/>
      <c r="CE289" s="127"/>
      <c r="CF289" s="127"/>
      <c r="CG289" s="127"/>
      <c r="CH289" s="127"/>
      <c r="CI289" s="127"/>
      <c r="CJ289" s="127"/>
      <c r="CK289" s="127"/>
      <c r="CL289" s="127"/>
      <c r="CM289" s="127"/>
      <c r="CN289" s="127"/>
      <c r="CO289" s="127"/>
      <c r="CP289" s="127"/>
      <c r="CQ289" s="127"/>
      <c r="CR289" s="127"/>
      <c r="CS289" s="127"/>
      <c r="CT289" s="127"/>
      <c r="CU289" s="127"/>
      <c r="CV289" s="127"/>
      <c r="CW289" s="127"/>
      <c r="CX289" s="127"/>
      <c r="CY289" s="127"/>
      <c r="CZ289" s="127"/>
      <c r="DA289" s="127"/>
      <c r="DB289" s="127"/>
      <c r="DC289" s="127"/>
      <c r="DD289" s="127"/>
      <c r="DE289" s="127"/>
      <c r="DF289" s="127"/>
      <c r="DG289" s="127"/>
      <c r="DH289" s="127"/>
      <c r="DI289" s="127"/>
      <c r="DJ289" s="127"/>
      <c r="DK289" s="127"/>
      <c r="DL289" s="127"/>
      <c r="DM289" s="127"/>
      <c r="DN289" s="127"/>
      <c r="DO289" s="127"/>
      <c r="DP289" s="127"/>
      <c r="DQ289" s="127"/>
      <c r="DR289" s="127"/>
      <c r="DS289" s="127"/>
      <c r="DT289" s="127"/>
      <c r="DU289" s="127"/>
      <c r="DV289" s="127"/>
      <c r="DW289" s="127"/>
      <c r="DX289" s="127"/>
      <c r="DY289" s="127"/>
      <c r="DZ289" s="127"/>
      <c r="EA289" s="127"/>
      <c r="EB289" s="127"/>
      <c r="EC289" s="127"/>
      <c r="ED289" s="127"/>
      <c r="EE289" s="127"/>
      <c r="EF289" s="127"/>
      <c r="EG289" s="127"/>
      <c r="EH289" s="127"/>
      <c r="EI289" s="127"/>
      <c r="EJ289" s="127"/>
      <c r="EK289" s="127"/>
      <c r="EL289" s="127"/>
      <c r="EM289" s="127"/>
      <c r="EN289" s="127"/>
      <c r="EO289" s="127"/>
      <c r="EP289" s="127"/>
      <c r="EQ289" s="127"/>
      <c r="ER289" s="127"/>
      <c r="ES289" s="127"/>
      <c r="ET289" s="127"/>
      <c r="EU289" s="127"/>
      <c r="EV289" s="127"/>
      <c r="EW289" s="127"/>
      <c r="EX289" s="127"/>
      <c r="EY289" s="127"/>
      <c r="EZ289" s="127"/>
      <c r="FA289" s="127"/>
      <c r="FB289" s="127"/>
      <c r="FC289" s="127"/>
      <c r="FD289" s="127"/>
      <c r="FE289" s="130"/>
      <c r="FF289" s="130"/>
      <c r="FG289" s="130"/>
      <c r="FH289" s="130"/>
      <c r="FI289" s="130"/>
      <c r="FJ289" s="130"/>
      <c r="FK289" s="130"/>
      <c r="FL289" s="130"/>
      <c r="FM289" s="130"/>
      <c r="FN289" s="130"/>
      <c r="FO289" s="130"/>
      <c r="FP289" s="130"/>
      <c r="FQ289" s="130"/>
      <c r="FR289" s="130"/>
      <c r="FS289" s="130"/>
      <c r="FT289" s="130"/>
      <c r="FU289" s="130"/>
      <c r="FV289" s="130"/>
      <c r="FW289" s="130"/>
      <c r="FX289" s="130"/>
      <c r="FY289" s="130"/>
      <c r="FZ289" s="130"/>
      <c r="GA289" s="130"/>
      <c r="GB289" s="130"/>
      <c r="GC289" s="130"/>
      <c r="GD289" s="130"/>
      <c r="GE289" s="130"/>
      <c r="GF289" s="130"/>
      <c r="GG289" s="130"/>
      <c r="GH289" s="130"/>
      <c r="GI289" s="130"/>
      <c r="GJ289" s="130"/>
      <c r="GK289" s="130"/>
      <c r="GL289" s="130"/>
      <c r="GM289" s="130"/>
      <c r="GN289" s="130"/>
      <c r="GO289" s="130"/>
      <c r="GP289" s="130"/>
      <c r="GQ289" s="130"/>
      <c r="GR289" s="130"/>
      <c r="GS289" s="130"/>
      <c r="GT289" s="130"/>
      <c r="GU289" s="130"/>
      <c r="GV289" s="130"/>
      <c r="GW289" s="130"/>
      <c r="GX289" s="130"/>
      <c r="GY289" s="130"/>
      <c r="GZ289" s="130"/>
      <c r="HA289" s="130"/>
      <c r="HB289" s="130"/>
      <c r="HC289" s="130"/>
      <c r="HD289" s="130"/>
      <c r="HE289" s="130"/>
      <c r="HF289" s="130"/>
      <c r="HG289" s="130"/>
      <c r="HH289" s="130"/>
      <c r="HI289" s="130"/>
      <c r="HJ289" s="130"/>
      <c r="HK289" s="130"/>
      <c r="HL289" s="130"/>
      <c r="HM289" s="130"/>
      <c r="HN289" s="130"/>
      <c r="HO289" s="130"/>
      <c r="HP289" s="130"/>
      <c r="HQ289" s="130"/>
      <c r="HR289" s="130"/>
      <c r="HS289" s="130"/>
      <c r="HT289" s="130"/>
      <c r="HU289" s="130"/>
      <c r="HV289" s="130"/>
      <c r="HW289" s="130"/>
      <c r="HX289" s="130"/>
      <c r="HY289" s="130"/>
      <c r="HZ289" s="130"/>
      <c r="IA289" s="130"/>
      <c r="IB289" s="130"/>
      <c r="IC289" s="130"/>
      <c r="ID289" s="130"/>
      <c r="IE289" s="130"/>
      <c r="IF289" s="130"/>
      <c r="IG289" s="130"/>
      <c r="IH289" s="130"/>
      <c r="II289" s="130"/>
      <c r="IJ289" s="130"/>
      <c r="IK289" s="130"/>
      <c r="IL289" s="130"/>
      <c r="IM289" s="130"/>
      <c r="IN289" s="130"/>
      <c r="IO289" s="130"/>
      <c r="IP289" s="130"/>
      <c r="IQ289" s="130"/>
      <c r="IR289" s="130"/>
      <c r="IS289" s="130"/>
      <c r="IT289" s="130"/>
      <c r="IU289" s="130"/>
      <c r="IV289" s="130"/>
      <c r="IW289" s="130"/>
      <c r="IX289" s="130"/>
      <c r="IY289" s="130"/>
      <c r="IZ289" s="130"/>
      <c r="JA289" s="130"/>
      <c r="JB289" s="130"/>
      <c r="JC289" s="130"/>
      <c r="JD289" s="130"/>
      <c r="JE289" s="130"/>
      <c r="JF289" s="130"/>
      <c r="JG289" s="130"/>
      <c r="JH289" s="130"/>
      <c r="JI289" s="130"/>
      <c r="JJ289" s="130"/>
      <c r="JK289" s="130"/>
      <c r="JL289" s="130"/>
      <c r="JM289" s="130"/>
      <c r="JN289" s="130"/>
      <c r="JO289" s="130"/>
      <c r="JP289" s="130"/>
      <c r="JQ289" s="130"/>
      <c r="JR289" s="130"/>
      <c r="JS289" s="130"/>
      <c r="JT289" s="130"/>
      <c r="JU289" s="130"/>
      <c r="JV289" s="130"/>
      <c r="JW289" s="130"/>
      <c r="JX289" s="130"/>
      <c r="JY289" s="130"/>
      <c r="JZ289" s="130"/>
      <c r="KA289" s="130"/>
      <c r="KB289" s="130"/>
      <c r="KC289" s="130"/>
      <c r="KD289" s="130"/>
      <c r="KE289" s="130"/>
      <c r="KF289" s="130"/>
      <c r="KG289" s="130"/>
      <c r="KH289" s="130"/>
      <c r="KI289" s="130"/>
      <c r="KJ289" s="130"/>
      <c r="KK289" s="130"/>
      <c r="KL289" s="130"/>
      <c r="KM289" s="130"/>
      <c r="KN289" s="130"/>
      <c r="KO289" s="130"/>
      <c r="KP289" s="130"/>
      <c r="KQ289" s="130"/>
      <c r="KR289" s="130"/>
      <c r="KS289" s="130"/>
      <c r="KT289" s="130"/>
      <c r="KU289" s="130"/>
      <c r="KV289" s="130"/>
      <c r="KW289" s="130"/>
      <c r="KX289" s="130"/>
      <c r="KY289" s="130"/>
      <c r="KZ289" s="130"/>
      <c r="LA289" s="130"/>
      <c r="LB289" s="130"/>
      <c r="LC289" s="130"/>
      <c r="LD289" s="130"/>
      <c r="LE289" s="130"/>
      <c r="LF289" s="130"/>
      <c r="LG289" s="130"/>
      <c r="LH289" s="130"/>
      <c r="LI289" s="130"/>
      <c r="LJ289" s="130"/>
      <c r="LK289" s="130"/>
      <c r="LL289" s="130"/>
      <c r="LM289" s="130"/>
      <c r="LN289" s="130"/>
      <c r="LO289" s="130"/>
      <c r="LP289" s="130"/>
      <c r="LQ289" s="130"/>
      <c r="LR289" s="130"/>
      <c r="LS289" s="130"/>
      <c r="LT289" s="130"/>
      <c r="LU289" s="130"/>
      <c r="LV289" s="130"/>
      <c r="LW289" s="130"/>
      <c r="LX289" s="130"/>
      <c r="LY289" s="130"/>
      <c r="LZ289" s="130"/>
      <c r="MA289" s="130"/>
      <c r="MB289" s="130"/>
      <c r="MC289" s="130"/>
      <c r="MD289" s="130"/>
      <c r="ME289" s="130"/>
      <c r="MF289" s="130"/>
      <c r="MG289" s="130"/>
      <c r="MH289" s="130"/>
      <c r="MI289" s="130"/>
      <c r="MJ289" s="130"/>
      <c r="MK289" s="130"/>
      <c r="ML289" s="130"/>
      <c r="MM289" s="130"/>
      <c r="MN289" s="130"/>
      <c r="MO289" s="130"/>
      <c r="MP289" s="130"/>
      <c r="MQ289" s="130"/>
      <c r="MR289" s="130"/>
      <c r="MS289" s="130"/>
      <c r="MT289" s="130"/>
      <c r="MU289" s="130"/>
      <c r="MV289" s="130"/>
      <c r="MW289" s="130"/>
      <c r="MX289" s="130"/>
      <c r="MY289" s="130"/>
      <c r="MZ289" s="130"/>
      <c r="NA289" s="130"/>
      <c r="NB289" s="130"/>
      <c r="NC289" s="130"/>
      <c r="ND289" s="130"/>
      <c r="NE289" s="130"/>
      <c r="NF289" s="130"/>
      <c r="NG289" s="130"/>
      <c r="NH289" s="130"/>
      <c r="NI289" s="130"/>
      <c r="NJ289" s="130"/>
      <c r="NK289" s="130"/>
      <c r="NL289" s="130"/>
      <c r="NM289" s="130"/>
      <c r="NN289" s="130"/>
      <c r="NO289" s="130"/>
      <c r="NP289" s="130"/>
      <c r="NQ289" s="130"/>
      <c r="NR289" s="130"/>
      <c r="NS289" s="130"/>
      <c r="NT289" s="130"/>
      <c r="NU289" s="130"/>
      <c r="NV289" s="130"/>
      <c r="NW289" s="130"/>
      <c r="NX289" s="130"/>
      <c r="NY289" s="130"/>
      <c r="NZ289" s="130"/>
      <c r="OA289" s="130"/>
      <c r="OB289" s="130"/>
      <c r="OC289" s="130"/>
      <c r="OD289" s="130"/>
      <c r="OE289" s="130"/>
      <c r="OF289" s="130"/>
      <c r="OG289" s="130"/>
      <c r="OH289" s="130"/>
      <c r="OI289" s="130"/>
      <c r="OJ289" s="130"/>
      <c r="OK289" s="130"/>
      <c r="OL289" s="130"/>
      <c r="OM289" s="130"/>
      <c r="ON289" s="130"/>
      <c r="OO289" s="130"/>
      <c r="OP289" s="130"/>
      <c r="OQ289" s="130"/>
      <c r="OR289" s="130"/>
      <c r="OS289" s="130"/>
      <c r="OT289" s="130"/>
      <c r="OU289" s="130"/>
      <c r="OV289" s="130"/>
      <c r="OW289" s="130"/>
      <c r="OX289" s="130"/>
      <c r="OY289" s="130"/>
      <c r="OZ289" s="130"/>
      <c r="PA289" s="130"/>
      <c r="PB289" s="130"/>
      <c r="PC289" s="130"/>
      <c r="PD289" s="130"/>
      <c r="PE289" s="130"/>
      <c r="PF289" s="130"/>
      <c r="PG289" s="130"/>
      <c r="PH289" s="130"/>
      <c r="PI289" s="130"/>
      <c r="PJ289" s="130"/>
      <c r="PK289" s="130"/>
      <c r="PL289" s="130"/>
      <c r="PM289" s="130"/>
      <c r="PN289" s="130"/>
      <c r="PO289" s="130"/>
      <c r="PP289" s="130"/>
      <c r="PQ289" s="130"/>
      <c r="PR289" s="130"/>
      <c r="PS289" s="130"/>
      <c r="PT289" s="130"/>
      <c r="PU289" s="130"/>
      <c r="PV289" s="130"/>
      <c r="PW289" s="130"/>
      <c r="PX289" s="130"/>
      <c r="PY289" s="130"/>
      <c r="PZ289" s="130"/>
      <c r="QA289" s="130"/>
      <c r="QB289" s="130"/>
      <c r="QC289" s="130"/>
      <c r="QD289" s="130"/>
      <c r="QE289" s="130"/>
      <c r="QF289" s="130"/>
      <c r="QG289" s="130"/>
      <c r="QH289" s="130"/>
      <c r="QI289" s="130"/>
      <c r="QJ289" s="130"/>
      <c r="QK289" s="130"/>
      <c r="QL289" s="130"/>
      <c r="QM289" s="130"/>
      <c r="QN289" s="130"/>
      <c r="QO289" s="130"/>
      <c r="QP289" s="130"/>
      <c r="QQ289" s="130"/>
      <c r="QR289" s="130"/>
      <c r="QS289" s="130"/>
      <c r="QT289" s="130"/>
      <c r="QU289" s="130"/>
      <c r="QV289" s="130"/>
      <c r="QW289" s="130"/>
      <c r="QX289" s="130"/>
      <c r="QY289" s="130"/>
      <c r="QZ289" s="130"/>
      <c r="RA289" s="130"/>
      <c r="RB289" s="130"/>
      <c r="RC289" s="130"/>
      <c r="RD289" s="130"/>
      <c r="RE289" s="130"/>
      <c r="RF289" s="130"/>
      <c r="RG289" s="130"/>
      <c r="RH289" s="130"/>
      <c r="RI289" s="130"/>
      <c r="RJ289" s="130"/>
      <c r="RK289" s="130"/>
      <c r="RL289" s="130"/>
      <c r="RM289" s="130"/>
      <c r="RN289" s="130"/>
      <c r="RO289" s="130"/>
      <c r="RP289" s="130"/>
      <c r="RQ289" s="130"/>
      <c r="RR289" s="130"/>
      <c r="RS289" s="130"/>
      <c r="RT289" s="130"/>
      <c r="RU289" s="130"/>
      <c r="RV289" s="130"/>
      <c r="RW289" s="130"/>
      <c r="RX289" s="130"/>
      <c r="RY289" s="130"/>
      <c r="RZ289" s="130"/>
      <c r="SA289" s="130"/>
      <c r="SB289" s="130"/>
      <c r="SC289" s="130"/>
      <c r="SD289" s="130"/>
      <c r="SE289" s="130"/>
      <c r="SF289" s="130"/>
      <c r="SG289" s="130"/>
      <c r="SH289" s="130"/>
      <c r="SI289" s="130"/>
      <c r="SJ289" s="130"/>
      <c r="SK289" s="130"/>
      <c r="SL289" s="130"/>
      <c r="SM289" s="130"/>
      <c r="SN289" s="130"/>
      <c r="SO289" s="130"/>
      <c r="SP289" s="130"/>
      <c r="SQ289" s="130"/>
      <c r="SR289" s="130"/>
      <c r="SS289" s="130"/>
      <c r="ST289" s="130"/>
      <c r="SU289" s="130"/>
      <c r="SV289" s="130"/>
      <c r="SW289" s="130"/>
      <c r="SX289" s="130"/>
      <c r="SY289" s="130"/>
      <c r="SZ289" s="130"/>
      <c r="TA289" s="130"/>
      <c r="TB289" s="130"/>
      <c r="TC289" s="130"/>
      <c r="TD289" s="130"/>
      <c r="TE289" s="130"/>
      <c r="TF289" s="130"/>
      <c r="TG289" s="130"/>
      <c r="TH289" s="130"/>
      <c r="TI289" s="130"/>
      <c r="TJ289" s="130"/>
      <c r="TK289" s="130"/>
      <c r="TL289" s="130"/>
      <c r="TM289" s="130"/>
      <c r="TN289" s="130"/>
      <c r="TO289" s="130"/>
      <c r="TP289" s="130"/>
      <c r="TQ289" s="130"/>
      <c r="TR289" s="130"/>
      <c r="TS289" s="130"/>
      <c r="TT289" s="130"/>
      <c r="TU289" s="130"/>
      <c r="TV289" s="130"/>
      <c r="TW289" s="130"/>
      <c r="TX289" s="130"/>
      <c r="TY289" s="130"/>
      <c r="TZ289" s="130"/>
      <c r="UA289" s="130"/>
      <c r="UB289" s="130"/>
      <c r="UC289" s="130"/>
      <c r="UD289" s="130"/>
      <c r="UE289" s="130"/>
      <c r="UF289" s="130"/>
      <c r="UG289" s="130"/>
      <c r="UH289" s="130"/>
      <c r="UI289" s="130"/>
      <c r="UJ289" s="130"/>
      <c r="UK289" s="130"/>
      <c r="UL289" s="130"/>
      <c r="UM289" s="130"/>
      <c r="UN289" s="130"/>
      <c r="UO289" s="130"/>
      <c r="UP289" s="130"/>
      <c r="UQ289" s="130"/>
      <c r="UR289" s="130"/>
      <c r="US289" s="130"/>
      <c r="UT289" s="130"/>
      <c r="UU289" s="130"/>
      <c r="UV289" s="130"/>
      <c r="UW289" s="130"/>
      <c r="UX289" s="130"/>
      <c r="UY289" s="130"/>
      <c r="UZ289" s="130"/>
      <c r="VA289" s="130"/>
      <c r="VB289" s="130"/>
      <c r="VC289" s="130"/>
      <c r="VD289" s="130"/>
      <c r="VE289" s="130"/>
      <c r="VF289" s="130"/>
      <c r="VG289" s="130"/>
      <c r="VH289" s="130"/>
      <c r="VI289" s="130"/>
      <c r="VJ289" s="130"/>
      <c r="VK289" s="130"/>
      <c r="VL289" s="130"/>
      <c r="VM289" s="130"/>
      <c r="VN289" s="130"/>
      <c r="VO289" s="130"/>
      <c r="VP289" s="130"/>
      <c r="VQ289" s="130"/>
      <c r="VR289" s="130"/>
      <c r="VS289" s="130"/>
      <c r="VT289" s="130"/>
      <c r="VU289" s="130"/>
      <c r="VV289" s="130"/>
      <c r="VW289" s="130"/>
      <c r="VX289" s="130"/>
      <c r="VY289" s="130"/>
      <c r="VZ289" s="130"/>
      <c r="WA289" s="130"/>
      <c r="WB289" s="130"/>
      <c r="WC289" s="130"/>
      <c r="WD289" s="130"/>
      <c r="WE289" s="130"/>
      <c r="WF289" s="130"/>
      <c r="WG289" s="130"/>
      <c r="WH289" s="130"/>
      <c r="WI289" s="130"/>
      <c r="WJ289" s="130"/>
      <c r="WK289" s="130"/>
      <c r="WL289" s="130"/>
      <c r="WM289" s="130"/>
      <c r="WN289" s="130"/>
      <c r="WO289" s="130"/>
      <c r="WP289" s="130"/>
      <c r="WQ289" s="130"/>
      <c r="WR289" s="130"/>
      <c r="WS289" s="130"/>
      <c r="WT289" s="130"/>
      <c r="WU289" s="130"/>
      <c r="WV289" s="130"/>
      <c r="WW289" s="130"/>
      <c r="WX289" s="130"/>
      <c r="WY289" s="130"/>
      <c r="WZ289" s="130"/>
      <c r="XA289" s="130"/>
      <c r="XB289" s="130"/>
      <c r="XC289" s="130"/>
      <c r="XD289" s="130"/>
      <c r="XE289" s="130"/>
      <c r="XF289" s="130"/>
      <c r="XG289" s="130"/>
      <c r="XH289" s="130"/>
      <c r="XI289" s="130"/>
      <c r="XJ289" s="130"/>
      <c r="XK289" s="130"/>
      <c r="XL289" s="130"/>
      <c r="XM289" s="130"/>
      <c r="XN289" s="130"/>
      <c r="XO289" s="130"/>
      <c r="XP289" s="130"/>
      <c r="XQ289" s="130"/>
      <c r="XR289" s="130"/>
      <c r="XS289" s="130"/>
      <c r="XT289" s="130"/>
      <c r="XU289" s="130"/>
      <c r="XV289" s="130"/>
      <c r="XW289" s="130"/>
      <c r="XX289" s="130"/>
      <c r="XY289" s="130"/>
      <c r="XZ289" s="130"/>
      <c r="YA289" s="130"/>
      <c r="YB289" s="130"/>
      <c r="YC289" s="130"/>
      <c r="YD289" s="130"/>
      <c r="YE289" s="130"/>
      <c r="YF289" s="130"/>
      <c r="YG289" s="130"/>
      <c r="YH289" s="130"/>
      <c r="YI289" s="130"/>
      <c r="YJ289" s="130"/>
      <c r="YK289" s="130"/>
      <c r="YL289" s="130"/>
      <c r="YM289" s="130"/>
      <c r="YN289" s="130"/>
      <c r="YO289" s="130"/>
      <c r="YP289" s="130"/>
      <c r="YQ289" s="130"/>
      <c r="YR289" s="130"/>
      <c r="YS289" s="130"/>
      <c r="YT289" s="130"/>
      <c r="YU289" s="130"/>
      <c r="YV289" s="130"/>
      <c r="YW289" s="130"/>
      <c r="YX289" s="130"/>
      <c r="YY289" s="130"/>
      <c r="YZ289" s="130"/>
      <c r="ZA289" s="130"/>
      <c r="ZB289" s="130"/>
      <c r="ZC289" s="130"/>
      <c r="ZD289" s="130"/>
      <c r="ZE289" s="130"/>
      <c r="ZF289" s="130"/>
      <c r="ZG289" s="130"/>
      <c r="ZH289" s="130"/>
      <c r="ZI289" s="130"/>
      <c r="ZJ289" s="130"/>
      <c r="ZK289" s="130"/>
      <c r="ZL289" s="130"/>
      <c r="ZM289" s="130"/>
      <c r="ZN289" s="130"/>
      <c r="ZO289" s="130"/>
      <c r="ZP289" s="130"/>
      <c r="ZQ289" s="130"/>
      <c r="ZR289" s="130"/>
      <c r="ZS289" s="130"/>
      <c r="ZT289" s="130"/>
      <c r="ZU289" s="130"/>
      <c r="ZV289" s="130"/>
      <c r="ZW289" s="130"/>
      <c r="ZX289" s="130"/>
      <c r="ZY289" s="130"/>
      <c r="ZZ289" s="130"/>
      <c r="AAA289" s="130"/>
      <c r="AAB289" s="130"/>
      <c r="AAC289" s="130"/>
      <c r="AAD289" s="130"/>
      <c r="AAE289" s="130"/>
      <c r="AAF289" s="130"/>
      <c r="AAG289" s="130"/>
      <c r="AAH289" s="130"/>
      <c r="AAI289" s="130"/>
      <c r="AAJ289" s="130"/>
      <c r="AAK289" s="130"/>
      <c r="AAL289" s="130"/>
      <c r="AAM289" s="130"/>
      <c r="AAN289" s="130"/>
      <c r="AAO289" s="130"/>
      <c r="AAP289" s="130"/>
      <c r="AAQ289" s="130"/>
      <c r="AAR289" s="130"/>
      <c r="AAS289" s="130"/>
      <c r="AAT289" s="130"/>
      <c r="AAU289" s="130"/>
      <c r="AAV289" s="130"/>
      <c r="AAW289" s="130"/>
      <c r="AAX289" s="130"/>
      <c r="AAY289" s="130"/>
      <c r="AAZ289" s="130"/>
      <c r="ABA289" s="130"/>
      <c r="ABB289" s="130"/>
      <c r="ABC289" s="130"/>
      <c r="ABD289" s="130"/>
      <c r="ABE289" s="130"/>
      <c r="ABF289" s="130"/>
      <c r="ABG289" s="130"/>
      <c r="ABH289" s="130"/>
      <c r="ABI289" s="130"/>
      <c r="ABJ289" s="130"/>
      <c r="ABK289" s="130"/>
      <c r="ABL289" s="130"/>
      <c r="ABM289" s="130"/>
      <c r="ABN289" s="130"/>
      <c r="ABO289" s="130"/>
      <c r="ABP289" s="130"/>
      <c r="ABQ289" s="130"/>
      <c r="ABR289" s="130"/>
      <c r="ABS289" s="130"/>
      <c r="ABT289" s="130"/>
      <c r="ABU289" s="130"/>
      <c r="ABV289" s="130"/>
      <c r="ABW289" s="130"/>
      <c r="ABX289" s="130"/>
      <c r="ABY289" s="130"/>
      <c r="ABZ289" s="130"/>
      <c r="ACA289" s="130"/>
      <c r="ACB289" s="130"/>
      <c r="ACC289" s="130"/>
      <c r="ACD289" s="130"/>
      <c r="ACE289" s="130"/>
      <c r="ACF289" s="130"/>
      <c r="ACG289" s="130"/>
      <c r="ACH289" s="130"/>
      <c r="ACI289" s="130"/>
      <c r="ACJ289" s="130"/>
      <c r="ACK289" s="130"/>
      <c r="ACL289" s="130"/>
      <c r="ACM289" s="130"/>
      <c r="ACN289" s="130"/>
      <c r="ACO289" s="130"/>
      <c r="ACP289" s="130"/>
      <c r="ACQ289" s="130"/>
      <c r="ACR289" s="130"/>
      <c r="ACS289" s="130"/>
      <c r="ACT289" s="130"/>
      <c r="ACU289" s="130"/>
      <c r="ACV289" s="130"/>
      <c r="ACW289" s="130"/>
      <c r="ACX289" s="130"/>
      <c r="ACY289" s="130"/>
      <c r="ACZ289" s="130"/>
      <c r="ADA289" s="130"/>
      <c r="ADB289" s="130"/>
      <c r="ADC289" s="130"/>
      <c r="ADD289" s="130"/>
      <c r="ADE289" s="130"/>
      <c r="ADF289" s="130"/>
      <c r="ADG289" s="130"/>
      <c r="ADH289" s="130"/>
      <c r="ADI289" s="130"/>
      <c r="ADJ289" s="130"/>
      <c r="ADK289" s="130"/>
      <c r="ADL289" s="130"/>
      <c r="ADM289" s="130"/>
      <c r="ADN289" s="130"/>
      <c r="ADO289" s="130"/>
      <c r="ADP289" s="130"/>
      <c r="ADQ289" s="130"/>
      <c r="ADR289" s="130"/>
      <c r="ADS289" s="130"/>
      <c r="ADT289" s="130"/>
      <c r="ADU289" s="130"/>
      <c r="ADV289" s="130"/>
      <c r="ADW289" s="130"/>
      <c r="ADX289" s="130"/>
      <c r="ADY289" s="130"/>
      <c r="ADZ289" s="130"/>
      <c r="AEA289" s="130"/>
      <c r="AEB289" s="130"/>
    </row>
    <row r="290" spans="1:809" s="71" customFormat="1" ht="15" customHeight="1">
      <c r="A290" s="49"/>
      <c r="B290" s="35">
        <v>3</v>
      </c>
      <c r="C290" s="93" t="s">
        <v>649</v>
      </c>
      <c r="D290" s="94" t="s">
        <v>42</v>
      </c>
      <c r="E290" s="95"/>
      <c r="F290" s="95"/>
      <c r="G290" s="95"/>
      <c r="H290" s="96"/>
      <c r="I290" s="95" t="s">
        <v>52</v>
      </c>
      <c r="J290" s="97">
        <v>1</v>
      </c>
      <c r="K290" s="98">
        <v>136</v>
      </c>
      <c r="L290" s="97">
        <v>1917</v>
      </c>
      <c r="M290" s="118">
        <v>1917</v>
      </c>
      <c r="N290" s="99"/>
      <c r="O290" s="99"/>
      <c r="P290" s="60"/>
      <c r="Q290" s="60" t="s">
        <v>298</v>
      </c>
      <c r="R290" s="58"/>
      <c r="S290" s="29"/>
      <c r="T290" s="30" t="str">
        <f t="shared" si="4"/>
        <v>Au</v>
      </c>
      <c r="U290" s="29"/>
      <c r="V290" s="29"/>
      <c r="W290" s="29"/>
      <c r="X290" s="29"/>
      <c r="Y290" s="29"/>
      <c r="Z290" s="29"/>
      <c r="AA290" s="29"/>
      <c r="AC290" s="127"/>
      <c r="AD290" s="127"/>
      <c r="AE290" s="127"/>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c r="BA290" s="127"/>
      <c r="BB290" s="127"/>
      <c r="BC290" s="127"/>
      <c r="BD290" s="127"/>
      <c r="BE290" s="127"/>
      <c r="BF290" s="127"/>
      <c r="BG290" s="127"/>
      <c r="BH290" s="127"/>
      <c r="BI290" s="127"/>
      <c r="BJ290" s="127"/>
      <c r="BK290" s="127"/>
      <c r="BL290" s="127"/>
      <c r="BM290" s="127"/>
      <c r="BN290" s="127"/>
      <c r="BO290" s="127"/>
      <c r="BP290" s="127"/>
      <c r="BQ290" s="127"/>
      <c r="BR290" s="127"/>
      <c r="BS290" s="127"/>
      <c r="BT290" s="127"/>
      <c r="BU290" s="127"/>
      <c r="BV290" s="127"/>
      <c r="BW290" s="127"/>
      <c r="BX290" s="127"/>
      <c r="BY290" s="127"/>
      <c r="BZ290" s="127"/>
      <c r="CA290" s="127"/>
      <c r="CB290" s="127"/>
      <c r="CC290" s="127"/>
      <c r="CD290" s="127"/>
      <c r="CE290" s="127"/>
      <c r="CF290" s="127"/>
      <c r="CG290" s="127"/>
      <c r="CH290" s="127"/>
      <c r="CI290" s="127"/>
      <c r="CJ290" s="127"/>
      <c r="CK290" s="127"/>
      <c r="CL290" s="127"/>
      <c r="CM290" s="127"/>
      <c r="CN290" s="127"/>
      <c r="CO290" s="127"/>
      <c r="CP290" s="127"/>
      <c r="CQ290" s="127"/>
      <c r="CR290" s="127"/>
      <c r="CS290" s="127"/>
      <c r="CT290" s="127"/>
      <c r="CU290" s="127"/>
      <c r="CV290" s="127"/>
      <c r="CW290" s="127"/>
      <c r="CX290" s="127"/>
      <c r="CY290" s="127"/>
      <c r="CZ290" s="127"/>
      <c r="DA290" s="127"/>
      <c r="DB290" s="127"/>
      <c r="DC290" s="127"/>
      <c r="DD290" s="127"/>
      <c r="DE290" s="127"/>
      <c r="DF290" s="127"/>
      <c r="DG290" s="127"/>
      <c r="DH290" s="127"/>
      <c r="DI290" s="127"/>
      <c r="DJ290" s="127"/>
      <c r="DK290" s="127"/>
      <c r="DL290" s="127"/>
      <c r="DM290" s="127"/>
      <c r="DN290" s="127"/>
      <c r="DO290" s="127"/>
      <c r="DP290" s="127"/>
      <c r="DQ290" s="127"/>
      <c r="DR290" s="127"/>
      <c r="DS290" s="127"/>
      <c r="DT290" s="127"/>
      <c r="DU290" s="127"/>
      <c r="DV290" s="127"/>
      <c r="DW290" s="127"/>
      <c r="DX290" s="127"/>
      <c r="DY290" s="127"/>
      <c r="DZ290" s="127"/>
      <c r="EA290" s="127"/>
      <c r="EB290" s="127"/>
      <c r="EC290" s="127"/>
      <c r="ED290" s="127"/>
      <c r="EE290" s="127"/>
      <c r="EF290" s="127"/>
      <c r="EG290" s="127"/>
      <c r="EH290" s="127"/>
      <c r="EI290" s="127"/>
      <c r="EJ290" s="127"/>
      <c r="EK290" s="127"/>
      <c r="EL290" s="127"/>
      <c r="EM290" s="127"/>
      <c r="EN290" s="127"/>
      <c r="EO290" s="127"/>
      <c r="EP290" s="127"/>
      <c r="EQ290" s="127"/>
      <c r="ER290" s="127"/>
      <c r="ES290" s="127"/>
      <c r="ET290" s="127"/>
      <c r="EU290" s="127"/>
      <c r="EV290" s="127"/>
      <c r="EW290" s="127"/>
      <c r="EX290" s="127"/>
      <c r="EY290" s="127"/>
      <c r="EZ290" s="127"/>
      <c r="FA290" s="127"/>
      <c r="FB290" s="127"/>
      <c r="FC290" s="127"/>
      <c r="FD290" s="127"/>
      <c r="FE290" s="130"/>
      <c r="FF290" s="130"/>
      <c r="FG290" s="130"/>
      <c r="FH290" s="130"/>
      <c r="FI290" s="130"/>
      <c r="FJ290" s="130"/>
      <c r="FK290" s="130"/>
      <c r="FL290" s="130"/>
      <c r="FM290" s="130"/>
      <c r="FN290" s="130"/>
      <c r="FO290" s="130"/>
      <c r="FP290" s="130"/>
      <c r="FQ290" s="130"/>
      <c r="FR290" s="130"/>
      <c r="FS290" s="130"/>
      <c r="FT290" s="130"/>
      <c r="FU290" s="130"/>
      <c r="FV290" s="130"/>
      <c r="FW290" s="130"/>
      <c r="FX290" s="130"/>
      <c r="FY290" s="130"/>
      <c r="FZ290" s="130"/>
      <c r="GA290" s="130"/>
      <c r="GB290" s="130"/>
      <c r="GC290" s="130"/>
      <c r="GD290" s="130"/>
      <c r="GE290" s="130"/>
      <c r="GF290" s="130"/>
      <c r="GG290" s="130"/>
      <c r="GH290" s="130"/>
      <c r="GI290" s="130"/>
      <c r="GJ290" s="130"/>
      <c r="GK290" s="130"/>
      <c r="GL290" s="130"/>
      <c r="GM290" s="130"/>
      <c r="GN290" s="130"/>
      <c r="GO290" s="130"/>
      <c r="GP290" s="130"/>
      <c r="GQ290" s="130"/>
      <c r="GR290" s="130"/>
      <c r="GS290" s="130"/>
      <c r="GT290" s="130"/>
      <c r="GU290" s="130"/>
      <c r="GV290" s="130"/>
      <c r="GW290" s="130"/>
      <c r="GX290" s="130"/>
      <c r="GY290" s="130"/>
      <c r="GZ290" s="130"/>
      <c r="HA290" s="130"/>
      <c r="HB290" s="130"/>
      <c r="HC290" s="130"/>
      <c r="HD290" s="130"/>
      <c r="HE290" s="130"/>
      <c r="HF290" s="130"/>
      <c r="HG290" s="130"/>
      <c r="HH290" s="130"/>
      <c r="HI290" s="130"/>
      <c r="HJ290" s="130"/>
      <c r="HK290" s="130"/>
      <c r="HL290" s="130"/>
      <c r="HM290" s="130"/>
      <c r="HN290" s="130"/>
      <c r="HO290" s="130"/>
      <c r="HP290" s="130"/>
      <c r="HQ290" s="130"/>
      <c r="HR290" s="130"/>
      <c r="HS290" s="130"/>
      <c r="HT290" s="130"/>
      <c r="HU290" s="130"/>
      <c r="HV290" s="130"/>
      <c r="HW290" s="130"/>
      <c r="HX290" s="130"/>
      <c r="HY290" s="130"/>
      <c r="HZ290" s="130"/>
      <c r="IA290" s="130"/>
      <c r="IB290" s="130"/>
      <c r="IC290" s="130"/>
      <c r="ID290" s="130"/>
      <c r="IE290" s="130"/>
      <c r="IF290" s="130"/>
      <c r="IG290" s="130"/>
      <c r="IH290" s="130"/>
      <c r="II290" s="130"/>
      <c r="IJ290" s="130"/>
      <c r="IK290" s="130"/>
      <c r="IL290" s="130"/>
      <c r="IM290" s="130"/>
      <c r="IN290" s="130"/>
      <c r="IO290" s="130"/>
      <c r="IP290" s="130"/>
      <c r="IQ290" s="130"/>
      <c r="IR290" s="130"/>
      <c r="IS290" s="130"/>
      <c r="IT290" s="130"/>
      <c r="IU290" s="130"/>
      <c r="IV290" s="130"/>
      <c r="IW290" s="130"/>
      <c r="IX290" s="130"/>
      <c r="IY290" s="130"/>
      <c r="IZ290" s="130"/>
      <c r="JA290" s="130"/>
      <c r="JB290" s="130"/>
      <c r="JC290" s="130"/>
      <c r="JD290" s="130"/>
      <c r="JE290" s="130"/>
      <c r="JF290" s="130"/>
      <c r="JG290" s="130"/>
      <c r="JH290" s="130"/>
      <c r="JI290" s="130"/>
      <c r="JJ290" s="130"/>
      <c r="JK290" s="130"/>
      <c r="JL290" s="130"/>
      <c r="JM290" s="130"/>
      <c r="JN290" s="130"/>
      <c r="JO290" s="130"/>
      <c r="JP290" s="130"/>
      <c r="JQ290" s="130"/>
      <c r="JR290" s="130"/>
      <c r="JS290" s="130"/>
      <c r="JT290" s="130"/>
      <c r="JU290" s="130"/>
      <c r="JV290" s="130"/>
      <c r="JW290" s="130"/>
      <c r="JX290" s="130"/>
      <c r="JY290" s="130"/>
      <c r="JZ290" s="130"/>
      <c r="KA290" s="130"/>
      <c r="KB290" s="130"/>
      <c r="KC290" s="130"/>
      <c r="KD290" s="130"/>
      <c r="KE290" s="130"/>
      <c r="KF290" s="130"/>
      <c r="KG290" s="130"/>
      <c r="KH290" s="130"/>
      <c r="KI290" s="130"/>
      <c r="KJ290" s="130"/>
      <c r="KK290" s="130"/>
      <c r="KL290" s="130"/>
      <c r="KM290" s="130"/>
      <c r="KN290" s="130"/>
      <c r="KO290" s="130"/>
      <c r="KP290" s="130"/>
      <c r="KQ290" s="130"/>
      <c r="KR290" s="130"/>
      <c r="KS290" s="130"/>
      <c r="KT290" s="130"/>
      <c r="KU290" s="130"/>
      <c r="KV290" s="130"/>
      <c r="KW290" s="130"/>
      <c r="KX290" s="130"/>
      <c r="KY290" s="130"/>
      <c r="KZ290" s="130"/>
      <c r="LA290" s="130"/>
      <c r="LB290" s="130"/>
      <c r="LC290" s="130"/>
      <c r="LD290" s="130"/>
      <c r="LE290" s="130"/>
      <c r="LF290" s="130"/>
      <c r="LG290" s="130"/>
      <c r="LH290" s="130"/>
      <c r="LI290" s="130"/>
      <c r="LJ290" s="130"/>
      <c r="LK290" s="130"/>
      <c r="LL290" s="130"/>
      <c r="LM290" s="130"/>
      <c r="LN290" s="130"/>
      <c r="LO290" s="130"/>
      <c r="LP290" s="130"/>
      <c r="LQ290" s="130"/>
      <c r="LR290" s="130"/>
      <c r="LS290" s="130"/>
      <c r="LT290" s="130"/>
      <c r="LU290" s="130"/>
      <c r="LV290" s="130"/>
      <c r="LW290" s="130"/>
      <c r="LX290" s="130"/>
      <c r="LY290" s="130"/>
      <c r="LZ290" s="130"/>
      <c r="MA290" s="130"/>
      <c r="MB290" s="130"/>
      <c r="MC290" s="130"/>
      <c r="MD290" s="130"/>
      <c r="ME290" s="130"/>
      <c r="MF290" s="130"/>
      <c r="MG290" s="130"/>
      <c r="MH290" s="130"/>
      <c r="MI290" s="130"/>
      <c r="MJ290" s="130"/>
      <c r="MK290" s="130"/>
      <c r="ML290" s="130"/>
      <c r="MM290" s="130"/>
      <c r="MN290" s="130"/>
      <c r="MO290" s="130"/>
      <c r="MP290" s="130"/>
      <c r="MQ290" s="130"/>
      <c r="MR290" s="130"/>
      <c r="MS290" s="130"/>
      <c r="MT290" s="130"/>
      <c r="MU290" s="130"/>
      <c r="MV290" s="130"/>
      <c r="MW290" s="130"/>
      <c r="MX290" s="130"/>
      <c r="MY290" s="130"/>
      <c r="MZ290" s="130"/>
      <c r="NA290" s="130"/>
      <c r="NB290" s="130"/>
      <c r="NC290" s="130"/>
      <c r="ND290" s="130"/>
      <c r="NE290" s="130"/>
      <c r="NF290" s="130"/>
      <c r="NG290" s="130"/>
      <c r="NH290" s="130"/>
      <c r="NI290" s="130"/>
      <c r="NJ290" s="130"/>
      <c r="NK290" s="130"/>
      <c r="NL290" s="130"/>
      <c r="NM290" s="130"/>
      <c r="NN290" s="130"/>
      <c r="NO290" s="130"/>
      <c r="NP290" s="130"/>
      <c r="NQ290" s="130"/>
      <c r="NR290" s="130"/>
      <c r="NS290" s="130"/>
      <c r="NT290" s="130"/>
      <c r="NU290" s="130"/>
      <c r="NV290" s="130"/>
      <c r="NW290" s="130"/>
      <c r="NX290" s="130"/>
      <c r="NY290" s="130"/>
      <c r="NZ290" s="130"/>
      <c r="OA290" s="130"/>
      <c r="OB290" s="130"/>
      <c r="OC290" s="130"/>
      <c r="OD290" s="130"/>
      <c r="OE290" s="130"/>
      <c r="OF290" s="130"/>
      <c r="OG290" s="130"/>
      <c r="OH290" s="130"/>
      <c r="OI290" s="130"/>
      <c r="OJ290" s="130"/>
      <c r="OK290" s="130"/>
      <c r="OL290" s="130"/>
      <c r="OM290" s="130"/>
      <c r="ON290" s="130"/>
      <c r="OO290" s="130"/>
      <c r="OP290" s="130"/>
      <c r="OQ290" s="130"/>
      <c r="OR290" s="130"/>
      <c r="OS290" s="130"/>
      <c r="OT290" s="130"/>
      <c r="OU290" s="130"/>
      <c r="OV290" s="130"/>
      <c r="OW290" s="130"/>
      <c r="OX290" s="130"/>
      <c r="OY290" s="130"/>
      <c r="OZ290" s="130"/>
      <c r="PA290" s="130"/>
      <c r="PB290" s="130"/>
      <c r="PC290" s="130"/>
      <c r="PD290" s="130"/>
      <c r="PE290" s="130"/>
      <c r="PF290" s="130"/>
      <c r="PG290" s="130"/>
      <c r="PH290" s="130"/>
      <c r="PI290" s="130"/>
      <c r="PJ290" s="130"/>
      <c r="PK290" s="130"/>
      <c r="PL290" s="130"/>
      <c r="PM290" s="130"/>
      <c r="PN290" s="130"/>
      <c r="PO290" s="130"/>
      <c r="PP290" s="130"/>
      <c r="PQ290" s="130"/>
      <c r="PR290" s="130"/>
      <c r="PS290" s="130"/>
      <c r="PT290" s="130"/>
      <c r="PU290" s="130"/>
      <c r="PV290" s="130"/>
      <c r="PW290" s="130"/>
      <c r="PX290" s="130"/>
      <c r="PY290" s="130"/>
      <c r="PZ290" s="130"/>
      <c r="QA290" s="130"/>
      <c r="QB290" s="130"/>
      <c r="QC290" s="130"/>
      <c r="QD290" s="130"/>
      <c r="QE290" s="130"/>
      <c r="QF290" s="130"/>
      <c r="QG290" s="130"/>
      <c r="QH290" s="130"/>
      <c r="QI290" s="130"/>
      <c r="QJ290" s="130"/>
      <c r="QK290" s="130"/>
      <c r="QL290" s="130"/>
      <c r="QM290" s="130"/>
      <c r="QN290" s="130"/>
      <c r="QO290" s="130"/>
      <c r="QP290" s="130"/>
      <c r="QQ290" s="130"/>
      <c r="QR290" s="130"/>
      <c r="QS290" s="130"/>
      <c r="QT290" s="130"/>
      <c r="QU290" s="130"/>
      <c r="QV290" s="130"/>
      <c r="QW290" s="130"/>
      <c r="QX290" s="130"/>
      <c r="QY290" s="130"/>
      <c r="QZ290" s="130"/>
      <c r="RA290" s="130"/>
      <c r="RB290" s="130"/>
      <c r="RC290" s="130"/>
      <c r="RD290" s="130"/>
      <c r="RE290" s="130"/>
      <c r="RF290" s="130"/>
      <c r="RG290" s="130"/>
      <c r="RH290" s="130"/>
      <c r="RI290" s="130"/>
      <c r="RJ290" s="130"/>
      <c r="RK290" s="130"/>
      <c r="RL290" s="130"/>
      <c r="RM290" s="130"/>
      <c r="RN290" s="130"/>
      <c r="RO290" s="130"/>
      <c r="RP290" s="130"/>
      <c r="RQ290" s="130"/>
      <c r="RR290" s="130"/>
      <c r="RS290" s="130"/>
      <c r="RT290" s="130"/>
      <c r="RU290" s="130"/>
      <c r="RV290" s="130"/>
      <c r="RW290" s="130"/>
      <c r="RX290" s="130"/>
      <c r="RY290" s="130"/>
      <c r="RZ290" s="130"/>
      <c r="SA290" s="130"/>
      <c r="SB290" s="130"/>
      <c r="SC290" s="130"/>
      <c r="SD290" s="130"/>
      <c r="SE290" s="130"/>
      <c r="SF290" s="130"/>
      <c r="SG290" s="130"/>
      <c r="SH290" s="130"/>
      <c r="SI290" s="130"/>
      <c r="SJ290" s="130"/>
      <c r="SK290" s="130"/>
      <c r="SL290" s="130"/>
      <c r="SM290" s="130"/>
      <c r="SN290" s="130"/>
      <c r="SO290" s="130"/>
      <c r="SP290" s="130"/>
      <c r="SQ290" s="130"/>
      <c r="SR290" s="130"/>
      <c r="SS290" s="130"/>
      <c r="ST290" s="130"/>
      <c r="SU290" s="130"/>
      <c r="SV290" s="130"/>
      <c r="SW290" s="130"/>
      <c r="SX290" s="130"/>
      <c r="SY290" s="130"/>
      <c r="SZ290" s="130"/>
      <c r="TA290" s="130"/>
      <c r="TB290" s="130"/>
      <c r="TC290" s="130"/>
      <c r="TD290" s="130"/>
      <c r="TE290" s="130"/>
      <c r="TF290" s="130"/>
      <c r="TG290" s="130"/>
      <c r="TH290" s="130"/>
      <c r="TI290" s="130"/>
      <c r="TJ290" s="130"/>
      <c r="TK290" s="130"/>
      <c r="TL290" s="130"/>
      <c r="TM290" s="130"/>
      <c r="TN290" s="130"/>
      <c r="TO290" s="130"/>
      <c r="TP290" s="130"/>
      <c r="TQ290" s="130"/>
      <c r="TR290" s="130"/>
      <c r="TS290" s="130"/>
      <c r="TT290" s="130"/>
      <c r="TU290" s="130"/>
      <c r="TV290" s="130"/>
      <c r="TW290" s="130"/>
      <c r="TX290" s="130"/>
      <c r="TY290" s="130"/>
      <c r="TZ290" s="130"/>
      <c r="UA290" s="130"/>
      <c r="UB290" s="130"/>
      <c r="UC290" s="130"/>
      <c r="UD290" s="130"/>
      <c r="UE290" s="130"/>
      <c r="UF290" s="130"/>
      <c r="UG290" s="130"/>
      <c r="UH290" s="130"/>
      <c r="UI290" s="130"/>
      <c r="UJ290" s="130"/>
      <c r="UK290" s="130"/>
      <c r="UL290" s="130"/>
      <c r="UM290" s="130"/>
      <c r="UN290" s="130"/>
      <c r="UO290" s="130"/>
      <c r="UP290" s="130"/>
      <c r="UQ290" s="130"/>
      <c r="UR290" s="130"/>
      <c r="US290" s="130"/>
      <c r="UT290" s="130"/>
      <c r="UU290" s="130"/>
      <c r="UV290" s="130"/>
      <c r="UW290" s="130"/>
      <c r="UX290" s="130"/>
      <c r="UY290" s="130"/>
      <c r="UZ290" s="130"/>
      <c r="VA290" s="130"/>
      <c r="VB290" s="130"/>
      <c r="VC290" s="130"/>
      <c r="VD290" s="130"/>
      <c r="VE290" s="130"/>
      <c r="VF290" s="130"/>
      <c r="VG290" s="130"/>
      <c r="VH290" s="130"/>
      <c r="VI290" s="130"/>
      <c r="VJ290" s="130"/>
      <c r="VK290" s="130"/>
      <c r="VL290" s="130"/>
      <c r="VM290" s="130"/>
      <c r="VN290" s="130"/>
      <c r="VO290" s="130"/>
      <c r="VP290" s="130"/>
      <c r="VQ290" s="130"/>
      <c r="VR290" s="130"/>
      <c r="VS290" s="130"/>
      <c r="VT290" s="130"/>
      <c r="VU290" s="130"/>
      <c r="VV290" s="130"/>
      <c r="VW290" s="130"/>
      <c r="VX290" s="130"/>
      <c r="VY290" s="130"/>
      <c r="VZ290" s="130"/>
      <c r="WA290" s="130"/>
      <c r="WB290" s="130"/>
      <c r="WC290" s="130"/>
      <c r="WD290" s="130"/>
      <c r="WE290" s="130"/>
      <c r="WF290" s="130"/>
      <c r="WG290" s="130"/>
      <c r="WH290" s="130"/>
      <c r="WI290" s="130"/>
      <c r="WJ290" s="130"/>
      <c r="WK290" s="130"/>
      <c r="WL290" s="130"/>
      <c r="WM290" s="130"/>
      <c r="WN290" s="130"/>
      <c r="WO290" s="130"/>
      <c r="WP290" s="130"/>
      <c r="WQ290" s="130"/>
      <c r="WR290" s="130"/>
      <c r="WS290" s="130"/>
      <c r="WT290" s="130"/>
      <c r="WU290" s="130"/>
      <c r="WV290" s="130"/>
      <c r="WW290" s="130"/>
      <c r="WX290" s="130"/>
      <c r="WY290" s="130"/>
      <c r="WZ290" s="130"/>
      <c r="XA290" s="130"/>
      <c r="XB290" s="130"/>
      <c r="XC290" s="130"/>
      <c r="XD290" s="130"/>
      <c r="XE290" s="130"/>
      <c r="XF290" s="130"/>
      <c r="XG290" s="130"/>
      <c r="XH290" s="130"/>
      <c r="XI290" s="130"/>
      <c r="XJ290" s="130"/>
      <c r="XK290" s="130"/>
      <c r="XL290" s="130"/>
      <c r="XM290" s="130"/>
      <c r="XN290" s="130"/>
      <c r="XO290" s="130"/>
      <c r="XP290" s="130"/>
      <c r="XQ290" s="130"/>
      <c r="XR290" s="130"/>
      <c r="XS290" s="130"/>
      <c r="XT290" s="130"/>
      <c r="XU290" s="130"/>
      <c r="XV290" s="130"/>
      <c r="XW290" s="130"/>
      <c r="XX290" s="130"/>
      <c r="XY290" s="130"/>
      <c r="XZ290" s="130"/>
      <c r="YA290" s="130"/>
      <c r="YB290" s="130"/>
      <c r="YC290" s="130"/>
      <c r="YD290" s="130"/>
      <c r="YE290" s="130"/>
      <c r="YF290" s="130"/>
      <c r="YG290" s="130"/>
      <c r="YH290" s="130"/>
      <c r="YI290" s="130"/>
      <c r="YJ290" s="130"/>
      <c r="YK290" s="130"/>
      <c r="YL290" s="130"/>
      <c r="YM290" s="130"/>
      <c r="YN290" s="130"/>
      <c r="YO290" s="130"/>
      <c r="YP290" s="130"/>
      <c r="YQ290" s="130"/>
      <c r="YR290" s="130"/>
      <c r="YS290" s="130"/>
      <c r="YT290" s="130"/>
      <c r="YU290" s="130"/>
      <c r="YV290" s="130"/>
      <c r="YW290" s="130"/>
      <c r="YX290" s="130"/>
      <c r="YY290" s="130"/>
      <c r="YZ290" s="130"/>
      <c r="ZA290" s="130"/>
      <c r="ZB290" s="130"/>
      <c r="ZC290" s="130"/>
      <c r="ZD290" s="130"/>
      <c r="ZE290" s="130"/>
      <c r="ZF290" s="130"/>
      <c r="ZG290" s="130"/>
      <c r="ZH290" s="130"/>
      <c r="ZI290" s="130"/>
      <c r="ZJ290" s="130"/>
      <c r="ZK290" s="130"/>
      <c r="ZL290" s="130"/>
      <c r="ZM290" s="130"/>
      <c r="ZN290" s="130"/>
      <c r="ZO290" s="130"/>
      <c r="ZP290" s="130"/>
      <c r="ZQ290" s="130"/>
      <c r="ZR290" s="130"/>
      <c r="ZS290" s="130"/>
      <c r="ZT290" s="130"/>
      <c r="ZU290" s="130"/>
      <c r="ZV290" s="130"/>
      <c r="ZW290" s="130"/>
      <c r="ZX290" s="130"/>
      <c r="ZY290" s="130"/>
      <c r="ZZ290" s="130"/>
      <c r="AAA290" s="130"/>
      <c r="AAB290" s="130"/>
      <c r="AAC290" s="130"/>
      <c r="AAD290" s="130"/>
      <c r="AAE290" s="130"/>
      <c r="AAF290" s="130"/>
      <c r="AAG290" s="130"/>
      <c r="AAH290" s="130"/>
      <c r="AAI290" s="130"/>
      <c r="AAJ290" s="130"/>
      <c r="AAK290" s="130"/>
      <c r="AAL290" s="130"/>
      <c r="AAM290" s="130"/>
      <c r="AAN290" s="130"/>
      <c r="AAO290" s="130"/>
      <c r="AAP290" s="130"/>
      <c r="AAQ290" s="130"/>
      <c r="AAR290" s="130"/>
      <c r="AAS290" s="130"/>
      <c r="AAT290" s="130"/>
      <c r="AAU290" s="130"/>
      <c r="AAV290" s="130"/>
      <c r="AAW290" s="130"/>
      <c r="AAX290" s="130"/>
      <c r="AAY290" s="130"/>
      <c r="AAZ290" s="130"/>
      <c r="ABA290" s="130"/>
      <c r="ABB290" s="130"/>
      <c r="ABC290" s="130"/>
      <c r="ABD290" s="130"/>
      <c r="ABE290" s="130"/>
      <c r="ABF290" s="130"/>
      <c r="ABG290" s="130"/>
      <c r="ABH290" s="130"/>
      <c r="ABI290" s="130"/>
      <c r="ABJ290" s="130"/>
      <c r="ABK290" s="130"/>
      <c r="ABL290" s="130"/>
      <c r="ABM290" s="130"/>
      <c r="ABN290" s="130"/>
      <c r="ABO290" s="130"/>
      <c r="ABP290" s="130"/>
      <c r="ABQ290" s="130"/>
      <c r="ABR290" s="130"/>
      <c r="ABS290" s="130"/>
      <c r="ABT290" s="130"/>
      <c r="ABU290" s="130"/>
      <c r="ABV290" s="130"/>
      <c r="ABW290" s="130"/>
      <c r="ABX290" s="130"/>
      <c r="ABY290" s="130"/>
      <c r="ABZ290" s="130"/>
      <c r="ACA290" s="130"/>
      <c r="ACB290" s="130"/>
      <c r="ACC290" s="130"/>
      <c r="ACD290" s="130"/>
      <c r="ACE290" s="130"/>
      <c r="ACF290" s="130"/>
      <c r="ACG290" s="130"/>
      <c r="ACH290" s="130"/>
      <c r="ACI290" s="130"/>
      <c r="ACJ290" s="130"/>
      <c r="ACK290" s="130"/>
      <c r="ACL290" s="130"/>
      <c r="ACM290" s="130"/>
      <c r="ACN290" s="130"/>
      <c r="ACO290" s="130"/>
      <c r="ACP290" s="130"/>
      <c r="ACQ290" s="130"/>
      <c r="ACR290" s="130"/>
      <c r="ACS290" s="130"/>
      <c r="ACT290" s="130"/>
      <c r="ACU290" s="130"/>
      <c r="ACV290" s="130"/>
      <c r="ACW290" s="130"/>
      <c r="ACX290" s="130"/>
      <c r="ACY290" s="130"/>
      <c r="ACZ290" s="130"/>
      <c r="ADA290" s="130"/>
      <c r="ADB290" s="130"/>
      <c r="ADC290" s="130"/>
      <c r="ADD290" s="130"/>
      <c r="ADE290" s="130"/>
      <c r="ADF290" s="130"/>
      <c r="ADG290" s="130"/>
      <c r="ADH290" s="130"/>
      <c r="ADI290" s="130"/>
      <c r="ADJ290" s="130"/>
      <c r="ADK290" s="130"/>
      <c r="ADL290" s="130"/>
      <c r="ADM290" s="130"/>
      <c r="ADN290" s="130"/>
      <c r="ADO290" s="130"/>
      <c r="ADP290" s="130"/>
      <c r="ADQ290" s="130"/>
      <c r="ADR290" s="130"/>
      <c r="ADS290" s="130"/>
      <c r="ADT290" s="130"/>
      <c r="ADU290" s="130"/>
      <c r="ADV290" s="130"/>
      <c r="ADW290" s="130"/>
      <c r="ADX290" s="130"/>
      <c r="ADY290" s="130"/>
      <c r="ADZ290" s="130"/>
      <c r="AEA290" s="130"/>
      <c r="AEB290" s="130"/>
    </row>
    <row r="291" spans="1:809" s="71" customFormat="1" ht="15" customHeight="1">
      <c r="A291" s="38"/>
      <c r="B291" s="35">
        <v>2</v>
      </c>
      <c r="C291" s="39" t="s">
        <v>650</v>
      </c>
      <c r="D291" s="111" t="s">
        <v>56</v>
      </c>
      <c r="E291" s="110"/>
      <c r="F291" s="111"/>
      <c r="G291" s="95">
        <v>61</v>
      </c>
      <c r="H291" s="96"/>
      <c r="I291" s="95" t="s">
        <v>95</v>
      </c>
      <c r="J291" s="110">
        <v>1</v>
      </c>
      <c r="K291" s="133"/>
      <c r="L291" s="97">
        <v>1915</v>
      </c>
      <c r="M291" s="131">
        <v>5645</v>
      </c>
      <c r="N291" s="57">
        <v>180000</v>
      </c>
      <c r="O291" s="110"/>
      <c r="P291" s="111"/>
      <c r="Q291" s="112" t="s">
        <v>137</v>
      </c>
      <c r="R291" s="48" t="s">
        <v>208</v>
      </c>
      <c r="S291" s="29" t="s">
        <v>58</v>
      </c>
      <c r="T291" s="30" t="str">
        <f t="shared" si="4"/>
        <v>Cu</v>
      </c>
      <c r="U291" s="29">
        <v>12000</v>
      </c>
      <c r="V291" s="29">
        <v>1</v>
      </c>
      <c r="W291" s="29"/>
      <c r="X291" s="29">
        <v>1</v>
      </c>
      <c r="Y291" s="29"/>
      <c r="Z291" s="29">
        <v>2.5</v>
      </c>
      <c r="AA291" s="29" t="s">
        <v>59</v>
      </c>
      <c r="AB291" s="31"/>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c r="CK291" s="32"/>
      <c r="CL291" s="32"/>
      <c r="CM291" s="32"/>
      <c r="CN291" s="32"/>
      <c r="CO291" s="32"/>
      <c r="CP291" s="32"/>
      <c r="CQ291" s="32"/>
      <c r="CR291" s="32"/>
      <c r="CS291" s="32"/>
      <c r="CT291" s="32"/>
      <c r="CU291" s="32"/>
      <c r="CV291" s="32"/>
      <c r="CW291" s="32"/>
      <c r="CX291" s="32"/>
      <c r="CY291" s="32"/>
      <c r="CZ291" s="32"/>
      <c r="DA291" s="32"/>
      <c r="DB291" s="32"/>
      <c r="DC291" s="32"/>
      <c r="DD291" s="32"/>
      <c r="DE291" s="32"/>
      <c r="DF291" s="32"/>
      <c r="DG291" s="32"/>
      <c r="DH291" s="32"/>
      <c r="DI291" s="32"/>
      <c r="DJ291" s="32"/>
      <c r="DK291" s="32"/>
      <c r="DL291" s="32"/>
      <c r="DM291" s="32"/>
      <c r="DN291" s="32"/>
      <c r="DO291" s="32"/>
      <c r="DP291" s="32"/>
      <c r="DQ291" s="32"/>
      <c r="DR291" s="32"/>
      <c r="DS291" s="32"/>
      <c r="DT291" s="32"/>
      <c r="DU291" s="32"/>
      <c r="DV291" s="32"/>
      <c r="DW291" s="32"/>
      <c r="DX291" s="32"/>
      <c r="DY291" s="32"/>
      <c r="DZ291" s="32"/>
      <c r="EA291" s="32"/>
      <c r="EB291" s="32"/>
      <c r="EC291" s="32"/>
      <c r="ED291" s="32"/>
      <c r="EE291" s="32"/>
      <c r="EF291" s="32"/>
      <c r="EG291" s="32"/>
      <c r="EH291" s="32"/>
      <c r="EI291" s="32"/>
      <c r="EJ291" s="32"/>
      <c r="EK291" s="32"/>
      <c r="EL291" s="32"/>
      <c r="EM291" s="32"/>
      <c r="EN291" s="32"/>
      <c r="EO291" s="32"/>
      <c r="EP291" s="32"/>
      <c r="EQ291" s="32"/>
      <c r="ER291" s="32"/>
      <c r="ES291" s="32"/>
      <c r="ET291" s="32"/>
      <c r="EU291" s="32"/>
      <c r="EV291" s="32"/>
      <c r="EW291" s="32"/>
      <c r="EX291" s="32"/>
      <c r="EY291" s="32"/>
      <c r="EZ291" s="32"/>
      <c r="FA291" s="32"/>
      <c r="FB291" s="32"/>
      <c r="FC291" s="32"/>
      <c r="FD291" s="32"/>
      <c r="FE291" s="134"/>
      <c r="FF291" s="134"/>
      <c r="FG291" s="134"/>
      <c r="FH291" s="134"/>
      <c r="FI291" s="134"/>
      <c r="FJ291" s="134"/>
      <c r="FK291" s="134"/>
      <c r="FL291" s="134"/>
      <c r="FM291" s="134"/>
      <c r="FN291" s="134"/>
      <c r="FO291" s="134"/>
      <c r="FP291" s="134"/>
      <c r="FQ291" s="134"/>
      <c r="FR291" s="134"/>
      <c r="FS291" s="134"/>
      <c r="FT291" s="134"/>
      <c r="FU291" s="134"/>
      <c r="FV291" s="134"/>
      <c r="FW291" s="134"/>
      <c r="FX291" s="134"/>
      <c r="FY291" s="134"/>
      <c r="FZ291" s="134"/>
      <c r="GA291" s="134"/>
      <c r="GB291" s="134"/>
      <c r="GC291" s="134"/>
      <c r="GD291" s="134"/>
      <c r="GE291" s="134"/>
      <c r="GF291" s="134"/>
      <c r="GG291" s="134"/>
      <c r="GH291" s="134"/>
      <c r="GI291" s="134"/>
      <c r="GJ291" s="134"/>
      <c r="GK291" s="134"/>
      <c r="GL291" s="134"/>
      <c r="GM291" s="134"/>
      <c r="GN291" s="134"/>
      <c r="GO291" s="134"/>
      <c r="GP291" s="134"/>
      <c r="GQ291" s="134"/>
      <c r="GR291" s="134"/>
      <c r="GS291" s="134"/>
      <c r="GT291" s="134"/>
      <c r="GU291" s="134"/>
      <c r="GV291" s="134"/>
      <c r="GW291" s="134"/>
      <c r="GX291" s="134"/>
      <c r="GY291" s="134"/>
      <c r="GZ291" s="134"/>
      <c r="HA291" s="134"/>
      <c r="HB291" s="134"/>
      <c r="HC291" s="134"/>
      <c r="HD291" s="134"/>
      <c r="HE291" s="134"/>
      <c r="HF291" s="134"/>
      <c r="HG291" s="134"/>
      <c r="HH291" s="134"/>
      <c r="HI291" s="134"/>
      <c r="HJ291" s="134"/>
      <c r="HK291" s="134"/>
      <c r="HL291" s="134"/>
      <c r="HM291" s="134"/>
      <c r="HN291" s="134"/>
      <c r="HO291" s="134"/>
      <c r="HP291" s="134"/>
      <c r="HQ291" s="134"/>
      <c r="HR291" s="134"/>
      <c r="HS291" s="134"/>
      <c r="HT291" s="134"/>
      <c r="HU291" s="134"/>
      <c r="HV291" s="134"/>
      <c r="HW291" s="134"/>
      <c r="HX291" s="134"/>
      <c r="HY291" s="134"/>
      <c r="HZ291" s="134"/>
      <c r="IA291" s="134"/>
      <c r="IB291" s="134"/>
      <c r="IC291" s="134"/>
      <c r="ID291" s="134"/>
      <c r="IE291" s="134"/>
      <c r="IF291" s="134"/>
      <c r="IG291" s="134"/>
      <c r="IH291" s="134"/>
      <c r="II291" s="134"/>
      <c r="IJ291" s="134"/>
      <c r="IK291" s="134"/>
      <c r="IL291" s="134"/>
      <c r="IM291" s="134"/>
      <c r="IN291" s="134"/>
      <c r="IO291" s="134"/>
      <c r="IP291" s="134"/>
      <c r="IQ291" s="134"/>
      <c r="IR291" s="134"/>
      <c r="IS291" s="134"/>
      <c r="IT291" s="134"/>
      <c r="IU291" s="134"/>
      <c r="IV291" s="134"/>
      <c r="IW291" s="134"/>
      <c r="IX291" s="134"/>
      <c r="IY291" s="134"/>
      <c r="IZ291" s="134"/>
      <c r="JA291" s="134"/>
      <c r="JB291" s="134"/>
      <c r="JC291" s="134"/>
      <c r="JD291" s="134"/>
      <c r="JE291" s="134"/>
      <c r="JF291" s="134"/>
      <c r="JG291" s="134"/>
      <c r="JH291" s="134"/>
      <c r="JI291" s="134"/>
      <c r="JJ291" s="134"/>
      <c r="JK291" s="134"/>
      <c r="JL291" s="134"/>
      <c r="JM291" s="134"/>
      <c r="JN291" s="134"/>
      <c r="JO291" s="134"/>
      <c r="JP291" s="134"/>
      <c r="JQ291" s="134"/>
      <c r="JR291" s="134"/>
      <c r="JS291" s="134"/>
      <c r="JT291" s="134"/>
      <c r="JU291" s="134"/>
      <c r="JV291" s="134"/>
      <c r="JW291" s="134"/>
      <c r="JX291" s="134"/>
      <c r="JY291" s="134"/>
      <c r="JZ291" s="134"/>
      <c r="KA291" s="134"/>
      <c r="KB291" s="134"/>
      <c r="KC291" s="134"/>
      <c r="KD291" s="134"/>
      <c r="KE291" s="134"/>
      <c r="KF291" s="134"/>
      <c r="KG291" s="134"/>
      <c r="KH291" s="134"/>
      <c r="KI291" s="134"/>
      <c r="KJ291" s="134"/>
      <c r="KK291" s="134"/>
      <c r="KL291" s="134"/>
      <c r="KM291" s="134"/>
      <c r="KN291" s="134"/>
      <c r="KO291" s="134"/>
      <c r="KP291" s="134"/>
      <c r="KQ291" s="134"/>
      <c r="KR291" s="134"/>
      <c r="KS291" s="134"/>
      <c r="KT291" s="134"/>
      <c r="KU291" s="134"/>
      <c r="KV291" s="134"/>
      <c r="KW291" s="134"/>
      <c r="KX291" s="134"/>
      <c r="KY291" s="134"/>
      <c r="KZ291" s="134"/>
      <c r="LA291" s="134"/>
      <c r="LB291" s="134"/>
      <c r="LC291" s="134"/>
      <c r="LD291" s="134"/>
      <c r="LE291" s="134"/>
      <c r="LF291" s="134"/>
      <c r="LG291" s="134"/>
      <c r="LH291" s="134"/>
      <c r="LI291" s="134"/>
      <c r="LJ291" s="134"/>
      <c r="LK291" s="134"/>
      <c r="LL291" s="134"/>
      <c r="LM291" s="134"/>
      <c r="LN291" s="134"/>
      <c r="LO291" s="134"/>
      <c r="LP291" s="134"/>
      <c r="LQ291" s="134"/>
      <c r="LR291" s="134"/>
      <c r="LS291" s="134"/>
      <c r="LT291" s="134"/>
      <c r="LU291" s="134"/>
      <c r="LV291" s="134"/>
      <c r="LW291" s="134"/>
      <c r="LX291" s="134"/>
      <c r="LY291" s="134"/>
      <c r="LZ291" s="134"/>
      <c r="MA291" s="134"/>
      <c r="MB291" s="134"/>
      <c r="MC291" s="134"/>
      <c r="MD291" s="134"/>
      <c r="ME291" s="134"/>
      <c r="MF291" s="134"/>
      <c r="MG291" s="134"/>
      <c r="MH291" s="134"/>
      <c r="MI291" s="134"/>
      <c r="MJ291" s="134"/>
      <c r="MK291" s="134"/>
      <c r="ML291" s="134"/>
      <c r="MM291" s="134"/>
      <c r="MN291" s="134"/>
      <c r="MO291" s="134"/>
      <c r="MP291" s="134"/>
      <c r="MQ291" s="134"/>
      <c r="MR291" s="134"/>
      <c r="MS291" s="134"/>
      <c r="MT291" s="134"/>
      <c r="MU291" s="134"/>
      <c r="MV291" s="134"/>
      <c r="MW291" s="134"/>
      <c r="MX291" s="134"/>
      <c r="MY291" s="134"/>
      <c r="MZ291" s="134"/>
      <c r="NA291" s="134"/>
      <c r="NB291" s="134"/>
      <c r="NC291" s="134"/>
      <c r="ND291" s="134"/>
      <c r="NE291" s="134"/>
      <c r="NF291" s="134"/>
      <c r="NG291" s="134"/>
      <c r="NH291" s="134"/>
      <c r="NI291" s="134"/>
      <c r="NJ291" s="134"/>
      <c r="NK291" s="134"/>
      <c r="NL291" s="134"/>
      <c r="NM291" s="134"/>
      <c r="NN291" s="134"/>
      <c r="NO291" s="134"/>
      <c r="NP291" s="134"/>
      <c r="NQ291" s="134"/>
      <c r="NR291" s="134"/>
      <c r="NS291" s="134"/>
      <c r="NT291" s="134"/>
      <c r="NU291" s="134"/>
      <c r="NV291" s="134"/>
      <c r="NW291" s="134"/>
      <c r="NX291" s="134"/>
      <c r="NY291" s="134"/>
      <c r="NZ291" s="134"/>
      <c r="OA291" s="134"/>
      <c r="OB291" s="134"/>
      <c r="OC291" s="134"/>
      <c r="OD291" s="134"/>
      <c r="OE291" s="134"/>
      <c r="OF291" s="134"/>
      <c r="OG291" s="134"/>
      <c r="OH291" s="134"/>
      <c r="OI291" s="134"/>
      <c r="OJ291" s="134"/>
      <c r="OK291" s="134"/>
      <c r="OL291" s="134"/>
      <c r="OM291" s="134"/>
      <c r="ON291" s="134"/>
      <c r="OO291" s="134"/>
      <c r="OP291" s="134"/>
      <c r="OQ291" s="134"/>
      <c r="OR291" s="134"/>
      <c r="OS291" s="134"/>
      <c r="OT291" s="134"/>
      <c r="OU291" s="134"/>
      <c r="OV291" s="134"/>
      <c r="OW291" s="134"/>
      <c r="OX291" s="134"/>
      <c r="OY291" s="134"/>
      <c r="OZ291" s="134"/>
      <c r="PA291" s="134"/>
      <c r="PB291" s="134"/>
      <c r="PC291" s="134"/>
      <c r="PD291" s="134"/>
      <c r="PE291" s="134"/>
      <c r="PF291" s="134"/>
      <c r="PG291" s="134"/>
      <c r="PH291" s="134"/>
      <c r="PI291" s="134"/>
      <c r="PJ291" s="134"/>
      <c r="PK291" s="134"/>
      <c r="PL291" s="134"/>
      <c r="PM291" s="134"/>
      <c r="PN291" s="134"/>
      <c r="PO291" s="134"/>
      <c r="PP291" s="134"/>
      <c r="PQ291" s="134"/>
      <c r="PR291" s="134"/>
      <c r="PS291" s="134"/>
      <c r="PT291" s="134"/>
      <c r="PU291" s="134"/>
      <c r="PV291" s="134"/>
      <c r="PW291" s="134"/>
      <c r="PX291" s="134"/>
      <c r="PY291" s="134"/>
      <c r="PZ291" s="134"/>
      <c r="QA291" s="134"/>
      <c r="QB291" s="134"/>
      <c r="QC291" s="134"/>
      <c r="QD291" s="134"/>
      <c r="QE291" s="134"/>
      <c r="QF291" s="134"/>
      <c r="QG291" s="134"/>
      <c r="QH291" s="134"/>
      <c r="QI291" s="134"/>
      <c r="QJ291" s="134"/>
      <c r="QK291" s="134"/>
      <c r="QL291" s="134"/>
      <c r="QM291" s="134"/>
      <c r="QN291" s="134"/>
      <c r="QO291" s="134"/>
      <c r="QP291" s="134"/>
      <c r="QQ291" s="134"/>
      <c r="QR291" s="134"/>
      <c r="QS291" s="134"/>
      <c r="QT291" s="134"/>
      <c r="QU291" s="134"/>
      <c r="QV291" s="134"/>
      <c r="QW291" s="134"/>
      <c r="QX291" s="134"/>
      <c r="QY291" s="134"/>
      <c r="QZ291" s="134"/>
      <c r="RA291" s="134"/>
      <c r="RB291" s="134"/>
      <c r="RC291" s="134"/>
      <c r="RD291" s="134"/>
      <c r="RE291" s="134"/>
      <c r="RF291" s="134"/>
      <c r="RG291" s="134"/>
      <c r="RH291" s="134"/>
      <c r="RI291" s="134"/>
      <c r="RJ291" s="134"/>
      <c r="RK291" s="134"/>
      <c r="RL291" s="134"/>
      <c r="RM291" s="134"/>
      <c r="RN291" s="134"/>
      <c r="RO291" s="134"/>
      <c r="RP291" s="134"/>
      <c r="RQ291" s="134"/>
      <c r="RR291" s="134"/>
      <c r="RS291" s="134"/>
      <c r="RT291" s="134"/>
      <c r="RU291" s="134"/>
      <c r="RV291" s="134"/>
      <c r="RW291" s="134"/>
      <c r="RX291" s="134"/>
      <c r="RY291" s="134"/>
      <c r="RZ291" s="134"/>
      <c r="SA291" s="134"/>
      <c r="SB291" s="134"/>
      <c r="SC291" s="134"/>
      <c r="SD291" s="134"/>
      <c r="SE291" s="134"/>
      <c r="SF291" s="134"/>
      <c r="SG291" s="134"/>
      <c r="SH291" s="134"/>
      <c r="SI291" s="134"/>
      <c r="SJ291" s="134"/>
      <c r="SK291" s="134"/>
      <c r="SL291" s="134"/>
      <c r="SM291" s="134"/>
      <c r="SN291" s="134"/>
      <c r="SO291" s="134"/>
      <c r="SP291" s="134"/>
      <c r="SQ291" s="134"/>
      <c r="SR291" s="134"/>
      <c r="SS291" s="134"/>
      <c r="ST291" s="134"/>
      <c r="SU291" s="134"/>
      <c r="SV291" s="134"/>
      <c r="SW291" s="134"/>
      <c r="SX291" s="134"/>
      <c r="SY291" s="134"/>
      <c r="SZ291" s="134"/>
      <c r="TA291" s="134"/>
      <c r="TB291" s="134"/>
      <c r="TC291" s="134"/>
      <c r="TD291" s="134"/>
      <c r="TE291" s="134"/>
      <c r="TF291" s="134"/>
      <c r="TG291" s="134"/>
      <c r="TH291" s="134"/>
      <c r="TI291" s="134"/>
      <c r="TJ291" s="134"/>
      <c r="TK291" s="134"/>
      <c r="TL291" s="134"/>
      <c r="TM291" s="134"/>
      <c r="TN291" s="134"/>
      <c r="TO291" s="134"/>
      <c r="TP291" s="134"/>
      <c r="TQ291" s="134"/>
      <c r="TR291" s="134"/>
      <c r="TS291" s="134"/>
      <c r="TT291" s="134"/>
      <c r="TU291" s="134"/>
      <c r="TV291" s="134"/>
      <c r="TW291" s="134"/>
      <c r="TX291" s="134"/>
      <c r="TY291" s="134"/>
      <c r="TZ291" s="134"/>
      <c r="UA291" s="134"/>
      <c r="UB291" s="134"/>
      <c r="UC291" s="134"/>
      <c r="UD291" s="134"/>
      <c r="UE291" s="134"/>
      <c r="UF291" s="134"/>
      <c r="UG291" s="134"/>
      <c r="UH291" s="134"/>
      <c r="UI291" s="134"/>
      <c r="UJ291" s="134"/>
      <c r="UK291" s="134"/>
      <c r="UL291" s="134"/>
      <c r="UM291" s="134"/>
      <c r="UN291" s="134"/>
      <c r="UO291" s="134"/>
      <c r="UP291" s="134"/>
      <c r="UQ291" s="134"/>
      <c r="UR291" s="134"/>
      <c r="US291" s="134"/>
      <c r="UT291" s="134"/>
      <c r="UU291" s="134"/>
      <c r="UV291" s="134"/>
      <c r="UW291" s="134"/>
      <c r="UX291" s="134"/>
      <c r="UY291" s="134"/>
      <c r="UZ291" s="134"/>
      <c r="VA291" s="134"/>
      <c r="VB291" s="134"/>
      <c r="VC291" s="134"/>
      <c r="VD291" s="134"/>
      <c r="VE291" s="134"/>
      <c r="VF291" s="134"/>
      <c r="VG291" s="134"/>
      <c r="VH291" s="134"/>
      <c r="VI291" s="134"/>
      <c r="VJ291" s="134"/>
      <c r="VK291" s="134"/>
      <c r="VL291" s="134"/>
      <c r="VM291" s="134"/>
      <c r="VN291" s="134"/>
      <c r="VO291" s="134"/>
      <c r="VP291" s="134"/>
      <c r="VQ291" s="134"/>
      <c r="VR291" s="134"/>
      <c r="VS291" s="134"/>
      <c r="VT291" s="134"/>
      <c r="VU291" s="134"/>
      <c r="VV291" s="134"/>
      <c r="VW291" s="134"/>
      <c r="VX291" s="134"/>
      <c r="VY291" s="134"/>
      <c r="VZ291" s="134"/>
      <c r="WA291" s="134"/>
      <c r="WB291" s="134"/>
      <c r="WC291" s="134"/>
      <c r="WD291" s="134"/>
      <c r="WE291" s="134"/>
      <c r="WF291" s="134"/>
      <c r="WG291" s="134"/>
      <c r="WH291" s="134"/>
      <c r="WI291" s="134"/>
      <c r="WJ291" s="134"/>
      <c r="WK291" s="134"/>
      <c r="WL291" s="134"/>
      <c r="WM291" s="134"/>
      <c r="WN291" s="134"/>
      <c r="WO291" s="134"/>
      <c r="WP291" s="134"/>
      <c r="WQ291" s="134"/>
      <c r="WR291" s="134"/>
      <c r="WS291" s="134"/>
      <c r="WT291" s="134"/>
      <c r="WU291" s="134"/>
      <c r="WV291" s="134"/>
      <c r="WW291" s="134"/>
      <c r="WX291" s="134"/>
      <c r="WY291" s="134"/>
      <c r="WZ291" s="134"/>
      <c r="XA291" s="134"/>
      <c r="XB291" s="134"/>
      <c r="XC291" s="134"/>
      <c r="XD291" s="134"/>
      <c r="XE291" s="134"/>
      <c r="XF291" s="134"/>
      <c r="XG291" s="134"/>
      <c r="XH291" s="134"/>
      <c r="XI291" s="134"/>
      <c r="XJ291" s="134"/>
      <c r="XK291" s="134"/>
      <c r="XL291" s="134"/>
      <c r="XM291" s="134"/>
      <c r="XN291" s="134"/>
      <c r="XO291" s="134"/>
      <c r="XP291" s="134"/>
      <c r="XQ291" s="134"/>
      <c r="XR291" s="134"/>
      <c r="XS291" s="134"/>
      <c r="XT291" s="134"/>
      <c r="XU291" s="134"/>
      <c r="XV291" s="134"/>
      <c r="XW291" s="134"/>
      <c r="XX291" s="134"/>
      <c r="XY291" s="134"/>
      <c r="XZ291" s="134"/>
      <c r="YA291" s="134"/>
      <c r="YB291" s="134"/>
      <c r="YC291" s="134"/>
      <c r="YD291" s="134"/>
      <c r="YE291" s="134"/>
      <c r="YF291" s="134"/>
      <c r="YG291" s="134"/>
      <c r="YH291" s="134"/>
      <c r="YI291" s="134"/>
      <c r="YJ291" s="134"/>
      <c r="YK291" s="134"/>
      <c r="YL291" s="134"/>
      <c r="YM291" s="134"/>
      <c r="YN291" s="134"/>
      <c r="YO291" s="134"/>
      <c r="YP291" s="134"/>
      <c r="YQ291" s="134"/>
      <c r="YR291" s="134"/>
      <c r="YS291" s="134"/>
      <c r="YT291" s="134"/>
      <c r="YU291" s="134"/>
      <c r="YV291" s="134"/>
      <c r="YW291" s="134"/>
      <c r="YX291" s="134"/>
      <c r="YY291" s="134"/>
      <c r="YZ291" s="134"/>
      <c r="ZA291" s="134"/>
      <c r="ZB291" s="134"/>
      <c r="ZC291" s="134"/>
      <c r="ZD291" s="134"/>
      <c r="ZE291" s="134"/>
      <c r="ZF291" s="134"/>
      <c r="ZG291" s="134"/>
      <c r="ZH291" s="134"/>
      <c r="ZI291" s="134"/>
      <c r="ZJ291" s="134"/>
      <c r="ZK291" s="134"/>
      <c r="ZL291" s="134"/>
      <c r="ZM291" s="134"/>
      <c r="ZN291" s="134"/>
      <c r="ZO291" s="134"/>
      <c r="ZP291" s="134"/>
      <c r="ZQ291" s="134"/>
      <c r="ZR291" s="134"/>
      <c r="ZS291" s="134"/>
      <c r="ZT291" s="134"/>
      <c r="ZU291" s="134"/>
      <c r="ZV291" s="134"/>
      <c r="ZW291" s="134"/>
      <c r="ZX291" s="134"/>
      <c r="ZY291" s="134"/>
      <c r="ZZ291" s="134"/>
      <c r="AAA291" s="134"/>
      <c r="AAB291" s="134"/>
      <c r="AAC291" s="134"/>
      <c r="AAD291" s="134"/>
      <c r="AAE291" s="134"/>
      <c r="AAF291" s="134"/>
      <c r="AAG291" s="134"/>
      <c r="AAH291" s="134"/>
      <c r="AAI291" s="134"/>
      <c r="AAJ291" s="134"/>
      <c r="AAK291" s="134"/>
      <c r="AAL291" s="134"/>
      <c r="AAM291" s="134"/>
      <c r="AAN291" s="134"/>
      <c r="AAO291" s="134"/>
      <c r="AAP291" s="134"/>
      <c r="AAQ291" s="134"/>
      <c r="AAR291" s="134"/>
      <c r="AAS291" s="134"/>
      <c r="AAT291" s="134"/>
      <c r="AAU291" s="134"/>
      <c r="AAV291" s="134"/>
      <c r="AAW291" s="134"/>
      <c r="AAX291" s="134"/>
      <c r="AAY291" s="134"/>
      <c r="AAZ291" s="134"/>
      <c r="ABA291" s="134"/>
      <c r="ABB291" s="134"/>
      <c r="ABC291" s="134"/>
      <c r="ABD291" s="134"/>
      <c r="ABE291" s="134"/>
      <c r="ABF291" s="134"/>
      <c r="ABG291" s="134"/>
      <c r="ABH291" s="134"/>
      <c r="ABI291" s="134"/>
      <c r="ABJ291" s="134"/>
      <c r="ABK291" s="134"/>
      <c r="ABL291" s="134"/>
      <c r="ABM291" s="134"/>
      <c r="ABN291" s="134"/>
      <c r="ABO291" s="134"/>
      <c r="ABP291" s="134"/>
      <c r="ABQ291" s="134"/>
      <c r="ABR291" s="134"/>
      <c r="ABS291" s="134"/>
      <c r="ABT291" s="134"/>
      <c r="ABU291" s="134"/>
      <c r="ABV291" s="134"/>
      <c r="ABW291" s="134"/>
      <c r="ABX291" s="134"/>
      <c r="ABY291" s="134"/>
      <c r="ABZ291" s="134"/>
      <c r="ACA291" s="134"/>
      <c r="ACB291" s="134"/>
      <c r="ACC291" s="134"/>
      <c r="ACD291" s="134"/>
      <c r="ACE291" s="134"/>
      <c r="ACF291" s="134"/>
      <c r="ACG291" s="134"/>
      <c r="ACH291" s="134"/>
      <c r="ACI291" s="134"/>
      <c r="ACJ291" s="134"/>
      <c r="ACK291" s="134"/>
      <c r="ACL291" s="134"/>
      <c r="ACM291" s="134"/>
      <c r="ACN291" s="134"/>
      <c r="ACO291" s="134"/>
      <c r="ACP291" s="134"/>
      <c r="ACQ291" s="134"/>
      <c r="ACR291" s="134"/>
      <c r="ACS291" s="134"/>
      <c r="ACT291" s="134"/>
      <c r="ACU291" s="134"/>
      <c r="ACV291" s="134"/>
      <c r="ACW291" s="134"/>
      <c r="ACX291" s="134"/>
      <c r="ACY291" s="134"/>
      <c r="ACZ291" s="134"/>
      <c r="ADA291" s="134"/>
      <c r="ADB291" s="134"/>
      <c r="ADC291" s="134"/>
      <c r="ADD291" s="134"/>
      <c r="ADE291" s="134"/>
      <c r="ADF291" s="134"/>
      <c r="ADG291" s="134"/>
      <c r="ADH291" s="134"/>
      <c r="ADI291" s="134"/>
      <c r="ADJ291" s="134"/>
      <c r="ADK291" s="134"/>
      <c r="ADL291" s="134"/>
      <c r="ADM291" s="134"/>
      <c r="ADN291" s="134"/>
      <c r="ADO291" s="134"/>
      <c r="ADP291" s="134"/>
      <c r="ADQ291" s="134"/>
      <c r="ADR291" s="134"/>
      <c r="ADS291" s="134"/>
      <c r="ADT291" s="134"/>
      <c r="ADU291" s="134"/>
      <c r="ADV291" s="134"/>
      <c r="ADW291" s="134"/>
      <c r="ADX291" s="134"/>
      <c r="ADY291" s="134"/>
      <c r="ADZ291" s="134"/>
      <c r="AEA291" s="134"/>
      <c r="AEB291" s="134"/>
      <c r="AEC291" s="32"/>
    </row>
    <row r="292" spans="1:809" ht="15" customHeight="1">
      <c r="B292" s="35" t="s">
        <v>651</v>
      </c>
      <c r="D292" s="137"/>
      <c r="M292" s="141"/>
      <c r="AC292" s="127"/>
      <c r="AD292" s="127"/>
      <c r="AE292" s="127"/>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c r="BA292" s="127"/>
      <c r="BB292" s="127"/>
      <c r="BC292" s="127"/>
      <c r="BD292" s="127"/>
      <c r="BE292" s="127"/>
      <c r="BF292" s="127"/>
      <c r="BG292" s="127"/>
      <c r="BH292" s="127"/>
      <c r="BI292" s="127"/>
      <c r="BJ292" s="127"/>
      <c r="BK292" s="127"/>
      <c r="BL292" s="127"/>
      <c r="BM292" s="127"/>
      <c r="BN292" s="127"/>
      <c r="BO292" s="127"/>
      <c r="BP292" s="127"/>
      <c r="BQ292" s="127"/>
      <c r="BR292" s="127"/>
      <c r="BS292" s="127"/>
      <c r="BT292" s="127"/>
      <c r="BU292" s="127"/>
      <c r="BV292" s="127"/>
      <c r="BW292" s="127"/>
      <c r="BX292" s="127"/>
      <c r="BY292" s="127"/>
      <c r="BZ292" s="127"/>
      <c r="CA292" s="127"/>
      <c r="CB292" s="127"/>
      <c r="CC292" s="127"/>
      <c r="CD292" s="127"/>
      <c r="CE292" s="127"/>
      <c r="CF292" s="127"/>
      <c r="CG292" s="127"/>
      <c r="CH292" s="127"/>
      <c r="CI292" s="127"/>
      <c r="CJ292" s="127"/>
      <c r="CK292" s="127"/>
      <c r="CL292" s="127"/>
      <c r="CM292" s="127"/>
      <c r="CN292" s="127"/>
      <c r="CO292" s="127"/>
      <c r="CP292" s="127"/>
      <c r="CQ292" s="127"/>
      <c r="CR292" s="127"/>
      <c r="CS292" s="127"/>
      <c r="CT292" s="127"/>
      <c r="CU292" s="127"/>
      <c r="CV292" s="127"/>
      <c r="CW292" s="127"/>
      <c r="CX292" s="127"/>
      <c r="CY292" s="127"/>
      <c r="CZ292" s="127"/>
      <c r="DA292" s="127"/>
      <c r="DB292" s="127"/>
      <c r="DC292" s="127"/>
      <c r="DD292" s="127"/>
      <c r="DE292" s="127"/>
      <c r="DF292" s="127"/>
      <c r="DG292" s="127"/>
      <c r="DH292" s="127"/>
      <c r="DI292" s="127"/>
      <c r="DJ292" s="127"/>
      <c r="DK292" s="127"/>
      <c r="DL292" s="127"/>
      <c r="DM292" s="127"/>
      <c r="DN292" s="127"/>
      <c r="DO292" s="127"/>
      <c r="DP292" s="127"/>
      <c r="DQ292" s="127"/>
      <c r="DR292" s="127"/>
      <c r="DS292" s="127"/>
      <c r="DT292" s="127"/>
      <c r="DU292" s="127"/>
      <c r="DV292" s="127"/>
      <c r="DW292" s="127"/>
      <c r="DX292" s="127"/>
      <c r="DY292" s="127"/>
      <c r="DZ292" s="127"/>
      <c r="EA292" s="127"/>
      <c r="EB292" s="127"/>
      <c r="EC292" s="127"/>
      <c r="ED292" s="127"/>
      <c r="EE292" s="127"/>
      <c r="EF292" s="127"/>
      <c r="EG292" s="127"/>
      <c r="EH292" s="127"/>
      <c r="EI292" s="127"/>
      <c r="EJ292" s="127"/>
      <c r="EK292" s="127"/>
      <c r="EL292" s="127"/>
      <c r="EM292" s="127"/>
      <c r="EN292" s="127"/>
      <c r="EO292" s="127"/>
      <c r="EP292" s="127"/>
      <c r="EQ292" s="127"/>
      <c r="ER292" s="127"/>
      <c r="ES292" s="127"/>
      <c r="ET292" s="127"/>
      <c r="EU292" s="127"/>
      <c r="EV292" s="127"/>
      <c r="EW292" s="127"/>
      <c r="EX292" s="127"/>
      <c r="EY292" s="127"/>
      <c r="EZ292" s="127"/>
      <c r="FA292" s="127"/>
      <c r="FB292" s="127"/>
      <c r="FC292" s="127"/>
      <c r="FD292" s="127"/>
      <c r="FE292" s="127"/>
      <c r="FF292" s="146"/>
      <c r="FG292" s="146"/>
      <c r="FH292" s="146"/>
      <c r="FI292" s="146"/>
      <c r="FJ292" s="146"/>
      <c r="FK292" s="146"/>
      <c r="FL292" s="146"/>
      <c r="FM292" s="146"/>
      <c r="FN292" s="146"/>
      <c r="FO292" s="146"/>
      <c r="FP292" s="146"/>
      <c r="FQ292" s="146"/>
      <c r="FR292" s="146"/>
      <c r="FS292" s="146"/>
      <c r="FT292" s="146"/>
      <c r="FU292" s="146"/>
      <c r="FV292" s="146"/>
      <c r="FW292" s="146"/>
      <c r="FX292" s="146"/>
      <c r="FY292" s="146"/>
      <c r="FZ292" s="146"/>
      <c r="GA292" s="146"/>
      <c r="GB292" s="146"/>
      <c r="GC292" s="146"/>
      <c r="GD292" s="146"/>
      <c r="GE292" s="146"/>
      <c r="GF292" s="146"/>
      <c r="GG292" s="146"/>
      <c r="GH292" s="146"/>
      <c r="GI292" s="146"/>
      <c r="GJ292" s="146"/>
      <c r="GK292" s="146"/>
      <c r="GL292" s="146"/>
      <c r="GM292" s="146"/>
      <c r="GN292" s="146"/>
      <c r="GO292" s="146"/>
      <c r="GP292" s="146"/>
      <c r="GQ292" s="146"/>
      <c r="GR292" s="146"/>
      <c r="GS292" s="146"/>
      <c r="GT292" s="146"/>
      <c r="GU292" s="146"/>
      <c r="GV292" s="146"/>
      <c r="GW292" s="146"/>
      <c r="GX292" s="146"/>
      <c r="GY292" s="146"/>
      <c r="GZ292" s="146"/>
      <c r="HA292" s="146"/>
      <c r="HB292" s="146"/>
      <c r="HC292" s="146"/>
      <c r="HD292" s="146"/>
      <c r="HE292" s="146"/>
      <c r="HF292" s="146"/>
      <c r="HG292" s="146"/>
      <c r="HH292" s="146"/>
      <c r="HI292" s="146"/>
      <c r="HJ292" s="146"/>
      <c r="HK292" s="146"/>
      <c r="HL292" s="146"/>
      <c r="HM292" s="146"/>
      <c r="HN292" s="146"/>
      <c r="HO292" s="146"/>
      <c r="HP292" s="146"/>
      <c r="HQ292" s="146"/>
      <c r="HR292" s="146"/>
      <c r="HS292" s="146"/>
      <c r="HT292" s="146"/>
      <c r="HU292" s="146"/>
      <c r="HV292" s="146"/>
      <c r="HW292" s="146"/>
      <c r="HX292" s="146"/>
      <c r="HY292" s="146"/>
      <c r="HZ292" s="146"/>
      <c r="IA292" s="146"/>
      <c r="IB292" s="146"/>
      <c r="IC292" s="146"/>
      <c r="ID292" s="146"/>
      <c r="IE292" s="146"/>
      <c r="IF292" s="146"/>
      <c r="IG292" s="146"/>
      <c r="IH292" s="146"/>
      <c r="II292" s="146"/>
      <c r="IJ292" s="146"/>
      <c r="IK292" s="146"/>
      <c r="IL292" s="146"/>
      <c r="IM292" s="146"/>
      <c r="IN292" s="146"/>
      <c r="IO292" s="146"/>
      <c r="IP292" s="146"/>
      <c r="IQ292" s="146"/>
      <c r="IR292" s="146"/>
      <c r="IS292" s="146"/>
      <c r="IT292" s="146"/>
      <c r="IU292" s="146"/>
      <c r="IV292" s="146"/>
      <c r="IW292" s="146"/>
      <c r="IX292" s="146"/>
      <c r="IY292" s="146"/>
      <c r="IZ292" s="146"/>
      <c r="JA292" s="146"/>
      <c r="JB292" s="146"/>
      <c r="JC292" s="146"/>
      <c r="JD292" s="146"/>
      <c r="JE292" s="146"/>
      <c r="JF292" s="146"/>
      <c r="JG292" s="146"/>
      <c r="JH292" s="146"/>
      <c r="JI292" s="146"/>
      <c r="JJ292" s="146"/>
      <c r="JK292" s="146"/>
      <c r="JL292" s="146"/>
      <c r="JM292" s="146"/>
      <c r="JN292" s="146"/>
      <c r="JO292" s="146"/>
      <c r="JP292" s="146"/>
      <c r="JQ292" s="146"/>
      <c r="JR292" s="146"/>
      <c r="JS292" s="146"/>
      <c r="JT292" s="146"/>
      <c r="JU292" s="146"/>
      <c r="JV292" s="146"/>
      <c r="JW292" s="146"/>
      <c r="JX292" s="146"/>
      <c r="JY292" s="146"/>
      <c r="JZ292" s="146"/>
      <c r="KA292" s="146"/>
      <c r="KB292" s="146"/>
      <c r="KC292" s="146"/>
      <c r="KD292" s="146"/>
      <c r="KE292" s="146"/>
      <c r="KF292" s="146"/>
      <c r="KG292" s="146"/>
      <c r="KH292" s="146"/>
      <c r="KI292" s="146"/>
      <c r="KJ292" s="146"/>
      <c r="KK292" s="146"/>
      <c r="KL292" s="146"/>
      <c r="KM292" s="146"/>
      <c r="KN292" s="146"/>
      <c r="KO292" s="146"/>
      <c r="KP292" s="146"/>
      <c r="KQ292" s="146"/>
      <c r="KR292" s="146"/>
      <c r="KS292" s="146"/>
      <c r="KT292" s="146"/>
      <c r="KU292" s="146"/>
      <c r="KV292" s="146"/>
      <c r="KW292" s="146"/>
      <c r="KX292" s="146"/>
      <c r="KY292" s="146"/>
      <c r="KZ292" s="146"/>
      <c r="LA292" s="146"/>
      <c r="LB292" s="146"/>
      <c r="LC292" s="146"/>
      <c r="LD292" s="146"/>
      <c r="LE292" s="146"/>
      <c r="LF292" s="146"/>
      <c r="LG292" s="146"/>
      <c r="LH292" s="146"/>
      <c r="LI292" s="146"/>
      <c r="LJ292" s="146"/>
      <c r="LK292" s="146"/>
      <c r="LL292" s="146"/>
      <c r="LM292" s="146"/>
      <c r="LN292" s="146"/>
      <c r="LO292" s="146"/>
      <c r="LP292" s="146"/>
      <c r="LQ292" s="146"/>
      <c r="LR292" s="146"/>
      <c r="LS292" s="146"/>
      <c r="LT292" s="146"/>
      <c r="LU292" s="146"/>
      <c r="LV292" s="146"/>
      <c r="LW292" s="146"/>
      <c r="LX292" s="146"/>
      <c r="LY292" s="146"/>
      <c r="LZ292" s="146"/>
      <c r="MA292" s="146"/>
      <c r="MB292" s="146"/>
      <c r="MC292" s="146"/>
      <c r="MD292" s="146"/>
      <c r="ME292" s="146"/>
      <c r="MF292" s="146"/>
      <c r="MG292" s="146"/>
      <c r="MH292" s="146"/>
      <c r="MI292" s="146"/>
      <c r="MJ292" s="146"/>
      <c r="MK292" s="146"/>
      <c r="ML292" s="146"/>
      <c r="MM292" s="146"/>
      <c r="MN292" s="146"/>
      <c r="MO292" s="146"/>
      <c r="MP292" s="146"/>
      <c r="MQ292" s="146"/>
      <c r="MR292" s="146"/>
      <c r="MS292" s="146"/>
      <c r="MT292" s="146"/>
      <c r="MU292" s="146"/>
      <c r="MV292" s="146"/>
      <c r="MW292" s="146"/>
      <c r="MX292" s="146"/>
      <c r="MY292" s="146"/>
      <c r="MZ292" s="146"/>
      <c r="NA292" s="146"/>
      <c r="NB292" s="146"/>
      <c r="NC292" s="146"/>
      <c r="ND292" s="146"/>
      <c r="NE292" s="146"/>
      <c r="NF292" s="146"/>
      <c r="NG292" s="146"/>
      <c r="NH292" s="146"/>
      <c r="NI292" s="146"/>
      <c r="NJ292" s="146"/>
      <c r="NK292" s="146"/>
      <c r="NL292" s="146"/>
      <c r="NM292" s="146"/>
      <c r="NN292" s="146"/>
      <c r="NO292" s="146"/>
      <c r="NP292" s="146"/>
      <c r="NQ292" s="146"/>
      <c r="NR292" s="146"/>
      <c r="NS292" s="146"/>
      <c r="NT292" s="146"/>
      <c r="NU292" s="146"/>
      <c r="NV292" s="146"/>
      <c r="NW292" s="146"/>
      <c r="NX292" s="146"/>
      <c r="NY292" s="146"/>
      <c r="NZ292" s="146"/>
      <c r="OA292" s="146"/>
      <c r="OB292" s="146"/>
      <c r="OC292" s="146"/>
      <c r="OD292" s="146"/>
      <c r="OE292" s="146"/>
      <c r="OF292" s="146"/>
      <c r="OG292" s="146"/>
      <c r="OH292" s="146"/>
      <c r="OI292" s="146"/>
      <c r="OJ292" s="146"/>
      <c r="OK292" s="146"/>
      <c r="OL292" s="146"/>
      <c r="OM292" s="146"/>
      <c r="ON292" s="146"/>
      <c r="OO292" s="146"/>
      <c r="OP292" s="146"/>
      <c r="OQ292" s="146"/>
      <c r="OR292" s="146"/>
      <c r="OS292" s="146"/>
      <c r="OT292" s="146"/>
      <c r="OU292" s="146"/>
      <c r="OV292" s="146"/>
      <c r="OW292" s="146"/>
      <c r="OX292" s="146"/>
      <c r="OY292" s="146"/>
      <c r="OZ292" s="146"/>
      <c r="PA292" s="146"/>
      <c r="PB292" s="146"/>
      <c r="PC292" s="146"/>
      <c r="PD292" s="146"/>
      <c r="PE292" s="146"/>
      <c r="PF292" s="146"/>
      <c r="PG292" s="146"/>
      <c r="PH292" s="146"/>
      <c r="PI292" s="146"/>
      <c r="PJ292" s="146"/>
      <c r="PK292" s="146"/>
      <c r="PL292" s="146"/>
      <c r="PM292" s="146"/>
      <c r="PN292" s="146"/>
      <c r="PO292" s="146"/>
      <c r="PP292" s="146"/>
      <c r="PQ292" s="146"/>
      <c r="PR292" s="146"/>
      <c r="PS292" s="146"/>
      <c r="PT292" s="146"/>
      <c r="PU292" s="146"/>
      <c r="PV292" s="146"/>
      <c r="PW292" s="146"/>
      <c r="PX292" s="146"/>
      <c r="PY292" s="146"/>
      <c r="PZ292" s="146"/>
      <c r="QA292" s="146"/>
      <c r="QB292" s="146"/>
      <c r="QC292" s="146"/>
      <c r="QD292" s="146"/>
      <c r="QE292" s="146"/>
      <c r="QF292" s="146"/>
      <c r="QG292" s="146"/>
      <c r="QH292" s="146"/>
      <c r="QI292" s="146"/>
      <c r="QJ292" s="146"/>
      <c r="QK292" s="146"/>
      <c r="QL292" s="146"/>
      <c r="QM292" s="146"/>
      <c r="QN292" s="146"/>
      <c r="QO292" s="146"/>
      <c r="QP292" s="146"/>
      <c r="QQ292" s="146"/>
      <c r="QR292" s="146"/>
      <c r="QS292" s="146"/>
      <c r="QT292" s="146"/>
      <c r="QU292" s="146"/>
      <c r="QV292" s="146"/>
      <c r="QW292" s="146"/>
      <c r="QX292" s="146"/>
      <c r="QY292" s="146"/>
      <c r="QZ292" s="146"/>
      <c r="RA292" s="146"/>
      <c r="RB292" s="146"/>
      <c r="RC292" s="146"/>
      <c r="RD292" s="146"/>
      <c r="RE292" s="146"/>
      <c r="RF292" s="146"/>
      <c r="RG292" s="146"/>
      <c r="RH292" s="146"/>
      <c r="RI292" s="146"/>
      <c r="RJ292" s="146"/>
      <c r="RK292" s="146"/>
      <c r="RL292" s="146"/>
      <c r="RM292" s="146"/>
      <c r="RN292" s="146"/>
      <c r="RO292" s="146"/>
      <c r="RP292" s="146"/>
      <c r="RQ292" s="146"/>
      <c r="RR292" s="146"/>
      <c r="RS292" s="146"/>
      <c r="RT292" s="146"/>
      <c r="RU292" s="146"/>
      <c r="RV292" s="146"/>
      <c r="RW292" s="146"/>
      <c r="RX292" s="146"/>
      <c r="RY292" s="146"/>
      <c r="RZ292" s="146"/>
      <c r="SA292" s="146"/>
      <c r="SB292" s="146"/>
      <c r="SC292" s="146"/>
      <c r="SD292" s="146"/>
      <c r="SE292" s="146"/>
      <c r="SF292" s="146"/>
      <c r="SG292" s="146"/>
      <c r="SH292" s="146"/>
      <c r="SI292" s="146"/>
      <c r="SJ292" s="146"/>
      <c r="SK292" s="146"/>
      <c r="SL292" s="146"/>
      <c r="SM292" s="146"/>
      <c r="SN292" s="146"/>
      <c r="SO292" s="146"/>
      <c r="SP292" s="146"/>
      <c r="SQ292" s="146"/>
      <c r="SR292" s="146"/>
      <c r="SS292" s="146"/>
      <c r="ST292" s="146"/>
      <c r="SU292" s="146"/>
      <c r="SV292" s="146"/>
      <c r="SW292" s="146"/>
      <c r="SX292" s="146"/>
      <c r="SY292" s="146"/>
      <c r="SZ292" s="146"/>
      <c r="TA292" s="146"/>
      <c r="TB292" s="146"/>
      <c r="TC292" s="146"/>
      <c r="TD292" s="146"/>
      <c r="TE292" s="146"/>
      <c r="TF292" s="146"/>
      <c r="TG292" s="146"/>
      <c r="TH292" s="146"/>
      <c r="TI292" s="146"/>
      <c r="TJ292" s="146"/>
      <c r="TK292" s="146"/>
      <c r="TL292" s="146"/>
      <c r="TM292" s="146"/>
      <c r="TN292" s="146"/>
      <c r="TO292" s="146"/>
      <c r="TP292" s="146"/>
      <c r="TQ292" s="146"/>
      <c r="TR292" s="146"/>
      <c r="TS292" s="146"/>
      <c r="TT292" s="146"/>
      <c r="TU292" s="146"/>
      <c r="TV292" s="146"/>
      <c r="TW292" s="146"/>
      <c r="TX292" s="146"/>
      <c r="TY292" s="146"/>
      <c r="TZ292" s="146"/>
      <c r="UA292" s="146"/>
      <c r="UB292" s="146"/>
      <c r="UC292" s="146"/>
      <c r="UD292" s="146"/>
      <c r="UE292" s="146"/>
      <c r="UF292" s="146"/>
      <c r="UG292" s="146"/>
      <c r="UH292" s="146"/>
      <c r="UI292" s="146"/>
      <c r="UJ292" s="146"/>
      <c r="UK292" s="146"/>
      <c r="UL292" s="146"/>
      <c r="UM292" s="146"/>
      <c r="UN292" s="146"/>
      <c r="UO292" s="146"/>
      <c r="UP292" s="146"/>
      <c r="UQ292" s="146"/>
      <c r="UR292" s="146"/>
      <c r="US292" s="146"/>
      <c r="UT292" s="146"/>
      <c r="UU292" s="146"/>
      <c r="UV292" s="146"/>
      <c r="UW292" s="146"/>
      <c r="UX292" s="146"/>
      <c r="UY292" s="146"/>
      <c r="UZ292" s="146"/>
      <c r="VA292" s="146"/>
      <c r="VB292" s="146"/>
      <c r="VC292" s="146"/>
      <c r="VD292" s="146"/>
      <c r="VE292" s="146"/>
      <c r="VF292" s="146"/>
      <c r="VG292" s="146"/>
      <c r="VH292" s="146"/>
      <c r="VI292" s="146"/>
      <c r="VJ292" s="146"/>
      <c r="VK292" s="146"/>
      <c r="VL292" s="146"/>
      <c r="VM292" s="146"/>
      <c r="VN292" s="146"/>
      <c r="VO292" s="146"/>
      <c r="VP292" s="146"/>
      <c r="VQ292" s="146"/>
      <c r="VR292" s="146"/>
      <c r="VS292" s="146"/>
      <c r="VT292" s="146"/>
      <c r="VU292" s="146"/>
      <c r="VV292" s="146"/>
      <c r="VW292" s="146"/>
      <c r="VX292" s="146"/>
      <c r="VY292" s="146"/>
      <c r="VZ292" s="146"/>
      <c r="WA292" s="146"/>
      <c r="WB292" s="146"/>
      <c r="WC292" s="146"/>
      <c r="WD292" s="146"/>
      <c r="WE292" s="146"/>
      <c r="WF292" s="146"/>
      <c r="WG292" s="146"/>
      <c r="WH292" s="146"/>
      <c r="WI292" s="146"/>
      <c r="WJ292" s="146"/>
      <c r="WK292" s="146"/>
      <c r="WL292" s="146"/>
      <c r="WM292" s="146"/>
      <c r="WN292" s="146"/>
      <c r="WO292" s="146"/>
      <c r="WP292" s="146"/>
      <c r="WQ292" s="146"/>
      <c r="WR292" s="146"/>
      <c r="WS292" s="146"/>
      <c r="WT292" s="146"/>
      <c r="WU292" s="146"/>
      <c r="WV292" s="146"/>
      <c r="WW292" s="146"/>
      <c r="WX292" s="146"/>
      <c r="WY292" s="146"/>
      <c r="WZ292" s="146"/>
      <c r="XA292" s="146"/>
      <c r="XB292" s="146"/>
      <c r="XC292" s="146"/>
      <c r="XD292" s="146"/>
      <c r="XE292" s="146"/>
      <c r="XF292" s="146"/>
      <c r="XG292" s="146"/>
      <c r="XH292" s="146"/>
      <c r="XI292" s="146"/>
      <c r="XJ292" s="146"/>
      <c r="XK292" s="146"/>
      <c r="XL292" s="146"/>
      <c r="XM292" s="146"/>
      <c r="XN292" s="146"/>
      <c r="XO292" s="146"/>
      <c r="XP292" s="146"/>
      <c r="XQ292" s="146"/>
      <c r="XR292" s="146"/>
      <c r="XS292" s="146"/>
      <c r="XT292" s="146"/>
      <c r="XU292" s="146"/>
      <c r="XV292" s="146"/>
      <c r="XW292" s="146"/>
      <c r="XX292" s="146"/>
      <c r="XY292" s="146"/>
      <c r="XZ292" s="146"/>
      <c r="YA292" s="146"/>
      <c r="YB292" s="146"/>
      <c r="YC292" s="146"/>
      <c r="YD292" s="146"/>
      <c r="YE292" s="146"/>
      <c r="YF292" s="146"/>
      <c r="YG292" s="146"/>
      <c r="YH292" s="146"/>
      <c r="YI292" s="146"/>
      <c r="YJ292" s="146"/>
      <c r="YK292" s="146"/>
      <c r="YL292" s="146"/>
      <c r="YM292" s="146"/>
      <c r="YN292" s="146"/>
      <c r="YO292" s="146"/>
      <c r="YP292" s="146"/>
      <c r="YQ292" s="146"/>
      <c r="YR292" s="146"/>
      <c r="YS292" s="146"/>
      <c r="YT292" s="146"/>
      <c r="YU292" s="146"/>
      <c r="YV292" s="146"/>
      <c r="YW292" s="146"/>
      <c r="YX292" s="146"/>
      <c r="YY292" s="146"/>
      <c r="YZ292" s="146"/>
      <c r="ZA292" s="146"/>
      <c r="ZB292" s="146"/>
      <c r="ZC292" s="146"/>
      <c r="ZD292" s="146"/>
      <c r="ZE292" s="146"/>
      <c r="ZF292" s="146"/>
      <c r="ZG292" s="146"/>
      <c r="ZH292" s="146"/>
      <c r="ZI292" s="146"/>
      <c r="ZJ292" s="146"/>
      <c r="ZK292" s="146"/>
      <c r="ZL292" s="146"/>
      <c r="ZM292" s="146"/>
      <c r="ZN292" s="146"/>
      <c r="ZO292" s="146"/>
      <c r="ZP292" s="146"/>
      <c r="ZQ292" s="146"/>
      <c r="ZR292" s="146"/>
      <c r="ZS292" s="146"/>
      <c r="ZT292" s="146"/>
      <c r="ZU292" s="146"/>
      <c r="ZV292" s="146"/>
      <c r="ZW292" s="146"/>
      <c r="ZX292" s="146"/>
      <c r="ZY292" s="146"/>
      <c r="ZZ292" s="146"/>
      <c r="AAA292" s="146"/>
      <c r="AAB292" s="146"/>
      <c r="AAC292" s="146"/>
      <c r="AAD292" s="146"/>
      <c r="AAE292" s="146"/>
      <c r="AAF292" s="146"/>
      <c r="AAG292" s="146"/>
      <c r="AAH292" s="146"/>
      <c r="AAI292" s="146"/>
      <c r="AAJ292" s="146"/>
      <c r="AAK292" s="146"/>
      <c r="AAL292" s="146"/>
      <c r="AAM292" s="146"/>
      <c r="AAN292" s="146"/>
      <c r="AAO292" s="146"/>
      <c r="AAP292" s="146"/>
      <c r="AAQ292" s="146"/>
      <c r="AAR292" s="146"/>
      <c r="AAS292" s="146"/>
      <c r="AAT292" s="146"/>
      <c r="AAU292" s="146"/>
      <c r="AAV292" s="146"/>
      <c r="AAW292" s="146"/>
      <c r="AAX292" s="146"/>
      <c r="AAY292" s="146"/>
      <c r="AAZ292" s="146"/>
      <c r="ABA292" s="146"/>
      <c r="ABB292" s="146"/>
      <c r="ABC292" s="146"/>
      <c r="ABD292" s="146"/>
      <c r="ABE292" s="146"/>
      <c r="ABF292" s="146"/>
      <c r="ABG292" s="146"/>
      <c r="ABH292" s="146"/>
      <c r="ABI292" s="146"/>
      <c r="ABJ292" s="146"/>
      <c r="ABK292" s="146"/>
      <c r="ABL292" s="146"/>
      <c r="ABM292" s="146"/>
      <c r="ABN292" s="146"/>
      <c r="ABO292" s="146"/>
      <c r="ABP292" s="146"/>
      <c r="ABQ292" s="146"/>
      <c r="ABR292" s="146"/>
      <c r="ABS292" s="146"/>
      <c r="ABT292" s="146"/>
      <c r="ABU292" s="146"/>
      <c r="ABV292" s="146"/>
      <c r="ABW292" s="146"/>
      <c r="ABX292" s="146"/>
      <c r="ABY292" s="146"/>
      <c r="ABZ292" s="146"/>
      <c r="ACA292" s="146"/>
      <c r="ACB292" s="146"/>
      <c r="ACC292" s="146"/>
      <c r="ACD292" s="146"/>
      <c r="ACE292" s="146"/>
      <c r="ACF292" s="146"/>
      <c r="ACG292" s="146"/>
      <c r="ACH292" s="146"/>
      <c r="ACI292" s="146"/>
      <c r="ACJ292" s="146"/>
      <c r="ACK292" s="146"/>
      <c r="ACL292" s="146"/>
      <c r="ACM292" s="146"/>
      <c r="ACN292" s="146"/>
      <c r="ACO292" s="146"/>
      <c r="ACP292" s="146"/>
      <c r="ACQ292" s="146"/>
      <c r="ACR292" s="146"/>
      <c r="ACS292" s="146"/>
      <c r="ACT292" s="146"/>
      <c r="ACU292" s="146"/>
      <c r="ACV292" s="146"/>
      <c r="ACW292" s="146"/>
      <c r="ACX292" s="146"/>
      <c r="ACY292" s="146"/>
      <c r="ACZ292" s="146"/>
      <c r="ADA292" s="146"/>
      <c r="ADB292" s="146"/>
      <c r="ADC292" s="146"/>
      <c r="ADD292" s="146"/>
      <c r="ADE292" s="146"/>
      <c r="ADF292" s="146"/>
      <c r="ADG292" s="146"/>
      <c r="ADH292" s="146"/>
      <c r="ADI292" s="146"/>
      <c r="ADJ292" s="146"/>
      <c r="ADK292" s="146"/>
      <c r="ADL292" s="146"/>
      <c r="ADM292" s="146"/>
      <c r="ADN292" s="146"/>
      <c r="ADO292" s="146"/>
      <c r="ADP292" s="146"/>
      <c r="ADQ292" s="146"/>
      <c r="ADR292" s="146"/>
      <c r="ADS292" s="146"/>
      <c r="ADT292" s="146"/>
      <c r="ADU292" s="146"/>
      <c r="ADV292" s="146"/>
      <c r="ADW292" s="146"/>
      <c r="ADX292" s="146"/>
      <c r="ADY292" s="146"/>
      <c r="ADZ292" s="146"/>
      <c r="AEA292" s="146"/>
      <c r="AEB292" s="146"/>
      <c r="AEC292" s="146"/>
    </row>
    <row r="293" spans="1:809" ht="15" customHeight="1">
      <c r="B293" s="147">
        <f>COUNT(B2:B291)</f>
        <v>289</v>
      </c>
      <c r="C293" s="148"/>
      <c r="D293" s="137"/>
      <c r="M293" s="141"/>
      <c r="AC293" s="127"/>
      <c r="AD293" s="127"/>
      <c r="AE293" s="127"/>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c r="BA293" s="127"/>
      <c r="BB293" s="127"/>
      <c r="BC293" s="127"/>
      <c r="BD293" s="127"/>
      <c r="BE293" s="127"/>
      <c r="BF293" s="127"/>
      <c r="BG293" s="127"/>
      <c r="BH293" s="127"/>
      <c r="BI293" s="127"/>
      <c r="BJ293" s="127"/>
      <c r="BK293" s="127"/>
      <c r="BL293" s="127"/>
      <c r="BM293" s="127"/>
      <c r="BN293" s="127"/>
      <c r="BO293" s="127"/>
      <c r="BP293" s="127"/>
      <c r="BQ293" s="127"/>
      <c r="BR293" s="127"/>
      <c r="BS293" s="127"/>
      <c r="BT293" s="127"/>
      <c r="BU293" s="127"/>
      <c r="BV293" s="127"/>
      <c r="BW293" s="127"/>
      <c r="BX293" s="127"/>
      <c r="BY293" s="127"/>
      <c r="BZ293" s="127"/>
      <c r="CA293" s="127"/>
      <c r="CB293" s="127"/>
      <c r="CC293" s="127"/>
      <c r="CD293" s="127"/>
      <c r="CE293" s="127"/>
      <c r="CF293" s="127"/>
      <c r="CG293" s="127"/>
      <c r="CH293" s="127"/>
      <c r="CI293" s="127"/>
      <c r="CJ293" s="127"/>
      <c r="CK293" s="127"/>
      <c r="CL293" s="127"/>
      <c r="CM293" s="127"/>
      <c r="CN293" s="127"/>
      <c r="CO293" s="127"/>
      <c r="CP293" s="127"/>
      <c r="CQ293" s="127"/>
      <c r="CR293" s="127"/>
      <c r="CS293" s="127"/>
      <c r="CT293" s="127"/>
      <c r="CU293" s="127"/>
      <c r="CV293" s="127"/>
      <c r="CW293" s="127"/>
      <c r="CX293" s="127"/>
      <c r="CY293" s="127"/>
      <c r="CZ293" s="127"/>
      <c r="DA293" s="127"/>
      <c r="DB293" s="127"/>
      <c r="DC293" s="127"/>
      <c r="DD293" s="127"/>
      <c r="DE293" s="127"/>
      <c r="DF293" s="127"/>
      <c r="DG293" s="127"/>
      <c r="DH293" s="127"/>
      <c r="DI293" s="127"/>
      <c r="DJ293" s="127"/>
      <c r="DK293" s="127"/>
      <c r="DL293" s="127"/>
      <c r="DM293" s="127"/>
      <c r="DN293" s="127"/>
      <c r="DO293" s="127"/>
      <c r="DP293" s="127"/>
      <c r="DQ293" s="127"/>
      <c r="DR293" s="127"/>
      <c r="DS293" s="127"/>
      <c r="DT293" s="127"/>
      <c r="DU293" s="127"/>
      <c r="DV293" s="127"/>
      <c r="DW293" s="127"/>
      <c r="DX293" s="127"/>
      <c r="DY293" s="127"/>
      <c r="DZ293" s="127"/>
      <c r="EA293" s="127"/>
      <c r="EB293" s="127"/>
      <c r="EC293" s="127"/>
      <c r="ED293" s="127"/>
      <c r="EE293" s="127"/>
      <c r="EF293" s="127"/>
      <c r="EG293" s="127"/>
      <c r="EH293" s="127"/>
      <c r="EI293" s="127"/>
      <c r="EJ293" s="127"/>
      <c r="EK293" s="127"/>
      <c r="EL293" s="127"/>
      <c r="EM293" s="127"/>
      <c r="EN293" s="127"/>
      <c r="EO293" s="127"/>
      <c r="EP293" s="127"/>
      <c r="EQ293" s="127"/>
      <c r="ER293" s="127"/>
      <c r="ES293" s="127"/>
      <c r="ET293" s="127"/>
      <c r="EU293" s="127"/>
      <c r="EV293" s="127"/>
      <c r="EW293" s="127"/>
      <c r="EX293" s="127"/>
      <c r="EY293" s="127"/>
      <c r="EZ293" s="127"/>
      <c r="FA293" s="127"/>
      <c r="FB293" s="127"/>
      <c r="FC293" s="127"/>
      <c r="FD293" s="127"/>
      <c r="FE293" s="127"/>
      <c r="FF293" s="146"/>
      <c r="FG293" s="146"/>
      <c r="FH293" s="146"/>
      <c r="FI293" s="146"/>
      <c r="FJ293" s="146"/>
      <c r="FK293" s="146"/>
      <c r="FL293" s="146"/>
      <c r="FM293" s="146"/>
      <c r="FN293" s="146"/>
      <c r="FO293" s="146"/>
      <c r="FP293" s="146"/>
      <c r="FQ293" s="146"/>
      <c r="FR293" s="146"/>
      <c r="FS293" s="146"/>
      <c r="FT293" s="146"/>
      <c r="FU293" s="146"/>
      <c r="FV293" s="146"/>
      <c r="FW293" s="146"/>
      <c r="FX293" s="146"/>
      <c r="FY293" s="146"/>
      <c r="FZ293" s="146"/>
      <c r="GA293" s="146"/>
      <c r="GB293" s="146"/>
      <c r="GC293" s="146"/>
      <c r="GD293" s="146"/>
      <c r="GE293" s="146"/>
      <c r="GF293" s="146"/>
      <c r="GG293" s="146"/>
      <c r="GH293" s="146"/>
      <c r="GI293" s="146"/>
      <c r="GJ293" s="146"/>
      <c r="GK293" s="146"/>
      <c r="GL293" s="146"/>
      <c r="GM293" s="146"/>
      <c r="GN293" s="146"/>
      <c r="GO293" s="146"/>
      <c r="GP293" s="146"/>
      <c r="GQ293" s="146"/>
      <c r="GR293" s="146"/>
      <c r="GS293" s="146"/>
      <c r="GT293" s="146"/>
      <c r="GU293" s="146"/>
      <c r="GV293" s="146"/>
      <c r="GW293" s="146"/>
      <c r="GX293" s="146"/>
      <c r="GY293" s="146"/>
      <c r="GZ293" s="146"/>
      <c r="HA293" s="146"/>
      <c r="HB293" s="146"/>
      <c r="HC293" s="146"/>
      <c r="HD293" s="146"/>
      <c r="HE293" s="146"/>
      <c r="HF293" s="146"/>
      <c r="HG293" s="146"/>
      <c r="HH293" s="146"/>
      <c r="HI293" s="146"/>
      <c r="HJ293" s="146"/>
      <c r="HK293" s="146"/>
      <c r="HL293" s="146"/>
      <c r="HM293" s="146"/>
      <c r="HN293" s="146"/>
      <c r="HO293" s="146"/>
      <c r="HP293" s="146"/>
      <c r="HQ293" s="146"/>
      <c r="HR293" s="146"/>
      <c r="HS293" s="146"/>
      <c r="HT293" s="146"/>
      <c r="HU293" s="146"/>
      <c r="HV293" s="146"/>
      <c r="HW293" s="146"/>
      <c r="HX293" s="146"/>
      <c r="HY293" s="146"/>
      <c r="HZ293" s="146"/>
      <c r="IA293" s="146"/>
      <c r="IB293" s="146"/>
      <c r="IC293" s="146"/>
      <c r="ID293" s="146"/>
      <c r="IE293" s="146"/>
      <c r="IF293" s="146"/>
      <c r="IG293" s="146"/>
      <c r="IH293" s="146"/>
      <c r="II293" s="146"/>
      <c r="IJ293" s="146"/>
      <c r="IK293" s="146"/>
      <c r="IL293" s="146"/>
      <c r="IM293" s="146"/>
      <c r="IN293" s="146"/>
      <c r="IO293" s="146"/>
      <c r="IP293" s="146"/>
      <c r="IQ293" s="146"/>
      <c r="IR293" s="146"/>
      <c r="IS293" s="146"/>
      <c r="IT293" s="146"/>
      <c r="IU293" s="146"/>
      <c r="IV293" s="146"/>
      <c r="IW293" s="146"/>
      <c r="IX293" s="146"/>
      <c r="IY293" s="146"/>
      <c r="IZ293" s="146"/>
      <c r="JA293" s="146"/>
      <c r="JB293" s="146"/>
      <c r="JC293" s="146"/>
      <c r="JD293" s="146"/>
      <c r="JE293" s="146"/>
      <c r="JF293" s="146"/>
      <c r="JG293" s="146"/>
      <c r="JH293" s="146"/>
      <c r="JI293" s="146"/>
      <c r="JJ293" s="146"/>
      <c r="JK293" s="146"/>
      <c r="JL293" s="146"/>
      <c r="JM293" s="146"/>
      <c r="JN293" s="146"/>
      <c r="JO293" s="146"/>
      <c r="JP293" s="146"/>
      <c r="JQ293" s="146"/>
      <c r="JR293" s="146"/>
      <c r="JS293" s="146"/>
      <c r="JT293" s="146"/>
      <c r="JU293" s="146"/>
      <c r="JV293" s="146"/>
      <c r="JW293" s="146"/>
      <c r="JX293" s="146"/>
      <c r="JY293" s="146"/>
      <c r="JZ293" s="146"/>
      <c r="KA293" s="146"/>
      <c r="KB293" s="146"/>
      <c r="KC293" s="146"/>
      <c r="KD293" s="146"/>
      <c r="KE293" s="146"/>
      <c r="KF293" s="146"/>
      <c r="KG293" s="146"/>
      <c r="KH293" s="146"/>
      <c r="KI293" s="146"/>
      <c r="KJ293" s="146"/>
      <c r="KK293" s="146"/>
      <c r="KL293" s="146"/>
      <c r="KM293" s="146"/>
      <c r="KN293" s="146"/>
      <c r="KO293" s="146"/>
      <c r="KP293" s="146"/>
      <c r="KQ293" s="146"/>
      <c r="KR293" s="146"/>
      <c r="KS293" s="146"/>
      <c r="KT293" s="146"/>
      <c r="KU293" s="146"/>
      <c r="KV293" s="146"/>
      <c r="KW293" s="146"/>
      <c r="KX293" s="146"/>
      <c r="KY293" s="146"/>
      <c r="KZ293" s="146"/>
      <c r="LA293" s="146"/>
      <c r="LB293" s="146"/>
      <c r="LC293" s="146"/>
      <c r="LD293" s="146"/>
      <c r="LE293" s="146"/>
      <c r="LF293" s="146"/>
      <c r="LG293" s="146"/>
      <c r="LH293" s="146"/>
      <c r="LI293" s="146"/>
      <c r="LJ293" s="146"/>
      <c r="LK293" s="146"/>
      <c r="LL293" s="146"/>
      <c r="LM293" s="146"/>
      <c r="LN293" s="146"/>
      <c r="LO293" s="146"/>
      <c r="LP293" s="146"/>
      <c r="LQ293" s="146"/>
      <c r="LR293" s="146"/>
      <c r="LS293" s="146"/>
      <c r="LT293" s="146"/>
      <c r="LU293" s="146"/>
      <c r="LV293" s="146"/>
      <c r="LW293" s="146"/>
      <c r="LX293" s="146"/>
      <c r="LY293" s="146"/>
      <c r="LZ293" s="146"/>
      <c r="MA293" s="146"/>
      <c r="MB293" s="146"/>
      <c r="MC293" s="146"/>
      <c r="MD293" s="146"/>
      <c r="ME293" s="146"/>
      <c r="MF293" s="146"/>
      <c r="MG293" s="146"/>
      <c r="MH293" s="146"/>
      <c r="MI293" s="146"/>
      <c r="MJ293" s="146"/>
      <c r="MK293" s="146"/>
      <c r="ML293" s="146"/>
      <c r="MM293" s="146"/>
      <c r="MN293" s="146"/>
      <c r="MO293" s="146"/>
      <c r="MP293" s="146"/>
      <c r="MQ293" s="146"/>
      <c r="MR293" s="146"/>
      <c r="MS293" s="146"/>
      <c r="MT293" s="146"/>
      <c r="MU293" s="146"/>
      <c r="MV293" s="146"/>
      <c r="MW293" s="146"/>
      <c r="MX293" s="146"/>
      <c r="MY293" s="146"/>
      <c r="MZ293" s="146"/>
      <c r="NA293" s="146"/>
      <c r="NB293" s="146"/>
      <c r="NC293" s="146"/>
      <c r="ND293" s="146"/>
      <c r="NE293" s="146"/>
      <c r="NF293" s="146"/>
      <c r="NG293" s="146"/>
      <c r="NH293" s="146"/>
      <c r="NI293" s="146"/>
      <c r="NJ293" s="146"/>
      <c r="NK293" s="146"/>
      <c r="NL293" s="146"/>
      <c r="NM293" s="146"/>
      <c r="NN293" s="146"/>
      <c r="NO293" s="146"/>
      <c r="NP293" s="146"/>
      <c r="NQ293" s="146"/>
      <c r="NR293" s="146"/>
      <c r="NS293" s="146"/>
      <c r="NT293" s="146"/>
      <c r="NU293" s="146"/>
      <c r="NV293" s="146"/>
      <c r="NW293" s="146"/>
      <c r="NX293" s="146"/>
      <c r="NY293" s="146"/>
      <c r="NZ293" s="146"/>
      <c r="OA293" s="146"/>
      <c r="OB293" s="146"/>
      <c r="OC293" s="146"/>
      <c r="OD293" s="146"/>
      <c r="OE293" s="146"/>
      <c r="OF293" s="146"/>
      <c r="OG293" s="146"/>
      <c r="OH293" s="146"/>
      <c r="OI293" s="146"/>
      <c r="OJ293" s="146"/>
      <c r="OK293" s="146"/>
      <c r="OL293" s="146"/>
      <c r="OM293" s="146"/>
      <c r="ON293" s="146"/>
      <c r="OO293" s="146"/>
      <c r="OP293" s="146"/>
      <c r="OQ293" s="146"/>
      <c r="OR293" s="146"/>
      <c r="OS293" s="146"/>
      <c r="OT293" s="146"/>
      <c r="OU293" s="146"/>
      <c r="OV293" s="146"/>
      <c r="OW293" s="146"/>
      <c r="OX293" s="146"/>
      <c r="OY293" s="146"/>
      <c r="OZ293" s="146"/>
      <c r="PA293" s="146"/>
      <c r="PB293" s="146"/>
      <c r="PC293" s="146"/>
      <c r="PD293" s="146"/>
      <c r="PE293" s="146"/>
      <c r="PF293" s="146"/>
      <c r="PG293" s="146"/>
      <c r="PH293" s="146"/>
      <c r="PI293" s="146"/>
      <c r="PJ293" s="146"/>
      <c r="PK293" s="146"/>
      <c r="PL293" s="146"/>
      <c r="PM293" s="146"/>
      <c r="PN293" s="146"/>
      <c r="PO293" s="146"/>
      <c r="PP293" s="146"/>
      <c r="PQ293" s="146"/>
      <c r="PR293" s="146"/>
      <c r="PS293" s="146"/>
      <c r="PT293" s="146"/>
      <c r="PU293" s="146"/>
      <c r="PV293" s="146"/>
      <c r="PW293" s="146"/>
      <c r="PX293" s="146"/>
      <c r="PY293" s="146"/>
      <c r="PZ293" s="146"/>
      <c r="QA293" s="146"/>
      <c r="QB293" s="146"/>
      <c r="QC293" s="146"/>
      <c r="QD293" s="146"/>
      <c r="QE293" s="146"/>
      <c r="QF293" s="146"/>
      <c r="QG293" s="146"/>
      <c r="QH293" s="146"/>
      <c r="QI293" s="146"/>
      <c r="QJ293" s="146"/>
      <c r="QK293" s="146"/>
      <c r="QL293" s="146"/>
      <c r="QM293" s="146"/>
      <c r="QN293" s="146"/>
      <c r="QO293" s="146"/>
      <c r="QP293" s="146"/>
      <c r="QQ293" s="146"/>
      <c r="QR293" s="146"/>
      <c r="QS293" s="146"/>
      <c r="QT293" s="146"/>
      <c r="QU293" s="146"/>
      <c r="QV293" s="146"/>
      <c r="QW293" s="146"/>
      <c r="QX293" s="146"/>
      <c r="QY293" s="146"/>
      <c r="QZ293" s="146"/>
      <c r="RA293" s="146"/>
      <c r="RB293" s="146"/>
      <c r="RC293" s="146"/>
      <c r="RD293" s="146"/>
      <c r="RE293" s="146"/>
      <c r="RF293" s="146"/>
      <c r="RG293" s="146"/>
      <c r="RH293" s="146"/>
      <c r="RI293" s="146"/>
      <c r="RJ293" s="146"/>
      <c r="RK293" s="146"/>
      <c r="RL293" s="146"/>
      <c r="RM293" s="146"/>
      <c r="RN293" s="146"/>
      <c r="RO293" s="146"/>
      <c r="RP293" s="146"/>
      <c r="RQ293" s="146"/>
      <c r="RR293" s="146"/>
      <c r="RS293" s="146"/>
      <c r="RT293" s="146"/>
      <c r="RU293" s="146"/>
      <c r="RV293" s="146"/>
      <c r="RW293" s="146"/>
      <c r="RX293" s="146"/>
      <c r="RY293" s="146"/>
      <c r="RZ293" s="146"/>
      <c r="SA293" s="146"/>
      <c r="SB293" s="146"/>
      <c r="SC293" s="146"/>
      <c r="SD293" s="146"/>
      <c r="SE293" s="146"/>
      <c r="SF293" s="146"/>
      <c r="SG293" s="146"/>
      <c r="SH293" s="146"/>
      <c r="SI293" s="146"/>
      <c r="SJ293" s="146"/>
      <c r="SK293" s="146"/>
      <c r="SL293" s="146"/>
      <c r="SM293" s="146"/>
      <c r="SN293" s="146"/>
      <c r="SO293" s="146"/>
      <c r="SP293" s="146"/>
      <c r="SQ293" s="146"/>
      <c r="SR293" s="146"/>
      <c r="SS293" s="146"/>
      <c r="ST293" s="146"/>
      <c r="SU293" s="146"/>
      <c r="SV293" s="146"/>
      <c r="SW293" s="146"/>
      <c r="SX293" s="146"/>
      <c r="SY293" s="146"/>
      <c r="SZ293" s="146"/>
      <c r="TA293" s="146"/>
      <c r="TB293" s="146"/>
      <c r="TC293" s="146"/>
      <c r="TD293" s="146"/>
      <c r="TE293" s="146"/>
      <c r="TF293" s="146"/>
      <c r="TG293" s="146"/>
      <c r="TH293" s="146"/>
      <c r="TI293" s="146"/>
      <c r="TJ293" s="146"/>
      <c r="TK293" s="146"/>
      <c r="TL293" s="146"/>
      <c r="TM293" s="146"/>
      <c r="TN293" s="146"/>
      <c r="TO293" s="146"/>
      <c r="TP293" s="146"/>
      <c r="TQ293" s="146"/>
      <c r="TR293" s="146"/>
      <c r="TS293" s="146"/>
      <c r="TT293" s="146"/>
      <c r="TU293" s="146"/>
      <c r="TV293" s="146"/>
      <c r="TW293" s="146"/>
      <c r="TX293" s="146"/>
      <c r="TY293" s="146"/>
      <c r="TZ293" s="146"/>
      <c r="UA293" s="146"/>
      <c r="UB293" s="146"/>
      <c r="UC293" s="146"/>
      <c r="UD293" s="146"/>
      <c r="UE293" s="146"/>
      <c r="UF293" s="146"/>
      <c r="UG293" s="146"/>
      <c r="UH293" s="146"/>
      <c r="UI293" s="146"/>
      <c r="UJ293" s="146"/>
      <c r="UK293" s="146"/>
      <c r="UL293" s="146"/>
      <c r="UM293" s="146"/>
      <c r="UN293" s="146"/>
      <c r="UO293" s="146"/>
      <c r="UP293" s="146"/>
      <c r="UQ293" s="146"/>
      <c r="UR293" s="146"/>
      <c r="US293" s="146"/>
      <c r="UT293" s="146"/>
      <c r="UU293" s="146"/>
      <c r="UV293" s="146"/>
      <c r="UW293" s="146"/>
      <c r="UX293" s="146"/>
      <c r="UY293" s="146"/>
      <c r="UZ293" s="146"/>
      <c r="VA293" s="146"/>
      <c r="VB293" s="146"/>
      <c r="VC293" s="146"/>
      <c r="VD293" s="146"/>
      <c r="VE293" s="146"/>
      <c r="VF293" s="146"/>
      <c r="VG293" s="146"/>
      <c r="VH293" s="146"/>
      <c r="VI293" s="146"/>
      <c r="VJ293" s="146"/>
      <c r="VK293" s="146"/>
      <c r="VL293" s="146"/>
      <c r="VM293" s="146"/>
      <c r="VN293" s="146"/>
      <c r="VO293" s="146"/>
      <c r="VP293" s="146"/>
      <c r="VQ293" s="146"/>
      <c r="VR293" s="146"/>
      <c r="VS293" s="146"/>
      <c r="VT293" s="146"/>
      <c r="VU293" s="146"/>
      <c r="VV293" s="146"/>
      <c r="VW293" s="146"/>
      <c r="VX293" s="146"/>
      <c r="VY293" s="146"/>
      <c r="VZ293" s="146"/>
      <c r="WA293" s="146"/>
      <c r="WB293" s="146"/>
      <c r="WC293" s="146"/>
      <c r="WD293" s="146"/>
      <c r="WE293" s="146"/>
      <c r="WF293" s="146"/>
      <c r="WG293" s="146"/>
      <c r="WH293" s="146"/>
      <c r="WI293" s="146"/>
      <c r="WJ293" s="146"/>
      <c r="WK293" s="146"/>
      <c r="WL293" s="146"/>
      <c r="WM293" s="146"/>
      <c r="WN293" s="146"/>
      <c r="WO293" s="146"/>
      <c r="WP293" s="146"/>
      <c r="WQ293" s="146"/>
      <c r="WR293" s="146"/>
      <c r="WS293" s="146"/>
      <c r="WT293" s="146"/>
      <c r="WU293" s="146"/>
      <c r="WV293" s="146"/>
      <c r="WW293" s="146"/>
      <c r="WX293" s="146"/>
      <c r="WY293" s="146"/>
      <c r="WZ293" s="146"/>
      <c r="XA293" s="146"/>
      <c r="XB293" s="146"/>
      <c r="XC293" s="146"/>
      <c r="XD293" s="146"/>
      <c r="XE293" s="146"/>
      <c r="XF293" s="146"/>
      <c r="XG293" s="146"/>
      <c r="XH293" s="146"/>
      <c r="XI293" s="146"/>
      <c r="XJ293" s="146"/>
      <c r="XK293" s="146"/>
      <c r="XL293" s="146"/>
      <c r="XM293" s="146"/>
      <c r="XN293" s="146"/>
      <c r="XO293" s="146"/>
      <c r="XP293" s="146"/>
      <c r="XQ293" s="146"/>
      <c r="XR293" s="146"/>
      <c r="XS293" s="146"/>
      <c r="XT293" s="146"/>
      <c r="XU293" s="146"/>
      <c r="XV293" s="146"/>
      <c r="XW293" s="146"/>
      <c r="XX293" s="146"/>
      <c r="XY293" s="146"/>
      <c r="XZ293" s="146"/>
      <c r="YA293" s="146"/>
      <c r="YB293" s="146"/>
      <c r="YC293" s="146"/>
      <c r="YD293" s="146"/>
      <c r="YE293" s="146"/>
      <c r="YF293" s="146"/>
      <c r="YG293" s="146"/>
      <c r="YH293" s="146"/>
      <c r="YI293" s="146"/>
      <c r="YJ293" s="146"/>
      <c r="YK293" s="146"/>
      <c r="YL293" s="146"/>
      <c r="YM293" s="146"/>
      <c r="YN293" s="146"/>
      <c r="YO293" s="146"/>
      <c r="YP293" s="146"/>
      <c r="YQ293" s="146"/>
      <c r="YR293" s="146"/>
      <c r="YS293" s="146"/>
      <c r="YT293" s="146"/>
      <c r="YU293" s="146"/>
      <c r="YV293" s="146"/>
      <c r="YW293" s="146"/>
      <c r="YX293" s="146"/>
      <c r="YY293" s="146"/>
      <c r="YZ293" s="146"/>
      <c r="ZA293" s="146"/>
      <c r="ZB293" s="146"/>
      <c r="ZC293" s="146"/>
      <c r="ZD293" s="146"/>
      <c r="ZE293" s="146"/>
      <c r="ZF293" s="146"/>
      <c r="ZG293" s="146"/>
      <c r="ZH293" s="146"/>
      <c r="ZI293" s="146"/>
      <c r="ZJ293" s="146"/>
      <c r="ZK293" s="146"/>
      <c r="ZL293" s="146"/>
      <c r="ZM293" s="146"/>
      <c r="ZN293" s="146"/>
      <c r="ZO293" s="146"/>
      <c r="ZP293" s="146"/>
      <c r="ZQ293" s="146"/>
      <c r="ZR293" s="146"/>
      <c r="ZS293" s="146"/>
      <c r="ZT293" s="146"/>
      <c r="ZU293" s="146"/>
      <c r="ZV293" s="146"/>
      <c r="ZW293" s="146"/>
      <c r="ZX293" s="146"/>
      <c r="ZY293" s="146"/>
      <c r="ZZ293" s="146"/>
      <c r="AAA293" s="146"/>
      <c r="AAB293" s="146"/>
      <c r="AAC293" s="146"/>
      <c r="AAD293" s="146"/>
      <c r="AAE293" s="146"/>
      <c r="AAF293" s="146"/>
      <c r="AAG293" s="146"/>
      <c r="AAH293" s="146"/>
      <c r="AAI293" s="146"/>
      <c r="AAJ293" s="146"/>
      <c r="AAK293" s="146"/>
      <c r="AAL293" s="146"/>
      <c r="AAM293" s="146"/>
      <c r="AAN293" s="146"/>
      <c r="AAO293" s="146"/>
      <c r="AAP293" s="146"/>
      <c r="AAQ293" s="146"/>
      <c r="AAR293" s="146"/>
      <c r="AAS293" s="146"/>
      <c r="AAT293" s="146"/>
      <c r="AAU293" s="146"/>
      <c r="AAV293" s="146"/>
      <c r="AAW293" s="146"/>
      <c r="AAX293" s="146"/>
      <c r="AAY293" s="146"/>
      <c r="AAZ293" s="146"/>
      <c r="ABA293" s="146"/>
      <c r="ABB293" s="146"/>
      <c r="ABC293" s="146"/>
      <c r="ABD293" s="146"/>
      <c r="ABE293" s="146"/>
      <c r="ABF293" s="146"/>
      <c r="ABG293" s="146"/>
      <c r="ABH293" s="146"/>
      <c r="ABI293" s="146"/>
      <c r="ABJ293" s="146"/>
      <c r="ABK293" s="146"/>
      <c r="ABL293" s="146"/>
      <c r="ABM293" s="146"/>
      <c r="ABN293" s="146"/>
      <c r="ABO293" s="146"/>
      <c r="ABP293" s="146"/>
      <c r="ABQ293" s="146"/>
      <c r="ABR293" s="146"/>
      <c r="ABS293" s="146"/>
      <c r="ABT293" s="146"/>
      <c r="ABU293" s="146"/>
      <c r="ABV293" s="146"/>
      <c r="ABW293" s="146"/>
      <c r="ABX293" s="146"/>
      <c r="ABY293" s="146"/>
      <c r="ABZ293" s="146"/>
      <c r="ACA293" s="146"/>
      <c r="ACB293" s="146"/>
      <c r="ACC293" s="146"/>
      <c r="ACD293" s="146"/>
      <c r="ACE293" s="146"/>
      <c r="ACF293" s="146"/>
      <c r="ACG293" s="146"/>
      <c r="ACH293" s="146"/>
      <c r="ACI293" s="146"/>
      <c r="ACJ293" s="146"/>
      <c r="ACK293" s="146"/>
      <c r="ACL293" s="146"/>
      <c r="ACM293" s="146"/>
      <c r="ACN293" s="146"/>
      <c r="ACO293" s="146"/>
      <c r="ACP293" s="146"/>
      <c r="ACQ293" s="146"/>
      <c r="ACR293" s="146"/>
      <c r="ACS293" s="146"/>
      <c r="ACT293" s="146"/>
      <c r="ACU293" s="146"/>
      <c r="ACV293" s="146"/>
      <c r="ACW293" s="146"/>
      <c r="ACX293" s="146"/>
      <c r="ACY293" s="146"/>
      <c r="ACZ293" s="146"/>
      <c r="ADA293" s="146"/>
      <c r="ADB293" s="146"/>
      <c r="ADC293" s="146"/>
      <c r="ADD293" s="146"/>
      <c r="ADE293" s="146"/>
      <c r="ADF293" s="146"/>
      <c r="ADG293" s="146"/>
      <c r="ADH293" s="146"/>
      <c r="ADI293" s="146"/>
      <c r="ADJ293" s="146"/>
      <c r="ADK293" s="146"/>
      <c r="ADL293" s="146"/>
      <c r="ADM293" s="146"/>
      <c r="ADN293" s="146"/>
      <c r="ADO293" s="146"/>
      <c r="ADP293" s="146"/>
      <c r="ADQ293" s="146"/>
      <c r="ADR293" s="146"/>
      <c r="ADS293" s="146"/>
      <c r="ADT293" s="146"/>
      <c r="ADU293" s="146"/>
      <c r="ADV293" s="146"/>
      <c r="ADW293" s="146"/>
      <c r="ADX293" s="146"/>
      <c r="ADY293" s="146"/>
      <c r="ADZ293" s="146"/>
      <c r="AEA293" s="146"/>
      <c r="AEB293" s="146"/>
      <c r="AEC293" s="146"/>
    </row>
    <row r="294" spans="1:809" ht="15" customHeight="1">
      <c r="B294" s="35"/>
      <c r="C294" s="148"/>
      <c r="D294" s="137"/>
      <c r="M294" s="141"/>
      <c r="AC294" s="127"/>
      <c r="AD294" s="127"/>
      <c r="AE294" s="127"/>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c r="BA294" s="127"/>
      <c r="BB294" s="127"/>
      <c r="BC294" s="127"/>
      <c r="BD294" s="127"/>
      <c r="BE294" s="127"/>
      <c r="BF294" s="127"/>
      <c r="BG294" s="127"/>
      <c r="BH294" s="127"/>
      <c r="BI294" s="127"/>
      <c r="BJ294" s="127"/>
      <c r="BK294" s="127"/>
      <c r="BL294" s="127"/>
      <c r="BM294" s="127"/>
      <c r="BN294" s="127"/>
      <c r="BO294" s="127"/>
      <c r="BP294" s="127"/>
      <c r="BQ294" s="127"/>
      <c r="BR294" s="127"/>
      <c r="BS294" s="127"/>
      <c r="BT294" s="127"/>
      <c r="BU294" s="127"/>
      <c r="BV294" s="127"/>
      <c r="BW294" s="127"/>
      <c r="BX294" s="127"/>
      <c r="BY294" s="127"/>
      <c r="BZ294" s="127"/>
      <c r="CA294" s="127"/>
      <c r="CB294" s="127"/>
      <c r="CC294" s="127"/>
      <c r="CD294" s="127"/>
      <c r="CE294" s="127"/>
      <c r="CF294" s="127"/>
      <c r="CG294" s="127"/>
      <c r="CH294" s="127"/>
      <c r="CI294" s="127"/>
      <c r="CJ294" s="127"/>
      <c r="CK294" s="127"/>
      <c r="CL294" s="127"/>
      <c r="CM294" s="127"/>
      <c r="CN294" s="127"/>
      <c r="CO294" s="127"/>
      <c r="CP294" s="127"/>
      <c r="CQ294" s="127"/>
      <c r="CR294" s="127"/>
      <c r="CS294" s="127"/>
      <c r="CT294" s="127"/>
      <c r="CU294" s="127"/>
      <c r="CV294" s="127"/>
      <c r="CW294" s="127"/>
      <c r="CX294" s="127"/>
      <c r="CY294" s="127"/>
      <c r="CZ294" s="127"/>
      <c r="DA294" s="127"/>
      <c r="DB294" s="127"/>
      <c r="DC294" s="127"/>
      <c r="DD294" s="127"/>
      <c r="DE294" s="127"/>
      <c r="DF294" s="127"/>
      <c r="DG294" s="127"/>
      <c r="DH294" s="127"/>
      <c r="DI294" s="127"/>
      <c r="DJ294" s="127"/>
      <c r="DK294" s="127"/>
      <c r="DL294" s="127"/>
      <c r="DM294" s="127"/>
      <c r="DN294" s="127"/>
      <c r="DO294" s="127"/>
      <c r="DP294" s="127"/>
      <c r="DQ294" s="127"/>
      <c r="DR294" s="127"/>
      <c r="DS294" s="127"/>
      <c r="DT294" s="127"/>
      <c r="DU294" s="127"/>
      <c r="DV294" s="127"/>
      <c r="DW294" s="127"/>
      <c r="DX294" s="127"/>
      <c r="DY294" s="127"/>
      <c r="DZ294" s="127"/>
      <c r="EA294" s="127"/>
      <c r="EB294" s="127"/>
      <c r="EC294" s="127"/>
      <c r="ED294" s="127"/>
      <c r="EE294" s="127"/>
      <c r="EF294" s="127"/>
      <c r="EG294" s="127"/>
      <c r="EH294" s="127"/>
      <c r="EI294" s="127"/>
      <c r="EJ294" s="127"/>
      <c r="EK294" s="127"/>
      <c r="EL294" s="127"/>
      <c r="EM294" s="127"/>
      <c r="EN294" s="127"/>
      <c r="EO294" s="127"/>
      <c r="EP294" s="127"/>
      <c r="EQ294" s="127"/>
      <c r="ER294" s="127"/>
      <c r="ES294" s="127"/>
      <c r="ET294" s="127"/>
      <c r="EU294" s="127"/>
      <c r="EV294" s="127"/>
      <c r="EW294" s="127"/>
      <c r="EX294" s="127"/>
      <c r="EY294" s="127"/>
      <c r="EZ294" s="127"/>
      <c r="FA294" s="127"/>
      <c r="FB294" s="127"/>
      <c r="FC294" s="127"/>
      <c r="FD294" s="127"/>
      <c r="FE294" s="127"/>
      <c r="FF294" s="146"/>
      <c r="FG294" s="146"/>
      <c r="FH294" s="146"/>
      <c r="FI294" s="146"/>
      <c r="FJ294" s="146"/>
      <c r="FK294" s="146"/>
      <c r="FL294" s="146"/>
      <c r="FM294" s="146"/>
      <c r="FN294" s="146"/>
      <c r="FO294" s="146"/>
      <c r="FP294" s="146"/>
      <c r="FQ294" s="146"/>
      <c r="FR294" s="146"/>
      <c r="FS294" s="146"/>
      <c r="FT294" s="146"/>
      <c r="FU294" s="146"/>
      <c r="FV294" s="146"/>
      <c r="FW294" s="146"/>
      <c r="FX294" s="146"/>
      <c r="FY294" s="146"/>
      <c r="FZ294" s="146"/>
      <c r="GA294" s="146"/>
      <c r="GB294" s="146"/>
      <c r="GC294" s="146"/>
      <c r="GD294" s="146"/>
      <c r="GE294" s="146"/>
      <c r="GF294" s="146"/>
      <c r="GG294" s="146"/>
      <c r="GH294" s="146"/>
      <c r="GI294" s="146"/>
      <c r="GJ294" s="146"/>
      <c r="GK294" s="146"/>
      <c r="GL294" s="146"/>
      <c r="GM294" s="146"/>
      <c r="GN294" s="146"/>
      <c r="GO294" s="146"/>
      <c r="GP294" s="146"/>
      <c r="GQ294" s="146"/>
      <c r="GR294" s="146"/>
      <c r="GS294" s="146"/>
      <c r="GT294" s="146"/>
      <c r="GU294" s="146"/>
      <c r="GV294" s="146"/>
      <c r="GW294" s="146"/>
      <c r="GX294" s="146"/>
      <c r="GY294" s="146"/>
      <c r="GZ294" s="146"/>
      <c r="HA294" s="146"/>
      <c r="HB294" s="146"/>
      <c r="HC294" s="146"/>
      <c r="HD294" s="146"/>
      <c r="HE294" s="146"/>
      <c r="HF294" s="146"/>
      <c r="HG294" s="146"/>
      <c r="HH294" s="146"/>
      <c r="HI294" s="146"/>
      <c r="HJ294" s="146"/>
      <c r="HK294" s="146"/>
      <c r="HL294" s="146"/>
      <c r="HM294" s="146"/>
      <c r="HN294" s="146"/>
      <c r="HO294" s="146"/>
      <c r="HP294" s="146"/>
      <c r="HQ294" s="146"/>
      <c r="HR294" s="146"/>
      <c r="HS294" s="146"/>
      <c r="HT294" s="146"/>
      <c r="HU294" s="146"/>
      <c r="HV294" s="146"/>
      <c r="HW294" s="146"/>
      <c r="HX294" s="146"/>
      <c r="HY294" s="146"/>
      <c r="HZ294" s="146"/>
      <c r="IA294" s="146"/>
      <c r="IB294" s="146"/>
      <c r="IC294" s="146"/>
      <c r="ID294" s="146"/>
      <c r="IE294" s="146"/>
      <c r="IF294" s="146"/>
      <c r="IG294" s="146"/>
      <c r="IH294" s="146"/>
      <c r="II294" s="146"/>
      <c r="IJ294" s="146"/>
      <c r="IK294" s="146"/>
      <c r="IL294" s="146"/>
      <c r="IM294" s="146"/>
      <c r="IN294" s="146"/>
      <c r="IO294" s="146"/>
      <c r="IP294" s="146"/>
      <c r="IQ294" s="146"/>
      <c r="IR294" s="146"/>
      <c r="IS294" s="146"/>
      <c r="IT294" s="146"/>
      <c r="IU294" s="146"/>
      <c r="IV294" s="146"/>
      <c r="IW294" s="146"/>
      <c r="IX294" s="146"/>
      <c r="IY294" s="146"/>
      <c r="IZ294" s="146"/>
      <c r="JA294" s="146"/>
      <c r="JB294" s="146"/>
      <c r="JC294" s="146"/>
      <c r="JD294" s="146"/>
      <c r="JE294" s="146"/>
      <c r="JF294" s="146"/>
      <c r="JG294" s="146"/>
      <c r="JH294" s="146"/>
      <c r="JI294" s="146"/>
      <c r="JJ294" s="146"/>
      <c r="JK294" s="146"/>
      <c r="JL294" s="146"/>
      <c r="JM294" s="146"/>
      <c r="JN294" s="146"/>
      <c r="JO294" s="146"/>
      <c r="JP294" s="146"/>
      <c r="JQ294" s="146"/>
      <c r="JR294" s="146"/>
      <c r="JS294" s="146"/>
      <c r="JT294" s="146"/>
      <c r="JU294" s="146"/>
      <c r="JV294" s="146"/>
      <c r="JW294" s="146"/>
      <c r="JX294" s="146"/>
      <c r="JY294" s="146"/>
      <c r="JZ294" s="146"/>
      <c r="KA294" s="146"/>
      <c r="KB294" s="146"/>
      <c r="KC294" s="146"/>
      <c r="KD294" s="146"/>
      <c r="KE294" s="146"/>
      <c r="KF294" s="146"/>
      <c r="KG294" s="146"/>
      <c r="KH294" s="146"/>
      <c r="KI294" s="146"/>
      <c r="KJ294" s="146"/>
      <c r="KK294" s="146"/>
      <c r="KL294" s="146"/>
      <c r="KM294" s="146"/>
      <c r="KN294" s="146"/>
      <c r="KO294" s="146"/>
      <c r="KP294" s="146"/>
      <c r="KQ294" s="146"/>
      <c r="KR294" s="146"/>
      <c r="KS294" s="146"/>
      <c r="KT294" s="146"/>
      <c r="KU294" s="146"/>
      <c r="KV294" s="146"/>
      <c r="KW294" s="146"/>
      <c r="KX294" s="146"/>
      <c r="KY294" s="146"/>
      <c r="KZ294" s="146"/>
      <c r="LA294" s="146"/>
      <c r="LB294" s="146"/>
      <c r="LC294" s="146"/>
      <c r="LD294" s="146"/>
      <c r="LE294" s="146"/>
      <c r="LF294" s="146"/>
      <c r="LG294" s="146"/>
      <c r="LH294" s="146"/>
      <c r="LI294" s="146"/>
      <c r="LJ294" s="146"/>
      <c r="LK294" s="146"/>
      <c r="LL294" s="146"/>
      <c r="LM294" s="146"/>
      <c r="LN294" s="146"/>
      <c r="LO294" s="146"/>
      <c r="LP294" s="146"/>
      <c r="LQ294" s="146"/>
      <c r="LR294" s="146"/>
      <c r="LS294" s="146"/>
      <c r="LT294" s="146"/>
      <c r="LU294" s="146"/>
      <c r="LV294" s="146"/>
      <c r="LW294" s="146"/>
      <c r="LX294" s="146"/>
      <c r="LY294" s="146"/>
      <c r="LZ294" s="146"/>
      <c r="MA294" s="146"/>
      <c r="MB294" s="146"/>
      <c r="MC294" s="146"/>
      <c r="MD294" s="146"/>
      <c r="ME294" s="146"/>
      <c r="MF294" s="146"/>
      <c r="MG294" s="146"/>
      <c r="MH294" s="146"/>
      <c r="MI294" s="146"/>
      <c r="MJ294" s="146"/>
      <c r="MK294" s="146"/>
      <c r="ML294" s="146"/>
      <c r="MM294" s="146"/>
      <c r="MN294" s="146"/>
      <c r="MO294" s="146"/>
      <c r="MP294" s="146"/>
      <c r="MQ294" s="146"/>
      <c r="MR294" s="146"/>
      <c r="MS294" s="146"/>
      <c r="MT294" s="146"/>
      <c r="MU294" s="146"/>
      <c r="MV294" s="146"/>
      <c r="MW294" s="146"/>
      <c r="MX294" s="146"/>
      <c r="MY294" s="146"/>
      <c r="MZ294" s="146"/>
      <c r="NA294" s="146"/>
      <c r="NB294" s="146"/>
      <c r="NC294" s="146"/>
      <c r="ND294" s="146"/>
      <c r="NE294" s="146"/>
      <c r="NF294" s="146"/>
      <c r="NG294" s="146"/>
      <c r="NH294" s="146"/>
      <c r="NI294" s="146"/>
      <c r="NJ294" s="146"/>
      <c r="NK294" s="146"/>
      <c r="NL294" s="146"/>
      <c r="NM294" s="146"/>
      <c r="NN294" s="146"/>
      <c r="NO294" s="146"/>
      <c r="NP294" s="146"/>
      <c r="NQ294" s="146"/>
      <c r="NR294" s="146"/>
      <c r="NS294" s="146"/>
      <c r="NT294" s="146"/>
      <c r="NU294" s="146"/>
      <c r="NV294" s="146"/>
      <c r="NW294" s="146"/>
      <c r="NX294" s="146"/>
      <c r="NY294" s="146"/>
      <c r="NZ294" s="146"/>
      <c r="OA294" s="146"/>
      <c r="OB294" s="146"/>
      <c r="OC294" s="146"/>
      <c r="OD294" s="146"/>
      <c r="OE294" s="146"/>
      <c r="OF294" s="146"/>
      <c r="OG294" s="146"/>
      <c r="OH294" s="146"/>
      <c r="OI294" s="146"/>
      <c r="OJ294" s="146"/>
      <c r="OK294" s="146"/>
      <c r="OL294" s="146"/>
      <c r="OM294" s="146"/>
      <c r="ON294" s="146"/>
      <c r="OO294" s="146"/>
      <c r="OP294" s="146"/>
      <c r="OQ294" s="146"/>
      <c r="OR294" s="146"/>
      <c r="OS294" s="146"/>
      <c r="OT294" s="146"/>
      <c r="OU294" s="146"/>
      <c r="OV294" s="146"/>
      <c r="OW294" s="146"/>
      <c r="OX294" s="146"/>
      <c r="OY294" s="146"/>
      <c r="OZ294" s="146"/>
      <c r="PA294" s="146"/>
      <c r="PB294" s="146"/>
      <c r="PC294" s="146"/>
      <c r="PD294" s="146"/>
      <c r="PE294" s="146"/>
      <c r="PF294" s="146"/>
      <c r="PG294" s="146"/>
      <c r="PH294" s="146"/>
      <c r="PI294" s="146"/>
      <c r="PJ294" s="146"/>
      <c r="PK294" s="146"/>
      <c r="PL294" s="146"/>
      <c r="PM294" s="146"/>
      <c r="PN294" s="146"/>
      <c r="PO294" s="146"/>
      <c r="PP294" s="146"/>
      <c r="PQ294" s="146"/>
      <c r="PR294" s="146"/>
      <c r="PS294" s="146"/>
      <c r="PT294" s="146"/>
      <c r="PU294" s="146"/>
      <c r="PV294" s="146"/>
      <c r="PW294" s="146"/>
      <c r="PX294" s="146"/>
      <c r="PY294" s="146"/>
      <c r="PZ294" s="146"/>
      <c r="QA294" s="146"/>
      <c r="QB294" s="146"/>
      <c r="QC294" s="146"/>
      <c r="QD294" s="146"/>
      <c r="QE294" s="146"/>
      <c r="QF294" s="146"/>
      <c r="QG294" s="146"/>
      <c r="QH294" s="146"/>
      <c r="QI294" s="146"/>
      <c r="QJ294" s="146"/>
      <c r="QK294" s="146"/>
      <c r="QL294" s="146"/>
      <c r="QM294" s="146"/>
      <c r="QN294" s="146"/>
      <c r="QO294" s="146"/>
      <c r="QP294" s="146"/>
      <c r="QQ294" s="146"/>
      <c r="QR294" s="146"/>
      <c r="QS294" s="146"/>
      <c r="QT294" s="146"/>
      <c r="QU294" s="146"/>
      <c r="QV294" s="146"/>
      <c r="QW294" s="146"/>
      <c r="QX294" s="146"/>
      <c r="QY294" s="146"/>
      <c r="QZ294" s="146"/>
      <c r="RA294" s="146"/>
      <c r="RB294" s="146"/>
      <c r="RC294" s="146"/>
      <c r="RD294" s="146"/>
      <c r="RE294" s="146"/>
      <c r="RF294" s="146"/>
      <c r="RG294" s="146"/>
      <c r="RH294" s="146"/>
      <c r="RI294" s="146"/>
      <c r="RJ294" s="146"/>
      <c r="RK294" s="146"/>
      <c r="RL294" s="146"/>
      <c r="RM294" s="146"/>
      <c r="RN294" s="146"/>
      <c r="RO294" s="146"/>
      <c r="RP294" s="146"/>
      <c r="RQ294" s="146"/>
      <c r="RR294" s="146"/>
      <c r="RS294" s="146"/>
      <c r="RT294" s="146"/>
      <c r="RU294" s="146"/>
      <c r="RV294" s="146"/>
      <c r="RW294" s="146"/>
      <c r="RX294" s="146"/>
      <c r="RY294" s="146"/>
      <c r="RZ294" s="146"/>
      <c r="SA294" s="146"/>
      <c r="SB294" s="146"/>
      <c r="SC294" s="146"/>
      <c r="SD294" s="146"/>
      <c r="SE294" s="146"/>
      <c r="SF294" s="146"/>
      <c r="SG294" s="146"/>
      <c r="SH294" s="146"/>
      <c r="SI294" s="146"/>
      <c r="SJ294" s="146"/>
      <c r="SK294" s="146"/>
      <c r="SL294" s="146"/>
      <c r="SM294" s="146"/>
      <c r="SN294" s="146"/>
      <c r="SO294" s="146"/>
      <c r="SP294" s="146"/>
      <c r="SQ294" s="146"/>
      <c r="SR294" s="146"/>
      <c r="SS294" s="146"/>
      <c r="ST294" s="146"/>
      <c r="SU294" s="146"/>
      <c r="SV294" s="146"/>
      <c r="SW294" s="146"/>
      <c r="SX294" s="146"/>
      <c r="SY294" s="146"/>
      <c r="SZ294" s="146"/>
      <c r="TA294" s="146"/>
      <c r="TB294" s="146"/>
      <c r="TC294" s="146"/>
      <c r="TD294" s="146"/>
      <c r="TE294" s="146"/>
      <c r="TF294" s="146"/>
      <c r="TG294" s="146"/>
      <c r="TH294" s="146"/>
      <c r="TI294" s="146"/>
      <c r="TJ294" s="146"/>
      <c r="TK294" s="146"/>
      <c r="TL294" s="146"/>
      <c r="TM294" s="146"/>
      <c r="TN294" s="146"/>
      <c r="TO294" s="146"/>
      <c r="TP294" s="146"/>
      <c r="TQ294" s="146"/>
      <c r="TR294" s="146"/>
      <c r="TS294" s="146"/>
      <c r="TT294" s="146"/>
      <c r="TU294" s="146"/>
      <c r="TV294" s="146"/>
      <c r="TW294" s="146"/>
      <c r="TX294" s="146"/>
      <c r="TY294" s="146"/>
      <c r="TZ294" s="146"/>
      <c r="UA294" s="146"/>
      <c r="UB294" s="146"/>
      <c r="UC294" s="146"/>
      <c r="UD294" s="146"/>
      <c r="UE294" s="146"/>
      <c r="UF294" s="146"/>
      <c r="UG294" s="146"/>
      <c r="UH294" s="146"/>
      <c r="UI294" s="146"/>
      <c r="UJ294" s="146"/>
      <c r="UK294" s="146"/>
      <c r="UL294" s="146"/>
      <c r="UM294" s="146"/>
      <c r="UN294" s="146"/>
      <c r="UO294" s="146"/>
      <c r="UP294" s="146"/>
      <c r="UQ294" s="146"/>
      <c r="UR294" s="146"/>
      <c r="US294" s="146"/>
      <c r="UT294" s="146"/>
      <c r="UU294" s="146"/>
      <c r="UV294" s="146"/>
      <c r="UW294" s="146"/>
      <c r="UX294" s="146"/>
      <c r="UY294" s="146"/>
      <c r="UZ294" s="146"/>
      <c r="VA294" s="146"/>
      <c r="VB294" s="146"/>
      <c r="VC294" s="146"/>
      <c r="VD294" s="146"/>
      <c r="VE294" s="146"/>
      <c r="VF294" s="146"/>
      <c r="VG294" s="146"/>
      <c r="VH294" s="146"/>
      <c r="VI294" s="146"/>
      <c r="VJ294" s="146"/>
      <c r="VK294" s="146"/>
      <c r="VL294" s="146"/>
      <c r="VM294" s="146"/>
      <c r="VN294" s="146"/>
      <c r="VO294" s="146"/>
      <c r="VP294" s="146"/>
      <c r="VQ294" s="146"/>
      <c r="VR294" s="146"/>
      <c r="VS294" s="146"/>
      <c r="VT294" s="146"/>
      <c r="VU294" s="146"/>
      <c r="VV294" s="146"/>
      <c r="VW294" s="146"/>
      <c r="VX294" s="146"/>
      <c r="VY294" s="146"/>
      <c r="VZ294" s="146"/>
      <c r="WA294" s="146"/>
      <c r="WB294" s="146"/>
      <c r="WC294" s="146"/>
      <c r="WD294" s="146"/>
      <c r="WE294" s="146"/>
      <c r="WF294" s="146"/>
      <c r="WG294" s="146"/>
      <c r="WH294" s="146"/>
      <c r="WI294" s="146"/>
      <c r="WJ294" s="146"/>
      <c r="WK294" s="146"/>
      <c r="WL294" s="146"/>
      <c r="WM294" s="146"/>
      <c r="WN294" s="146"/>
      <c r="WO294" s="146"/>
      <c r="WP294" s="146"/>
      <c r="WQ294" s="146"/>
      <c r="WR294" s="146"/>
      <c r="WS294" s="146"/>
      <c r="WT294" s="146"/>
      <c r="WU294" s="146"/>
      <c r="WV294" s="146"/>
      <c r="WW294" s="146"/>
      <c r="WX294" s="146"/>
      <c r="WY294" s="146"/>
      <c r="WZ294" s="146"/>
      <c r="XA294" s="146"/>
      <c r="XB294" s="146"/>
      <c r="XC294" s="146"/>
      <c r="XD294" s="146"/>
      <c r="XE294" s="146"/>
      <c r="XF294" s="146"/>
      <c r="XG294" s="146"/>
      <c r="XH294" s="146"/>
      <c r="XI294" s="146"/>
      <c r="XJ294" s="146"/>
      <c r="XK294" s="146"/>
      <c r="XL294" s="146"/>
      <c r="XM294" s="146"/>
      <c r="XN294" s="146"/>
      <c r="XO294" s="146"/>
      <c r="XP294" s="146"/>
      <c r="XQ294" s="146"/>
      <c r="XR294" s="146"/>
      <c r="XS294" s="146"/>
      <c r="XT294" s="146"/>
      <c r="XU294" s="146"/>
      <c r="XV294" s="146"/>
      <c r="XW294" s="146"/>
      <c r="XX294" s="146"/>
      <c r="XY294" s="146"/>
      <c r="XZ294" s="146"/>
      <c r="YA294" s="146"/>
      <c r="YB294" s="146"/>
      <c r="YC294" s="146"/>
      <c r="YD294" s="146"/>
      <c r="YE294" s="146"/>
      <c r="YF294" s="146"/>
      <c r="YG294" s="146"/>
      <c r="YH294" s="146"/>
      <c r="YI294" s="146"/>
      <c r="YJ294" s="146"/>
      <c r="YK294" s="146"/>
      <c r="YL294" s="146"/>
      <c r="YM294" s="146"/>
      <c r="YN294" s="146"/>
      <c r="YO294" s="146"/>
      <c r="YP294" s="146"/>
      <c r="YQ294" s="146"/>
      <c r="YR294" s="146"/>
      <c r="YS294" s="146"/>
      <c r="YT294" s="146"/>
      <c r="YU294" s="146"/>
      <c r="YV294" s="146"/>
      <c r="YW294" s="146"/>
      <c r="YX294" s="146"/>
      <c r="YY294" s="146"/>
      <c r="YZ294" s="146"/>
      <c r="ZA294" s="146"/>
      <c r="ZB294" s="146"/>
      <c r="ZC294" s="146"/>
      <c r="ZD294" s="146"/>
      <c r="ZE294" s="146"/>
      <c r="ZF294" s="146"/>
      <c r="ZG294" s="146"/>
      <c r="ZH294" s="146"/>
      <c r="ZI294" s="146"/>
      <c r="ZJ294" s="146"/>
      <c r="ZK294" s="146"/>
      <c r="ZL294" s="146"/>
      <c r="ZM294" s="146"/>
      <c r="ZN294" s="146"/>
      <c r="ZO294" s="146"/>
      <c r="ZP294" s="146"/>
      <c r="ZQ294" s="146"/>
      <c r="ZR294" s="146"/>
      <c r="ZS294" s="146"/>
      <c r="ZT294" s="146"/>
      <c r="ZU294" s="146"/>
      <c r="ZV294" s="146"/>
      <c r="ZW294" s="146"/>
      <c r="ZX294" s="146"/>
      <c r="ZY294" s="146"/>
      <c r="ZZ294" s="146"/>
      <c r="AAA294" s="146"/>
      <c r="AAB294" s="146"/>
      <c r="AAC294" s="146"/>
      <c r="AAD294" s="146"/>
      <c r="AAE294" s="146"/>
      <c r="AAF294" s="146"/>
      <c r="AAG294" s="146"/>
      <c r="AAH294" s="146"/>
      <c r="AAI294" s="146"/>
      <c r="AAJ294" s="146"/>
      <c r="AAK294" s="146"/>
      <c r="AAL294" s="146"/>
      <c r="AAM294" s="146"/>
      <c r="AAN294" s="146"/>
      <c r="AAO294" s="146"/>
      <c r="AAP294" s="146"/>
      <c r="AAQ294" s="146"/>
      <c r="AAR294" s="146"/>
      <c r="AAS294" s="146"/>
      <c r="AAT294" s="146"/>
      <c r="AAU294" s="146"/>
      <c r="AAV294" s="146"/>
      <c r="AAW294" s="146"/>
      <c r="AAX294" s="146"/>
      <c r="AAY294" s="146"/>
      <c r="AAZ294" s="146"/>
      <c r="ABA294" s="146"/>
      <c r="ABB294" s="146"/>
      <c r="ABC294" s="146"/>
      <c r="ABD294" s="146"/>
      <c r="ABE294" s="146"/>
      <c r="ABF294" s="146"/>
      <c r="ABG294" s="146"/>
      <c r="ABH294" s="146"/>
      <c r="ABI294" s="146"/>
      <c r="ABJ294" s="146"/>
      <c r="ABK294" s="146"/>
      <c r="ABL294" s="146"/>
      <c r="ABM294" s="146"/>
      <c r="ABN294" s="146"/>
      <c r="ABO294" s="146"/>
      <c r="ABP294" s="146"/>
      <c r="ABQ294" s="146"/>
      <c r="ABR294" s="146"/>
      <c r="ABS294" s="146"/>
      <c r="ABT294" s="146"/>
      <c r="ABU294" s="146"/>
      <c r="ABV294" s="146"/>
      <c r="ABW294" s="146"/>
      <c r="ABX294" s="146"/>
      <c r="ABY294" s="146"/>
      <c r="ABZ294" s="146"/>
      <c r="ACA294" s="146"/>
      <c r="ACB294" s="146"/>
      <c r="ACC294" s="146"/>
      <c r="ACD294" s="146"/>
      <c r="ACE294" s="146"/>
      <c r="ACF294" s="146"/>
      <c r="ACG294" s="146"/>
      <c r="ACH294" s="146"/>
      <c r="ACI294" s="146"/>
      <c r="ACJ294" s="146"/>
      <c r="ACK294" s="146"/>
      <c r="ACL294" s="146"/>
      <c r="ACM294" s="146"/>
      <c r="ACN294" s="146"/>
      <c r="ACO294" s="146"/>
      <c r="ACP294" s="146"/>
      <c r="ACQ294" s="146"/>
      <c r="ACR294" s="146"/>
      <c r="ACS294" s="146"/>
      <c r="ACT294" s="146"/>
      <c r="ACU294" s="146"/>
      <c r="ACV294" s="146"/>
      <c r="ACW294" s="146"/>
      <c r="ACX294" s="146"/>
      <c r="ACY294" s="146"/>
      <c r="ACZ294" s="146"/>
      <c r="ADA294" s="146"/>
      <c r="ADB294" s="146"/>
      <c r="ADC294" s="146"/>
      <c r="ADD294" s="146"/>
      <c r="ADE294" s="146"/>
      <c r="ADF294" s="146"/>
      <c r="ADG294" s="146"/>
      <c r="ADH294" s="146"/>
      <c r="ADI294" s="146"/>
      <c r="ADJ294" s="146"/>
      <c r="ADK294" s="146"/>
      <c r="ADL294" s="146"/>
      <c r="ADM294" s="146"/>
      <c r="ADN294" s="146"/>
      <c r="ADO294" s="146"/>
      <c r="ADP294" s="146"/>
      <c r="ADQ294" s="146"/>
      <c r="ADR294" s="146"/>
      <c r="ADS294" s="146"/>
      <c r="ADT294" s="146"/>
      <c r="ADU294" s="146"/>
      <c r="ADV294" s="146"/>
      <c r="ADW294" s="146"/>
      <c r="ADX294" s="146"/>
      <c r="ADY294" s="146"/>
      <c r="ADZ294" s="146"/>
      <c r="AEA294" s="146"/>
      <c r="AEB294" s="146"/>
      <c r="AEC294" s="146"/>
    </row>
    <row r="295" spans="1:809" ht="15" customHeight="1">
      <c r="B295" s="149" t="s">
        <v>652</v>
      </c>
      <c r="C295" s="150"/>
      <c r="D295" s="137"/>
      <c r="M295" s="141"/>
      <c r="AC295" s="127"/>
      <c r="AD295" s="127"/>
      <c r="AE295" s="127"/>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c r="BA295" s="127"/>
      <c r="BB295" s="127"/>
      <c r="BC295" s="127"/>
      <c r="BD295" s="127"/>
      <c r="BE295" s="127"/>
      <c r="BF295" s="127"/>
      <c r="BG295" s="127"/>
      <c r="BH295" s="127"/>
      <c r="BI295" s="127"/>
      <c r="BJ295" s="127"/>
      <c r="BK295" s="127"/>
      <c r="BL295" s="127"/>
      <c r="BM295" s="127"/>
      <c r="BN295" s="127"/>
      <c r="BO295" s="127"/>
      <c r="BP295" s="127"/>
      <c r="BQ295" s="127"/>
      <c r="BR295" s="127"/>
      <c r="BS295" s="127"/>
      <c r="BT295" s="127"/>
      <c r="BU295" s="127"/>
      <c r="BV295" s="127"/>
      <c r="BW295" s="127"/>
      <c r="BX295" s="127"/>
      <c r="BY295" s="127"/>
      <c r="BZ295" s="127"/>
      <c r="CA295" s="127"/>
      <c r="CB295" s="127"/>
      <c r="CC295" s="127"/>
      <c r="CD295" s="127"/>
      <c r="CE295" s="127"/>
      <c r="CF295" s="127"/>
      <c r="CG295" s="127"/>
      <c r="CH295" s="127"/>
      <c r="CI295" s="127"/>
      <c r="CJ295" s="127"/>
      <c r="CK295" s="127"/>
      <c r="CL295" s="127"/>
      <c r="CM295" s="127"/>
      <c r="CN295" s="127"/>
      <c r="CO295" s="127"/>
      <c r="CP295" s="127"/>
      <c r="CQ295" s="127"/>
      <c r="CR295" s="127"/>
      <c r="CS295" s="127"/>
      <c r="CT295" s="127"/>
      <c r="CU295" s="127"/>
      <c r="CV295" s="127"/>
      <c r="CW295" s="127"/>
      <c r="CX295" s="127"/>
      <c r="CY295" s="127"/>
      <c r="CZ295" s="127"/>
      <c r="DA295" s="127"/>
      <c r="DB295" s="127"/>
      <c r="DC295" s="127"/>
      <c r="DD295" s="127"/>
      <c r="DE295" s="127"/>
      <c r="DF295" s="127"/>
      <c r="DG295" s="127"/>
      <c r="DH295" s="127"/>
      <c r="DI295" s="127"/>
      <c r="DJ295" s="127"/>
      <c r="DK295" s="127"/>
      <c r="DL295" s="127"/>
      <c r="DM295" s="127"/>
      <c r="DN295" s="127"/>
      <c r="DO295" s="127"/>
      <c r="DP295" s="127"/>
      <c r="DQ295" s="127"/>
      <c r="DR295" s="127"/>
      <c r="DS295" s="127"/>
      <c r="DT295" s="127"/>
      <c r="DU295" s="127"/>
      <c r="DV295" s="127"/>
      <c r="DW295" s="127"/>
      <c r="DX295" s="127"/>
      <c r="DY295" s="127"/>
      <c r="DZ295" s="127"/>
      <c r="EA295" s="127"/>
      <c r="EB295" s="127"/>
      <c r="EC295" s="127"/>
      <c r="ED295" s="127"/>
      <c r="EE295" s="127"/>
      <c r="EF295" s="127"/>
      <c r="EG295" s="127"/>
      <c r="EH295" s="127"/>
      <c r="EI295" s="127"/>
      <c r="EJ295" s="127"/>
      <c r="EK295" s="127"/>
      <c r="EL295" s="127"/>
      <c r="EM295" s="127"/>
      <c r="EN295" s="127"/>
      <c r="EO295" s="127"/>
      <c r="EP295" s="127"/>
      <c r="EQ295" s="127"/>
      <c r="ER295" s="127"/>
      <c r="ES295" s="127"/>
      <c r="ET295" s="127"/>
      <c r="EU295" s="127"/>
      <c r="EV295" s="127"/>
      <c r="EW295" s="127"/>
      <c r="EX295" s="127"/>
      <c r="EY295" s="127"/>
      <c r="EZ295" s="127"/>
      <c r="FA295" s="127"/>
      <c r="FB295" s="127"/>
      <c r="FC295" s="127"/>
      <c r="FD295" s="127"/>
      <c r="FE295" s="127"/>
      <c r="FF295" s="146"/>
      <c r="FG295" s="146"/>
      <c r="FH295" s="146"/>
      <c r="FI295" s="146"/>
      <c r="FJ295" s="146"/>
      <c r="FK295" s="146"/>
      <c r="FL295" s="146"/>
      <c r="FM295" s="146"/>
      <c r="FN295" s="146"/>
      <c r="FO295" s="146"/>
      <c r="FP295" s="146"/>
      <c r="FQ295" s="146"/>
      <c r="FR295" s="146"/>
      <c r="FS295" s="146"/>
      <c r="FT295" s="146"/>
      <c r="FU295" s="146"/>
      <c r="FV295" s="146"/>
      <c r="FW295" s="146"/>
      <c r="FX295" s="146"/>
      <c r="FY295" s="146"/>
      <c r="FZ295" s="146"/>
      <c r="GA295" s="146"/>
      <c r="GB295" s="146"/>
      <c r="GC295" s="146"/>
      <c r="GD295" s="146"/>
      <c r="GE295" s="146"/>
      <c r="GF295" s="146"/>
      <c r="GG295" s="146"/>
      <c r="GH295" s="146"/>
      <c r="GI295" s="146"/>
      <c r="GJ295" s="146"/>
      <c r="GK295" s="146"/>
      <c r="GL295" s="146"/>
      <c r="GM295" s="146"/>
      <c r="GN295" s="146"/>
      <c r="GO295" s="146"/>
      <c r="GP295" s="146"/>
      <c r="GQ295" s="146"/>
      <c r="GR295" s="146"/>
      <c r="GS295" s="146"/>
      <c r="GT295" s="146"/>
      <c r="GU295" s="146"/>
      <c r="GV295" s="146"/>
      <c r="GW295" s="146"/>
      <c r="GX295" s="146"/>
      <c r="GY295" s="146"/>
      <c r="GZ295" s="146"/>
      <c r="HA295" s="146"/>
      <c r="HB295" s="146"/>
      <c r="HC295" s="146"/>
      <c r="HD295" s="146"/>
      <c r="HE295" s="146"/>
      <c r="HF295" s="146"/>
      <c r="HG295" s="146"/>
      <c r="HH295" s="146"/>
      <c r="HI295" s="146"/>
      <c r="HJ295" s="146"/>
      <c r="HK295" s="146"/>
      <c r="HL295" s="146"/>
      <c r="HM295" s="146"/>
      <c r="HN295" s="146"/>
      <c r="HO295" s="146"/>
      <c r="HP295" s="146"/>
      <c r="HQ295" s="146"/>
      <c r="HR295" s="146"/>
      <c r="HS295" s="146"/>
      <c r="HT295" s="146"/>
      <c r="HU295" s="146"/>
      <c r="HV295" s="146"/>
      <c r="HW295" s="146"/>
      <c r="HX295" s="146"/>
      <c r="HY295" s="146"/>
      <c r="HZ295" s="146"/>
      <c r="IA295" s="146"/>
      <c r="IB295" s="146"/>
      <c r="IC295" s="146"/>
      <c r="ID295" s="146"/>
      <c r="IE295" s="146"/>
      <c r="IF295" s="146"/>
      <c r="IG295" s="146"/>
      <c r="IH295" s="146"/>
      <c r="II295" s="146"/>
      <c r="IJ295" s="146"/>
      <c r="IK295" s="146"/>
      <c r="IL295" s="146"/>
      <c r="IM295" s="146"/>
      <c r="IN295" s="146"/>
      <c r="IO295" s="146"/>
      <c r="IP295" s="146"/>
      <c r="IQ295" s="146"/>
      <c r="IR295" s="146"/>
      <c r="IS295" s="146"/>
      <c r="IT295" s="146"/>
      <c r="IU295" s="146"/>
      <c r="IV295" s="146"/>
      <c r="IW295" s="146"/>
      <c r="IX295" s="146"/>
      <c r="IY295" s="146"/>
      <c r="IZ295" s="146"/>
      <c r="JA295" s="146"/>
      <c r="JB295" s="146"/>
      <c r="JC295" s="146"/>
      <c r="JD295" s="146"/>
      <c r="JE295" s="146"/>
      <c r="JF295" s="146"/>
      <c r="JG295" s="146"/>
      <c r="JH295" s="146"/>
      <c r="JI295" s="146"/>
      <c r="JJ295" s="146"/>
      <c r="JK295" s="146"/>
      <c r="JL295" s="146"/>
      <c r="JM295" s="146"/>
      <c r="JN295" s="146"/>
      <c r="JO295" s="146"/>
      <c r="JP295" s="146"/>
      <c r="JQ295" s="146"/>
      <c r="JR295" s="146"/>
      <c r="JS295" s="146"/>
      <c r="JT295" s="146"/>
      <c r="JU295" s="146"/>
      <c r="JV295" s="146"/>
      <c r="JW295" s="146"/>
      <c r="JX295" s="146"/>
      <c r="JY295" s="146"/>
      <c r="JZ295" s="146"/>
      <c r="KA295" s="146"/>
      <c r="KB295" s="146"/>
      <c r="KC295" s="146"/>
      <c r="KD295" s="146"/>
      <c r="KE295" s="146"/>
      <c r="KF295" s="146"/>
      <c r="KG295" s="146"/>
      <c r="KH295" s="146"/>
      <c r="KI295" s="146"/>
      <c r="KJ295" s="146"/>
      <c r="KK295" s="146"/>
      <c r="KL295" s="146"/>
      <c r="KM295" s="146"/>
      <c r="KN295" s="146"/>
      <c r="KO295" s="146"/>
      <c r="KP295" s="146"/>
      <c r="KQ295" s="146"/>
      <c r="KR295" s="146"/>
      <c r="KS295" s="146"/>
      <c r="KT295" s="146"/>
      <c r="KU295" s="146"/>
      <c r="KV295" s="146"/>
      <c r="KW295" s="146"/>
      <c r="KX295" s="146"/>
      <c r="KY295" s="146"/>
      <c r="KZ295" s="146"/>
      <c r="LA295" s="146"/>
      <c r="LB295" s="146"/>
      <c r="LC295" s="146"/>
      <c r="LD295" s="146"/>
      <c r="LE295" s="146"/>
      <c r="LF295" s="146"/>
      <c r="LG295" s="146"/>
      <c r="LH295" s="146"/>
      <c r="LI295" s="146"/>
      <c r="LJ295" s="146"/>
      <c r="LK295" s="146"/>
      <c r="LL295" s="146"/>
      <c r="LM295" s="146"/>
      <c r="LN295" s="146"/>
      <c r="LO295" s="146"/>
      <c r="LP295" s="146"/>
      <c r="LQ295" s="146"/>
      <c r="LR295" s="146"/>
      <c r="LS295" s="146"/>
      <c r="LT295" s="146"/>
      <c r="LU295" s="146"/>
      <c r="LV295" s="146"/>
      <c r="LW295" s="146"/>
      <c r="LX295" s="146"/>
      <c r="LY295" s="146"/>
      <c r="LZ295" s="146"/>
      <c r="MA295" s="146"/>
      <c r="MB295" s="146"/>
      <c r="MC295" s="146"/>
      <c r="MD295" s="146"/>
      <c r="ME295" s="146"/>
      <c r="MF295" s="146"/>
      <c r="MG295" s="146"/>
      <c r="MH295" s="146"/>
      <c r="MI295" s="146"/>
      <c r="MJ295" s="146"/>
      <c r="MK295" s="146"/>
      <c r="ML295" s="146"/>
      <c r="MM295" s="146"/>
      <c r="MN295" s="146"/>
      <c r="MO295" s="146"/>
      <c r="MP295" s="146"/>
      <c r="MQ295" s="146"/>
      <c r="MR295" s="146"/>
      <c r="MS295" s="146"/>
      <c r="MT295" s="146"/>
      <c r="MU295" s="146"/>
      <c r="MV295" s="146"/>
      <c r="MW295" s="146"/>
      <c r="MX295" s="146"/>
      <c r="MY295" s="146"/>
      <c r="MZ295" s="146"/>
      <c r="NA295" s="146"/>
      <c r="NB295" s="146"/>
      <c r="NC295" s="146"/>
      <c r="ND295" s="146"/>
      <c r="NE295" s="146"/>
      <c r="NF295" s="146"/>
      <c r="NG295" s="146"/>
      <c r="NH295" s="146"/>
      <c r="NI295" s="146"/>
      <c r="NJ295" s="146"/>
      <c r="NK295" s="146"/>
      <c r="NL295" s="146"/>
      <c r="NM295" s="146"/>
      <c r="NN295" s="146"/>
      <c r="NO295" s="146"/>
      <c r="NP295" s="146"/>
      <c r="NQ295" s="146"/>
      <c r="NR295" s="146"/>
      <c r="NS295" s="146"/>
      <c r="NT295" s="146"/>
      <c r="NU295" s="146"/>
      <c r="NV295" s="146"/>
      <c r="NW295" s="146"/>
      <c r="NX295" s="146"/>
      <c r="NY295" s="146"/>
      <c r="NZ295" s="146"/>
      <c r="OA295" s="146"/>
      <c r="OB295" s="146"/>
      <c r="OC295" s="146"/>
      <c r="OD295" s="146"/>
      <c r="OE295" s="146"/>
      <c r="OF295" s="146"/>
      <c r="OG295" s="146"/>
      <c r="OH295" s="146"/>
      <c r="OI295" s="146"/>
      <c r="OJ295" s="146"/>
      <c r="OK295" s="146"/>
      <c r="OL295" s="146"/>
      <c r="OM295" s="146"/>
      <c r="ON295" s="146"/>
      <c r="OO295" s="146"/>
      <c r="OP295" s="146"/>
      <c r="OQ295" s="146"/>
      <c r="OR295" s="146"/>
      <c r="OS295" s="146"/>
      <c r="OT295" s="146"/>
      <c r="OU295" s="146"/>
      <c r="OV295" s="146"/>
      <c r="OW295" s="146"/>
      <c r="OX295" s="146"/>
      <c r="OY295" s="146"/>
      <c r="OZ295" s="146"/>
      <c r="PA295" s="146"/>
      <c r="PB295" s="146"/>
      <c r="PC295" s="146"/>
      <c r="PD295" s="146"/>
      <c r="PE295" s="146"/>
      <c r="PF295" s="146"/>
      <c r="PG295" s="146"/>
      <c r="PH295" s="146"/>
      <c r="PI295" s="146"/>
      <c r="PJ295" s="146"/>
      <c r="PK295" s="146"/>
      <c r="PL295" s="146"/>
      <c r="PM295" s="146"/>
      <c r="PN295" s="146"/>
      <c r="PO295" s="146"/>
      <c r="PP295" s="146"/>
      <c r="PQ295" s="146"/>
      <c r="PR295" s="146"/>
      <c r="PS295" s="146"/>
      <c r="PT295" s="146"/>
      <c r="PU295" s="146"/>
      <c r="PV295" s="146"/>
      <c r="PW295" s="146"/>
      <c r="PX295" s="146"/>
      <c r="PY295" s="146"/>
      <c r="PZ295" s="146"/>
      <c r="QA295" s="146"/>
      <c r="QB295" s="146"/>
      <c r="QC295" s="146"/>
      <c r="QD295" s="146"/>
      <c r="QE295" s="146"/>
      <c r="QF295" s="146"/>
      <c r="QG295" s="146"/>
      <c r="QH295" s="146"/>
      <c r="QI295" s="146"/>
      <c r="QJ295" s="146"/>
      <c r="QK295" s="146"/>
      <c r="QL295" s="146"/>
      <c r="QM295" s="146"/>
      <c r="QN295" s="146"/>
      <c r="QO295" s="146"/>
      <c r="QP295" s="146"/>
      <c r="QQ295" s="146"/>
      <c r="QR295" s="146"/>
      <c r="QS295" s="146"/>
      <c r="QT295" s="146"/>
      <c r="QU295" s="146"/>
      <c r="QV295" s="146"/>
      <c r="QW295" s="146"/>
      <c r="QX295" s="146"/>
      <c r="QY295" s="146"/>
      <c r="QZ295" s="146"/>
      <c r="RA295" s="146"/>
      <c r="RB295" s="146"/>
      <c r="RC295" s="146"/>
      <c r="RD295" s="146"/>
      <c r="RE295" s="146"/>
      <c r="RF295" s="146"/>
      <c r="RG295" s="146"/>
      <c r="RH295" s="146"/>
      <c r="RI295" s="146"/>
      <c r="RJ295" s="146"/>
      <c r="RK295" s="146"/>
      <c r="RL295" s="146"/>
      <c r="RM295" s="146"/>
      <c r="RN295" s="146"/>
      <c r="RO295" s="146"/>
      <c r="RP295" s="146"/>
      <c r="RQ295" s="146"/>
      <c r="RR295" s="146"/>
      <c r="RS295" s="146"/>
      <c r="RT295" s="146"/>
      <c r="RU295" s="146"/>
      <c r="RV295" s="146"/>
      <c r="RW295" s="146"/>
      <c r="RX295" s="146"/>
      <c r="RY295" s="146"/>
      <c r="RZ295" s="146"/>
      <c r="SA295" s="146"/>
      <c r="SB295" s="146"/>
      <c r="SC295" s="146"/>
      <c r="SD295" s="146"/>
      <c r="SE295" s="146"/>
      <c r="SF295" s="146"/>
      <c r="SG295" s="146"/>
      <c r="SH295" s="146"/>
      <c r="SI295" s="146"/>
      <c r="SJ295" s="146"/>
      <c r="SK295" s="146"/>
      <c r="SL295" s="146"/>
      <c r="SM295" s="146"/>
      <c r="SN295" s="146"/>
      <c r="SO295" s="146"/>
      <c r="SP295" s="146"/>
      <c r="SQ295" s="146"/>
      <c r="SR295" s="146"/>
      <c r="SS295" s="146"/>
      <c r="ST295" s="146"/>
      <c r="SU295" s="146"/>
      <c r="SV295" s="146"/>
      <c r="SW295" s="146"/>
      <c r="SX295" s="146"/>
      <c r="SY295" s="146"/>
      <c r="SZ295" s="146"/>
      <c r="TA295" s="146"/>
      <c r="TB295" s="146"/>
      <c r="TC295" s="146"/>
      <c r="TD295" s="146"/>
      <c r="TE295" s="146"/>
      <c r="TF295" s="146"/>
      <c r="TG295" s="146"/>
      <c r="TH295" s="146"/>
      <c r="TI295" s="146"/>
      <c r="TJ295" s="146"/>
      <c r="TK295" s="146"/>
      <c r="TL295" s="146"/>
      <c r="TM295" s="146"/>
      <c r="TN295" s="146"/>
      <c r="TO295" s="146"/>
      <c r="TP295" s="146"/>
      <c r="TQ295" s="146"/>
      <c r="TR295" s="146"/>
      <c r="TS295" s="146"/>
      <c r="TT295" s="146"/>
      <c r="TU295" s="146"/>
      <c r="TV295" s="146"/>
      <c r="TW295" s="146"/>
      <c r="TX295" s="146"/>
      <c r="TY295" s="146"/>
      <c r="TZ295" s="146"/>
      <c r="UA295" s="146"/>
      <c r="UB295" s="146"/>
      <c r="UC295" s="146"/>
      <c r="UD295" s="146"/>
      <c r="UE295" s="146"/>
      <c r="UF295" s="146"/>
      <c r="UG295" s="146"/>
      <c r="UH295" s="146"/>
      <c r="UI295" s="146"/>
      <c r="UJ295" s="146"/>
      <c r="UK295" s="146"/>
      <c r="UL295" s="146"/>
      <c r="UM295" s="146"/>
      <c r="UN295" s="146"/>
      <c r="UO295" s="146"/>
      <c r="UP295" s="146"/>
      <c r="UQ295" s="146"/>
      <c r="UR295" s="146"/>
      <c r="US295" s="146"/>
      <c r="UT295" s="146"/>
      <c r="UU295" s="146"/>
      <c r="UV295" s="146"/>
      <c r="UW295" s="146"/>
      <c r="UX295" s="146"/>
      <c r="UY295" s="146"/>
      <c r="UZ295" s="146"/>
      <c r="VA295" s="146"/>
      <c r="VB295" s="146"/>
      <c r="VC295" s="146"/>
      <c r="VD295" s="146"/>
      <c r="VE295" s="146"/>
      <c r="VF295" s="146"/>
      <c r="VG295" s="146"/>
      <c r="VH295" s="146"/>
      <c r="VI295" s="146"/>
      <c r="VJ295" s="146"/>
      <c r="VK295" s="146"/>
      <c r="VL295" s="146"/>
      <c r="VM295" s="146"/>
      <c r="VN295" s="146"/>
      <c r="VO295" s="146"/>
      <c r="VP295" s="146"/>
      <c r="VQ295" s="146"/>
      <c r="VR295" s="146"/>
      <c r="VS295" s="146"/>
      <c r="VT295" s="146"/>
      <c r="VU295" s="146"/>
      <c r="VV295" s="146"/>
      <c r="VW295" s="146"/>
      <c r="VX295" s="146"/>
      <c r="VY295" s="146"/>
      <c r="VZ295" s="146"/>
      <c r="WA295" s="146"/>
      <c r="WB295" s="146"/>
      <c r="WC295" s="146"/>
      <c r="WD295" s="146"/>
      <c r="WE295" s="146"/>
      <c r="WF295" s="146"/>
      <c r="WG295" s="146"/>
      <c r="WH295" s="146"/>
      <c r="WI295" s="146"/>
      <c r="WJ295" s="146"/>
      <c r="WK295" s="146"/>
      <c r="WL295" s="146"/>
      <c r="WM295" s="146"/>
      <c r="WN295" s="146"/>
      <c r="WO295" s="146"/>
      <c r="WP295" s="146"/>
      <c r="WQ295" s="146"/>
      <c r="WR295" s="146"/>
      <c r="WS295" s="146"/>
      <c r="WT295" s="146"/>
      <c r="WU295" s="146"/>
      <c r="WV295" s="146"/>
      <c r="WW295" s="146"/>
      <c r="WX295" s="146"/>
      <c r="WY295" s="146"/>
      <c r="WZ295" s="146"/>
      <c r="XA295" s="146"/>
      <c r="XB295" s="146"/>
      <c r="XC295" s="146"/>
      <c r="XD295" s="146"/>
      <c r="XE295" s="146"/>
      <c r="XF295" s="146"/>
      <c r="XG295" s="146"/>
      <c r="XH295" s="146"/>
      <c r="XI295" s="146"/>
      <c r="XJ295" s="146"/>
      <c r="XK295" s="146"/>
      <c r="XL295" s="146"/>
      <c r="XM295" s="146"/>
      <c r="XN295" s="146"/>
      <c r="XO295" s="146"/>
      <c r="XP295" s="146"/>
      <c r="XQ295" s="146"/>
      <c r="XR295" s="146"/>
      <c r="XS295" s="146"/>
      <c r="XT295" s="146"/>
      <c r="XU295" s="146"/>
      <c r="XV295" s="146"/>
      <c r="XW295" s="146"/>
      <c r="XX295" s="146"/>
      <c r="XY295" s="146"/>
      <c r="XZ295" s="146"/>
      <c r="YA295" s="146"/>
      <c r="YB295" s="146"/>
      <c r="YC295" s="146"/>
      <c r="YD295" s="146"/>
      <c r="YE295" s="146"/>
      <c r="YF295" s="146"/>
      <c r="YG295" s="146"/>
      <c r="YH295" s="146"/>
      <c r="YI295" s="146"/>
      <c r="YJ295" s="146"/>
      <c r="YK295" s="146"/>
      <c r="YL295" s="146"/>
      <c r="YM295" s="146"/>
      <c r="YN295" s="146"/>
      <c r="YO295" s="146"/>
      <c r="YP295" s="146"/>
      <c r="YQ295" s="146"/>
      <c r="YR295" s="146"/>
      <c r="YS295" s="146"/>
      <c r="YT295" s="146"/>
      <c r="YU295" s="146"/>
      <c r="YV295" s="146"/>
      <c r="YW295" s="146"/>
      <c r="YX295" s="146"/>
      <c r="YY295" s="146"/>
      <c r="YZ295" s="146"/>
      <c r="ZA295" s="146"/>
      <c r="ZB295" s="146"/>
      <c r="ZC295" s="146"/>
      <c r="ZD295" s="146"/>
      <c r="ZE295" s="146"/>
      <c r="ZF295" s="146"/>
      <c r="ZG295" s="146"/>
      <c r="ZH295" s="146"/>
      <c r="ZI295" s="146"/>
      <c r="ZJ295" s="146"/>
      <c r="ZK295" s="146"/>
      <c r="ZL295" s="146"/>
      <c r="ZM295" s="146"/>
      <c r="ZN295" s="146"/>
      <c r="ZO295" s="146"/>
      <c r="ZP295" s="146"/>
      <c r="ZQ295" s="146"/>
      <c r="ZR295" s="146"/>
      <c r="ZS295" s="146"/>
      <c r="ZT295" s="146"/>
      <c r="ZU295" s="146"/>
      <c r="ZV295" s="146"/>
      <c r="ZW295" s="146"/>
      <c r="ZX295" s="146"/>
      <c r="ZY295" s="146"/>
      <c r="ZZ295" s="146"/>
      <c r="AAA295" s="146"/>
      <c r="AAB295" s="146"/>
      <c r="AAC295" s="146"/>
      <c r="AAD295" s="146"/>
      <c r="AAE295" s="146"/>
      <c r="AAF295" s="146"/>
      <c r="AAG295" s="146"/>
      <c r="AAH295" s="146"/>
      <c r="AAI295" s="146"/>
      <c r="AAJ295" s="146"/>
      <c r="AAK295" s="146"/>
      <c r="AAL295" s="146"/>
      <c r="AAM295" s="146"/>
      <c r="AAN295" s="146"/>
      <c r="AAO295" s="146"/>
      <c r="AAP295" s="146"/>
      <c r="AAQ295" s="146"/>
      <c r="AAR295" s="146"/>
      <c r="AAS295" s="146"/>
      <c r="AAT295" s="146"/>
      <c r="AAU295" s="146"/>
      <c r="AAV295" s="146"/>
      <c r="AAW295" s="146"/>
      <c r="AAX295" s="146"/>
      <c r="AAY295" s="146"/>
      <c r="AAZ295" s="146"/>
      <c r="ABA295" s="146"/>
      <c r="ABB295" s="146"/>
      <c r="ABC295" s="146"/>
      <c r="ABD295" s="146"/>
      <c r="ABE295" s="146"/>
      <c r="ABF295" s="146"/>
      <c r="ABG295" s="146"/>
      <c r="ABH295" s="146"/>
      <c r="ABI295" s="146"/>
      <c r="ABJ295" s="146"/>
      <c r="ABK295" s="146"/>
      <c r="ABL295" s="146"/>
      <c r="ABM295" s="146"/>
      <c r="ABN295" s="146"/>
      <c r="ABO295" s="146"/>
      <c r="ABP295" s="146"/>
      <c r="ABQ295" s="146"/>
      <c r="ABR295" s="146"/>
      <c r="ABS295" s="146"/>
      <c r="ABT295" s="146"/>
      <c r="ABU295" s="146"/>
      <c r="ABV295" s="146"/>
      <c r="ABW295" s="146"/>
      <c r="ABX295" s="146"/>
      <c r="ABY295" s="146"/>
      <c r="ABZ295" s="146"/>
      <c r="ACA295" s="146"/>
      <c r="ACB295" s="146"/>
      <c r="ACC295" s="146"/>
      <c r="ACD295" s="146"/>
      <c r="ACE295" s="146"/>
      <c r="ACF295" s="146"/>
      <c r="ACG295" s="146"/>
      <c r="ACH295" s="146"/>
      <c r="ACI295" s="146"/>
      <c r="ACJ295" s="146"/>
      <c r="ACK295" s="146"/>
      <c r="ACL295" s="146"/>
      <c r="ACM295" s="146"/>
      <c r="ACN295" s="146"/>
      <c r="ACO295" s="146"/>
      <c r="ACP295" s="146"/>
      <c r="ACQ295" s="146"/>
      <c r="ACR295" s="146"/>
      <c r="ACS295" s="146"/>
      <c r="ACT295" s="146"/>
      <c r="ACU295" s="146"/>
      <c r="ACV295" s="146"/>
      <c r="ACW295" s="146"/>
      <c r="ACX295" s="146"/>
      <c r="ACY295" s="146"/>
      <c r="ACZ295" s="146"/>
      <c r="ADA295" s="146"/>
      <c r="ADB295" s="146"/>
      <c r="ADC295" s="146"/>
      <c r="ADD295" s="146"/>
      <c r="ADE295" s="146"/>
      <c r="ADF295" s="146"/>
      <c r="ADG295" s="146"/>
      <c r="ADH295" s="146"/>
      <c r="ADI295" s="146"/>
      <c r="ADJ295" s="146"/>
      <c r="ADK295" s="146"/>
      <c r="ADL295" s="146"/>
      <c r="ADM295" s="146"/>
      <c r="ADN295" s="146"/>
      <c r="ADO295" s="146"/>
      <c r="ADP295" s="146"/>
      <c r="ADQ295" s="146"/>
      <c r="ADR295" s="146"/>
      <c r="ADS295" s="146"/>
      <c r="ADT295" s="146"/>
      <c r="ADU295" s="146"/>
      <c r="ADV295" s="146"/>
      <c r="ADW295" s="146"/>
      <c r="ADX295" s="146"/>
      <c r="ADY295" s="146"/>
      <c r="ADZ295" s="146"/>
      <c r="AEA295" s="146"/>
      <c r="AEB295" s="146"/>
      <c r="AEC295" s="146"/>
    </row>
    <row r="296" spans="1:809" ht="15" customHeight="1">
      <c r="A296" s="18"/>
      <c r="B296" s="35">
        <v>1</v>
      </c>
      <c r="C296" s="151" t="s">
        <v>653</v>
      </c>
      <c r="D296" s="137"/>
      <c r="F296" s="152"/>
      <c r="G296" s="153"/>
      <c r="J296" s="154"/>
      <c r="K296" s="155"/>
      <c r="L296" s="156">
        <f>SUMIF($B$1:$B$295,"=1")/1</f>
        <v>43</v>
      </c>
      <c r="M296" s="141"/>
      <c r="AC296" s="127"/>
      <c r="AD296" s="127"/>
      <c r="AE296" s="127"/>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c r="BA296" s="127"/>
      <c r="BB296" s="127"/>
      <c r="BC296" s="127"/>
      <c r="BD296" s="127"/>
      <c r="BE296" s="127"/>
      <c r="BF296" s="127"/>
      <c r="BG296" s="127"/>
      <c r="BH296" s="127"/>
      <c r="BI296" s="127"/>
      <c r="BJ296" s="127"/>
      <c r="BK296" s="127"/>
      <c r="BL296" s="127"/>
      <c r="BM296" s="127"/>
      <c r="BN296" s="127"/>
      <c r="BO296" s="127"/>
      <c r="BP296" s="127"/>
      <c r="BQ296" s="127"/>
      <c r="BR296" s="127"/>
      <c r="BS296" s="127"/>
      <c r="BT296" s="127"/>
      <c r="BU296" s="127"/>
      <c r="BV296" s="127"/>
      <c r="BW296" s="127"/>
      <c r="BX296" s="127"/>
      <c r="BY296" s="127"/>
      <c r="BZ296" s="127"/>
      <c r="CA296" s="127"/>
      <c r="CB296" s="127"/>
      <c r="CC296" s="127"/>
      <c r="CD296" s="127"/>
      <c r="CE296" s="127"/>
      <c r="CF296" s="127"/>
      <c r="CG296" s="127"/>
      <c r="CH296" s="127"/>
      <c r="CI296" s="127"/>
      <c r="CJ296" s="127"/>
      <c r="CK296" s="127"/>
      <c r="CL296" s="127"/>
      <c r="CM296" s="127"/>
      <c r="CN296" s="127"/>
      <c r="CO296" s="127"/>
      <c r="CP296" s="127"/>
      <c r="CQ296" s="127"/>
      <c r="CR296" s="127"/>
      <c r="CS296" s="127"/>
      <c r="CT296" s="127"/>
      <c r="CU296" s="127"/>
      <c r="CV296" s="127"/>
      <c r="CW296" s="127"/>
      <c r="CX296" s="127"/>
      <c r="CY296" s="127"/>
      <c r="CZ296" s="127"/>
      <c r="DA296" s="127"/>
      <c r="DB296" s="127"/>
      <c r="DC296" s="127"/>
      <c r="DD296" s="127"/>
      <c r="DE296" s="127"/>
      <c r="DF296" s="127"/>
      <c r="DG296" s="127"/>
      <c r="DH296" s="127"/>
      <c r="DI296" s="127"/>
      <c r="DJ296" s="127"/>
      <c r="DK296" s="127"/>
      <c r="DL296" s="127"/>
      <c r="DM296" s="127"/>
      <c r="DN296" s="127"/>
      <c r="DO296" s="127"/>
      <c r="DP296" s="127"/>
      <c r="DQ296" s="127"/>
      <c r="DR296" s="127"/>
      <c r="DS296" s="127"/>
      <c r="DT296" s="127"/>
      <c r="DU296" s="127"/>
      <c r="DV296" s="127"/>
      <c r="DW296" s="127"/>
      <c r="DX296" s="127"/>
      <c r="DY296" s="127"/>
      <c r="DZ296" s="127"/>
      <c r="EA296" s="127"/>
      <c r="EB296" s="127"/>
      <c r="EC296" s="127"/>
      <c r="ED296" s="127"/>
      <c r="EE296" s="127"/>
      <c r="EF296" s="127"/>
      <c r="EG296" s="127"/>
      <c r="EH296" s="127"/>
      <c r="EI296" s="127"/>
      <c r="EJ296" s="127"/>
      <c r="EK296" s="127"/>
      <c r="EL296" s="127"/>
      <c r="EM296" s="127"/>
      <c r="EN296" s="127"/>
      <c r="EO296" s="127"/>
      <c r="EP296" s="127"/>
      <c r="EQ296" s="127"/>
      <c r="ER296" s="127"/>
      <c r="ES296" s="127"/>
      <c r="ET296" s="127"/>
      <c r="EU296" s="127"/>
      <c r="EV296" s="127"/>
      <c r="EW296" s="127"/>
      <c r="EX296" s="127"/>
      <c r="EY296" s="127"/>
      <c r="EZ296" s="127"/>
      <c r="FA296" s="127"/>
      <c r="FB296" s="127"/>
      <c r="FC296" s="127"/>
      <c r="FD296" s="127"/>
      <c r="FE296" s="127"/>
      <c r="FF296" s="146"/>
      <c r="FG296" s="146"/>
      <c r="FH296" s="146"/>
      <c r="FI296" s="146"/>
      <c r="FJ296" s="146"/>
      <c r="FK296" s="146"/>
      <c r="FL296" s="146"/>
      <c r="FM296" s="146"/>
      <c r="FN296" s="146"/>
      <c r="FO296" s="146"/>
      <c r="FP296" s="146"/>
      <c r="FQ296" s="146"/>
      <c r="FR296" s="146"/>
      <c r="FS296" s="146"/>
      <c r="FT296" s="146"/>
      <c r="FU296" s="146"/>
      <c r="FV296" s="146"/>
      <c r="FW296" s="146"/>
      <c r="FX296" s="146"/>
      <c r="FY296" s="146"/>
      <c r="FZ296" s="146"/>
      <c r="GA296" s="146"/>
      <c r="GB296" s="146"/>
      <c r="GC296" s="146"/>
      <c r="GD296" s="146"/>
      <c r="GE296" s="146"/>
      <c r="GF296" s="146"/>
      <c r="GG296" s="146"/>
      <c r="GH296" s="146"/>
      <c r="GI296" s="146"/>
      <c r="GJ296" s="146"/>
      <c r="GK296" s="146"/>
      <c r="GL296" s="146"/>
      <c r="GM296" s="146"/>
      <c r="GN296" s="146"/>
      <c r="GO296" s="146"/>
      <c r="GP296" s="146"/>
      <c r="GQ296" s="146"/>
      <c r="GR296" s="146"/>
      <c r="GS296" s="146"/>
      <c r="GT296" s="146"/>
      <c r="GU296" s="146"/>
      <c r="GV296" s="146"/>
      <c r="GW296" s="146"/>
      <c r="GX296" s="146"/>
      <c r="GY296" s="146"/>
      <c r="GZ296" s="146"/>
      <c r="HA296" s="146"/>
      <c r="HB296" s="146"/>
      <c r="HC296" s="146"/>
      <c r="HD296" s="146"/>
      <c r="HE296" s="146"/>
      <c r="HF296" s="146"/>
      <c r="HG296" s="146"/>
      <c r="HH296" s="146"/>
      <c r="HI296" s="146"/>
      <c r="HJ296" s="146"/>
      <c r="HK296" s="146"/>
      <c r="HL296" s="146"/>
      <c r="HM296" s="146"/>
      <c r="HN296" s="146"/>
      <c r="HO296" s="146"/>
      <c r="HP296" s="146"/>
      <c r="HQ296" s="146"/>
      <c r="HR296" s="146"/>
      <c r="HS296" s="146"/>
      <c r="HT296" s="146"/>
      <c r="HU296" s="146"/>
      <c r="HV296" s="146"/>
      <c r="HW296" s="146"/>
      <c r="HX296" s="146"/>
      <c r="HY296" s="146"/>
      <c r="HZ296" s="146"/>
      <c r="IA296" s="146"/>
      <c r="IB296" s="146"/>
      <c r="IC296" s="146"/>
      <c r="ID296" s="146"/>
      <c r="IE296" s="146"/>
      <c r="IF296" s="146"/>
      <c r="IG296" s="146"/>
      <c r="IH296" s="146"/>
      <c r="II296" s="146"/>
      <c r="IJ296" s="146"/>
      <c r="IK296" s="146"/>
      <c r="IL296" s="146"/>
      <c r="IM296" s="146"/>
      <c r="IN296" s="146"/>
      <c r="IO296" s="146"/>
      <c r="IP296" s="146"/>
      <c r="IQ296" s="146"/>
      <c r="IR296" s="146"/>
      <c r="IS296" s="146"/>
      <c r="IT296" s="146"/>
      <c r="IU296" s="146"/>
      <c r="IV296" s="146"/>
      <c r="IW296" s="146"/>
      <c r="IX296" s="146"/>
      <c r="IY296" s="146"/>
      <c r="IZ296" s="146"/>
      <c r="JA296" s="146"/>
      <c r="JB296" s="146"/>
      <c r="JC296" s="146"/>
      <c r="JD296" s="146"/>
      <c r="JE296" s="146"/>
      <c r="JF296" s="146"/>
      <c r="JG296" s="146"/>
      <c r="JH296" s="146"/>
      <c r="JI296" s="146"/>
      <c r="JJ296" s="146"/>
      <c r="JK296" s="146"/>
      <c r="JL296" s="146"/>
      <c r="JM296" s="146"/>
      <c r="JN296" s="146"/>
      <c r="JO296" s="146"/>
      <c r="JP296" s="146"/>
      <c r="JQ296" s="146"/>
      <c r="JR296" s="146"/>
      <c r="JS296" s="146"/>
      <c r="JT296" s="146"/>
      <c r="JU296" s="146"/>
      <c r="JV296" s="146"/>
      <c r="JW296" s="146"/>
      <c r="JX296" s="146"/>
      <c r="JY296" s="146"/>
      <c r="JZ296" s="146"/>
      <c r="KA296" s="146"/>
      <c r="KB296" s="146"/>
      <c r="KC296" s="146"/>
      <c r="KD296" s="146"/>
      <c r="KE296" s="146"/>
      <c r="KF296" s="146"/>
      <c r="KG296" s="146"/>
      <c r="KH296" s="146"/>
      <c r="KI296" s="146"/>
      <c r="KJ296" s="146"/>
      <c r="KK296" s="146"/>
      <c r="KL296" s="146"/>
      <c r="KM296" s="146"/>
      <c r="KN296" s="146"/>
      <c r="KO296" s="146"/>
      <c r="KP296" s="146"/>
      <c r="KQ296" s="146"/>
      <c r="KR296" s="146"/>
      <c r="KS296" s="146"/>
      <c r="KT296" s="146"/>
      <c r="KU296" s="146"/>
      <c r="KV296" s="146"/>
      <c r="KW296" s="146"/>
      <c r="KX296" s="146"/>
      <c r="KY296" s="146"/>
      <c r="KZ296" s="146"/>
      <c r="LA296" s="146"/>
      <c r="LB296" s="146"/>
      <c r="LC296" s="146"/>
      <c r="LD296" s="146"/>
      <c r="LE296" s="146"/>
      <c r="LF296" s="146"/>
      <c r="LG296" s="146"/>
      <c r="LH296" s="146"/>
      <c r="LI296" s="146"/>
      <c r="LJ296" s="146"/>
      <c r="LK296" s="146"/>
      <c r="LL296" s="146"/>
      <c r="LM296" s="146"/>
      <c r="LN296" s="146"/>
      <c r="LO296" s="146"/>
      <c r="LP296" s="146"/>
      <c r="LQ296" s="146"/>
      <c r="LR296" s="146"/>
      <c r="LS296" s="146"/>
      <c r="LT296" s="146"/>
      <c r="LU296" s="146"/>
      <c r="LV296" s="146"/>
      <c r="LW296" s="146"/>
      <c r="LX296" s="146"/>
      <c r="LY296" s="146"/>
      <c r="LZ296" s="146"/>
      <c r="MA296" s="146"/>
      <c r="MB296" s="146"/>
      <c r="MC296" s="146"/>
      <c r="MD296" s="146"/>
      <c r="ME296" s="146"/>
      <c r="MF296" s="146"/>
      <c r="MG296" s="146"/>
      <c r="MH296" s="146"/>
      <c r="MI296" s="146"/>
      <c r="MJ296" s="146"/>
      <c r="MK296" s="146"/>
      <c r="ML296" s="146"/>
      <c r="MM296" s="146"/>
      <c r="MN296" s="146"/>
      <c r="MO296" s="146"/>
      <c r="MP296" s="146"/>
      <c r="MQ296" s="146"/>
      <c r="MR296" s="146"/>
      <c r="MS296" s="146"/>
      <c r="MT296" s="146"/>
      <c r="MU296" s="146"/>
      <c r="MV296" s="146"/>
      <c r="MW296" s="146"/>
      <c r="MX296" s="146"/>
      <c r="MY296" s="146"/>
      <c r="MZ296" s="146"/>
      <c r="NA296" s="146"/>
      <c r="NB296" s="146"/>
      <c r="NC296" s="146"/>
      <c r="ND296" s="146"/>
      <c r="NE296" s="146"/>
      <c r="NF296" s="146"/>
      <c r="NG296" s="146"/>
      <c r="NH296" s="146"/>
      <c r="NI296" s="146"/>
      <c r="NJ296" s="146"/>
      <c r="NK296" s="146"/>
      <c r="NL296" s="146"/>
      <c r="NM296" s="146"/>
      <c r="NN296" s="146"/>
      <c r="NO296" s="146"/>
      <c r="NP296" s="146"/>
      <c r="NQ296" s="146"/>
      <c r="NR296" s="146"/>
      <c r="NS296" s="146"/>
      <c r="NT296" s="146"/>
      <c r="NU296" s="146"/>
      <c r="NV296" s="146"/>
      <c r="NW296" s="146"/>
      <c r="NX296" s="146"/>
      <c r="NY296" s="146"/>
      <c r="NZ296" s="146"/>
      <c r="OA296" s="146"/>
      <c r="OB296" s="146"/>
      <c r="OC296" s="146"/>
      <c r="OD296" s="146"/>
      <c r="OE296" s="146"/>
      <c r="OF296" s="146"/>
      <c r="OG296" s="146"/>
      <c r="OH296" s="146"/>
      <c r="OI296" s="146"/>
      <c r="OJ296" s="146"/>
      <c r="OK296" s="146"/>
      <c r="OL296" s="146"/>
      <c r="OM296" s="146"/>
      <c r="ON296" s="146"/>
      <c r="OO296" s="146"/>
      <c r="OP296" s="146"/>
      <c r="OQ296" s="146"/>
      <c r="OR296" s="146"/>
      <c r="OS296" s="146"/>
      <c r="OT296" s="146"/>
      <c r="OU296" s="146"/>
      <c r="OV296" s="146"/>
      <c r="OW296" s="146"/>
      <c r="OX296" s="146"/>
      <c r="OY296" s="146"/>
      <c r="OZ296" s="146"/>
      <c r="PA296" s="146"/>
      <c r="PB296" s="146"/>
      <c r="PC296" s="146"/>
      <c r="PD296" s="146"/>
      <c r="PE296" s="146"/>
      <c r="PF296" s="146"/>
      <c r="PG296" s="146"/>
      <c r="PH296" s="146"/>
      <c r="PI296" s="146"/>
      <c r="PJ296" s="146"/>
      <c r="PK296" s="146"/>
      <c r="PL296" s="146"/>
      <c r="PM296" s="146"/>
      <c r="PN296" s="146"/>
      <c r="PO296" s="146"/>
      <c r="PP296" s="146"/>
      <c r="PQ296" s="146"/>
      <c r="PR296" s="146"/>
      <c r="PS296" s="146"/>
      <c r="PT296" s="146"/>
      <c r="PU296" s="146"/>
      <c r="PV296" s="146"/>
      <c r="PW296" s="146"/>
      <c r="PX296" s="146"/>
      <c r="PY296" s="146"/>
      <c r="PZ296" s="146"/>
      <c r="QA296" s="146"/>
      <c r="QB296" s="146"/>
      <c r="QC296" s="146"/>
      <c r="QD296" s="146"/>
      <c r="QE296" s="146"/>
      <c r="QF296" s="146"/>
      <c r="QG296" s="146"/>
      <c r="QH296" s="146"/>
      <c r="QI296" s="146"/>
      <c r="QJ296" s="146"/>
      <c r="QK296" s="146"/>
      <c r="QL296" s="146"/>
      <c r="QM296" s="146"/>
      <c r="QN296" s="146"/>
      <c r="QO296" s="146"/>
      <c r="QP296" s="146"/>
      <c r="QQ296" s="146"/>
      <c r="QR296" s="146"/>
      <c r="QS296" s="146"/>
      <c r="QT296" s="146"/>
      <c r="QU296" s="146"/>
      <c r="QV296" s="146"/>
      <c r="QW296" s="146"/>
      <c r="QX296" s="146"/>
      <c r="QY296" s="146"/>
      <c r="QZ296" s="146"/>
      <c r="RA296" s="146"/>
      <c r="RB296" s="146"/>
      <c r="RC296" s="146"/>
      <c r="RD296" s="146"/>
      <c r="RE296" s="146"/>
      <c r="RF296" s="146"/>
      <c r="RG296" s="146"/>
      <c r="RH296" s="146"/>
      <c r="RI296" s="146"/>
      <c r="RJ296" s="146"/>
      <c r="RK296" s="146"/>
      <c r="RL296" s="146"/>
      <c r="RM296" s="146"/>
      <c r="RN296" s="146"/>
      <c r="RO296" s="146"/>
      <c r="RP296" s="146"/>
      <c r="RQ296" s="146"/>
      <c r="RR296" s="146"/>
      <c r="RS296" s="146"/>
      <c r="RT296" s="146"/>
      <c r="RU296" s="146"/>
      <c r="RV296" s="146"/>
      <c r="RW296" s="146"/>
      <c r="RX296" s="146"/>
      <c r="RY296" s="146"/>
      <c r="RZ296" s="146"/>
      <c r="SA296" s="146"/>
      <c r="SB296" s="146"/>
      <c r="SC296" s="146"/>
      <c r="SD296" s="146"/>
      <c r="SE296" s="146"/>
      <c r="SF296" s="146"/>
      <c r="SG296" s="146"/>
      <c r="SH296" s="146"/>
      <c r="SI296" s="146"/>
      <c r="SJ296" s="146"/>
      <c r="SK296" s="146"/>
      <c r="SL296" s="146"/>
      <c r="SM296" s="146"/>
      <c r="SN296" s="146"/>
      <c r="SO296" s="146"/>
      <c r="SP296" s="146"/>
      <c r="SQ296" s="146"/>
      <c r="SR296" s="146"/>
      <c r="SS296" s="146"/>
      <c r="ST296" s="146"/>
      <c r="SU296" s="146"/>
      <c r="SV296" s="146"/>
      <c r="SW296" s="146"/>
      <c r="SX296" s="146"/>
      <c r="SY296" s="146"/>
      <c r="SZ296" s="146"/>
      <c r="TA296" s="146"/>
      <c r="TB296" s="146"/>
      <c r="TC296" s="146"/>
      <c r="TD296" s="146"/>
      <c r="TE296" s="146"/>
      <c r="TF296" s="146"/>
      <c r="TG296" s="146"/>
      <c r="TH296" s="146"/>
      <c r="TI296" s="146"/>
      <c r="TJ296" s="146"/>
      <c r="TK296" s="146"/>
      <c r="TL296" s="146"/>
      <c r="TM296" s="146"/>
      <c r="TN296" s="146"/>
      <c r="TO296" s="146"/>
      <c r="TP296" s="146"/>
      <c r="TQ296" s="146"/>
      <c r="TR296" s="146"/>
      <c r="TS296" s="146"/>
      <c r="TT296" s="146"/>
      <c r="TU296" s="146"/>
      <c r="TV296" s="146"/>
      <c r="TW296" s="146"/>
      <c r="TX296" s="146"/>
      <c r="TY296" s="146"/>
      <c r="TZ296" s="146"/>
      <c r="UA296" s="146"/>
      <c r="UB296" s="146"/>
      <c r="UC296" s="146"/>
      <c r="UD296" s="146"/>
      <c r="UE296" s="146"/>
      <c r="UF296" s="146"/>
      <c r="UG296" s="146"/>
      <c r="UH296" s="146"/>
      <c r="UI296" s="146"/>
      <c r="UJ296" s="146"/>
      <c r="UK296" s="146"/>
      <c r="UL296" s="146"/>
      <c r="UM296" s="146"/>
      <c r="UN296" s="146"/>
      <c r="UO296" s="146"/>
      <c r="UP296" s="146"/>
      <c r="UQ296" s="146"/>
      <c r="UR296" s="146"/>
      <c r="US296" s="146"/>
      <c r="UT296" s="146"/>
      <c r="UU296" s="146"/>
      <c r="UV296" s="146"/>
      <c r="UW296" s="146"/>
      <c r="UX296" s="146"/>
      <c r="UY296" s="146"/>
      <c r="UZ296" s="146"/>
      <c r="VA296" s="146"/>
      <c r="VB296" s="146"/>
      <c r="VC296" s="146"/>
      <c r="VD296" s="146"/>
      <c r="VE296" s="146"/>
      <c r="VF296" s="146"/>
      <c r="VG296" s="146"/>
      <c r="VH296" s="146"/>
      <c r="VI296" s="146"/>
      <c r="VJ296" s="146"/>
      <c r="VK296" s="146"/>
      <c r="VL296" s="146"/>
      <c r="VM296" s="146"/>
      <c r="VN296" s="146"/>
      <c r="VO296" s="146"/>
      <c r="VP296" s="146"/>
      <c r="VQ296" s="146"/>
      <c r="VR296" s="146"/>
      <c r="VS296" s="146"/>
      <c r="VT296" s="146"/>
      <c r="VU296" s="146"/>
      <c r="VV296" s="146"/>
      <c r="VW296" s="146"/>
      <c r="VX296" s="146"/>
      <c r="VY296" s="146"/>
      <c r="VZ296" s="146"/>
      <c r="WA296" s="146"/>
      <c r="WB296" s="146"/>
      <c r="WC296" s="146"/>
      <c r="WD296" s="146"/>
      <c r="WE296" s="146"/>
      <c r="WF296" s="146"/>
      <c r="WG296" s="146"/>
      <c r="WH296" s="146"/>
      <c r="WI296" s="146"/>
      <c r="WJ296" s="146"/>
      <c r="WK296" s="146"/>
      <c r="WL296" s="146"/>
      <c r="WM296" s="146"/>
      <c r="WN296" s="146"/>
      <c r="WO296" s="146"/>
      <c r="WP296" s="146"/>
      <c r="WQ296" s="146"/>
      <c r="WR296" s="146"/>
      <c r="WS296" s="146"/>
      <c r="WT296" s="146"/>
      <c r="WU296" s="146"/>
      <c r="WV296" s="146"/>
      <c r="WW296" s="146"/>
      <c r="WX296" s="146"/>
      <c r="WY296" s="146"/>
      <c r="WZ296" s="146"/>
      <c r="XA296" s="146"/>
      <c r="XB296" s="146"/>
      <c r="XC296" s="146"/>
      <c r="XD296" s="146"/>
      <c r="XE296" s="146"/>
      <c r="XF296" s="146"/>
      <c r="XG296" s="146"/>
      <c r="XH296" s="146"/>
      <c r="XI296" s="146"/>
      <c r="XJ296" s="146"/>
      <c r="XK296" s="146"/>
      <c r="XL296" s="146"/>
      <c r="XM296" s="146"/>
      <c r="XN296" s="146"/>
      <c r="XO296" s="146"/>
      <c r="XP296" s="146"/>
      <c r="XQ296" s="146"/>
      <c r="XR296" s="146"/>
      <c r="XS296" s="146"/>
      <c r="XT296" s="146"/>
      <c r="XU296" s="146"/>
      <c r="XV296" s="146"/>
      <c r="XW296" s="146"/>
      <c r="XX296" s="146"/>
      <c r="XY296" s="146"/>
      <c r="XZ296" s="146"/>
      <c r="YA296" s="146"/>
      <c r="YB296" s="146"/>
      <c r="YC296" s="146"/>
      <c r="YD296" s="146"/>
      <c r="YE296" s="146"/>
      <c r="YF296" s="146"/>
      <c r="YG296" s="146"/>
      <c r="YH296" s="146"/>
      <c r="YI296" s="146"/>
      <c r="YJ296" s="146"/>
      <c r="YK296" s="146"/>
      <c r="YL296" s="146"/>
      <c r="YM296" s="146"/>
      <c r="YN296" s="146"/>
      <c r="YO296" s="146"/>
      <c r="YP296" s="146"/>
      <c r="YQ296" s="146"/>
      <c r="YR296" s="146"/>
      <c r="YS296" s="146"/>
      <c r="YT296" s="146"/>
      <c r="YU296" s="146"/>
      <c r="YV296" s="146"/>
      <c r="YW296" s="146"/>
      <c r="YX296" s="146"/>
      <c r="YY296" s="146"/>
      <c r="YZ296" s="146"/>
      <c r="ZA296" s="146"/>
      <c r="ZB296" s="146"/>
      <c r="ZC296" s="146"/>
      <c r="ZD296" s="146"/>
      <c r="ZE296" s="146"/>
      <c r="ZF296" s="146"/>
      <c r="ZG296" s="146"/>
      <c r="ZH296" s="146"/>
      <c r="ZI296" s="146"/>
      <c r="ZJ296" s="146"/>
      <c r="ZK296" s="146"/>
      <c r="ZL296" s="146"/>
      <c r="ZM296" s="146"/>
      <c r="ZN296" s="146"/>
      <c r="ZO296" s="146"/>
      <c r="ZP296" s="146"/>
      <c r="ZQ296" s="146"/>
      <c r="ZR296" s="146"/>
      <c r="ZS296" s="146"/>
      <c r="ZT296" s="146"/>
      <c r="ZU296" s="146"/>
      <c r="ZV296" s="146"/>
      <c r="ZW296" s="146"/>
      <c r="ZX296" s="146"/>
      <c r="ZY296" s="146"/>
      <c r="ZZ296" s="146"/>
      <c r="AAA296" s="146"/>
      <c r="AAB296" s="146"/>
      <c r="AAC296" s="146"/>
      <c r="AAD296" s="146"/>
      <c r="AAE296" s="146"/>
      <c r="AAF296" s="146"/>
      <c r="AAG296" s="146"/>
      <c r="AAH296" s="146"/>
      <c r="AAI296" s="146"/>
      <c r="AAJ296" s="146"/>
      <c r="AAK296" s="146"/>
      <c r="AAL296" s="146"/>
      <c r="AAM296" s="146"/>
      <c r="AAN296" s="146"/>
      <c r="AAO296" s="146"/>
      <c r="AAP296" s="146"/>
      <c r="AAQ296" s="146"/>
      <c r="AAR296" s="146"/>
      <c r="AAS296" s="146"/>
      <c r="AAT296" s="146"/>
      <c r="AAU296" s="146"/>
      <c r="AAV296" s="146"/>
      <c r="AAW296" s="146"/>
      <c r="AAX296" s="146"/>
      <c r="AAY296" s="146"/>
      <c r="AAZ296" s="146"/>
      <c r="ABA296" s="146"/>
      <c r="ABB296" s="146"/>
      <c r="ABC296" s="146"/>
      <c r="ABD296" s="146"/>
      <c r="ABE296" s="146"/>
      <c r="ABF296" s="146"/>
      <c r="ABG296" s="146"/>
      <c r="ABH296" s="146"/>
      <c r="ABI296" s="146"/>
      <c r="ABJ296" s="146"/>
      <c r="ABK296" s="146"/>
      <c r="ABL296" s="146"/>
      <c r="ABM296" s="146"/>
      <c r="ABN296" s="146"/>
      <c r="ABO296" s="146"/>
      <c r="ABP296" s="146"/>
      <c r="ABQ296" s="146"/>
      <c r="ABR296" s="146"/>
      <c r="ABS296" s="146"/>
      <c r="ABT296" s="146"/>
      <c r="ABU296" s="146"/>
      <c r="ABV296" s="146"/>
      <c r="ABW296" s="146"/>
      <c r="ABX296" s="146"/>
      <c r="ABY296" s="146"/>
      <c r="ABZ296" s="146"/>
      <c r="ACA296" s="146"/>
      <c r="ACB296" s="146"/>
      <c r="ACC296" s="146"/>
      <c r="ACD296" s="146"/>
      <c r="ACE296" s="146"/>
      <c r="ACF296" s="146"/>
      <c r="ACG296" s="146"/>
      <c r="ACH296" s="146"/>
      <c r="ACI296" s="146"/>
      <c r="ACJ296" s="146"/>
      <c r="ACK296" s="146"/>
      <c r="ACL296" s="146"/>
      <c r="ACM296" s="146"/>
      <c r="ACN296" s="146"/>
      <c r="ACO296" s="146"/>
      <c r="ACP296" s="146"/>
      <c r="ACQ296" s="146"/>
      <c r="ACR296" s="146"/>
      <c r="ACS296" s="146"/>
      <c r="ACT296" s="146"/>
      <c r="ACU296" s="146"/>
      <c r="ACV296" s="146"/>
      <c r="ACW296" s="146"/>
      <c r="ACX296" s="146"/>
      <c r="ACY296" s="146"/>
      <c r="ACZ296" s="146"/>
      <c r="ADA296" s="146"/>
      <c r="ADB296" s="146"/>
      <c r="ADC296" s="146"/>
      <c r="ADD296" s="146"/>
      <c r="ADE296" s="146"/>
      <c r="ADF296" s="146"/>
      <c r="ADG296" s="146"/>
      <c r="ADH296" s="146"/>
      <c r="ADI296" s="146"/>
      <c r="ADJ296" s="146"/>
      <c r="ADK296" s="146"/>
      <c r="ADL296" s="146"/>
      <c r="ADM296" s="146"/>
      <c r="ADN296" s="146"/>
      <c r="ADO296" s="146"/>
      <c r="ADP296" s="146"/>
      <c r="ADQ296" s="146"/>
      <c r="ADR296" s="146"/>
      <c r="ADS296" s="146"/>
      <c r="ADT296" s="146"/>
      <c r="ADU296" s="146"/>
      <c r="ADV296" s="146"/>
      <c r="ADW296" s="146"/>
      <c r="ADX296" s="146"/>
      <c r="ADY296" s="146"/>
      <c r="ADZ296" s="146"/>
      <c r="AEA296" s="146"/>
      <c r="AEB296" s="146"/>
      <c r="AEC296" s="146"/>
    </row>
    <row r="297" spans="1:809" ht="15" customHeight="1">
      <c r="A297" s="38"/>
      <c r="B297" s="35">
        <v>2</v>
      </c>
      <c r="C297" s="151" t="s">
        <v>654</v>
      </c>
      <c r="D297" s="137"/>
      <c r="F297" s="152"/>
      <c r="G297" s="153"/>
      <c r="J297" s="154"/>
      <c r="K297" s="155"/>
      <c r="L297" s="156">
        <f>SUMIF($B$1:$B$295,"=2")/2</f>
        <v>48</v>
      </c>
      <c r="M297" s="141"/>
      <c r="AC297" s="127"/>
      <c r="AD297" s="127"/>
      <c r="AE297" s="127"/>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c r="BA297" s="127"/>
      <c r="BB297" s="127"/>
      <c r="BC297" s="127"/>
      <c r="BD297" s="127"/>
      <c r="BE297" s="127"/>
      <c r="BF297" s="127"/>
      <c r="BG297" s="127"/>
      <c r="BH297" s="127"/>
      <c r="BI297" s="127"/>
      <c r="BJ297" s="127"/>
      <c r="BK297" s="127"/>
      <c r="BL297" s="127"/>
      <c r="BM297" s="127"/>
      <c r="BN297" s="127"/>
      <c r="BO297" s="127"/>
      <c r="BP297" s="127"/>
      <c r="BQ297" s="127"/>
      <c r="BR297" s="127"/>
      <c r="BS297" s="127"/>
      <c r="BT297" s="127"/>
      <c r="BU297" s="127"/>
      <c r="BV297" s="127"/>
      <c r="BW297" s="127"/>
      <c r="BX297" s="127"/>
      <c r="BY297" s="127"/>
      <c r="BZ297" s="127"/>
      <c r="CA297" s="127"/>
      <c r="CB297" s="127"/>
      <c r="CC297" s="127"/>
      <c r="CD297" s="127"/>
      <c r="CE297" s="127"/>
      <c r="CF297" s="127"/>
      <c r="CG297" s="127"/>
      <c r="CH297" s="127"/>
      <c r="CI297" s="127"/>
      <c r="CJ297" s="127"/>
      <c r="CK297" s="127"/>
      <c r="CL297" s="127"/>
      <c r="CM297" s="127"/>
      <c r="CN297" s="127"/>
      <c r="CO297" s="127"/>
      <c r="CP297" s="127"/>
      <c r="CQ297" s="127"/>
      <c r="CR297" s="127"/>
      <c r="CS297" s="127"/>
      <c r="CT297" s="127"/>
      <c r="CU297" s="127"/>
      <c r="CV297" s="127"/>
      <c r="CW297" s="127"/>
      <c r="CX297" s="127"/>
      <c r="CY297" s="127"/>
      <c r="CZ297" s="127"/>
      <c r="DA297" s="127"/>
      <c r="DB297" s="127"/>
      <c r="DC297" s="127"/>
      <c r="DD297" s="127"/>
      <c r="DE297" s="127"/>
      <c r="DF297" s="127"/>
      <c r="DG297" s="127"/>
      <c r="DH297" s="127"/>
      <c r="DI297" s="127"/>
      <c r="DJ297" s="127"/>
      <c r="DK297" s="127"/>
      <c r="DL297" s="127"/>
      <c r="DM297" s="127"/>
      <c r="DN297" s="127"/>
      <c r="DO297" s="127"/>
      <c r="DP297" s="127"/>
      <c r="DQ297" s="127"/>
      <c r="DR297" s="127"/>
      <c r="DS297" s="127"/>
      <c r="DT297" s="127"/>
      <c r="DU297" s="127"/>
      <c r="DV297" s="127"/>
      <c r="DW297" s="127"/>
      <c r="DX297" s="127"/>
      <c r="DY297" s="127"/>
      <c r="DZ297" s="127"/>
      <c r="EA297" s="127"/>
      <c r="EB297" s="127"/>
      <c r="EC297" s="127"/>
      <c r="ED297" s="127"/>
      <c r="EE297" s="127"/>
      <c r="EF297" s="127"/>
      <c r="EG297" s="127"/>
      <c r="EH297" s="127"/>
      <c r="EI297" s="127"/>
      <c r="EJ297" s="127"/>
      <c r="EK297" s="127"/>
      <c r="EL297" s="127"/>
      <c r="EM297" s="127"/>
      <c r="EN297" s="127"/>
      <c r="EO297" s="127"/>
      <c r="EP297" s="127"/>
      <c r="EQ297" s="127"/>
      <c r="ER297" s="127"/>
      <c r="ES297" s="127"/>
      <c r="ET297" s="127"/>
      <c r="EU297" s="127"/>
      <c r="EV297" s="127"/>
      <c r="EW297" s="127"/>
      <c r="EX297" s="127"/>
      <c r="EY297" s="127"/>
      <c r="EZ297" s="127"/>
      <c r="FA297" s="127"/>
      <c r="FB297" s="127"/>
      <c r="FC297" s="127"/>
      <c r="FD297" s="127"/>
      <c r="FE297" s="127"/>
      <c r="FF297" s="146"/>
      <c r="FG297" s="146"/>
      <c r="FH297" s="146"/>
      <c r="FI297" s="146"/>
      <c r="FJ297" s="146"/>
      <c r="FK297" s="146"/>
      <c r="FL297" s="146"/>
      <c r="FM297" s="146"/>
      <c r="FN297" s="146"/>
      <c r="FO297" s="146"/>
      <c r="FP297" s="146"/>
      <c r="FQ297" s="146"/>
      <c r="FR297" s="146"/>
      <c r="FS297" s="146"/>
      <c r="FT297" s="146"/>
      <c r="FU297" s="146"/>
      <c r="FV297" s="146"/>
      <c r="FW297" s="146"/>
      <c r="FX297" s="146"/>
      <c r="FY297" s="146"/>
      <c r="FZ297" s="146"/>
      <c r="GA297" s="146"/>
      <c r="GB297" s="146"/>
      <c r="GC297" s="146"/>
      <c r="GD297" s="146"/>
      <c r="GE297" s="146"/>
      <c r="GF297" s="146"/>
      <c r="GG297" s="146"/>
      <c r="GH297" s="146"/>
      <c r="GI297" s="146"/>
      <c r="GJ297" s="146"/>
      <c r="GK297" s="146"/>
      <c r="GL297" s="146"/>
      <c r="GM297" s="146"/>
      <c r="GN297" s="146"/>
      <c r="GO297" s="146"/>
      <c r="GP297" s="146"/>
      <c r="GQ297" s="146"/>
      <c r="GR297" s="146"/>
      <c r="GS297" s="146"/>
      <c r="GT297" s="146"/>
      <c r="GU297" s="146"/>
      <c r="GV297" s="146"/>
      <c r="GW297" s="146"/>
      <c r="GX297" s="146"/>
      <c r="GY297" s="146"/>
      <c r="GZ297" s="146"/>
      <c r="HA297" s="146"/>
      <c r="HB297" s="146"/>
      <c r="HC297" s="146"/>
      <c r="HD297" s="146"/>
      <c r="HE297" s="146"/>
      <c r="HF297" s="146"/>
      <c r="HG297" s="146"/>
      <c r="HH297" s="146"/>
      <c r="HI297" s="146"/>
      <c r="HJ297" s="146"/>
      <c r="HK297" s="146"/>
      <c r="HL297" s="146"/>
      <c r="HM297" s="146"/>
      <c r="HN297" s="146"/>
      <c r="HO297" s="146"/>
      <c r="HP297" s="146"/>
      <c r="HQ297" s="146"/>
      <c r="HR297" s="146"/>
      <c r="HS297" s="146"/>
      <c r="HT297" s="146"/>
      <c r="HU297" s="146"/>
      <c r="HV297" s="146"/>
      <c r="HW297" s="146"/>
      <c r="HX297" s="146"/>
      <c r="HY297" s="146"/>
      <c r="HZ297" s="146"/>
      <c r="IA297" s="146"/>
      <c r="IB297" s="146"/>
      <c r="IC297" s="146"/>
      <c r="ID297" s="146"/>
      <c r="IE297" s="146"/>
      <c r="IF297" s="146"/>
      <c r="IG297" s="146"/>
      <c r="IH297" s="146"/>
      <c r="II297" s="146"/>
      <c r="IJ297" s="146"/>
      <c r="IK297" s="146"/>
      <c r="IL297" s="146"/>
      <c r="IM297" s="146"/>
      <c r="IN297" s="146"/>
      <c r="IO297" s="146"/>
      <c r="IP297" s="146"/>
      <c r="IQ297" s="146"/>
      <c r="IR297" s="146"/>
      <c r="IS297" s="146"/>
      <c r="IT297" s="146"/>
      <c r="IU297" s="146"/>
      <c r="IV297" s="146"/>
      <c r="IW297" s="146"/>
      <c r="IX297" s="146"/>
      <c r="IY297" s="146"/>
      <c r="IZ297" s="146"/>
      <c r="JA297" s="146"/>
      <c r="JB297" s="146"/>
      <c r="JC297" s="146"/>
      <c r="JD297" s="146"/>
      <c r="JE297" s="146"/>
      <c r="JF297" s="146"/>
      <c r="JG297" s="146"/>
      <c r="JH297" s="146"/>
      <c r="JI297" s="146"/>
      <c r="JJ297" s="146"/>
      <c r="JK297" s="146"/>
      <c r="JL297" s="146"/>
      <c r="JM297" s="146"/>
      <c r="JN297" s="146"/>
      <c r="JO297" s="146"/>
      <c r="JP297" s="146"/>
      <c r="JQ297" s="146"/>
      <c r="JR297" s="146"/>
      <c r="JS297" s="146"/>
      <c r="JT297" s="146"/>
      <c r="JU297" s="146"/>
      <c r="JV297" s="146"/>
      <c r="JW297" s="146"/>
      <c r="JX297" s="146"/>
      <c r="JY297" s="146"/>
      <c r="JZ297" s="146"/>
      <c r="KA297" s="146"/>
      <c r="KB297" s="146"/>
      <c r="KC297" s="146"/>
      <c r="KD297" s="146"/>
      <c r="KE297" s="146"/>
      <c r="KF297" s="146"/>
      <c r="KG297" s="146"/>
      <c r="KH297" s="146"/>
      <c r="KI297" s="146"/>
      <c r="KJ297" s="146"/>
      <c r="KK297" s="146"/>
      <c r="KL297" s="146"/>
      <c r="KM297" s="146"/>
      <c r="KN297" s="146"/>
      <c r="KO297" s="146"/>
      <c r="KP297" s="146"/>
      <c r="KQ297" s="146"/>
      <c r="KR297" s="146"/>
      <c r="KS297" s="146"/>
      <c r="KT297" s="146"/>
      <c r="KU297" s="146"/>
      <c r="KV297" s="146"/>
      <c r="KW297" s="146"/>
      <c r="KX297" s="146"/>
      <c r="KY297" s="146"/>
      <c r="KZ297" s="146"/>
      <c r="LA297" s="146"/>
      <c r="LB297" s="146"/>
      <c r="LC297" s="146"/>
      <c r="LD297" s="146"/>
      <c r="LE297" s="146"/>
      <c r="LF297" s="146"/>
      <c r="LG297" s="146"/>
      <c r="LH297" s="146"/>
      <c r="LI297" s="146"/>
      <c r="LJ297" s="146"/>
      <c r="LK297" s="146"/>
      <c r="LL297" s="146"/>
      <c r="LM297" s="146"/>
      <c r="LN297" s="146"/>
      <c r="LO297" s="146"/>
      <c r="LP297" s="146"/>
      <c r="LQ297" s="146"/>
      <c r="LR297" s="146"/>
      <c r="LS297" s="146"/>
      <c r="LT297" s="146"/>
      <c r="LU297" s="146"/>
      <c r="LV297" s="146"/>
      <c r="LW297" s="146"/>
      <c r="LX297" s="146"/>
      <c r="LY297" s="146"/>
      <c r="LZ297" s="146"/>
      <c r="MA297" s="146"/>
      <c r="MB297" s="146"/>
      <c r="MC297" s="146"/>
      <c r="MD297" s="146"/>
      <c r="ME297" s="146"/>
      <c r="MF297" s="146"/>
      <c r="MG297" s="146"/>
      <c r="MH297" s="146"/>
      <c r="MI297" s="146"/>
      <c r="MJ297" s="146"/>
      <c r="MK297" s="146"/>
      <c r="ML297" s="146"/>
      <c r="MM297" s="146"/>
      <c r="MN297" s="146"/>
      <c r="MO297" s="146"/>
      <c r="MP297" s="146"/>
      <c r="MQ297" s="146"/>
      <c r="MR297" s="146"/>
      <c r="MS297" s="146"/>
      <c r="MT297" s="146"/>
      <c r="MU297" s="146"/>
      <c r="MV297" s="146"/>
      <c r="MW297" s="146"/>
      <c r="MX297" s="146"/>
      <c r="MY297" s="146"/>
      <c r="MZ297" s="146"/>
      <c r="NA297" s="146"/>
      <c r="NB297" s="146"/>
      <c r="NC297" s="146"/>
      <c r="ND297" s="146"/>
      <c r="NE297" s="146"/>
      <c r="NF297" s="146"/>
      <c r="NG297" s="146"/>
      <c r="NH297" s="146"/>
      <c r="NI297" s="146"/>
      <c r="NJ297" s="146"/>
      <c r="NK297" s="146"/>
      <c r="NL297" s="146"/>
      <c r="NM297" s="146"/>
      <c r="NN297" s="146"/>
      <c r="NO297" s="146"/>
      <c r="NP297" s="146"/>
      <c r="NQ297" s="146"/>
      <c r="NR297" s="146"/>
      <c r="NS297" s="146"/>
      <c r="NT297" s="146"/>
      <c r="NU297" s="146"/>
      <c r="NV297" s="146"/>
      <c r="NW297" s="146"/>
      <c r="NX297" s="146"/>
      <c r="NY297" s="146"/>
      <c r="NZ297" s="146"/>
      <c r="OA297" s="146"/>
      <c r="OB297" s="146"/>
      <c r="OC297" s="146"/>
      <c r="OD297" s="146"/>
      <c r="OE297" s="146"/>
      <c r="OF297" s="146"/>
      <c r="OG297" s="146"/>
      <c r="OH297" s="146"/>
      <c r="OI297" s="146"/>
      <c r="OJ297" s="146"/>
      <c r="OK297" s="146"/>
      <c r="OL297" s="146"/>
      <c r="OM297" s="146"/>
      <c r="ON297" s="146"/>
      <c r="OO297" s="146"/>
      <c r="OP297" s="146"/>
      <c r="OQ297" s="146"/>
      <c r="OR297" s="146"/>
      <c r="OS297" s="146"/>
      <c r="OT297" s="146"/>
      <c r="OU297" s="146"/>
      <c r="OV297" s="146"/>
      <c r="OW297" s="146"/>
      <c r="OX297" s="146"/>
      <c r="OY297" s="146"/>
      <c r="OZ297" s="146"/>
      <c r="PA297" s="146"/>
      <c r="PB297" s="146"/>
      <c r="PC297" s="146"/>
      <c r="PD297" s="146"/>
      <c r="PE297" s="146"/>
      <c r="PF297" s="146"/>
      <c r="PG297" s="146"/>
      <c r="PH297" s="146"/>
      <c r="PI297" s="146"/>
      <c r="PJ297" s="146"/>
      <c r="PK297" s="146"/>
      <c r="PL297" s="146"/>
      <c r="PM297" s="146"/>
      <c r="PN297" s="146"/>
      <c r="PO297" s="146"/>
      <c r="PP297" s="146"/>
      <c r="PQ297" s="146"/>
      <c r="PR297" s="146"/>
      <c r="PS297" s="146"/>
      <c r="PT297" s="146"/>
      <c r="PU297" s="146"/>
      <c r="PV297" s="146"/>
      <c r="PW297" s="146"/>
      <c r="PX297" s="146"/>
      <c r="PY297" s="146"/>
      <c r="PZ297" s="146"/>
      <c r="QA297" s="146"/>
      <c r="QB297" s="146"/>
      <c r="QC297" s="146"/>
      <c r="QD297" s="146"/>
      <c r="QE297" s="146"/>
      <c r="QF297" s="146"/>
      <c r="QG297" s="146"/>
      <c r="QH297" s="146"/>
      <c r="QI297" s="146"/>
      <c r="QJ297" s="146"/>
      <c r="QK297" s="146"/>
      <c r="QL297" s="146"/>
      <c r="QM297" s="146"/>
      <c r="QN297" s="146"/>
      <c r="QO297" s="146"/>
      <c r="QP297" s="146"/>
      <c r="QQ297" s="146"/>
      <c r="QR297" s="146"/>
      <c r="QS297" s="146"/>
      <c r="QT297" s="146"/>
      <c r="QU297" s="146"/>
      <c r="QV297" s="146"/>
      <c r="QW297" s="146"/>
      <c r="QX297" s="146"/>
      <c r="QY297" s="146"/>
      <c r="QZ297" s="146"/>
      <c r="RA297" s="146"/>
      <c r="RB297" s="146"/>
      <c r="RC297" s="146"/>
      <c r="RD297" s="146"/>
      <c r="RE297" s="146"/>
      <c r="RF297" s="146"/>
      <c r="RG297" s="146"/>
      <c r="RH297" s="146"/>
      <c r="RI297" s="146"/>
      <c r="RJ297" s="146"/>
      <c r="RK297" s="146"/>
      <c r="RL297" s="146"/>
      <c r="RM297" s="146"/>
      <c r="RN297" s="146"/>
      <c r="RO297" s="146"/>
      <c r="RP297" s="146"/>
      <c r="RQ297" s="146"/>
      <c r="RR297" s="146"/>
      <c r="RS297" s="146"/>
      <c r="RT297" s="146"/>
      <c r="RU297" s="146"/>
      <c r="RV297" s="146"/>
      <c r="RW297" s="146"/>
      <c r="RX297" s="146"/>
      <c r="RY297" s="146"/>
      <c r="RZ297" s="146"/>
      <c r="SA297" s="146"/>
      <c r="SB297" s="146"/>
      <c r="SC297" s="146"/>
      <c r="SD297" s="146"/>
      <c r="SE297" s="146"/>
      <c r="SF297" s="146"/>
      <c r="SG297" s="146"/>
      <c r="SH297" s="146"/>
      <c r="SI297" s="146"/>
      <c r="SJ297" s="146"/>
      <c r="SK297" s="146"/>
      <c r="SL297" s="146"/>
      <c r="SM297" s="146"/>
      <c r="SN297" s="146"/>
      <c r="SO297" s="146"/>
      <c r="SP297" s="146"/>
      <c r="SQ297" s="146"/>
      <c r="SR297" s="146"/>
      <c r="SS297" s="146"/>
      <c r="ST297" s="146"/>
      <c r="SU297" s="146"/>
      <c r="SV297" s="146"/>
      <c r="SW297" s="146"/>
      <c r="SX297" s="146"/>
      <c r="SY297" s="146"/>
      <c r="SZ297" s="146"/>
      <c r="TA297" s="146"/>
      <c r="TB297" s="146"/>
      <c r="TC297" s="146"/>
      <c r="TD297" s="146"/>
      <c r="TE297" s="146"/>
      <c r="TF297" s="146"/>
      <c r="TG297" s="146"/>
      <c r="TH297" s="146"/>
      <c r="TI297" s="146"/>
      <c r="TJ297" s="146"/>
      <c r="TK297" s="146"/>
      <c r="TL297" s="146"/>
      <c r="TM297" s="146"/>
      <c r="TN297" s="146"/>
      <c r="TO297" s="146"/>
      <c r="TP297" s="146"/>
      <c r="TQ297" s="146"/>
      <c r="TR297" s="146"/>
      <c r="TS297" s="146"/>
      <c r="TT297" s="146"/>
      <c r="TU297" s="146"/>
      <c r="TV297" s="146"/>
      <c r="TW297" s="146"/>
      <c r="TX297" s="146"/>
      <c r="TY297" s="146"/>
      <c r="TZ297" s="146"/>
      <c r="UA297" s="146"/>
      <c r="UB297" s="146"/>
      <c r="UC297" s="146"/>
      <c r="UD297" s="146"/>
      <c r="UE297" s="146"/>
      <c r="UF297" s="146"/>
      <c r="UG297" s="146"/>
      <c r="UH297" s="146"/>
      <c r="UI297" s="146"/>
      <c r="UJ297" s="146"/>
      <c r="UK297" s="146"/>
      <c r="UL297" s="146"/>
      <c r="UM297" s="146"/>
      <c r="UN297" s="146"/>
      <c r="UO297" s="146"/>
      <c r="UP297" s="146"/>
      <c r="UQ297" s="146"/>
      <c r="UR297" s="146"/>
      <c r="US297" s="146"/>
      <c r="UT297" s="146"/>
      <c r="UU297" s="146"/>
      <c r="UV297" s="146"/>
      <c r="UW297" s="146"/>
      <c r="UX297" s="146"/>
      <c r="UY297" s="146"/>
      <c r="UZ297" s="146"/>
      <c r="VA297" s="146"/>
      <c r="VB297" s="146"/>
      <c r="VC297" s="146"/>
      <c r="VD297" s="146"/>
      <c r="VE297" s="146"/>
      <c r="VF297" s="146"/>
      <c r="VG297" s="146"/>
      <c r="VH297" s="146"/>
      <c r="VI297" s="146"/>
      <c r="VJ297" s="146"/>
      <c r="VK297" s="146"/>
      <c r="VL297" s="146"/>
      <c r="VM297" s="146"/>
      <c r="VN297" s="146"/>
      <c r="VO297" s="146"/>
      <c r="VP297" s="146"/>
      <c r="VQ297" s="146"/>
      <c r="VR297" s="146"/>
      <c r="VS297" s="146"/>
      <c r="VT297" s="146"/>
      <c r="VU297" s="146"/>
      <c r="VV297" s="146"/>
      <c r="VW297" s="146"/>
      <c r="VX297" s="146"/>
      <c r="VY297" s="146"/>
      <c r="VZ297" s="146"/>
      <c r="WA297" s="146"/>
      <c r="WB297" s="146"/>
      <c r="WC297" s="146"/>
      <c r="WD297" s="146"/>
      <c r="WE297" s="146"/>
      <c r="WF297" s="146"/>
      <c r="WG297" s="146"/>
      <c r="WH297" s="146"/>
      <c r="WI297" s="146"/>
      <c r="WJ297" s="146"/>
      <c r="WK297" s="146"/>
      <c r="WL297" s="146"/>
      <c r="WM297" s="146"/>
      <c r="WN297" s="146"/>
      <c r="WO297" s="146"/>
      <c r="WP297" s="146"/>
      <c r="WQ297" s="146"/>
      <c r="WR297" s="146"/>
      <c r="WS297" s="146"/>
      <c r="WT297" s="146"/>
      <c r="WU297" s="146"/>
      <c r="WV297" s="146"/>
      <c r="WW297" s="146"/>
      <c r="WX297" s="146"/>
      <c r="WY297" s="146"/>
      <c r="WZ297" s="146"/>
      <c r="XA297" s="146"/>
      <c r="XB297" s="146"/>
      <c r="XC297" s="146"/>
      <c r="XD297" s="146"/>
      <c r="XE297" s="146"/>
      <c r="XF297" s="146"/>
      <c r="XG297" s="146"/>
      <c r="XH297" s="146"/>
      <c r="XI297" s="146"/>
      <c r="XJ297" s="146"/>
      <c r="XK297" s="146"/>
      <c r="XL297" s="146"/>
      <c r="XM297" s="146"/>
      <c r="XN297" s="146"/>
      <c r="XO297" s="146"/>
      <c r="XP297" s="146"/>
      <c r="XQ297" s="146"/>
      <c r="XR297" s="146"/>
      <c r="XS297" s="146"/>
      <c r="XT297" s="146"/>
      <c r="XU297" s="146"/>
      <c r="XV297" s="146"/>
      <c r="XW297" s="146"/>
      <c r="XX297" s="146"/>
      <c r="XY297" s="146"/>
      <c r="XZ297" s="146"/>
      <c r="YA297" s="146"/>
      <c r="YB297" s="146"/>
      <c r="YC297" s="146"/>
      <c r="YD297" s="146"/>
      <c r="YE297" s="146"/>
      <c r="YF297" s="146"/>
      <c r="YG297" s="146"/>
      <c r="YH297" s="146"/>
      <c r="YI297" s="146"/>
      <c r="YJ297" s="146"/>
      <c r="YK297" s="146"/>
      <c r="YL297" s="146"/>
      <c r="YM297" s="146"/>
      <c r="YN297" s="146"/>
      <c r="YO297" s="146"/>
      <c r="YP297" s="146"/>
      <c r="YQ297" s="146"/>
      <c r="YR297" s="146"/>
      <c r="YS297" s="146"/>
      <c r="YT297" s="146"/>
      <c r="YU297" s="146"/>
      <c r="YV297" s="146"/>
      <c r="YW297" s="146"/>
      <c r="YX297" s="146"/>
      <c r="YY297" s="146"/>
      <c r="YZ297" s="146"/>
      <c r="ZA297" s="146"/>
      <c r="ZB297" s="146"/>
      <c r="ZC297" s="146"/>
      <c r="ZD297" s="146"/>
      <c r="ZE297" s="146"/>
      <c r="ZF297" s="146"/>
      <c r="ZG297" s="146"/>
      <c r="ZH297" s="146"/>
      <c r="ZI297" s="146"/>
      <c r="ZJ297" s="146"/>
      <c r="ZK297" s="146"/>
      <c r="ZL297" s="146"/>
      <c r="ZM297" s="146"/>
      <c r="ZN297" s="146"/>
      <c r="ZO297" s="146"/>
      <c r="ZP297" s="146"/>
      <c r="ZQ297" s="146"/>
      <c r="ZR297" s="146"/>
      <c r="ZS297" s="146"/>
      <c r="ZT297" s="146"/>
      <c r="ZU297" s="146"/>
      <c r="ZV297" s="146"/>
      <c r="ZW297" s="146"/>
      <c r="ZX297" s="146"/>
      <c r="ZY297" s="146"/>
      <c r="ZZ297" s="146"/>
      <c r="AAA297" s="146"/>
      <c r="AAB297" s="146"/>
      <c r="AAC297" s="146"/>
      <c r="AAD297" s="146"/>
      <c r="AAE297" s="146"/>
      <c r="AAF297" s="146"/>
      <c r="AAG297" s="146"/>
      <c r="AAH297" s="146"/>
      <c r="AAI297" s="146"/>
      <c r="AAJ297" s="146"/>
      <c r="AAK297" s="146"/>
      <c r="AAL297" s="146"/>
      <c r="AAM297" s="146"/>
      <c r="AAN297" s="146"/>
      <c r="AAO297" s="146"/>
      <c r="AAP297" s="146"/>
      <c r="AAQ297" s="146"/>
      <c r="AAR297" s="146"/>
      <c r="AAS297" s="146"/>
      <c r="AAT297" s="146"/>
      <c r="AAU297" s="146"/>
      <c r="AAV297" s="146"/>
      <c r="AAW297" s="146"/>
      <c r="AAX297" s="146"/>
      <c r="AAY297" s="146"/>
      <c r="AAZ297" s="146"/>
      <c r="ABA297" s="146"/>
      <c r="ABB297" s="146"/>
      <c r="ABC297" s="146"/>
      <c r="ABD297" s="146"/>
      <c r="ABE297" s="146"/>
      <c r="ABF297" s="146"/>
      <c r="ABG297" s="146"/>
      <c r="ABH297" s="146"/>
      <c r="ABI297" s="146"/>
      <c r="ABJ297" s="146"/>
      <c r="ABK297" s="146"/>
      <c r="ABL297" s="146"/>
      <c r="ABM297" s="146"/>
      <c r="ABN297" s="146"/>
      <c r="ABO297" s="146"/>
      <c r="ABP297" s="146"/>
      <c r="ABQ297" s="146"/>
      <c r="ABR297" s="146"/>
      <c r="ABS297" s="146"/>
      <c r="ABT297" s="146"/>
      <c r="ABU297" s="146"/>
      <c r="ABV297" s="146"/>
      <c r="ABW297" s="146"/>
      <c r="ABX297" s="146"/>
      <c r="ABY297" s="146"/>
      <c r="ABZ297" s="146"/>
      <c r="ACA297" s="146"/>
      <c r="ACB297" s="146"/>
      <c r="ACC297" s="146"/>
      <c r="ACD297" s="146"/>
      <c r="ACE297" s="146"/>
      <c r="ACF297" s="146"/>
      <c r="ACG297" s="146"/>
      <c r="ACH297" s="146"/>
      <c r="ACI297" s="146"/>
      <c r="ACJ297" s="146"/>
      <c r="ACK297" s="146"/>
      <c r="ACL297" s="146"/>
      <c r="ACM297" s="146"/>
      <c r="ACN297" s="146"/>
      <c r="ACO297" s="146"/>
      <c r="ACP297" s="146"/>
      <c r="ACQ297" s="146"/>
      <c r="ACR297" s="146"/>
      <c r="ACS297" s="146"/>
      <c r="ACT297" s="146"/>
      <c r="ACU297" s="146"/>
      <c r="ACV297" s="146"/>
      <c r="ACW297" s="146"/>
      <c r="ACX297" s="146"/>
      <c r="ACY297" s="146"/>
      <c r="ACZ297" s="146"/>
      <c r="ADA297" s="146"/>
      <c r="ADB297" s="146"/>
      <c r="ADC297" s="146"/>
      <c r="ADD297" s="146"/>
      <c r="ADE297" s="146"/>
      <c r="ADF297" s="146"/>
      <c r="ADG297" s="146"/>
      <c r="ADH297" s="146"/>
      <c r="ADI297" s="146"/>
      <c r="ADJ297" s="146"/>
      <c r="ADK297" s="146"/>
      <c r="ADL297" s="146"/>
      <c r="ADM297" s="146"/>
      <c r="ADN297" s="146"/>
      <c r="ADO297" s="146"/>
      <c r="ADP297" s="146"/>
      <c r="ADQ297" s="146"/>
      <c r="ADR297" s="146"/>
      <c r="ADS297" s="146"/>
      <c r="ADT297" s="146"/>
      <c r="ADU297" s="146"/>
      <c r="ADV297" s="146"/>
      <c r="ADW297" s="146"/>
      <c r="ADX297" s="146"/>
      <c r="ADY297" s="146"/>
      <c r="ADZ297" s="146"/>
      <c r="AEA297" s="146"/>
      <c r="AEB297" s="146"/>
      <c r="AEC297" s="146"/>
    </row>
    <row r="298" spans="1:809" ht="15" customHeight="1">
      <c r="A298" s="49"/>
      <c r="B298" s="35">
        <v>3</v>
      </c>
      <c r="C298" s="151" t="s">
        <v>655</v>
      </c>
      <c r="D298" s="157"/>
      <c r="F298" s="152"/>
      <c r="G298" s="153"/>
      <c r="J298" s="154"/>
      <c r="K298" s="155"/>
      <c r="L298" s="156">
        <f>SUMIF($B$1:$B$295,"=3")/3</f>
        <v>182</v>
      </c>
      <c r="M298" s="141"/>
      <c r="AC298" s="127"/>
      <c r="AD298" s="127"/>
      <c r="AE298" s="127"/>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c r="BA298" s="127"/>
      <c r="BB298" s="127"/>
      <c r="BC298" s="127"/>
      <c r="BD298" s="127"/>
      <c r="BE298" s="127"/>
      <c r="BF298" s="127"/>
      <c r="BG298" s="127"/>
      <c r="BH298" s="127"/>
      <c r="BI298" s="127"/>
      <c r="BJ298" s="127"/>
      <c r="BK298" s="127"/>
      <c r="BL298" s="127"/>
      <c r="BM298" s="127"/>
      <c r="BN298" s="127"/>
      <c r="BO298" s="127"/>
      <c r="BP298" s="127"/>
      <c r="BQ298" s="127"/>
      <c r="BR298" s="127"/>
      <c r="BS298" s="127"/>
      <c r="BT298" s="127"/>
      <c r="BU298" s="127"/>
      <c r="BV298" s="127"/>
      <c r="BW298" s="127"/>
      <c r="BX298" s="127"/>
      <c r="BY298" s="127"/>
      <c r="BZ298" s="127"/>
      <c r="CA298" s="127"/>
      <c r="CB298" s="127"/>
      <c r="CC298" s="127"/>
      <c r="CD298" s="127"/>
      <c r="CE298" s="127"/>
      <c r="CF298" s="127"/>
      <c r="CG298" s="127"/>
      <c r="CH298" s="127"/>
      <c r="CI298" s="127"/>
      <c r="CJ298" s="127"/>
      <c r="CK298" s="127"/>
      <c r="CL298" s="127"/>
      <c r="CM298" s="127"/>
      <c r="CN298" s="127"/>
      <c r="CO298" s="127"/>
      <c r="CP298" s="127"/>
      <c r="CQ298" s="127"/>
      <c r="CR298" s="127"/>
      <c r="CS298" s="127"/>
      <c r="CT298" s="127"/>
      <c r="CU298" s="127"/>
      <c r="CV298" s="127"/>
      <c r="CW298" s="127"/>
      <c r="CX298" s="127"/>
      <c r="CY298" s="127"/>
      <c r="CZ298" s="127"/>
      <c r="DA298" s="127"/>
      <c r="DB298" s="127"/>
      <c r="DC298" s="127"/>
      <c r="DD298" s="127"/>
      <c r="DE298" s="127"/>
      <c r="DF298" s="127"/>
      <c r="DG298" s="127"/>
      <c r="DH298" s="127"/>
      <c r="DI298" s="127"/>
      <c r="DJ298" s="127"/>
      <c r="DK298" s="127"/>
      <c r="DL298" s="127"/>
      <c r="DM298" s="127"/>
      <c r="DN298" s="127"/>
      <c r="DO298" s="127"/>
      <c r="DP298" s="127"/>
      <c r="DQ298" s="127"/>
      <c r="DR298" s="127"/>
      <c r="DS298" s="127"/>
      <c r="DT298" s="127"/>
      <c r="DU298" s="127"/>
      <c r="DV298" s="127"/>
      <c r="DW298" s="127"/>
      <c r="DX298" s="127"/>
      <c r="DY298" s="127"/>
      <c r="DZ298" s="127"/>
      <c r="EA298" s="127"/>
      <c r="EB298" s="127"/>
      <c r="EC298" s="127"/>
      <c r="ED298" s="127"/>
      <c r="EE298" s="127"/>
      <c r="EF298" s="127"/>
      <c r="EG298" s="127"/>
      <c r="EH298" s="127"/>
      <c r="EI298" s="127"/>
      <c r="EJ298" s="127"/>
      <c r="EK298" s="127"/>
      <c r="EL298" s="127"/>
      <c r="EM298" s="127"/>
      <c r="EN298" s="127"/>
      <c r="EO298" s="127"/>
      <c r="EP298" s="127"/>
      <c r="EQ298" s="127"/>
      <c r="ER298" s="127"/>
      <c r="ES298" s="127"/>
      <c r="ET298" s="127"/>
      <c r="EU298" s="127"/>
      <c r="EV298" s="127"/>
      <c r="EW298" s="127"/>
      <c r="EX298" s="127"/>
      <c r="EY298" s="127"/>
      <c r="EZ298" s="127"/>
      <c r="FA298" s="127"/>
      <c r="FB298" s="127"/>
      <c r="FC298" s="127"/>
      <c r="FD298" s="127"/>
      <c r="FE298" s="127"/>
      <c r="FF298" s="146"/>
      <c r="FG298" s="146"/>
      <c r="FH298" s="146"/>
      <c r="FI298" s="146"/>
      <c r="FJ298" s="146"/>
      <c r="FK298" s="146"/>
      <c r="FL298" s="146"/>
      <c r="FM298" s="146"/>
      <c r="FN298" s="146"/>
      <c r="FO298" s="146"/>
      <c r="FP298" s="146"/>
      <c r="FQ298" s="146"/>
      <c r="FR298" s="146"/>
      <c r="FS298" s="146"/>
      <c r="FT298" s="146"/>
      <c r="FU298" s="146"/>
      <c r="FV298" s="146"/>
      <c r="FW298" s="146"/>
      <c r="FX298" s="146"/>
      <c r="FY298" s="146"/>
      <c r="FZ298" s="146"/>
      <c r="GA298" s="146"/>
      <c r="GB298" s="146"/>
      <c r="GC298" s="146"/>
      <c r="GD298" s="146"/>
      <c r="GE298" s="146"/>
      <c r="GF298" s="146"/>
      <c r="GG298" s="146"/>
      <c r="GH298" s="146"/>
      <c r="GI298" s="146"/>
      <c r="GJ298" s="146"/>
      <c r="GK298" s="146"/>
      <c r="GL298" s="146"/>
      <c r="GM298" s="146"/>
      <c r="GN298" s="146"/>
      <c r="GO298" s="146"/>
      <c r="GP298" s="146"/>
      <c r="GQ298" s="146"/>
      <c r="GR298" s="146"/>
      <c r="GS298" s="146"/>
      <c r="GT298" s="146"/>
      <c r="GU298" s="146"/>
      <c r="GV298" s="146"/>
      <c r="GW298" s="146"/>
      <c r="GX298" s="146"/>
      <c r="GY298" s="146"/>
      <c r="GZ298" s="146"/>
      <c r="HA298" s="146"/>
      <c r="HB298" s="146"/>
      <c r="HC298" s="146"/>
      <c r="HD298" s="146"/>
      <c r="HE298" s="146"/>
      <c r="HF298" s="146"/>
      <c r="HG298" s="146"/>
      <c r="HH298" s="146"/>
      <c r="HI298" s="146"/>
      <c r="HJ298" s="146"/>
      <c r="HK298" s="146"/>
      <c r="HL298" s="146"/>
      <c r="HM298" s="146"/>
      <c r="HN298" s="146"/>
      <c r="HO298" s="146"/>
      <c r="HP298" s="146"/>
      <c r="HQ298" s="146"/>
      <c r="HR298" s="146"/>
      <c r="HS298" s="146"/>
      <c r="HT298" s="146"/>
      <c r="HU298" s="146"/>
      <c r="HV298" s="146"/>
      <c r="HW298" s="146"/>
      <c r="HX298" s="146"/>
      <c r="HY298" s="146"/>
      <c r="HZ298" s="146"/>
      <c r="IA298" s="146"/>
      <c r="IB298" s="146"/>
      <c r="IC298" s="146"/>
      <c r="ID298" s="146"/>
      <c r="IE298" s="146"/>
      <c r="IF298" s="146"/>
      <c r="IG298" s="146"/>
      <c r="IH298" s="146"/>
      <c r="II298" s="146"/>
      <c r="IJ298" s="146"/>
      <c r="IK298" s="146"/>
      <c r="IL298" s="146"/>
      <c r="IM298" s="146"/>
      <c r="IN298" s="146"/>
      <c r="IO298" s="146"/>
      <c r="IP298" s="146"/>
      <c r="IQ298" s="146"/>
      <c r="IR298" s="146"/>
      <c r="IS298" s="146"/>
      <c r="IT298" s="146"/>
      <c r="IU298" s="146"/>
      <c r="IV298" s="146"/>
      <c r="IW298" s="146"/>
      <c r="IX298" s="146"/>
      <c r="IY298" s="146"/>
      <c r="IZ298" s="146"/>
      <c r="JA298" s="146"/>
      <c r="JB298" s="146"/>
      <c r="JC298" s="146"/>
      <c r="JD298" s="146"/>
      <c r="JE298" s="146"/>
      <c r="JF298" s="146"/>
      <c r="JG298" s="146"/>
      <c r="JH298" s="146"/>
      <c r="JI298" s="146"/>
      <c r="JJ298" s="146"/>
      <c r="JK298" s="146"/>
      <c r="JL298" s="146"/>
      <c r="JM298" s="146"/>
      <c r="JN298" s="146"/>
      <c r="JO298" s="146"/>
      <c r="JP298" s="146"/>
      <c r="JQ298" s="146"/>
      <c r="JR298" s="146"/>
      <c r="JS298" s="146"/>
      <c r="JT298" s="146"/>
      <c r="JU298" s="146"/>
      <c r="JV298" s="146"/>
      <c r="JW298" s="146"/>
      <c r="JX298" s="146"/>
      <c r="JY298" s="146"/>
      <c r="JZ298" s="146"/>
      <c r="KA298" s="146"/>
      <c r="KB298" s="146"/>
      <c r="KC298" s="146"/>
      <c r="KD298" s="146"/>
      <c r="KE298" s="146"/>
      <c r="KF298" s="146"/>
      <c r="KG298" s="146"/>
      <c r="KH298" s="146"/>
      <c r="KI298" s="146"/>
      <c r="KJ298" s="146"/>
      <c r="KK298" s="146"/>
      <c r="KL298" s="146"/>
      <c r="KM298" s="146"/>
      <c r="KN298" s="146"/>
      <c r="KO298" s="146"/>
      <c r="KP298" s="146"/>
      <c r="KQ298" s="146"/>
      <c r="KR298" s="146"/>
      <c r="KS298" s="146"/>
      <c r="KT298" s="146"/>
      <c r="KU298" s="146"/>
      <c r="KV298" s="146"/>
      <c r="KW298" s="146"/>
      <c r="KX298" s="146"/>
      <c r="KY298" s="146"/>
      <c r="KZ298" s="146"/>
      <c r="LA298" s="146"/>
      <c r="LB298" s="146"/>
      <c r="LC298" s="146"/>
      <c r="LD298" s="146"/>
      <c r="LE298" s="146"/>
      <c r="LF298" s="146"/>
      <c r="LG298" s="146"/>
      <c r="LH298" s="146"/>
      <c r="LI298" s="146"/>
      <c r="LJ298" s="146"/>
      <c r="LK298" s="146"/>
      <c r="LL298" s="146"/>
      <c r="LM298" s="146"/>
      <c r="LN298" s="146"/>
      <c r="LO298" s="146"/>
      <c r="LP298" s="146"/>
      <c r="LQ298" s="146"/>
      <c r="LR298" s="146"/>
      <c r="LS298" s="146"/>
      <c r="LT298" s="146"/>
      <c r="LU298" s="146"/>
      <c r="LV298" s="146"/>
      <c r="LW298" s="146"/>
      <c r="LX298" s="146"/>
      <c r="LY298" s="146"/>
      <c r="LZ298" s="146"/>
      <c r="MA298" s="146"/>
      <c r="MB298" s="146"/>
      <c r="MC298" s="146"/>
      <c r="MD298" s="146"/>
      <c r="ME298" s="146"/>
      <c r="MF298" s="146"/>
      <c r="MG298" s="146"/>
      <c r="MH298" s="146"/>
      <c r="MI298" s="146"/>
      <c r="MJ298" s="146"/>
      <c r="MK298" s="146"/>
      <c r="ML298" s="146"/>
      <c r="MM298" s="146"/>
      <c r="MN298" s="146"/>
      <c r="MO298" s="146"/>
      <c r="MP298" s="146"/>
      <c r="MQ298" s="146"/>
      <c r="MR298" s="146"/>
      <c r="MS298" s="146"/>
      <c r="MT298" s="146"/>
      <c r="MU298" s="146"/>
      <c r="MV298" s="146"/>
      <c r="MW298" s="146"/>
      <c r="MX298" s="146"/>
      <c r="MY298" s="146"/>
      <c r="MZ298" s="146"/>
      <c r="NA298" s="146"/>
      <c r="NB298" s="146"/>
      <c r="NC298" s="146"/>
      <c r="ND298" s="146"/>
      <c r="NE298" s="146"/>
      <c r="NF298" s="146"/>
      <c r="NG298" s="146"/>
      <c r="NH298" s="146"/>
      <c r="NI298" s="146"/>
      <c r="NJ298" s="146"/>
      <c r="NK298" s="146"/>
      <c r="NL298" s="146"/>
      <c r="NM298" s="146"/>
      <c r="NN298" s="146"/>
      <c r="NO298" s="146"/>
      <c r="NP298" s="146"/>
      <c r="NQ298" s="146"/>
      <c r="NR298" s="146"/>
      <c r="NS298" s="146"/>
      <c r="NT298" s="146"/>
      <c r="NU298" s="146"/>
      <c r="NV298" s="146"/>
      <c r="NW298" s="146"/>
      <c r="NX298" s="146"/>
      <c r="NY298" s="146"/>
      <c r="NZ298" s="146"/>
      <c r="OA298" s="146"/>
      <c r="OB298" s="146"/>
      <c r="OC298" s="146"/>
      <c r="OD298" s="146"/>
      <c r="OE298" s="146"/>
      <c r="OF298" s="146"/>
      <c r="OG298" s="146"/>
      <c r="OH298" s="146"/>
      <c r="OI298" s="146"/>
      <c r="OJ298" s="146"/>
      <c r="OK298" s="146"/>
      <c r="OL298" s="146"/>
      <c r="OM298" s="146"/>
      <c r="ON298" s="146"/>
      <c r="OO298" s="146"/>
      <c r="OP298" s="146"/>
      <c r="OQ298" s="146"/>
      <c r="OR298" s="146"/>
      <c r="OS298" s="146"/>
      <c r="OT298" s="146"/>
      <c r="OU298" s="146"/>
      <c r="OV298" s="146"/>
      <c r="OW298" s="146"/>
      <c r="OX298" s="146"/>
      <c r="OY298" s="146"/>
      <c r="OZ298" s="146"/>
      <c r="PA298" s="146"/>
      <c r="PB298" s="146"/>
      <c r="PC298" s="146"/>
      <c r="PD298" s="146"/>
      <c r="PE298" s="146"/>
      <c r="PF298" s="146"/>
      <c r="PG298" s="146"/>
      <c r="PH298" s="146"/>
      <c r="PI298" s="146"/>
      <c r="PJ298" s="146"/>
      <c r="PK298" s="146"/>
      <c r="PL298" s="146"/>
      <c r="PM298" s="146"/>
      <c r="PN298" s="146"/>
      <c r="PO298" s="146"/>
      <c r="PP298" s="146"/>
      <c r="PQ298" s="146"/>
      <c r="PR298" s="146"/>
      <c r="PS298" s="146"/>
      <c r="PT298" s="146"/>
      <c r="PU298" s="146"/>
      <c r="PV298" s="146"/>
      <c r="PW298" s="146"/>
      <c r="PX298" s="146"/>
      <c r="PY298" s="146"/>
      <c r="PZ298" s="146"/>
      <c r="QA298" s="146"/>
      <c r="QB298" s="146"/>
      <c r="QC298" s="146"/>
      <c r="QD298" s="146"/>
      <c r="QE298" s="146"/>
      <c r="QF298" s="146"/>
      <c r="QG298" s="146"/>
      <c r="QH298" s="146"/>
      <c r="QI298" s="146"/>
      <c r="QJ298" s="146"/>
      <c r="QK298" s="146"/>
      <c r="QL298" s="146"/>
      <c r="QM298" s="146"/>
      <c r="QN298" s="146"/>
      <c r="QO298" s="146"/>
      <c r="QP298" s="146"/>
      <c r="QQ298" s="146"/>
      <c r="QR298" s="146"/>
      <c r="QS298" s="146"/>
      <c r="QT298" s="146"/>
      <c r="QU298" s="146"/>
      <c r="QV298" s="146"/>
      <c r="QW298" s="146"/>
      <c r="QX298" s="146"/>
      <c r="QY298" s="146"/>
      <c r="QZ298" s="146"/>
      <c r="RA298" s="146"/>
      <c r="RB298" s="146"/>
      <c r="RC298" s="146"/>
      <c r="RD298" s="146"/>
      <c r="RE298" s="146"/>
      <c r="RF298" s="146"/>
      <c r="RG298" s="146"/>
      <c r="RH298" s="146"/>
      <c r="RI298" s="146"/>
      <c r="RJ298" s="146"/>
      <c r="RK298" s="146"/>
      <c r="RL298" s="146"/>
      <c r="RM298" s="146"/>
      <c r="RN298" s="146"/>
      <c r="RO298" s="146"/>
      <c r="RP298" s="146"/>
      <c r="RQ298" s="146"/>
      <c r="RR298" s="146"/>
      <c r="RS298" s="146"/>
      <c r="RT298" s="146"/>
      <c r="RU298" s="146"/>
      <c r="RV298" s="146"/>
      <c r="RW298" s="146"/>
      <c r="RX298" s="146"/>
      <c r="RY298" s="146"/>
      <c r="RZ298" s="146"/>
      <c r="SA298" s="146"/>
      <c r="SB298" s="146"/>
      <c r="SC298" s="146"/>
      <c r="SD298" s="146"/>
      <c r="SE298" s="146"/>
      <c r="SF298" s="146"/>
      <c r="SG298" s="146"/>
      <c r="SH298" s="146"/>
      <c r="SI298" s="146"/>
      <c r="SJ298" s="146"/>
      <c r="SK298" s="146"/>
      <c r="SL298" s="146"/>
      <c r="SM298" s="146"/>
      <c r="SN298" s="146"/>
      <c r="SO298" s="146"/>
      <c r="SP298" s="146"/>
      <c r="SQ298" s="146"/>
      <c r="SR298" s="146"/>
      <c r="SS298" s="146"/>
      <c r="ST298" s="146"/>
      <c r="SU298" s="146"/>
      <c r="SV298" s="146"/>
      <c r="SW298" s="146"/>
      <c r="SX298" s="146"/>
      <c r="SY298" s="146"/>
      <c r="SZ298" s="146"/>
      <c r="TA298" s="146"/>
      <c r="TB298" s="146"/>
      <c r="TC298" s="146"/>
      <c r="TD298" s="146"/>
      <c r="TE298" s="146"/>
      <c r="TF298" s="146"/>
      <c r="TG298" s="146"/>
      <c r="TH298" s="146"/>
      <c r="TI298" s="146"/>
      <c r="TJ298" s="146"/>
      <c r="TK298" s="146"/>
      <c r="TL298" s="146"/>
      <c r="TM298" s="146"/>
      <c r="TN298" s="146"/>
      <c r="TO298" s="146"/>
      <c r="TP298" s="146"/>
      <c r="TQ298" s="146"/>
      <c r="TR298" s="146"/>
      <c r="TS298" s="146"/>
      <c r="TT298" s="146"/>
      <c r="TU298" s="146"/>
      <c r="TV298" s="146"/>
      <c r="TW298" s="146"/>
      <c r="TX298" s="146"/>
      <c r="TY298" s="146"/>
      <c r="TZ298" s="146"/>
      <c r="UA298" s="146"/>
      <c r="UB298" s="146"/>
      <c r="UC298" s="146"/>
      <c r="UD298" s="146"/>
      <c r="UE298" s="146"/>
      <c r="UF298" s="146"/>
      <c r="UG298" s="146"/>
      <c r="UH298" s="146"/>
      <c r="UI298" s="146"/>
      <c r="UJ298" s="146"/>
      <c r="UK298" s="146"/>
      <c r="UL298" s="146"/>
      <c r="UM298" s="146"/>
      <c r="UN298" s="146"/>
      <c r="UO298" s="146"/>
      <c r="UP298" s="146"/>
      <c r="UQ298" s="146"/>
      <c r="UR298" s="146"/>
      <c r="US298" s="146"/>
      <c r="UT298" s="146"/>
      <c r="UU298" s="146"/>
      <c r="UV298" s="146"/>
      <c r="UW298" s="146"/>
      <c r="UX298" s="146"/>
      <c r="UY298" s="146"/>
      <c r="UZ298" s="146"/>
      <c r="VA298" s="146"/>
      <c r="VB298" s="146"/>
      <c r="VC298" s="146"/>
      <c r="VD298" s="146"/>
      <c r="VE298" s="146"/>
      <c r="VF298" s="146"/>
      <c r="VG298" s="146"/>
      <c r="VH298" s="146"/>
      <c r="VI298" s="146"/>
      <c r="VJ298" s="146"/>
      <c r="VK298" s="146"/>
      <c r="VL298" s="146"/>
      <c r="VM298" s="146"/>
      <c r="VN298" s="146"/>
      <c r="VO298" s="146"/>
      <c r="VP298" s="146"/>
      <c r="VQ298" s="146"/>
      <c r="VR298" s="146"/>
      <c r="VS298" s="146"/>
      <c r="VT298" s="146"/>
      <c r="VU298" s="146"/>
      <c r="VV298" s="146"/>
      <c r="VW298" s="146"/>
      <c r="VX298" s="146"/>
      <c r="VY298" s="146"/>
      <c r="VZ298" s="146"/>
      <c r="WA298" s="146"/>
      <c r="WB298" s="146"/>
      <c r="WC298" s="146"/>
      <c r="WD298" s="146"/>
      <c r="WE298" s="146"/>
      <c r="WF298" s="146"/>
      <c r="WG298" s="146"/>
      <c r="WH298" s="146"/>
      <c r="WI298" s="146"/>
      <c r="WJ298" s="146"/>
      <c r="WK298" s="146"/>
      <c r="WL298" s="146"/>
      <c r="WM298" s="146"/>
      <c r="WN298" s="146"/>
      <c r="WO298" s="146"/>
      <c r="WP298" s="146"/>
      <c r="WQ298" s="146"/>
      <c r="WR298" s="146"/>
      <c r="WS298" s="146"/>
      <c r="WT298" s="146"/>
      <c r="WU298" s="146"/>
      <c r="WV298" s="146"/>
      <c r="WW298" s="146"/>
      <c r="WX298" s="146"/>
      <c r="WY298" s="146"/>
      <c r="WZ298" s="146"/>
      <c r="XA298" s="146"/>
      <c r="XB298" s="146"/>
      <c r="XC298" s="146"/>
      <c r="XD298" s="146"/>
      <c r="XE298" s="146"/>
      <c r="XF298" s="146"/>
      <c r="XG298" s="146"/>
      <c r="XH298" s="146"/>
      <c r="XI298" s="146"/>
      <c r="XJ298" s="146"/>
      <c r="XK298" s="146"/>
      <c r="XL298" s="146"/>
      <c r="XM298" s="146"/>
      <c r="XN298" s="146"/>
      <c r="XO298" s="146"/>
      <c r="XP298" s="146"/>
      <c r="XQ298" s="146"/>
      <c r="XR298" s="146"/>
      <c r="XS298" s="146"/>
      <c r="XT298" s="146"/>
      <c r="XU298" s="146"/>
      <c r="XV298" s="146"/>
      <c r="XW298" s="146"/>
      <c r="XX298" s="146"/>
      <c r="XY298" s="146"/>
      <c r="XZ298" s="146"/>
      <c r="YA298" s="146"/>
      <c r="YB298" s="146"/>
      <c r="YC298" s="146"/>
      <c r="YD298" s="146"/>
      <c r="YE298" s="146"/>
      <c r="YF298" s="146"/>
      <c r="YG298" s="146"/>
      <c r="YH298" s="146"/>
      <c r="YI298" s="146"/>
      <c r="YJ298" s="146"/>
      <c r="YK298" s="146"/>
      <c r="YL298" s="146"/>
      <c r="YM298" s="146"/>
      <c r="YN298" s="146"/>
      <c r="YO298" s="146"/>
      <c r="YP298" s="146"/>
      <c r="YQ298" s="146"/>
      <c r="YR298" s="146"/>
      <c r="YS298" s="146"/>
      <c r="YT298" s="146"/>
      <c r="YU298" s="146"/>
      <c r="YV298" s="146"/>
      <c r="YW298" s="146"/>
      <c r="YX298" s="146"/>
      <c r="YY298" s="146"/>
      <c r="YZ298" s="146"/>
      <c r="ZA298" s="146"/>
      <c r="ZB298" s="146"/>
      <c r="ZC298" s="146"/>
      <c r="ZD298" s="146"/>
      <c r="ZE298" s="146"/>
      <c r="ZF298" s="146"/>
      <c r="ZG298" s="146"/>
      <c r="ZH298" s="146"/>
      <c r="ZI298" s="146"/>
      <c r="ZJ298" s="146"/>
      <c r="ZK298" s="146"/>
      <c r="ZL298" s="146"/>
      <c r="ZM298" s="146"/>
      <c r="ZN298" s="146"/>
      <c r="ZO298" s="146"/>
      <c r="ZP298" s="146"/>
      <c r="ZQ298" s="146"/>
      <c r="ZR298" s="146"/>
      <c r="ZS298" s="146"/>
      <c r="ZT298" s="146"/>
      <c r="ZU298" s="146"/>
      <c r="ZV298" s="146"/>
      <c r="ZW298" s="146"/>
      <c r="ZX298" s="146"/>
      <c r="ZY298" s="146"/>
      <c r="ZZ298" s="146"/>
      <c r="AAA298" s="146"/>
      <c r="AAB298" s="146"/>
      <c r="AAC298" s="146"/>
      <c r="AAD298" s="146"/>
      <c r="AAE298" s="146"/>
      <c r="AAF298" s="146"/>
      <c r="AAG298" s="146"/>
      <c r="AAH298" s="146"/>
      <c r="AAI298" s="146"/>
      <c r="AAJ298" s="146"/>
      <c r="AAK298" s="146"/>
      <c r="AAL298" s="146"/>
      <c r="AAM298" s="146"/>
      <c r="AAN298" s="146"/>
      <c r="AAO298" s="146"/>
      <c r="AAP298" s="146"/>
      <c r="AAQ298" s="146"/>
      <c r="AAR298" s="146"/>
      <c r="AAS298" s="146"/>
      <c r="AAT298" s="146"/>
      <c r="AAU298" s="146"/>
      <c r="AAV298" s="146"/>
      <c r="AAW298" s="146"/>
      <c r="AAX298" s="146"/>
      <c r="AAY298" s="146"/>
      <c r="AAZ298" s="146"/>
      <c r="ABA298" s="146"/>
      <c r="ABB298" s="146"/>
      <c r="ABC298" s="146"/>
      <c r="ABD298" s="146"/>
      <c r="ABE298" s="146"/>
      <c r="ABF298" s="146"/>
      <c r="ABG298" s="146"/>
      <c r="ABH298" s="146"/>
      <c r="ABI298" s="146"/>
      <c r="ABJ298" s="146"/>
      <c r="ABK298" s="146"/>
      <c r="ABL298" s="146"/>
      <c r="ABM298" s="146"/>
      <c r="ABN298" s="146"/>
      <c r="ABO298" s="146"/>
      <c r="ABP298" s="146"/>
      <c r="ABQ298" s="146"/>
      <c r="ABR298" s="146"/>
      <c r="ABS298" s="146"/>
      <c r="ABT298" s="146"/>
      <c r="ABU298" s="146"/>
      <c r="ABV298" s="146"/>
      <c r="ABW298" s="146"/>
      <c r="ABX298" s="146"/>
      <c r="ABY298" s="146"/>
      <c r="ABZ298" s="146"/>
      <c r="ACA298" s="146"/>
      <c r="ACB298" s="146"/>
      <c r="ACC298" s="146"/>
      <c r="ACD298" s="146"/>
      <c r="ACE298" s="146"/>
      <c r="ACF298" s="146"/>
      <c r="ACG298" s="146"/>
      <c r="ACH298" s="146"/>
      <c r="ACI298" s="146"/>
      <c r="ACJ298" s="146"/>
      <c r="ACK298" s="146"/>
      <c r="ACL298" s="146"/>
      <c r="ACM298" s="146"/>
      <c r="ACN298" s="146"/>
      <c r="ACO298" s="146"/>
      <c r="ACP298" s="146"/>
      <c r="ACQ298" s="146"/>
      <c r="ACR298" s="146"/>
      <c r="ACS298" s="146"/>
      <c r="ACT298" s="146"/>
      <c r="ACU298" s="146"/>
      <c r="ACV298" s="146"/>
      <c r="ACW298" s="146"/>
      <c r="ACX298" s="146"/>
      <c r="ACY298" s="146"/>
      <c r="ACZ298" s="146"/>
      <c r="ADA298" s="146"/>
      <c r="ADB298" s="146"/>
      <c r="ADC298" s="146"/>
      <c r="ADD298" s="146"/>
      <c r="ADE298" s="146"/>
      <c r="ADF298" s="146"/>
      <c r="ADG298" s="146"/>
      <c r="ADH298" s="146"/>
      <c r="ADI298" s="146"/>
      <c r="ADJ298" s="146"/>
      <c r="ADK298" s="146"/>
      <c r="ADL298" s="146"/>
      <c r="ADM298" s="146"/>
      <c r="ADN298" s="146"/>
      <c r="ADO298" s="146"/>
      <c r="ADP298" s="146"/>
      <c r="ADQ298" s="146"/>
      <c r="ADR298" s="146"/>
      <c r="ADS298" s="146"/>
      <c r="ADT298" s="146"/>
      <c r="ADU298" s="146"/>
      <c r="ADV298" s="146"/>
      <c r="ADW298" s="146"/>
      <c r="ADX298" s="146"/>
      <c r="ADY298" s="146"/>
      <c r="ADZ298" s="146"/>
      <c r="AEA298" s="146"/>
      <c r="AEB298" s="146"/>
      <c r="AEC298" s="146"/>
    </row>
    <row r="299" spans="1:809" ht="15" customHeight="1">
      <c r="A299" s="36"/>
      <c r="B299" s="35">
        <v>4</v>
      </c>
      <c r="C299" s="151" t="s">
        <v>656</v>
      </c>
      <c r="D299" s="157"/>
      <c r="F299" s="152"/>
      <c r="G299" s="158"/>
      <c r="J299" s="154"/>
      <c r="K299" s="155"/>
      <c r="L299" s="156">
        <f>SUMIF($B$1:$B$295,"=4")/4</f>
        <v>8</v>
      </c>
      <c r="M299" s="141"/>
      <c r="O299" s="138"/>
      <c r="Q299" s="159"/>
      <c r="AC299" s="127"/>
      <c r="AD299" s="127"/>
      <c r="AE299" s="127"/>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c r="BA299" s="127"/>
      <c r="BB299" s="127"/>
      <c r="BC299" s="127"/>
      <c r="BD299" s="127"/>
      <c r="BE299" s="127"/>
      <c r="BF299" s="127"/>
      <c r="BG299" s="127"/>
      <c r="BH299" s="127"/>
      <c r="BI299" s="127"/>
      <c r="BJ299" s="127"/>
      <c r="BK299" s="127"/>
      <c r="BL299" s="127"/>
      <c r="BM299" s="127"/>
      <c r="BN299" s="127"/>
      <c r="BO299" s="127"/>
      <c r="BP299" s="127"/>
      <c r="BQ299" s="127"/>
      <c r="BR299" s="127"/>
      <c r="BS299" s="127"/>
      <c r="BT299" s="127"/>
      <c r="BU299" s="127"/>
      <c r="BV299" s="127"/>
      <c r="BW299" s="127"/>
      <c r="BX299" s="127"/>
      <c r="BY299" s="127"/>
      <c r="BZ299" s="127"/>
      <c r="CA299" s="127"/>
      <c r="CB299" s="127"/>
      <c r="CC299" s="127"/>
      <c r="CD299" s="127"/>
      <c r="CE299" s="127"/>
      <c r="CF299" s="127"/>
      <c r="CG299" s="127"/>
      <c r="CH299" s="127"/>
      <c r="CI299" s="127"/>
      <c r="CJ299" s="127"/>
      <c r="CK299" s="127"/>
      <c r="CL299" s="127"/>
      <c r="CM299" s="127"/>
      <c r="CN299" s="127"/>
      <c r="CO299" s="127"/>
      <c r="CP299" s="127"/>
      <c r="CQ299" s="127"/>
      <c r="CR299" s="127"/>
      <c r="CS299" s="127"/>
      <c r="CT299" s="127"/>
      <c r="CU299" s="127"/>
      <c r="CV299" s="127"/>
      <c r="CW299" s="127"/>
      <c r="CX299" s="127"/>
      <c r="CY299" s="127"/>
      <c r="CZ299" s="127"/>
      <c r="DA299" s="127"/>
      <c r="DB299" s="127"/>
      <c r="DC299" s="127"/>
      <c r="DD299" s="127"/>
      <c r="DE299" s="127"/>
      <c r="DF299" s="127"/>
      <c r="DG299" s="127"/>
      <c r="DH299" s="127"/>
      <c r="DI299" s="127"/>
      <c r="DJ299" s="127"/>
      <c r="DK299" s="127"/>
      <c r="DL299" s="127"/>
      <c r="DM299" s="127"/>
      <c r="DN299" s="127"/>
      <c r="DO299" s="127"/>
      <c r="DP299" s="127"/>
      <c r="DQ299" s="127"/>
      <c r="DR299" s="127"/>
      <c r="DS299" s="127"/>
      <c r="DT299" s="127"/>
      <c r="DU299" s="127"/>
      <c r="DV299" s="127"/>
      <c r="DW299" s="127"/>
      <c r="DX299" s="127"/>
      <c r="DY299" s="127"/>
      <c r="DZ299" s="127"/>
      <c r="EA299" s="127"/>
      <c r="EB299" s="127"/>
      <c r="EC299" s="127"/>
      <c r="ED299" s="127"/>
      <c r="EE299" s="127"/>
      <c r="EF299" s="127"/>
      <c r="EG299" s="127"/>
      <c r="EH299" s="127"/>
      <c r="EI299" s="127"/>
      <c r="EJ299" s="127"/>
      <c r="EK299" s="127"/>
      <c r="EL299" s="127"/>
      <c r="EM299" s="127"/>
      <c r="EN299" s="127"/>
      <c r="EO299" s="127"/>
      <c r="EP299" s="127"/>
      <c r="EQ299" s="127"/>
      <c r="ER299" s="127"/>
      <c r="ES299" s="127"/>
      <c r="ET299" s="127"/>
      <c r="EU299" s="127"/>
      <c r="EV299" s="127"/>
      <c r="EW299" s="127"/>
      <c r="EX299" s="127"/>
      <c r="EY299" s="127"/>
      <c r="EZ299" s="127"/>
      <c r="FA299" s="127"/>
      <c r="FB299" s="127"/>
      <c r="FC299" s="127"/>
      <c r="FD299" s="127"/>
      <c r="FE299" s="127"/>
      <c r="FF299" s="146"/>
      <c r="FG299" s="146"/>
      <c r="FH299" s="146"/>
      <c r="FI299" s="146"/>
      <c r="FJ299" s="146"/>
      <c r="FK299" s="146"/>
      <c r="FL299" s="146"/>
      <c r="FM299" s="146"/>
      <c r="FN299" s="146"/>
      <c r="FO299" s="146"/>
      <c r="FP299" s="146"/>
      <c r="FQ299" s="146"/>
      <c r="FR299" s="146"/>
      <c r="FS299" s="146"/>
      <c r="FT299" s="146"/>
      <c r="FU299" s="146"/>
      <c r="FV299" s="146"/>
      <c r="FW299" s="146"/>
      <c r="FX299" s="146"/>
      <c r="FY299" s="146"/>
      <c r="FZ299" s="146"/>
      <c r="GA299" s="146"/>
      <c r="GB299" s="146"/>
      <c r="GC299" s="146"/>
      <c r="GD299" s="146"/>
      <c r="GE299" s="146"/>
      <c r="GF299" s="146"/>
      <c r="GG299" s="146"/>
      <c r="GH299" s="146"/>
      <c r="GI299" s="146"/>
      <c r="GJ299" s="146"/>
      <c r="GK299" s="146"/>
      <c r="GL299" s="146"/>
      <c r="GM299" s="146"/>
      <c r="GN299" s="146"/>
      <c r="GO299" s="146"/>
      <c r="GP299" s="146"/>
      <c r="GQ299" s="146"/>
      <c r="GR299" s="146"/>
      <c r="GS299" s="146"/>
      <c r="GT299" s="146"/>
      <c r="GU299" s="146"/>
      <c r="GV299" s="146"/>
      <c r="GW299" s="146"/>
      <c r="GX299" s="146"/>
      <c r="GY299" s="146"/>
      <c r="GZ299" s="146"/>
      <c r="HA299" s="146"/>
      <c r="HB299" s="146"/>
      <c r="HC299" s="146"/>
      <c r="HD299" s="146"/>
      <c r="HE299" s="146"/>
      <c r="HF299" s="146"/>
      <c r="HG299" s="146"/>
      <c r="HH299" s="146"/>
      <c r="HI299" s="146"/>
      <c r="HJ299" s="146"/>
      <c r="HK299" s="146"/>
      <c r="HL299" s="146"/>
      <c r="HM299" s="146"/>
      <c r="HN299" s="146"/>
      <c r="HO299" s="146"/>
      <c r="HP299" s="146"/>
      <c r="HQ299" s="146"/>
      <c r="HR299" s="146"/>
      <c r="HS299" s="146"/>
      <c r="HT299" s="146"/>
      <c r="HU299" s="146"/>
      <c r="HV299" s="146"/>
      <c r="HW299" s="146"/>
      <c r="HX299" s="146"/>
      <c r="HY299" s="146"/>
      <c r="HZ299" s="146"/>
      <c r="IA299" s="146"/>
      <c r="IB299" s="146"/>
      <c r="IC299" s="146"/>
      <c r="ID299" s="146"/>
      <c r="IE299" s="146"/>
      <c r="IF299" s="146"/>
      <c r="IG299" s="146"/>
      <c r="IH299" s="146"/>
      <c r="II299" s="146"/>
      <c r="IJ299" s="146"/>
      <c r="IK299" s="146"/>
      <c r="IL299" s="146"/>
      <c r="IM299" s="146"/>
      <c r="IN299" s="146"/>
      <c r="IO299" s="146"/>
      <c r="IP299" s="146"/>
      <c r="IQ299" s="146"/>
      <c r="IR299" s="146"/>
      <c r="IS299" s="146"/>
      <c r="IT299" s="146"/>
      <c r="IU299" s="146"/>
      <c r="IV299" s="146"/>
      <c r="IW299" s="146"/>
      <c r="IX299" s="146"/>
      <c r="IY299" s="146"/>
      <c r="IZ299" s="146"/>
      <c r="JA299" s="146"/>
      <c r="JB299" s="146"/>
      <c r="JC299" s="146"/>
      <c r="JD299" s="146"/>
      <c r="JE299" s="146"/>
      <c r="JF299" s="146"/>
      <c r="JG299" s="146"/>
      <c r="JH299" s="146"/>
      <c r="JI299" s="146"/>
      <c r="JJ299" s="146"/>
      <c r="JK299" s="146"/>
      <c r="JL299" s="146"/>
      <c r="JM299" s="146"/>
      <c r="JN299" s="146"/>
      <c r="JO299" s="146"/>
      <c r="JP299" s="146"/>
      <c r="JQ299" s="146"/>
      <c r="JR299" s="146"/>
      <c r="JS299" s="146"/>
      <c r="JT299" s="146"/>
      <c r="JU299" s="146"/>
      <c r="JV299" s="146"/>
      <c r="JW299" s="146"/>
      <c r="JX299" s="146"/>
      <c r="JY299" s="146"/>
      <c r="JZ299" s="146"/>
      <c r="KA299" s="146"/>
      <c r="KB299" s="146"/>
      <c r="KC299" s="146"/>
      <c r="KD299" s="146"/>
      <c r="KE299" s="146"/>
      <c r="KF299" s="146"/>
      <c r="KG299" s="146"/>
      <c r="KH299" s="146"/>
      <c r="KI299" s="146"/>
      <c r="KJ299" s="146"/>
      <c r="KK299" s="146"/>
      <c r="KL299" s="146"/>
      <c r="KM299" s="146"/>
      <c r="KN299" s="146"/>
      <c r="KO299" s="146"/>
      <c r="KP299" s="146"/>
      <c r="KQ299" s="146"/>
      <c r="KR299" s="146"/>
      <c r="KS299" s="146"/>
      <c r="KT299" s="146"/>
      <c r="KU299" s="146"/>
      <c r="KV299" s="146"/>
      <c r="KW299" s="146"/>
      <c r="KX299" s="146"/>
      <c r="KY299" s="146"/>
      <c r="KZ299" s="146"/>
      <c r="LA299" s="146"/>
      <c r="LB299" s="146"/>
      <c r="LC299" s="146"/>
      <c r="LD299" s="146"/>
      <c r="LE299" s="146"/>
      <c r="LF299" s="146"/>
      <c r="LG299" s="146"/>
      <c r="LH299" s="146"/>
      <c r="LI299" s="146"/>
      <c r="LJ299" s="146"/>
      <c r="LK299" s="146"/>
      <c r="LL299" s="146"/>
      <c r="LM299" s="146"/>
      <c r="LN299" s="146"/>
      <c r="LO299" s="146"/>
      <c r="LP299" s="146"/>
      <c r="LQ299" s="146"/>
      <c r="LR299" s="146"/>
      <c r="LS299" s="146"/>
      <c r="LT299" s="146"/>
      <c r="LU299" s="146"/>
      <c r="LV299" s="146"/>
      <c r="LW299" s="146"/>
      <c r="LX299" s="146"/>
      <c r="LY299" s="146"/>
      <c r="LZ299" s="146"/>
      <c r="MA299" s="146"/>
      <c r="MB299" s="146"/>
      <c r="MC299" s="146"/>
      <c r="MD299" s="146"/>
      <c r="ME299" s="146"/>
      <c r="MF299" s="146"/>
      <c r="MG299" s="146"/>
      <c r="MH299" s="146"/>
      <c r="MI299" s="146"/>
      <c r="MJ299" s="146"/>
      <c r="MK299" s="146"/>
      <c r="ML299" s="146"/>
      <c r="MM299" s="146"/>
      <c r="MN299" s="146"/>
      <c r="MO299" s="146"/>
      <c r="MP299" s="146"/>
      <c r="MQ299" s="146"/>
      <c r="MR299" s="146"/>
      <c r="MS299" s="146"/>
      <c r="MT299" s="146"/>
      <c r="MU299" s="146"/>
      <c r="MV299" s="146"/>
      <c r="MW299" s="146"/>
      <c r="MX299" s="146"/>
      <c r="MY299" s="146"/>
      <c r="MZ299" s="146"/>
      <c r="NA299" s="146"/>
      <c r="NB299" s="146"/>
      <c r="NC299" s="146"/>
      <c r="ND299" s="146"/>
      <c r="NE299" s="146"/>
      <c r="NF299" s="146"/>
      <c r="NG299" s="146"/>
      <c r="NH299" s="146"/>
      <c r="NI299" s="146"/>
      <c r="NJ299" s="146"/>
      <c r="NK299" s="146"/>
      <c r="NL299" s="146"/>
      <c r="NM299" s="146"/>
      <c r="NN299" s="146"/>
      <c r="NO299" s="146"/>
      <c r="NP299" s="146"/>
      <c r="NQ299" s="146"/>
      <c r="NR299" s="146"/>
      <c r="NS299" s="146"/>
      <c r="NT299" s="146"/>
      <c r="NU299" s="146"/>
      <c r="NV299" s="146"/>
      <c r="NW299" s="146"/>
      <c r="NX299" s="146"/>
      <c r="NY299" s="146"/>
      <c r="NZ299" s="146"/>
      <c r="OA299" s="146"/>
      <c r="OB299" s="146"/>
      <c r="OC299" s="146"/>
      <c r="OD299" s="146"/>
      <c r="OE299" s="146"/>
      <c r="OF299" s="146"/>
      <c r="OG299" s="146"/>
      <c r="OH299" s="146"/>
      <c r="OI299" s="146"/>
      <c r="OJ299" s="146"/>
      <c r="OK299" s="146"/>
      <c r="OL299" s="146"/>
      <c r="OM299" s="146"/>
      <c r="ON299" s="146"/>
      <c r="OO299" s="146"/>
      <c r="OP299" s="146"/>
      <c r="OQ299" s="146"/>
      <c r="OR299" s="146"/>
      <c r="OS299" s="146"/>
      <c r="OT299" s="146"/>
      <c r="OU299" s="146"/>
      <c r="OV299" s="146"/>
      <c r="OW299" s="146"/>
      <c r="OX299" s="146"/>
      <c r="OY299" s="146"/>
      <c r="OZ299" s="146"/>
      <c r="PA299" s="146"/>
      <c r="PB299" s="146"/>
      <c r="PC299" s="146"/>
      <c r="PD299" s="146"/>
      <c r="PE299" s="146"/>
      <c r="PF299" s="146"/>
      <c r="PG299" s="146"/>
      <c r="PH299" s="146"/>
      <c r="PI299" s="146"/>
      <c r="PJ299" s="146"/>
      <c r="PK299" s="146"/>
      <c r="PL299" s="146"/>
      <c r="PM299" s="146"/>
      <c r="PN299" s="146"/>
      <c r="PO299" s="146"/>
      <c r="PP299" s="146"/>
      <c r="PQ299" s="146"/>
      <c r="PR299" s="146"/>
      <c r="PS299" s="146"/>
      <c r="PT299" s="146"/>
      <c r="PU299" s="146"/>
      <c r="PV299" s="146"/>
      <c r="PW299" s="146"/>
      <c r="PX299" s="146"/>
      <c r="PY299" s="146"/>
      <c r="PZ299" s="146"/>
      <c r="QA299" s="146"/>
      <c r="QB299" s="146"/>
      <c r="QC299" s="146"/>
      <c r="QD299" s="146"/>
      <c r="QE299" s="146"/>
      <c r="QF299" s="146"/>
      <c r="QG299" s="146"/>
      <c r="QH299" s="146"/>
      <c r="QI299" s="146"/>
      <c r="QJ299" s="146"/>
      <c r="QK299" s="146"/>
      <c r="QL299" s="146"/>
      <c r="QM299" s="146"/>
      <c r="QN299" s="146"/>
      <c r="QO299" s="146"/>
      <c r="QP299" s="146"/>
      <c r="QQ299" s="146"/>
      <c r="QR299" s="146"/>
      <c r="QS299" s="146"/>
      <c r="QT299" s="146"/>
      <c r="QU299" s="146"/>
      <c r="QV299" s="146"/>
      <c r="QW299" s="146"/>
      <c r="QX299" s="146"/>
      <c r="QY299" s="146"/>
      <c r="QZ299" s="146"/>
      <c r="RA299" s="146"/>
      <c r="RB299" s="146"/>
      <c r="RC299" s="146"/>
      <c r="RD299" s="146"/>
      <c r="RE299" s="146"/>
      <c r="RF299" s="146"/>
      <c r="RG299" s="146"/>
      <c r="RH299" s="146"/>
      <c r="RI299" s="146"/>
      <c r="RJ299" s="146"/>
      <c r="RK299" s="146"/>
      <c r="RL299" s="146"/>
      <c r="RM299" s="146"/>
      <c r="RN299" s="146"/>
      <c r="RO299" s="146"/>
      <c r="RP299" s="146"/>
      <c r="RQ299" s="146"/>
      <c r="RR299" s="146"/>
      <c r="RS299" s="146"/>
      <c r="RT299" s="146"/>
      <c r="RU299" s="146"/>
      <c r="RV299" s="146"/>
      <c r="RW299" s="146"/>
      <c r="RX299" s="146"/>
      <c r="RY299" s="146"/>
      <c r="RZ299" s="146"/>
      <c r="SA299" s="146"/>
      <c r="SB299" s="146"/>
      <c r="SC299" s="146"/>
      <c r="SD299" s="146"/>
      <c r="SE299" s="146"/>
      <c r="SF299" s="146"/>
      <c r="SG299" s="146"/>
      <c r="SH299" s="146"/>
      <c r="SI299" s="146"/>
      <c r="SJ299" s="146"/>
      <c r="SK299" s="146"/>
      <c r="SL299" s="146"/>
      <c r="SM299" s="146"/>
      <c r="SN299" s="146"/>
      <c r="SO299" s="146"/>
      <c r="SP299" s="146"/>
      <c r="SQ299" s="146"/>
      <c r="SR299" s="146"/>
      <c r="SS299" s="146"/>
      <c r="ST299" s="146"/>
      <c r="SU299" s="146"/>
      <c r="SV299" s="146"/>
      <c r="SW299" s="146"/>
      <c r="SX299" s="146"/>
      <c r="SY299" s="146"/>
      <c r="SZ299" s="146"/>
      <c r="TA299" s="146"/>
      <c r="TB299" s="146"/>
      <c r="TC299" s="146"/>
      <c r="TD299" s="146"/>
      <c r="TE299" s="146"/>
      <c r="TF299" s="146"/>
      <c r="TG299" s="146"/>
      <c r="TH299" s="146"/>
      <c r="TI299" s="146"/>
      <c r="TJ299" s="146"/>
      <c r="TK299" s="146"/>
      <c r="TL299" s="146"/>
      <c r="TM299" s="146"/>
      <c r="TN299" s="146"/>
      <c r="TO299" s="146"/>
      <c r="TP299" s="146"/>
      <c r="TQ299" s="146"/>
      <c r="TR299" s="146"/>
      <c r="TS299" s="146"/>
      <c r="TT299" s="146"/>
      <c r="TU299" s="146"/>
      <c r="TV299" s="146"/>
      <c r="TW299" s="146"/>
      <c r="TX299" s="146"/>
      <c r="TY299" s="146"/>
      <c r="TZ299" s="146"/>
      <c r="UA299" s="146"/>
      <c r="UB299" s="146"/>
      <c r="UC299" s="146"/>
      <c r="UD299" s="146"/>
      <c r="UE299" s="146"/>
      <c r="UF299" s="146"/>
      <c r="UG299" s="146"/>
      <c r="UH299" s="146"/>
      <c r="UI299" s="146"/>
      <c r="UJ299" s="146"/>
      <c r="UK299" s="146"/>
      <c r="UL299" s="146"/>
      <c r="UM299" s="146"/>
      <c r="UN299" s="146"/>
      <c r="UO299" s="146"/>
      <c r="UP299" s="146"/>
      <c r="UQ299" s="146"/>
      <c r="UR299" s="146"/>
      <c r="US299" s="146"/>
      <c r="UT299" s="146"/>
      <c r="UU299" s="146"/>
      <c r="UV299" s="146"/>
      <c r="UW299" s="146"/>
      <c r="UX299" s="146"/>
      <c r="UY299" s="146"/>
      <c r="UZ299" s="146"/>
      <c r="VA299" s="146"/>
      <c r="VB299" s="146"/>
      <c r="VC299" s="146"/>
      <c r="VD299" s="146"/>
      <c r="VE299" s="146"/>
      <c r="VF299" s="146"/>
      <c r="VG299" s="146"/>
      <c r="VH299" s="146"/>
      <c r="VI299" s="146"/>
      <c r="VJ299" s="146"/>
      <c r="VK299" s="146"/>
      <c r="VL299" s="146"/>
      <c r="VM299" s="146"/>
      <c r="VN299" s="146"/>
      <c r="VO299" s="146"/>
      <c r="VP299" s="146"/>
      <c r="VQ299" s="146"/>
      <c r="VR299" s="146"/>
      <c r="VS299" s="146"/>
      <c r="VT299" s="146"/>
      <c r="VU299" s="146"/>
      <c r="VV299" s="146"/>
      <c r="VW299" s="146"/>
      <c r="VX299" s="146"/>
      <c r="VY299" s="146"/>
      <c r="VZ299" s="146"/>
      <c r="WA299" s="146"/>
      <c r="WB299" s="146"/>
      <c r="WC299" s="146"/>
      <c r="WD299" s="146"/>
      <c r="WE299" s="146"/>
      <c r="WF299" s="146"/>
      <c r="WG299" s="146"/>
      <c r="WH299" s="146"/>
      <c r="WI299" s="146"/>
      <c r="WJ299" s="146"/>
      <c r="WK299" s="146"/>
      <c r="WL299" s="146"/>
      <c r="WM299" s="146"/>
      <c r="WN299" s="146"/>
      <c r="WO299" s="146"/>
      <c r="WP299" s="146"/>
      <c r="WQ299" s="146"/>
      <c r="WR299" s="146"/>
      <c r="WS299" s="146"/>
      <c r="WT299" s="146"/>
      <c r="WU299" s="146"/>
      <c r="WV299" s="146"/>
      <c r="WW299" s="146"/>
      <c r="WX299" s="146"/>
      <c r="WY299" s="146"/>
      <c r="WZ299" s="146"/>
      <c r="XA299" s="146"/>
      <c r="XB299" s="146"/>
      <c r="XC299" s="146"/>
      <c r="XD299" s="146"/>
      <c r="XE299" s="146"/>
      <c r="XF299" s="146"/>
      <c r="XG299" s="146"/>
      <c r="XH299" s="146"/>
      <c r="XI299" s="146"/>
      <c r="XJ299" s="146"/>
      <c r="XK299" s="146"/>
      <c r="XL299" s="146"/>
      <c r="XM299" s="146"/>
      <c r="XN299" s="146"/>
      <c r="XO299" s="146"/>
      <c r="XP299" s="146"/>
      <c r="XQ299" s="146"/>
      <c r="XR299" s="146"/>
      <c r="XS299" s="146"/>
      <c r="XT299" s="146"/>
      <c r="XU299" s="146"/>
      <c r="XV299" s="146"/>
      <c r="XW299" s="146"/>
      <c r="XX299" s="146"/>
      <c r="XY299" s="146"/>
      <c r="XZ299" s="146"/>
      <c r="YA299" s="146"/>
      <c r="YB299" s="146"/>
      <c r="YC299" s="146"/>
      <c r="YD299" s="146"/>
      <c r="YE299" s="146"/>
      <c r="YF299" s="146"/>
      <c r="YG299" s="146"/>
      <c r="YH299" s="146"/>
      <c r="YI299" s="146"/>
      <c r="YJ299" s="146"/>
      <c r="YK299" s="146"/>
      <c r="YL299" s="146"/>
      <c r="YM299" s="146"/>
      <c r="YN299" s="146"/>
      <c r="YO299" s="146"/>
      <c r="YP299" s="146"/>
      <c r="YQ299" s="146"/>
      <c r="YR299" s="146"/>
      <c r="YS299" s="146"/>
      <c r="YT299" s="146"/>
      <c r="YU299" s="146"/>
      <c r="YV299" s="146"/>
      <c r="YW299" s="146"/>
      <c r="YX299" s="146"/>
      <c r="YY299" s="146"/>
      <c r="YZ299" s="146"/>
      <c r="ZA299" s="146"/>
      <c r="ZB299" s="146"/>
      <c r="ZC299" s="146"/>
      <c r="ZD299" s="146"/>
      <c r="ZE299" s="146"/>
      <c r="ZF299" s="146"/>
      <c r="ZG299" s="146"/>
      <c r="ZH299" s="146"/>
      <c r="ZI299" s="146"/>
      <c r="ZJ299" s="146"/>
      <c r="ZK299" s="146"/>
      <c r="ZL299" s="146"/>
      <c r="ZM299" s="146"/>
      <c r="ZN299" s="146"/>
      <c r="ZO299" s="146"/>
      <c r="ZP299" s="146"/>
      <c r="ZQ299" s="146"/>
      <c r="ZR299" s="146"/>
      <c r="ZS299" s="146"/>
      <c r="ZT299" s="146"/>
      <c r="ZU299" s="146"/>
      <c r="ZV299" s="146"/>
      <c r="ZW299" s="146"/>
      <c r="ZX299" s="146"/>
      <c r="ZY299" s="146"/>
      <c r="ZZ299" s="146"/>
      <c r="AAA299" s="146"/>
      <c r="AAB299" s="146"/>
      <c r="AAC299" s="146"/>
      <c r="AAD299" s="146"/>
      <c r="AAE299" s="146"/>
      <c r="AAF299" s="146"/>
      <c r="AAG299" s="146"/>
      <c r="AAH299" s="146"/>
      <c r="AAI299" s="146"/>
      <c r="AAJ299" s="146"/>
      <c r="AAK299" s="146"/>
      <c r="AAL299" s="146"/>
      <c r="AAM299" s="146"/>
      <c r="AAN299" s="146"/>
      <c r="AAO299" s="146"/>
      <c r="AAP299" s="146"/>
      <c r="AAQ299" s="146"/>
      <c r="AAR299" s="146"/>
      <c r="AAS299" s="146"/>
      <c r="AAT299" s="146"/>
      <c r="AAU299" s="146"/>
      <c r="AAV299" s="146"/>
      <c r="AAW299" s="146"/>
      <c r="AAX299" s="146"/>
      <c r="AAY299" s="146"/>
      <c r="AAZ299" s="146"/>
      <c r="ABA299" s="146"/>
      <c r="ABB299" s="146"/>
      <c r="ABC299" s="146"/>
      <c r="ABD299" s="146"/>
      <c r="ABE299" s="146"/>
      <c r="ABF299" s="146"/>
      <c r="ABG299" s="146"/>
      <c r="ABH299" s="146"/>
      <c r="ABI299" s="146"/>
      <c r="ABJ299" s="146"/>
      <c r="ABK299" s="146"/>
      <c r="ABL299" s="146"/>
      <c r="ABM299" s="146"/>
      <c r="ABN299" s="146"/>
      <c r="ABO299" s="146"/>
      <c r="ABP299" s="146"/>
      <c r="ABQ299" s="146"/>
      <c r="ABR299" s="146"/>
      <c r="ABS299" s="146"/>
      <c r="ABT299" s="146"/>
      <c r="ABU299" s="146"/>
      <c r="ABV299" s="146"/>
      <c r="ABW299" s="146"/>
      <c r="ABX299" s="146"/>
      <c r="ABY299" s="146"/>
      <c r="ABZ299" s="146"/>
      <c r="ACA299" s="146"/>
      <c r="ACB299" s="146"/>
      <c r="ACC299" s="146"/>
      <c r="ACD299" s="146"/>
      <c r="ACE299" s="146"/>
      <c r="ACF299" s="146"/>
      <c r="ACG299" s="146"/>
      <c r="ACH299" s="146"/>
      <c r="ACI299" s="146"/>
      <c r="ACJ299" s="146"/>
      <c r="ACK299" s="146"/>
      <c r="ACL299" s="146"/>
      <c r="ACM299" s="146"/>
      <c r="ACN299" s="146"/>
      <c r="ACO299" s="146"/>
      <c r="ACP299" s="146"/>
      <c r="ACQ299" s="146"/>
      <c r="ACR299" s="146"/>
      <c r="ACS299" s="146"/>
      <c r="ACT299" s="146"/>
      <c r="ACU299" s="146"/>
      <c r="ACV299" s="146"/>
      <c r="ACW299" s="146"/>
      <c r="ACX299" s="146"/>
      <c r="ACY299" s="146"/>
      <c r="ACZ299" s="146"/>
      <c r="ADA299" s="146"/>
      <c r="ADB299" s="146"/>
      <c r="ADC299" s="146"/>
      <c r="ADD299" s="146"/>
      <c r="ADE299" s="146"/>
      <c r="ADF299" s="146"/>
      <c r="ADG299" s="146"/>
      <c r="ADH299" s="146"/>
      <c r="ADI299" s="146"/>
      <c r="ADJ299" s="146"/>
      <c r="ADK299" s="146"/>
      <c r="ADL299" s="146"/>
      <c r="ADM299" s="146"/>
      <c r="ADN299" s="146"/>
      <c r="ADO299" s="146"/>
      <c r="ADP299" s="146"/>
      <c r="ADQ299" s="146"/>
      <c r="ADR299" s="146"/>
      <c r="ADS299" s="146"/>
      <c r="ADT299" s="146"/>
      <c r="ADU299" s="146"/>
      <c r="ADV299" s="146"/>
      <c r="ADW299" s="146"/>
      <c r="ADX299" s="146"/>
      <c r="ADY299" s="146"/>
      <c r="ADZ299" s="146"/>
      <c r="AEA299" s="146"/>
      <c r="AEB299" s="146"/>
      <c r="AEC299" s="146"/>
    </row>
    <row r="300" spans="1:809" ht="15" customHeight="1">
      <c r="A300" s="35"/>
      <c r="B300" s="35">
        <v>5</v>
      </c>
      <c r="C300" s="151" t="s">
        <v>657</v>
      </c>
      <c r="F300" s="152"/>
      <c r="G300" s="158"/>
      <c r="J300" s="154"/>
      <c r="K300" s="155"/>
      <c r="L300" s="156">
        <f>SUMIF($B$1:$B$295,"=5")/5</f>
        <v>8</v>
      </c>
      <c r="M300" s="141"/>
      <c r="O300" s="138"/>
      <c r="Q300" s="159"/>
      <c r="AC300" s="127"/>
      <c r="AD300" s="127"/>
      <c r="AE300" s="127"/>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c r="BA300" s="127"/>
      <c r="BB300" s="127"/>
      <c r="BC300" s="127"/>
      <c r="BD300" s="127"/>
      <c r="BE300" s="127"/>
      <c r="BF300" s="127"/>
      <c r="BG300" s="127"/>
      <c r="BH300" s="127"/>
      <c r="BI300" s="127"/>
      <c r="BJ300" s="127"/>
      <c r="BK300" s="127"/>
      <c r="BL300" s="127"/>
      <c r="BM300" s="127"/>
      <c r="BN300" s="127"/>
      <c r="BO300" s="127"/>
      <c r="BP300" s="127"/>
      <c r="BQ300" s="127"/>
      <c r="BR300" s="127"/>
      <c r="BS300" s="127"/>
      <c r="BT300" s="127"/>
      <c r="BU300" s="127"/>
      <c r="BV300" s="127"/>
      <c r="BW300" s="127"/>
      <c r="BX300" s="127"/>
      <c r="BY300" s="127"/>
      <c r="BZ300" s="127"/>
      <c r="CA300" s="127"/>
      <c r="CB300" s="127"/>
      <c r="CC300" s="127"/>
      <c r="CD300" s="127"/>
      <c r="CE300" s="127"/>
      <c r="CF300" s="127"/>
      <c r="CG300" s="127"/>
      <c r="CH300" s="127"/>
      <c r="CI300" s="127"/>
      <c r="CJ300" s="127"/>
      <c r="CK300" s="127"/>
      <c r="CL300" s="127"/>
      <c r="CM300" s="127"/>
      <c r="CN300" s="127"/>
      <c r="CO300" s="127"/>
      <c r="CP300" s="127"/>
      <c r="CQ300" s="127"/>
      <c r="CR300" s="127"/>
      <c r="CS300" s="127"/>
      <c r="CT300" s="127"/>
      <c r="CU300" s="127"/>
      <c r="CV300" s="127"/>
      <c r="CW300" s="127"/>
      <c r="CX300" s="127"/>
      <c r="CY300" s="127"/>
      <c r="CZ300" s="127"/>
      <c r="DA300" s="127"/>
      <c r="DB300" s="127"/>
      <c r="DC300" s="127"/>
      <c r="DD300" s="127"/>
      <c r="DE300" s="127"/>
      <c r="DF300" s="127"/>
      <c r="DG300" s="127"/>
      <c r="DH300" s="127"/>
      <c r="DI300" s="127"/>
      <c r="DJ300" s="127"/>
      <c r="DK300" s="127"/>
      <c r="DL300" s="127"/>
      <c r="DM300" s="127"/>
      <c r="DN300" s="127"/>
      <c r="DO300" s="127"/>
      <c r="DP300" s="127"/>
      <c r="DQ300" s="127"/>
      <c r="DR300" s="127"/>
      <c r="DS300" s="127"/>
      <c r="DT300" s="127"/>
      <c r="DU300" s="127"/>
      <c r="DV300" s="127"/>
      <c r="DW300" s="127"/>
      <c r="DX300" s="127"/>
      <c r="DY300" s="127"/>
      <c r="DZ300" s="127"/>
      <c r="EA300" s="127"/>
      <c r="EB300" s="127"/>
      <c r="EC300" s="127"/>
      <c r="ED300" s="127"/>
      <c r="EE300" s="127"/>
      <c r="EF300" s="127"/>
      <c r="EG300" s="127"/>
      <c r="EH300" s="127"/>
      <c r="EI300" s="127"/>
      <c r="EJ300" s="127"/>
      <c r="EK300" s="127"/>
      <c r="EL300" s="127"/>
      <c r="EM300" s="127"/>
      <c r="EN300" s="127"/>
      <c r="EO300" s="127"/>
      <c r="EP300" s="127"/>
      <c r="EQ300" s="127"/>
      <c r="ER300" s="127"/>
      <c r="ES300" s="127"/>
      <c r="ET300" s="127"/>
      <c r="EU300" s="127"/>
      <c r="EV300" s="127"/>
      <c r="EW300" s="127"/>
      <c r="EX300" s="127"/>
      <c r="EY300" s="127"/>
      <c r="EZ300" s="127"/>
      <c r="FA300" s="127"/>
      <c r="FB300" s="127"/>
      <c r="FC300" s="127"/>
      <c r="FD300" s="127"/>
      <c r="FE300" s="127"/>
      <c r="FF300" s="146"/>
      <c r="FG300" s="146"/>
      <c r="FH300" s="146"/>
      <c r="FI300" s="146"/>
      <c r="FJ300" s="146"/>
      <c r="FK300" s="146"/>
      <c r="FL300" s="146"/>
      <c r="FM300" s="146"/>
      <c r="FN300" s="146"/>
      <c r="FO300" s="146"/>
      <c r="FP300" s="146"/>
      <c r="FQ300" s="146"/>
      <c r="FR300" s="146"/>
      <c r="FS300" s="146"/>
      <c r="FT300" s="146"/>
      <c r="FU300" s="146"/>
      <c r="FV300" s="146"/>
      <c r="FW300" s="146"/>
      <c r="FX300" s="146"/>
      <c r="FY300" s="146"/>
      <c r="FZ300" s="146"/>
      <c r="GA300" s="146"/>
      <c r="GB300" s="146"/>
      <c r="GC300" s="146"/>
      <c r="GD300" s="146"/>
      <c r="GE300" s="146"/>
      <c r="GF300" s="146"/>
      <c r="GG300" s="146"/>
      <c r="GH300" s="146"/>
      <c r="GI300" s="146"/>
      <c r="GJ300" s="146"/>
      <c r="GK300" s="146"/>
      <c r="GL300" s="146"/>
      <c r="GM300" s="146"/>
      <c r="GN300" s="146"/>
      <c r="GO300" s="146"/>
      <c r="GP300" s="146"/>
      <c r="GQ300" s="146"/>
      <c r="GR300" s="146"/>
      <c r="GS300" s="146"/>
      <c r="GT300" s="146"/>
      <c r="GU300" s="146"/>
      <c r="GV300" s="146"/>
      <c r="GW300" s="146"/>
      <c r="GX300" s="146"/>
      <c r="GY300" s="146"/>
      <c r="GZ300" s="146"/>
      <c r="HA300" s="146"/>
      <c r="HB300" s="146"/>
      <c r="HC300" s="146"/>
      <c r="HD300" s="146"/>
      <c r="HE300" s="146"/>
      <c r="HF300" s="146"/>
      <c r="HG300" s="146"/>
      <c r="HH300" s="146"/>
      <c r="HI300" s="146"/>
      <c r="HJ300" s="146"/>
      <c r="HK300" s="146"/>
      <c r="HL300" s="146"/>
      <c r="HM300" s="146"/>
      <c r="HN300" s="146"/>
      <c r="HO300" s="146"/>
      <c r="HP300" s="146"/>
      <c r="HQ300" s="146"/>
      <c r="HR300" s="146"/>
      <c r="HS300" s="146"/>
      <c r="HT300" s="146"/>
      <c r="HU300" s="146"/>
      <c r="HV300" s="146"/>
      <c r="HW300" s="146"/>
      <c r="HX300" s="146"/>
      <c r="HY300" s="146"/>
      <c r="HZ300" s="146"/>
      <c r="IA300" s="146"/>
      <c r="IB300" s="146"/>
      <c r="IC300" s="146"/>
      <c r="ID300" s="146"/>
      <c r="IE300" s="146"/>
      <c r="IF300" s="146"/>
      <c r="IG300" s="146"/>
      <c r="IH300" s="146"/>
      <c r="II300" s="146"/>
      <c r="IJ300" s="146"/>
      <c r="IK300" s="146"/>
      <c r="IL300" s="146"/>
      <c r="IM300" s="146"/>
      <c r="IN300" s="146"/>
      <c r="IO300" s="146"/>
      <c r="IP300" s="146"/>
      <c r="IQ300" s="146"/>
      <c r="IR300" s="146"/>
      <c r="IS300" s="146"/>
      <c r="IT300" s="146"/>
      <c r="IU300" s="146"/>
      <c r="IV300" s="146"/>
      <c r="IW300" s="146"/>
      <c r="IX300" s="146"/>
      <c r="IY300" s="146"/>
      <c r="IZ300" s="146"/>
      <c r="JA300" s="146"/>
      <c r="JB300" s="146"/>
      <c r="JC300" s="146"/>
      <c r="JD300" s="146"/>
      <c r="JE300" s="146"/>
      <c r="JF300" s="146"/>
      <c r="JG300" s="146"/>
      <c r="JH300" s="146"/>
      <c r="JI300" s="146"/>
      <c r="JJ300" s="146"/>
      <c r="JK300" s="146"/>
      <c r="JL300" s="146"/>
      <c r="JM300" s="146"/>
      <c r="JN300" s="146"/>
      <c r="JO300" s="146"/>
      <c r="JP300" s="146"/>
      <c r="JQ300" s="146"/>
      <c r="JR300" s="146"/>
      <c r="JS300" s="146"/>
      <c r="JT300" s="146"/>
      <c r="JU300" s="146"/>
      <c r="JV300" s="146"/>
      <c r="JW300" s="146"/>
      <c r="JX300" s="146"/>
      <c r="JY300" s="146"/>
      <c r="JZ300" s="146"/>
      <c r="KA300" s="146"/>
      <c r="KB300" s="146"/>
      <c r="KC300" s="146"/>
      <c r="KD300" s="146"/>
      <c r="KE300" s="146"/>
      <c r="KF300" s="146"/>
      <c r="KG300" s="146"/>
      <c r="KH300" s="146"/>
      <c r="KI300" s="146"/>
      <c r="KJ300" s="146"/>
      <c r="KK300" s="146"/>
      <c r="KL300" s="146"/>
      <c r="KM300" s="146"/>
      <c r="KN300" s="146"/>
      <c r="KO300" s="146"/>
      <c r="KP300" s="146"/>
      <c r="KQ300" s="146"/>
      <c r="KR300" s="146"/>
      <c r="KS300" s="146"/>
      <c r="KT300" s="146"/>
      <c r="KU300" s="146"/>
      <c r="KV300" s="146"/>
      <c r="KW300" s="146"/>
      <c r="KX300" s="146"/>
      <c r="KY300" s="146"/>
      <c r="KZ300" s="146"/>
      <c r="LA300" s="146"/>
      <c r="LB300" s="146"/>
      <c r="LC300" s="146"/>
      <c r="LD300" s="146"/>
      <c r="LE300" s="146"/>
      <c r="LF300" s="146"/>
      <c r="LG300" s="146"/>
      <c r="LH300" s="146"/>
      <c r="LI300" s="146"/>
      <c r="LJ300" s="146"/>
      <c r="LK300" s="146"/>
      <c r="LL300" s="146"/>
      <c r="LM300" s="146"/>
      <c r="LN300" s="146"/>
      <c r="LO300" s="146"/>
      <c r="LP300" s="146"/>
      <c r="LQ300" s="146"/>
      <c r="LR300" s="146"/>
      <c r="LS300" s="146"/>
      <c r="LT300" s="146"/>
      <c r="LU300" s="146"/>
      <c r="LV300" s="146"/>
      <c r="LW300" s="146"/>
      <c r="LX300" s="146"/>
      <c r="LY300" s="146"/>
      <c r="LZ300" s="146"/>
      <c r="MA300" s="146"/>
      <c r="MB300" s="146"/>
      <c r="MC300" s="146"/>
      <c r="MD300" s="146"/>
      <c r="ME300" s="146"/>
      <c r="MF300" s="146"/>
      <c r="MG300" s="146"/>
      <c r="MH300" s="146"/>
      <c r="MI300" s="146"/>
      <c r="MJ300" s="146"/>
      <c r="MK300" s="146"/>
      <c r="ML300" s="146"/>
      <c r="MM300" s="146"/>
      <c r="MN300" s="146"/>
      <c r="MO300" s="146"/>
      <c r="MP300" s="146"/>
      <c r="MQ300" s="146"/>
      <c r="MR300" s="146"/>
      <c r="MS300" s="146"/>
      <c r="MT300" s="146"/>
      <c r="MU300" s="146"/>
      <c r="MV300" s="146"/>
      <c r="MW300" s="146"/>
      <c r="MX300" s="146"/>
      <c r="MY300" s="146"/>
      <c r="MZ300" s="146"/>
      <c r="NA300" s="146"/>
      <c r="NB300" s="146"/>
      <c r="NC300" s="146"/>
      <c r="ND300" s="146"/>
      <c r="NE300" s="146"/>
      <c r="NF300" s="146"/>
      <c r="NG300" s="146"/>
      <c r="NH300" s="146"/>
      <c r="NI300" s="146"/>
      <c r="NJ300" s="146"/>
      <c r="NK300" s="146"/>
      <c r="NL300" s="146"/>
      <c r="NM300" s="146"/>
      <c r="NN300" s="146"/>
      <c r="NO300" s="146"/>
      <c r="NP300" s="146"/>
      <c r="NQ300" s="146"/>
      <c r="NR300" s="146"/>
      <c r="NS300" s="146"/>
      <c r="NT300" s="146"/>
      <c r="NU300" s="146"/>
      <c r="NV300" s="146"/>
      <c r="NW300" s="146"/>
      <c r="NX300" s="146"/>
      <c r="NY300" s="146"/>
      <c r="NZ300" s="146"/>
      <c r="OA300" s="146"/>
      <c r="OB300" s="146"/>
      <c r="OC300" s="146"/>
      <c r="OD300" s="146"/>
      <c r="OE300" s="146"/>
      <c r="OF300" s="146"/>
      <c r="OG300" s="146"/>
      <c r="OH300" s="146"/>
      <c r="OI300" s="146"/>
      <c r="OJ300" s="146"/>
      <c r="OK300" s="146"/>
      <c r="OL300" s="146"/>
      <c r="OM300" s="146"/>
      <c r="ON300" s="146"/>
      <c r="OO300" s="146"/>
      <c r="OP300" s="146"/>
      <c r="OQ300" s="146"/>
      <c r="OR300" s="146"/>
      <c r="OS300" s="146"/>
      <c r="OT300" s="146"/>
      <c r="OU300" s="146"/>
      <c r="OV300" s="146"/>
      <c r="OW300" s="146"/>
      <c r="OX300" s="146"/>
      <c r="OY300" s="146"/>
      <c r="OZ300" s="146"/>
      <c r="PA300" s="146"/>
      <c r="PB300" s="146"/>
      <c r="PC300" s="146"/>
      <c r="PD300" s="146"/>
      <c r="PE300" s="146"/>
      <c r="PF300" s="146"/>
      <c r="PG300" s="146"/>
      <c r="PH300" s="146"/>
      <c r="PI300" s="146"/>
      <c r="PJ300" s="146"/>
      <c r="PK300" s="146"/>
      <c r="PL300" s="146"/>
      <c r="PM300" s="146"/>
      <c r="PN300" s="146"/>
      <c r="PO300" s="146"/>
      <c r="PP300" s="146"/>
      <c r="PQ300" s="146"/>
      <c r="PR300" s="146"/>
      <c r="PS300" s="146"/>
      <c r="PT300" s="146"/>
      <c r="PU300" s="146"/>
      <c r="PV300" s="146"/>
      <c r="PW300" s="146"/>
      <c r="PX300" s="146"/>
      <c r="PY300" s="146"/>
      <c r="PZ300" s="146"/>
      <c r="QA300" s="146"/>
      <c r="QB300" s="146"/>
      <c r="QC300" s="146"/>
      <c r="QD300" s="146"/>
      <c r="QE300" s="146"/>
      <c r="QF300" s="146"/>
      <c r="QG300" s="146"/>
      <c r="QH300" s="146"/>
      <c r="QI300" s="146"/>
      <c r="QJ300" s="146"/>
      <c r="QK300" s="146"/>
      <c r="QL300" s="146"/>
      <c r="QM300" s="146"/>
      <c r="QN300" s="146"/>
      <c r="QO300" s="146"/>
      <c r="QP300" s="146"/>
      <c r="QQ300" s="146"/>
      <c r="QR300" s="146"/>
      <c r="QS300" s="146"/>
      <c r="QT300" s="146"/>
      <c r="QU300" s="146"/>
      <c r="QV300" s="146"/>
      <c r="QW300" s="146"/>
      <c r="QX300" s="146"/>
      <c r="QY300" s="146"/>
      <c r="QZ300" s="146"/>
      <c r="RA300" s="146"/>
      <c r="RB300" s="146"/>
      <c r="RC300" s="146"/>
      <c r="RD300" s="146"/>
      <c r="RE300" s="146"/>
      <c r="RF300" s="146"/>
      <c r="RG300" s="146"/>
      <c r="RH300" s="146"/>
      <c r="RI300" s="146"/>
      <c r="RJ300" s="146"/>
      <c r="RK300" s="146"/>
      <c r="RL300" s="146"/>
      <c r="RM300" s="146"/>
      <c r="RN300" s="146"/>
      <c r="RO300" s="146"/>
      <c r="RP300" s="146"/>
      <c r="RQ300" s="146"/>
      <c r="RR300" s="146"/>
      <c r="RS300" s="146"/>
      <c r="RT300" s="146"/>
      <c r="RU300" s="146"/>
      <c r="RV300" s="146"/>
      <c r="RW300" s="146"/>
      <c r="RX300" s="146"/>
      <c r="RY300" s="146"/>
      <c r="RZ300" s="146"/>
      <c r="SA300" s="146"/>
      <c r="SB300" s="146"/>
      <c r="SC300" s="146"/>
      <c r="SD300" s="146"/>
      <c r="SE300" s="146"/>
      <c r="SF300" s="146"/>
      <c r="SG300" s="146"/>
      <c r="SH300" s="146"/>
      <c r="SI300" s="146"/>
      <c r="SJ300" s="146"/>
      <c r="SK300" s="146"/>
      <c r="SL300" s="146"/>
      <c r="SM300" s="146"/>
      <c r="SN300" s="146"/>
      <c r="SO300" s="146"/>
      <c r="SP300" s="146"/>
      <c r="SQ300" s="146"/>
      <c r="SR300" s="146"/>
      <c r="SS300" s="146"/>
      <c r="ST300" s="146"/>
      <c r="SU300" s="146"/>
      <c r="SV300" s="146"/>
      <c r="SW300" s="146"/>
      <c r="SX300" s="146"/>
      <c r="SY300" s="146"/>
      <c r="SZ300" s="146"/>
      <c r="TA300" s="146"/>
      <c r="TB300" s="146"/>
      <c r="TC300" s="146"/>
      <c r="TD300" s="146"/>
      <c r="TE300" s="146"/>
      <c r="TF300" s="146"/>
      <c r="TG300" s="146"/>
      <c r="TH300" s="146"/>
      <c r="TI300" s="146"/>
      <c r="TJ300" s="146"/>
      <c r="TK300" s="146"/>
      <c r="TL300" s="146"/>
      <c r="TM300" s="146"/>
      <c r="TN300" s="146"/>
      <c r="TO300" s="146"/>
      <c r="TP300" s="146"/>
      <c r="TQ300" s="146"/>
      <c r="TR300" s="146"/>
      <c r="TS300" s="146"/>
      <c r="TT300" s="146"/>
      <c r="TU300" s="146"/>
      <c r="TV300" s="146"/>
      <c r="TW300" s="146"/>
      <c r="TX300" s="146"/>
      <c r="TY300" s="146"/>
      <c r="TZ300" s="146"/>
      <c r="UA300" s="146"/>
      <c r="UB300" s="146"/>
      <c r="UC300" s="146"/>
      <c r="UD300" s="146"/>
      <c r="UE300" s="146"/>
      <c r="UF300" s="146"/>
      <c r="UG300" s="146"/>
      <c r="UH300" s="146"/>
      <c r="UI300" s="146"/>
      <c r="UJ300" s="146"/>
      <c r="UK300" s="146"/>
      <c r="UL300" s="146"/>
      <c r="UM300" s="146"/>
      <c r="UN300" s="146"/>
      <c r="UO300" s="146"/>
      <c r="UP300" s="146"/>
      <c r="UQ300" s="146"/>
      <c r="UR300" s="146"/>
      <c r="US300" s="146"/>
      <c r="UT300" s="146"/>
      <c r="UU300" s="146"/>
      <c r="UV300" s="146"/>
      <c r="UW300" s="146"/>
      <c r="UX300" s="146"/>
      <c r="UY300" s="146"/>
      <c r="UZ300" s="146"/>
      <c r="VA300" s="146"/>
      <c r="VB300" s="146"/>
      <c r="VC300" s="146"/>
      <c r="VD300" s="146"/>
      <c r="VE300" s="146"/>
      <c r="VF300" s="146"/>
      <c r="VG300" s="146"/>
      <c r="VH300" s="146"/>
      <c r="VI300" s="146"/>
      <c r="VJ300" s="146"/>
      <c r="VK300" s="146"/>
      <c r="VL300" s="146"/>
      <c r="VM300" s="146"/>
      <c r="VN300" s="146"/>
      <c r="VO300" s="146"/>
      <c r="VP300" s="146"/>
      <c r="VQ300" s="146"/>
      <c r="VR300" s="146"/>
      <c r="VS300" s="146"/>
      <c r="VT300" s="146"/>
      <c r="VU300" s="146"/>
      <c r="VV300" s="146"/>
      <c r="VW300" s="146"/>
      <c r="VX300" s="146"/>
      <c r="VY300" s="146"/>
      <c r="VZ300" s="146"/>
      <c r="WA300" s="146"/>
      <c r="WB300" s="146"/>
      <c r="WC300" s="146"/>
      <c r="WD300" s="146"/>
      <c r="WE300" s="146"/>
      <c r="WF300" s="146"/>
      <c r="WG300" s="146"/>
      <c r="WH300" s="146"/>
      <c r="WI300" s="146"/>
      <c r="WJ300" s="146"/>
      <c r="WK300" s="146"/>
      <c r="WL300" s="146"/>
      <c r="WM300" s="146"/>
      <c r="WN300" s="146"/>
      <c r="WO300" s="146"/>
      <c r="WP300" s="146"/>
      <c r="WQ300" s="146"/>
      <c r="WR300" s="146"/>
      <c r="WS300" s="146"/>
      <c r="WT300" s="146"/>
      <c r="WU300" s="146"/>
      <c r="WV300" s="146"/>
      <c r="WW300" s="146"/>
      <c r="WX300" s="146"/>
      <c r="WY300" s="146"/>
      <c r="WZ300" s="146"/>
      <c r="XA300" s="146"/>
      <c r="XB300" s="146"/>
      <c r="XC300" s="146"/>
      <c r="XD300" s="146"/>
      <c r="XE300" s="146"/>
      <c r="XF300" s="146"/>
      <c r="XG300" s="146"/>
      <c r="XH300" s="146"/>
      <c r="XI300" s="146"/>
      <c r="XJ300" s="146"/>
      <c r="XK300" s="146"/>
      <c r="XL300" s="146"/>
      <c r="XM300" s="146"/>
      <c r="XN300" s="146"/>
      <c r="XO300" s="146"/>
      <c r="XP300" s="146"/>
      <c r="XQ300" s="146"/>
      <c r="XR300" s="146"/>
      <c r="XS300" s="146"/>
      <c r="XT300" s="146"/>
      <c r="XU300" s="146"/>
      <c r="XV300" s="146"/>
      <c r="XW300" s="146"/>
      <c r="XX300" s="146"/>
      <c r="XY300" s="146"/>
      <c r="XZ300" s="146"/>
      <c r="YA300" s="146"/>
      <c r="YB300" s="146"/>
      <c r="YC300" s="146"/>
      <c r="YD300" s="146"/>
      <c r="YE300" s="146"/>
      <c r="YF300" s="146"/>
      <c r="YG300" s="146"/>
      <c r="YH300" s="146"/>
      <c r="YI300" s="146"/>
      <c r="YJ300" s="146"/>
      <c r="YK300" s="146"/>
      <c r="YL300" s="146"/>
      <c r="YM300" s="146"/>
      <c r="YN300" s="146"/>
      <c r="YO300" s="146"/>
      <c r="YP300" s="146"/>
      <c r="YQ300" s="146"/>
      <c r="YR300" s="146"/>
      <c r="YS300" s="146"/>
      <c r="YT300" s="146"/>
      <c r="YU300" s="146"/>
      <c r="YV300" s="146"/>
      <c r="YW300" s="146"/>
      <c r="YX300" s="146"/>
      <c r="YY300" s="146"/>
      <c r="YZ300" s="146"/>
      <c r="ZA300" s="146"/>
      <c r="ZB300" s="146"/>
      <c r="ZC300" s="146"/>
      <c r="ZD300" s="146"/>
      <c r="ZE300" s="146"/>
      <c r="ZF300" s="146"/>
      <c r="ZG300" s="146"/>
      <c r="ZH300" s="146"/>
      <c r="ZI300" s="146"/>
      <c r="ZJ300" s="146"/>
      <c r="ZK300" s="146"/>
      <c r="ZL300" s="146"/>
      <c r="ZM300" s="146"/>
      <c r="ZN300" s="146"/>
      <c r="ZO300" s="146"/>
      <c r="ZP300" s="146"/>
      <c r="ZQ300" s="146"/>
      <c r="ZR300" s="146"/>
      <c r="ZS300" s="146"/>
      <c r="ZT300" s="146"/>
      <c r="ZU300" s="146"/>
      <c r="ZV300" s="146"/>
      <c r="ZW300" s="146"/>
      <c r="ZX300" s="146"/>
      <c r="ZY300" s="146"/>
      <c r="ZZ300" s="146"/>
      <c r="AAA300" s="146"/>
      <c r="AAB300" s="146"/>
      <c r="AAC300" s="146"/>
      <c r="AAD300" s="146"/>
      <c r="AAE300" s="146"/>
      <c r="AAF300" s="146"/>
      <c r="AAG300" s="146"/>
      <c r="AAH300" s="146"/>
      <c r="AAI300" s="146"/>
      <c r="AAJ300" s="146"/>
      <c r="AAK300" s="146"/>
      <c r="AAL300" s="146"/>
      <c r="AAM300" s="146"/>
      <c r="AAN300" s="146"/>
      <c r="AAO300" s="146"/>
      <c r="AAP300" s="146"/>
      <c r="AAQ300" s="146"/>
      <c r="AAR300" s="146"/>
      <c r="AAS300" s="146"/>
      <c r="AAT300" s="146"/>
      <c r="AAU300" s="146"/>
      <c r="AAV300" s="146"/>
      <c r="AAW300" s="146"/>
      <c r="AAX300" s="146"/>
      <c r="AAY300" s="146"/>
      <c r="AAZ300" s="146"/>
      <c r="ABA300" s="146"/>
      <c r="ABB300" s="146"/>
      <c r="ABC300" s="146"/>
      <c r="ABD300" s="146"/>
      <c r="ABE300" s="146"/>
      <c r="ABF300" s="146"/>
      <c r="ABG300" s="146"/>
      <c r="ABH300" s="146"/>
      <c r="ABI300" s="146"/>
      <c r="ABJ300" s="146"/>
      <c r="ABK300" s="146"/>
      <c r="ABL300" s="146"/>
      <c r="ABM300" s="146"/>
      <c r="ABN300" s="146"/>
      <c r="ABO300" s="146"/>
      <c r="ABP300" s="146"/>
      <c r="ABQ300" s="146"/>
      <c r="ABR300" s="146"/>
      <c r="ABS300" s="146"/>
      <c r="ABT300" s="146"/>
      <c r="ABU300" s="146"/>
      <c r="ABV300" s="146"/>
      <c r="ABW300" s="146"/>
      <c r="ABX300" s="146"/>
      <c r="ABY300" s="146"/>
      <c r="ABZ300" s="146"/>
      <c r="ACA300" s="146"/>
      <c r="ACB300" s="146"/>
      <c r="ACC300" s="146"/>
      <c r="ACD300" s="146"/>
      <c r="ACE300" s="146"/>
      <c r="ACF300" s="146"/>
      <c r="ACG300" s="146"/>
      <c r="ACH300" s="146"/>
      <c r="ACI300" s="146"/>
      <c r="ACJ300" s="146"/>
      <c r="ACK300" s="146"/>
      <c r="ACL300" s="146"/>
      <c r="ACM300" s="146"/>
      <c r="ACN300" s="146"/>
      <c r="ACO300" s="146"/>
      <c r="ACP300" s="146"/>
      <c r="ACQ300" s="146"/>
      <c r="ACR300" s="146"/>
      <c r="ACS300" s="146"/>
      <c r="ACT300" s="146"/>
      <c r="ACU300" s="146"/>
      <c r="ACV300" s="146"/>
      <c r="ACW300" s="146"/>
      <c r="ACX300" s="146"/>
      <c r="ACY300" s="146"/>
      <c r="ACZ300" s="146"/>
      <c r="ADA300" s="146"/>
      <c r="ADB300" s="146"/>
      <c r="ADC300" s="146"/>
      <c r="ADD300" s="146"/>
      <c r="ADE300" s="146"/>
      <c r="ADF300" s="146"/>
      <c r="ADG300" s="146"/>
      <c r="ADH300" s="146"/>
      <c r="ADI300" s="146"/>
      <c r="ADJ300" s="146"/>
      <c r="ADK300" s="146"/>
      <c r="ADL300" s="146"/>
      <c r="ADM300" s="146"/>
      <c r="ADN300" s="146"/>
      <c r="ADO300" s="146"/>
      <c r="ADP300" s="146"/>
      <c r="ADQ300" s="146"/>
      <c r="ADR300" s="146"/>
      <c r="ADS300" s="146"/>
      <c r="ADT300" s="146"/>
      <c r="ADU300" s="146"/>
      <c r="ADV300" s="146"/>
      <c r="ADW300" s="146"/>
      <c r="ADX300" s="146"/>
      <c r="ADY300" s="146"/>
      <c r="ADZ300" s="146"/>
      <c r="AEA300" s="146"/>
      <c r="AEB300" s="146"/>
      <c r="AEC300" s="146"/>
    </row>
    <row r="301" spans="1:809" ht="15" customHeight="1">
      <c r="C301" s="161"/>
      <c r="D301" s="162"/>
      <c r="F301" s="113"/>
      <c r="G301" s="153"/>
      <c r="J301" s="163"/>
      <c r="K301" s="164"/>
      <c r="L301" s="147" t="s">
        <v>658</v>
      </c>
      <c r="M301" s="141"/>
      <c r="O301" s="138"/>
      <c r="Q301" s="159"/>
      <c r="AC301" s="127"/>
      <c r="AD301" s="127"/>
      <c r="AE301" s="127"/>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c r="BA301" s="127"/>
      <c r="BB301" s="127"/>
      <c r="BC301" s="127"/>
      <c r="BD301" s="127"/>
      <c r="BE301" s="127"/>
      <c r="BF301" s="127"/>
      <c r="BG301" s="127"/>
      <c r="BH301" s="127"/>
      <c r="BI301" s="127"/>
      <c r="BJ301" s="127"/>
      <c r="BK301" s="127"/>
      <c r="BL301" s="127"/>
      <c r="BM301" s="127"/>
      <c r="BN301" s="127"/>
      <c r="BO301" s="127"/>
      <c r="BP301" s="127"/>
      <c r="BQ301" s="127"/>
      <c r="BR301" s="127"/>
      <c r="BS301" s="127"/>
      <c r="BT301" s="127"/>
      <c r="BU301" s="127"/>
      <c r="BV301" s="127"/>
      <c r="BW301" s="127"/>
      <c r="BX301" s="127"/>
      <c r="BY301" s="127"/>
      <c r="BZ301" s="127"/>
      <c r="CA301" s="127"/>
      <c r="CB301" s="127"/>
      <c r="CC301" s="127"/>
      <c r="CD301" s="127"/>
      <c r="CE301" s="127"/>
      <c r="CF301" s="127"/>
      <c r="CG301" s="127"/>
      <c r="CH301" s="127"/>
      <c r="CI301" s="127"/>
      <c r="CJ301" s="127"/>
      <c r="CK301" s="127"/>
      <c r="CL301" s="127"/>
      <c r="CM301" s="127"/>
      <c r="CN301" s="127"/>
      <c r="CO301" s="127"/>
      <c r="CP301" s="127"/>
      <c r="CQ301" s="127"/>
      <c r="CR301" s="127"/>
      <c r="CS301" s="127"/>
      <c r="CT301" s="127"/>
      <c r="CU301" s="127"/>
      <c r="CV301" s="127"/>
      <c r="CW301" s="127"/>
      <c r="CX301" s="127"/>
      <c r="CY301" s="127"/>
      <c r="CZ301" s="127"/>
      <c r="DA301" s="127"/>
      <c r="DB301" s="127"/>
      <c r="DC301" s="127"/>
      <c r="DD301" s="127"/>
      <c r="DE301" s="127"/>
      <c r="DF301" s="127"/>
      <c r="DG301" s="127"/>
      <c r="DH301" s="127"/>
      <c r="DI301" s="127"/>
      <c r="DJ301" s="127"/>
      <c r="DK301" s="127"/>
      <c r="DL301" s="127"/>
      <c r="DM301" s="127"/>
      <c r="DN301" s="127"/>
      <c r="DO301" s="127"/>
      <c r="DP301" s="127"/>
      <c r="DQ301" s="127"/>
      <c r="DR301" s="127"/>
      <c r="DS301" s="127"/>
      <c r="DT301" s="127"/>
      <c r="DU301" s="127"/>
      <c r="DV301" s="127"/>
      <c r="DW301" s="127"/>
      <c r="DX301" s="127"/>
      <c r="DY301" s="127"/>
      <c r="DZ301" s="127"/>
      <c r="EA301" s="127"/>
      <c r="EB301" s="127"/>
      <c r="EC301" s="127"/>
      <c r="ED301" s="127"/>
      <c r="EE301" s="127"/>
      <c r="EF301" s="127"/>
      <c r="EG301" s="127"/>
      <c r="EH301" s="127"/>
      <c r="EI301" s="127"/>
      <c r="EJ301" s="127"/>
      <c r="EK301" s="127"/>
      <c r="EL301" s="127"/>
      <c r="EM301" s="127"/>
      <c r="EN301" s="127"/>
      <c r="EO301" s="127"/>
      <c r="EP301" s="127"/>
      <c r="EQ301" s="127"/>
      <c r="ER301" s="127"/>
      <c r="ES301" s="127"/>
      <c r="ET301" s="127"/>
      <c r="EU301" s="127"/>
      <c r="EV301" s="127"/>
      <c r="EW301" s="127"/>
      <c r="EX301" s="127"/>
      <c r="EY301" s="127"/>
      <c r="EZ301" s="127"/>
      <c r="FA301" s="127"/>
      <c r="FB301" s="127"/>
      <c r="FC301" s="127"/>
      <c r="FD301" s="127"/>
      <c r="FE301" s="127"/>
      <c r="FF301" s="146"/>
      <c r="FG301" s="146"/>
      <c r="FH301" s="146"/>
      <c r="FI301" s="146"/>
      <c r="FJ301" s="146"/>
      <c r="FK301" s="146"/>
      <c r="FL301" s="146"/>
      <c r="FM301" s="146"/>
      <c r="FN301" s="146"/>
      <c r="FO301" s="146"/>
      <c r="FP301" s="146"/>
      <c r="FQ301" s="146"/>
      <c r="FR301" s="146"/>
      <c r="FS301" s="146"/>
      <c r="FT301" s="146"/>
      <c r="FU301" s="146"/>
      <c r="FV301" s="146"/>
      <c r="FW301" s="146"/>
      <c r="FX301" s="146"/>
      <c r="FY301" s="146"/>
      <c r="FZ301" s="146"/>
      <c r="GA301" s="146"/>
      <c r="GB301" s="146"/>
      <c r="GC301" s="146"/>
      <c r="GD301" s="146"/>
      <c r="GE301" s="146"/>
      <c r="GF301" s="146"/>
      <c r="GG301" s="146"/>
      <c r="GH301" s="146"/>
      <c r="GI301" s="146"/>
      <c r="GJ301" s="146"/>
      <c r="GK301" s="146"/>
      <c r="GL301" s="146"/>
      <c r="GM301" s="146"/>
      <c r="GN301" s="146"/>
      <c r="GO301" s="146"/>
      <c r="GP301" s="146"/>
      <c r="GQ301" s="146"/>
      <c r="GR301" s="146"/>
      <c r="GS301" s="146"/>
      <c r="GT301" s="146"/>
      <c r="GU301" s="146"/>
      <c r="GV301" s="146"/>
      <c r="GW301" s="146"/>
      <c r="GX301" s="146"/>
      <c r="GY301" s="146"/>
      <c r="GZ301" s="146"/>
      <c r="HA301" s="146"/>
      <c r="HB301" s="146"/>
      <c r="HC301" s="146"/>
      <c r="HD301" s="146"/>
      <c r="HE301" s="146"/>
      <c r="HF301" s="146"/>
      <c r="HG301" s="146"/>
      <c r="HH301" s="146"/>
      <c r="HI301" s="146"/>
      <c r="HJ301" s="146"/>
      <c r="HK301" s="146"/>
      <c r="HL301" s="146"/>
      <c r="HM301" s="146"/>
      <c r="HN301" s="146"/>
      <c r="HO301" s="146"/>
      <c r="HP301" s="146"/>
      <c r="HQ301" s="146"/>
      <c r="HR301" s="146"/>
      <c r="HS301" s="146"/>
      <c r="HT301" s="146"/>
      <c r="HU301" s="146"/>
      <c r="HV301" s="146"/>
      <c r="HW301" s="146"/>
      <c r="HX301" s="146"/>
      <c r="HY301" s="146"/>
      <c r="HZ301" s="146"/>
      <c r="IA301" s="146"/>
      <c r="IB301" s="146"/>
      <c r="IC301" s="146"/>
      <c r="ID301" s="146"/>
      <c r="IE301" s="146"/>
      <c r="IF301" s="146"/>
      <c r="IG301" s="146"/>
      <c r="IH301" s="146"/>
      <c r="II301" s="146"/>
      <c r="IJ301" s="146"/>
      <c r="IK301" s="146"/>
      <c r="IL301" s="146"/>
      <c r="IM301" s="146"/>
      <c r="IN301" s="146"/>
      <c r="IO301" s="146"/>
      <c r="IP301" s="146"/>
      <c r="IQ301" s="146"/>
      <c r="IR301" s="146"/>
      <c r="IS301" s="146"/>
      <c r="IT301" s="146"/>
      <c r="IU301" s="146"/>
      <c r="IV301" s="146"/>
      <c r="IW301" s="146"/>
      <c r="IX301" s="146"/>
      <c r="IY301" s="146"/>
      <c r="IZ301" s="146"/>
      <c r="JA301" s="146"/>
      <c r="JB301" s="146"/>
      <c r="JC301" s="146"/>
      <c r="JD301" s="146"/>
      <c r="JE301" s="146"/>
      <c r="JF301" s="146"/>
      <c r="JG301" s="146"/>
      <c r="JH301" s="146"/>
      <c r="JI301" s="146"/>
      <c r="JJ301" s="146"/>
      <c r="JK301" s="146"/>
      <c r="JL301" s="146"/>
      <c r="JM301" s="146"/>
      <c r="JN301" s="146"/>
      <c r="JO301" s="146"/>
      <c r="JP301" s="146"/>
      <c r="JQ301" s="146"/>
      <c r="JR301" s="146"/>
      <c r="JS301" s="146"/>
      <c r="JT301" s="146"/>
      <c r="JU301" s="146"/>
      <c r="JV301" s="146"/>
      <c r="JW301" s="146"/>
      <c r="JX301" s="146"/>
      <c r="JY301" s="146"/>
      <c r="JZ301" s="146"/>
      <c r="KA301" s="146"/>
      <c r="KB301" s="146"/>
      <c r="KC301" s="146"/>
      <c r="KD301" s="146"/>
      <c r="KE301" s="146"/>
      <c r="KF301" s="146"/>
      <c r="KG301" s="146"/>
      <c r="KH301" s="146"/>
      <c r="KI301" s="146"/>
      <c r="KJ301" s="146"/>
      <c r="KK301" s="146"/>
      <c r="KL301" s="146"/>
      <c r="KM301" s="146"/>
      <c r="KN301" s="146"/>
      <c r="KO301" s="146"/>
      <c r="KP301" s="146"/>
      <c r="KQ301" s="146"/>
      <c r="KR301" s="146"/>
      <c r="KS301" s="146"/>
      <c r="KT301" s="146"/>
      <c r="KU301" s="146"/>
      <c r="KV301" s="146"/>
      <c r="KW301" s="146"/>
      <c r="KX301" s="146"/>
      <c r="KY301" s="146"/>
      <c r="KZ301" s="146"/>
      <c r="LA301" s="146"/>
      <c r="LB301" s="146"/>
      <c r="LC301" s="146"/>
      <c r="LD301" s="146"/>
      <c r="LE301" s="146"/>
      <c r="LF301" s="146"/>
      <c r="LG301" s="146"/>
      <c r="LH301" s="146"/>
      <c r="LI301" s="146"/>
      <c r="LJ301" s="146"/>
      <c r="LK301" s="146"/>
      <c r="LL301" s="146"/>
      <c r="LM301" s="146"/>
      <c r="LN301" s="146"/>
      <c r="LO301" s="146"/>
      <c r="LP301" s="146"/>
      <c r="LQ301" s="146"/>
      <c r="LR301" s="146"/>
      <c r="LS301" s="146"/>
      <c r="LT301" s="146"/>
      <c r="LU301" s="146"/>
      <c r="LV301" s="146"/>
      <c r="LW301" s="146"/>
      <c r="LX301" s="146"/>
      <c r="LY301" s="146"/>
      <c r="LZ301" s="146"/>
      <c r="MA301" s="146"/>
      <c r="MB301" s="146"/>
      <c r="MC301" s="146"/>
      <c r="MD301" s="146"/>
      <c r="ME301" s="146"/>
      <c r="MF301" s="146"/>
      <c r="MG301" s="146"/>
      <c r="MH301" s="146"/>
      <c r="MI301" s="146"/>
      <c r="MJ301" s="146"/>
      <c r="MK301" s="146"/>
      <c r="ML301" s="146"/>
      <c r="MM301" s="146"/>
      <c r="MN301" s="146"/>
      <c r="MO301" s="146"/>
      <c r="MP301" s="146"/>
      <c r="MQ301" s="146"/>
      <c r="MR301" s="146"/>
      <c r="MS301" s="146"/>
      <c r="MT301" s="146"/>
      <c r="MU301" s="146"/>
      <c r="MV301" s="146"/>
      <c r="MW301" s="146"/>
      <c r="MX301" s="146"/>
      <c r="MY301" s="146"/>
      <c r="MZ301" s="146"/>
      <c r="NA301" s="146"/>
      <c r="NB301" s="146"/>
      <c r="NC301" s="146"/>
      <c r="ND301" s="146"/>
      <c r="NE301" s="146"/>
      <c r="NF301" s="146"/>
      <c r="NG301" s="146"/>
      <c r="NH301" s="146"/>
      <c r="NI301" s="146"/>
      <c r="NJ301" s="146"/>
      <c r="NK301" s="146"/>
      <c r="NL301" s="146"/>
      <c r="NM301" s="146"/>
      <c r="NN301" s="146"/>
      <c r="NO301" s="146"/>
      <c r="NP301" s="146"/>
      <c r="NQ301" s="146"/>
      <c r="NR301" s="146"/>
      <c r="NS301" s="146"/>
      <c r="NT301" s="146"/>
      <c r="NU301" s="146"/>
      <c r="NV301" s="146"/>
      <c r="NW301" s="146"/>
      <c r="NX301" s="146"/>
      <c r="NY301" s="146"/>
      <c r="NZ301" s="146"/>
      <c r="OA301" s="146"/>
      <c r="OB301" s="146"/>
      <c r="OC301" s="146"/>
      <c r="OD301" s="146"/>
      <c r="OE301" s="146"/>
      <c r="OF301" s="146"/>
      <c r="OG301" s="146"/>
      <c r="OH301" s="146"/>
      <c r="OI301" s="146"/>
      <c r="OJ301" s="146"/>
      <c r="OK301" s="146"/>
      <c r="OL301" s="146"/>
      <c r="OM301" s="146"/>
      <c r="ON301" s="146"/>
      <c r="OO301" s="146"/>
      <c r="OP301" s="146"/>
      <c r="OQ301" s="146"/>
      <c r="OR301" s="146"/>
      <c r="OS301" s="146"/>
      <c r="OT301" s="146"/>
      <c r="OU301" s="146"/>
      <c r="OV301" s="146"/>
      <c r="OW301" s="146"/>
      <c r="OX301" s="146"/>
      <c r="OY301" s="146"/>
      <c r="OZ301" s="146"/>
      <c r="PA301" s="146"/>
      <c r="PB301" s="146"/>
      <c r="PC301" s="146"/>
      <c r="PD301" s="146"/>
      <c r="PE301" s="146"/>
      <c r="PF301" s="146"/>
      <c r="PG301" s="146"/>
      <c r="PH301" s="146"/>
      <c r="PI301" s="146"/>
      <c r="PJ301" s="146"/>
      <c r="PK301" s="146"/>
      <c r="PL301" s="146"/>
      <c r="PM301" s="146"/>
      <c r="PN301" s="146"/>
      <c r="PO301" s="146"/>
      <c r="PP301" s="146"/>
      <c r="PQ301" s="146"/>
      <c r="PR301" s="146"/>
      <c r="PS301" s="146"/>
      <c r="PT301" s="146"/>
      <c r="PU301" s="146"/>
      <c r="PV301" s="146"/>
      <c r="PW301" s="146"/>
      <c r="PX301" s="146"/>
      <c r="PY301" s="146"/>
      <c r="PZ301" s="146"/>
      <c r="QA301" s="146"/>
      <c r="QB301" s="146"/>
      <c r="QC301" s="146"/>
      <c r="QD301" s="146"/>
      <c r="QE301" s="146"/>
      <c r="QF301" s="146"/>
      <c r="QG301" s="146"/>
      <c r="QH301" s="146"/>
      <c r="QI301" s="146"/>
      <c r="QJ301" s="146"/>
      <c r="QK301" s="146"/>
      <c r="QL301" s="146"/>
      <c r="QM301" s="146"/>
      <c r="QN301" s="146"/>
      <c r="QO301" s="146"/>
      <c r="QP301" s="146"/>
      <c r="QQ301" s="146"/>
      <c r="QR301" s="146"/>
      <c r="QS301" s="146"/>
      <c r="QT301" s="146"/>
      <c r="QU301" s="146"/>
      <c r="QV301" s="146"/>
      <c r="QW301" s="146"/>
      <c r="QX301" s="146"/>
      <c r="QY301" s="146"/>
      <c r="QZ301" s="146"/>
      <c r="RA301" s="146"/>
      <c r="RB301" s="146"/>
      <c r="RC301" s="146"/>
      <c r="RD301" s="146"/>
      <c r="RE301" s="146"/>
      <c r="RF301" s="146"/>
      <c r="RG301" s="146"/>
      <c r="RH301" s="146"/>
      <c r="RI301" s="146"/>
      <c r="RJ301" s="146"/>
      <c r="RK301" s="146"/>
      <c r="RL301" s="146"/>
      <c r="RM301" s="146"/>
      <c r="RN301" s="146"/>
      <c r="RO301" s="146"/>
      <c r="RP301" s="146"/>
      <c r="RQ301" s="146"/>
      <c r="RR301" s="146"/>
      <c r="RS301" s="146"/>
      <c r="RT301" s="146"/>
      <c r="RU301" s="146"/>
      <c r="RV301" s="146"/>
      <c r="RW301" s="146"/>
      <c r="RX301" s="146"/>
      <c r="RY301" s="146"/>
      <c r="RZ301" s="146"/>
      <c r="SA301" s="146"/>
      <c r="SB301" s="146"/>
      <c r="SC301" s="146"/>
      <c r="SD301" s="146"/>
      <c r="SE301" s="146"/>
      <c r="SF301" s="146"/>
      <c r="SG301" s="146"/>
      <c r="SH301" s="146"/>
      <c r="SI301" s="146"/>
      <c r="SJ301" s="146"/>
      <c r="SK301" s="146"/>
      <c r="SL301" s="146"/>
      <c r="SM301" s="146"/>
      <c r="SN301" s="146"/>
      <c r="SO301" s="146"/>
      <c r="SP301" s="146"/>
      <c r="SQ301" s="146"/>
      <c r="SR301" s="146"/>
      <c r="SS301" s="146"/>
      <c r="ST301" s="146"/>
      <c r="SU301" s="146"/>
      <c r="SV301" s="146"/>
      <c r="SW301" s="146"/>
      <c r="SX301" s="146"/>
      <c r="SY301" s="146"/>
      <c r="SZ301" s="146"/>
      <c r="TA301" s="146"/>
      <c r="TB301" s="146"/>
      <c r="TC301" s="146"/>
      <c r="TD301" s="146"/>
      <c r="TE301" s="146"/>
      <c r="TF301" s="146"/>
      <c r="TG301" s="146"/>
      <c r="TH301" s="146"/>
      <c r="TI301" s="146"/>
      <c r="TJ301" s="146"/>
      <c r="TK301" s="146"/>
      <c r="TL301" s="146"/>
      <c r="TM301" s="146"/>
      <c r="TN301" s="146"/>
      <c r="TO301" s="146"/>
      <c r="TP301" s="146"/>
      <c r="TQ301" s="146"/>
      <c r="TR301" s="146"/>
      <c r="TS301" s="146"/>
      <c r="TT301" s="146"/>
      <c r="TU301" s="146"/>
      <c r="TV301" s="146"/>
      <c r="TW301" s="146"/>
      <c r="TX301" s="146"/>
      <c r="TY301" s="146"/>
      <c r="TZ301" s="146"/>
      <c r="UA301" s="146"/>
      <c r="UB301" s="146"/>
      <c r="UC301" s="146"/>
      <c r="UD301" s="146"/>
      <c r="UE301" s="146"/>
      <c r="UF301" s="146"/>
      <c r="UG301" s="146"/>
      <c r="UH301" s="146"/>
      <c r="UI301" s="146"/>
      <c r="UJ301" s="146"/>
      <c r="UK301" s="146"/>
      <c r="UL301" s="146"/>
      <c r="UM301" s="146"/>
      <c r="UN301" s="146"/>
      <c r="UO301" s="146"/>
      <c r="UP301" s="146"/>
      <c r="UQ301" s="146"/>
      <c r="UR301" s="146"/>
      <c r="US301" s="146"/>
      <c r="UT301" s="146"/>
      <c r="UU301" s="146"/>
      <c r="UV301" s="146"/>
      <c r="UW301" s="146"/>
      <c r="UX301" s="146"/>
      <c r="UY301" s="146"/>
      <c r="UZ301" s="146"/>
      <c r="VA301" s="146"/>
      <c r="VB301" s="146"/>
      <c r="VC301" s="146"/>
      <c r="VD301" s="146"/>
      <c r="VE301" s="146"/>
      <c r="VF301" s="146"/>
      <c r="VG301" s="146"/>
      <c r="VH301" s="146"/>
      <c r="VI301" s="146"/>
      <c r="VJ301" s="146"/>
      <c r="VK301" s="146"/>
      <c r="VL301" s="146"/>
      <c r="VM301" s="146"/>
      <c r="VN301" s="146"/>
      <c r="VO301" s="146"/>
      <c r="VP301" s="146"/>
      <c r="VQ301" s="146"/>
      <c r="VR301" s="146"/>
      <c r="VS301" s="146"/>
      <c r="VT301" s="146"/>
      <c r="VU301" s="146"/>
      <c r="VV301" s="146"/>
      <c r="VW301" s="146"/>
      <c r="VX301" s="146"/>
      <c r="VY301" s="146"/>
      <c r="VZ301" s="146"/>
      <c r="WA301" s="146"/>
      <c r="WB301" s="146"/>
      <c r="WC301" s="146"/>
      <c r="WD301" s="146"/>
      <c r="WE301" s="146"/>
      <c r="WF301" s="146"/>
      <c r="WG301" s="146"/>
      <c r="WH301" s="146"/>
      <c r="WI301" s="146"/>
      <c r="WJ301" s="146"/>
      <c r="WK301" s="146"/>
      <c r="WL301" s="146"/>
      <c r="WM301" s="146"/>
      <c r="WN301" s="146"/>
      <c r="WO301" s="146"/>
      <c r="WP301" s="146"/>
      <c r="WQ301" s="146"/>
      <c r="WR301" s="146"/>
      <c r="WS301" s="146"/>
      <c r="WT301" s="146"/>
      <c r="WU301" s="146"/>
      <c r="WV301" s="146"/>
      <c r="WW301" s="146"/>
      <c r="WX301" s="146"/>
      <c r="WY301" s="146"/>
      <c r="WZ301" s="146"/>
      <c r="XA301" s="146"/>
      <c r="XB301" s="146"/>
      <c r="XC301" s="146"/>
      <c r="XD301" s="146"/>
      <c r="XE301" s="146"/>
      <c r="XF301" s="146"/>
      <c r="XG301" s="146"/>
      <c r="XH301" s="146"/>
      <c r="XI301" s="146"/>
      <c r="XJ301" s="146"/>
      <c r="XK301" s="146"/>
      <c r="XL301" s="146"/>
      <c r="XM301" s="146"/>
      <c r="XN301" s="146"/>
      <c r="XO301" s="146"/>
      <c r="XP301" s="146"/>
      <c r="XQ301" s="146"/>
      <c r="XR301" s="146"/>
      <c r="XS301" s="146"/>
      <c r="XT301" s="146"/>
      <c r="XU301" s="146"/>
      <c r="XV301" s="146"/>
      <c r="XW301" s="146"/>
      <c r="XX301" s="146"/>
      <c r="XY301" s="146"/>
      <c r="XZ301" s="146"/>
      <c r="YA301" s="146"/>
      <c r="YB301" s="146"/>
      <c r="YC301" s="146"/>
      <c r="YD301" s="146"/>
      <c r="YE301" s="146"/>
      <c r="YF301" s="146"/>
      <c r="YG301" s="146"/>
      <c r="YH301" s="146"/>
      <c r="YI301" s="146"/>
      <c r="YJ301" s="146"/>
      <c r="YK301" s="146"/>
      <c r="YL301" s="146"/>
      <c r="YM301" s="146"/>
      <c r="YN301" s="146"/>
      <c r="YO301" s="146"/>
      <c r="YP301" s="146"/>
      <c r="YQ301" s="146"/>
      <c r="YR301" s="146"/>
      <c r="YS301" s="146"/>
      <c r="YT301" s="146"/>
      <c r="YU301" s="146"/>
      <c r="YV301" s="146"/>
      <c r="YW301" s="146"/>
      <c r="YX301" s="146"/>
      <c r="YY301" s="146"/>
      <c r="YZ301" s="146"/>
      <c r="ZA301" s="146"/>
      <c r="ZB301" s="146"/>
      <c r="ZC301" s="146"/>
      <c r="ZD301" s="146"/>
      <c r="ZE301" s="146"/>
      <c r="ZF301" s="146"/>
      <c r="ZG301" s="146"/>
      <c r="ZH301" s="146"/>
      <c r="ZI301" s="146"/>
      <c r="ZJ301" s="146"/>
      <c r="ZK301" s="146"/>
      <c r="ZL301" s="146"/>
      <c r="ZM301" s="146"/>
      <c r="ZN301" s="146"/>
      <c r="ZO301" s="146"/>
      <c r="ZP301" s="146"/>
      <c r="ZQ301" s="146"/>
      <c r="ZR301" s="146"/>
      <c r="ZS301" s="146"/>
      <c r="ZT301" s="146"/>
      <c r="ZU301" s="146"/>
      <c r="ZV301" s="146"/>
      <c r="ZW301" s="146"/>
      <c r="ZX301" s="146"/>
      <c r="ZY301" s="146"/>
      <c r="ZZ301" s="146"/>
      <c r="AAA301" s="146"/>
      <c r="AAB301" s="146"/>
      <c r="AAC301" s="146"/>
      <c r="AAD301" s="146"/>
      <c r="AAE301" s="146"/>
      <c r="AAF301" s="146"/>
      <c r="AAG301" s="146"/>
      <c r="AAH301" s="146"/>
      <c r="AAI301" s="146"/>
      <c r="AAJ301" s="146"/>
      <c r="AAK301" s="146"/>
      <c r="AAL301" s="146"/>
      <c r="AAM301" s="146"/>
      <c r="AAN301" s="146"/>
      <c r="AAO301" s="146"/>
      <c r="AAP301" s="146"/>
      <c r="AAQ301" s="146"/>
      <c r="AAR301" s="146"/>
      <c r="AAS301" s="146"/>
      <c r="AAT301" s="146"/>
      <c r="AAU301" s="146"/>
      <c r="AAV301" s="146"/>
      <c r="AAW301" s="146"/>
      <c r="AAX301" s="146"/>
      <c r="AAY301" s="146"/>
      <c r="AAZ301" s="146"/>
      <c r="ABA301" s="146"/>
      <c r="ABB301" s="146"/>
      <c r="ABC301" s="146"/>
      <c r="ABD301" s="146"/>
      <c r="ABE301" s="146"/>
      <c r="ABF301" s="146"/>
      <c r="ABG301" s="146"/>
      <c r="ABH301" s="146"/>
      <c r="ABI301" s="146"/>
      <c r="ABJ301" s="146"/>
      <c r="ABK301" s="146"/>
      <c r="ABL301" s="146"/>
      <c r="ABM301" s="146"/>
      <c r="ABN301" s="146"/>
      <c r="ABO301" s="146"/>
      <c r="ABP301" s="146"/>
      <c r="ABQ301" s="146"/>
      <c r="ABR301" s="146"/>
      <c r="ABS301" s="146"/>
      <c r="ABT301" s="146"/>
      <c r="ABU301" s="146"/>
      <c r="ABV301" s="146"/>
      <c r="ABW301" s="146"/>
      <c r="ABX301" s="146"/>
      <c r="ABY301" s="146"/>
      <c r="ABZ301" s="146"/>
      <c r="ACA301" s="146"/>
      <c r="ACB301" s="146"/>
      <c r="ACC301" s="146"/>
      <c r="ACD301" s="146"/>
      <c r="ACE301" s="146"/>
      <c r="ACF301" s="146"/>
      <c r="ACG301" s="146"/>
      <c r="ACH301" s="146"/>
      <c r="ACI301" s="146"/>
      <c r="ACJ301" s="146"/>
      <c r="ACK301" s="146"/>
      <c r="ACL301" s="146"/>
      <c r="ACM301" s="146"/>
      <c r="ACN301" s="146"/>
      <c r="ACO301" s="146"/>
      <c r="ACP301" s="146"/>
      <c r="ACQ301" s="146"/>
      <c r="ACR301" s="146"/>
      <c r="ACS301" s="146"/>
      <c r="ACT301" s="146"/>
      <c r="ACU301" s="146"/>
      <c r="ACV301" s="146"/>
      <c r="ACW301" s="146"/>
      <c r="ACX301" s="146"/>
      <c r="ACY301" s="146"/>
      <c r="ACZ301" s="146"/>
      <c r="ADA301" s="146"/>
      <c r="ADB301" s="146"/>
      <c r="ADC301" s="146"/>
      <c r="ADD301" s="146"/>
      <c r="ADE301" s="146"/>
      <c r="ADF301" s="146"/>
      <c r="ADG301" s="146"/>
      <c r="ADH301" s="146"/>
      <c r="ADI301" s="146"/>
      <c r="ADJ301" s="146"/>
      <c r="ADK301" s="146"/>
      <c r="ADL301" s="146"/>
      <c r="ADM301" s="146"/>
      <c r="ADN301" s="146"/>
      <c r="ADO301" s="146"/>
      <c r="ADP301" s="146"/>
      <c r="ADQ301" s="146"/>
      <c r="ADR301" s="146"/>
      <c r="ADS301" s="146"/>
      <c r="ADT301" s="146"/>
      <c r="ADU301" s="146"/>
      <c r="ADV301" s="146"/>
      <c r="ADW301" s="146"/>
      <c r="ADX301" s="146"/>
      <c r="ADY301" s="146"/>
      <c r="ADZ301" s="146"/>
      <c r="AEA301" s="146"/>
      <c r="AEB301" s="146"/>
      <c r="AEC301" s="146"/>
    </row>
    <row r="302" spans="1:809" s="167" customFormat="1" ht="15" customHeight="1">
      <c r="A302" s="165"/>
      <c r="B302" s="166"/>
      <c r="C302" s="161"/>
      <c r="D302" s="162"/>
      <c r="F302" s="168"/>
      <c r="G302" s="153"/>
      <c r="H302" s="169"/>
      <c r="I302" s="169"/>
      <c r="J302" s="163"/>
      <c r="K302" s="164"/>
      <c r="L302" s="147">
        <f>SUM(L296:L301)</f>
        <v>289</v>
      </c>
      <c r="M302" s="141"/>
      <c r="N302" s="139"/>
      <c r="O302" s="138"/>
      <c r="Q302" s="159"/>
      <c r="R302" s="145"/>
      <c r="S302" s="115"/>
      <c r="T302" s="115"/>
      <c r="U302" s="115"/>
      <c r="V302" s="115"/>
      <c r="W302" s="115"/>
      <c r="X302" s="115"/>
      <c r="Y302" s="115"/>
      <c r="Z302" s="115"/>
      <c r="AA302" s="115"/>
      <c r="AB302" s="71"/>
      <c r="AC302" s="127"/>
      <c r="AD302" s="127"/>
      <c r="AE302" s="127"/>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c r="BA302" s="127"/>
      <c r="BB302" s="127"/>
      <c r="BC302" s="127"/>
      <c r="BD302" s="127"/>
      <c r="BE302" s="127"/>
      <c r="BF302" s="127"/>
      <c r="BG302" s="127"/>
      <c r="BH302" s="127"/>
      <c r="BI302" s="127"/>
      <c r="BJ302" s="127"/>
      <c r="BK302" s="127"/>
      <c r="BL302" s="127"/>
      <c r="BM302" s="127"/>
      <c r="BN302" s="127"/>
      <c r="BO302" s="127"/>
      <c r="BP302" s="127"/>
      <c r="BQ302" s="127"/>
      <c r="BR302" s="127"/>
      <c r="BS302" s="127"/>
      <c r="BT302" s="127"/>
      <c r="BU302" s="127"/>
      <c r="BV302" s="127"/>
      <c r="BW302" s="127"/>
      <c r="BX302" s="127"/>
      <c r="BY302" s="127"/>
      <c r="BZ302" s="127"/>
      <c r="CA302" s="127"/>
      <c r="CB302" s="127"/>
      <c r="CC302" s="127"/>
      <c r="CD302" s="127"/>
      <c r="CE302" s="127"/>
      <c r="CF302" s="127"/>
      <c r="CG302" s="127"/>
      <c r="CH302" s="127"/>
      <c r="CI302" s="127"/>
      <c r="CJ302" s="127"/>
      <c r="CK302" s="127"/>
      <c r="CL302" s="127"/>
      <c r="CM302" s="127"/>
      <c r="CN302" s="127"/>
      <c r="CO302" s="127"/>
      <c r="CP302" s="127"/>
      <c r="CQ302" s="127"/>
      <c r="CR302" s="127"/>
      <c r="CS302" s="127"/>
      <c r="CT302" s="127"/>
      <c r="CU302" s="127"/>
      <c r="CV302" s="127"/>
      <c r="CW302" s="127"/>
      <c r="CX302" s="127"/>
      <c r="CY302" s="127"/>
      <c r="CZ302" s="127"/>
      <c r="DA302" s="127"/>
      <c r="DB302" s="127"/>
      <c r="DC302" s="127"/>
      <c r="DD302" s="127"/>
      <c r="DE302" s="127"/>
      <c r="DF302" s="127"/>
      <c r="DG302" s="127"/>
      <c r="DH302" s="127"/>
      <c r="DI302" s="127"/>
      <c r="DJ302" s="127"/>
      <c r="DK302" s="127"/>
      <c r="DL302" s="127"/>
      <c r="DM302" s="127"/>
      <c r="DN302" s="127"/>
      <c r="DO302" s="127"/>
      <c r="DP302" s="127"/>
      <c r="DQ302" s="127"/>
      <c r="DR302" s="127"/>
      <c r="DS302" s="127"/>
      <c r="DT302" s="127"/>
      <c r="DU302" s="127"/>
      <c r="DV302" s="127"/>
      <c r="DW302" s="127"/>
      <c r="DX302" s="127"/>
      <c r="DY302" s="127"/>
      <c r="DZ302" s="127"/>
      <c r="EA302" s="127"/>
      <c r="EB302" s="127"/>
      <c r="EC302" s="127"/>
      <c r="ED302" s="127"/>
      <c r="EE302" s="127"/>
      <c r="EF302" s="127"/>
      <c r="EG302" s="127"/>
      <c r="EH302" s="127"/>
      <c r="EI302" s="127"/>
      <c r="EJ302" s="127"/>
      <c r="EK302" s="127"/>
      <c r="EL302" s="127"/>
      <c r="EM302" s="127"/>
      <c r="EN302" s="127"/>
      <c r="EO302" s="127"/>
      <c r="EP302" s="127"/>
      <c r="EQ302" s="127"/>
      <c r="ER302" s="127"/>
      <c r="ES302" s="127"/>
      <c r="ET302" s="127"/>
      <c r="EU302" s="127"/>
      <c r="EV302" s="127"/>
      <c r="EW302" s="127"/>
      <c r="EX302" s="127"/>
      <c r="EY302" s="127"/>
      <c r="EZ302" s="127"/>
      <c r="FA302" s="127"/>
      <c r="FB302" s="127"/>
      <c r="FC302" s="127"/>
      <c r="FD302" s="127"/>
      <c r="FE302" s="127"/>
      <c r="FF302" s="170"/>
      <c r="FG302" s="170"/>
      <c r="FH302" s="170"/>
      <c r="FI302" s="170"/>
      <c r="FJ302" s="170"/>
      <c r="FK302" s="170"/>
      <c r="FL302" s="170"/>
      <c r="FM302" s="170"/>
      <c r="FN302" s="170"/>
      <c r="FO302" s="170"/>
      <c r="FP302" s="170"/>
      <c r="FQ302" s="170"/>
      <c r="FR302" s="170"/>
      <c r="FS302" s="170"/>
      <c r="FT302" s="170"/>
      <c r="FU302" s="170"/>
      <c r="FV302" s="170"/>
      <c r="FW302" s="170"/>
      <c r="FX302" s="170"/>
      <c r="FY302" s="170"/>
      <c r="FZ302" s="170"/>
      <c r="GA302" s="170"/>
      <c r="GB302" s="170"/>
      <c r="GC302" s="170"/>
      <c r="GD302" s="170"/>
      <c r="GE302" s="170"/>
      <c r="GF302" s="170"/>
      <c r="GG302" s="170"/>
      <c r="GH302" s="170"/>
      <c r="GI302" s="170"/>
      <c r="GJ302" s="170"/>
      <c r="GK302" s="170"/>
      <c r="GL302" s="170"/>
      <c r="GM302" s="170"/>
      <c r="GN302" s="170"/>
      <c r="GO302" s="170"/>
      <c r="GP302" s="170"/>
      <c r="GQ302" s="170"/>
      <c r="GR302" s="170"/>
      <c r="GS302" s="170"/>
      <c r="GT302" s="170"/>
      <c r="GU302" s="170"/>
      <c r="GV302" s="170"/>
      <c r="GW302" s="170"/>
      <c r="GX302" s="170"/>
      <c r="GY302" s="170"/>
      <c r="GZ302" s="170"/>
      <c r="HA302" s="170"/>
      <c r="HB302" s="170"/>
      <c r="HC302" s="170"/>
      <c r="HD302" s="170"/>
      <c r="HE302" s="170"/>
      <c r="HF302" s="170"/>
      <c r="HG302" s="170"/>
      <c r="HH302" s="170"/>
      <c r="HI302" s="170"/>
      <c r="HJ302" s="170"/>
      <c r="HK302" s="170"/>
      <c r="HL302" s="170"/>
      <c r="HM302" s="170"/>
      <c r="HN302" s="170"/>
      <c r="HO302" s="170"/>
      <c r="HP302" s="170"/>
      <c r="HQ302" s="170"/>
      <c r="HR302" s="170"/>
      <c r="HS302" s="170"/>
      <c r="HT302" s="170"/>
      <c r="HU302" s="170"/>
      <c r="HV302" s="170"/>
      <c r="HW302" s="170"/>
      <c r="HX302" s="170"/>
      <c r="HY302" s="170"/>
      <c r="HZ302" s="170"/>
      <c r="IA302" s="170"/>
      <c r="IB302" s="170"/>
      <c r="IC302" s="170"/>
      <c r="ID302" s="170"/>
      <c r="IE302" s="170"/>
      <c r="IF302" s="170"/>
      <c r="IG302" s="170"/>
      <c r="IH302" s="170"/>
      <c r="II302" s="170"/>
      <c r="IJ302" s="170"/>
      <c r="IK302" s="170"/>
      <c r="IL302" s="170"/>
      <c r="IM302" s="170"/>
      <c r="IN302" s="170"/>
      <c r="IO302" s="170"/>
      <c r="IP302" s="170"/>
      <c r="IQ302" s="170"/>
      <c r="IR302" s="170"/>
      <c r="IS302" s="170"/>
      <c r="IT302" s="170"/>
      <c r="IU302" s="170"/>
      <c r="IV302" s="170"/>
      <c r="IW302" s="170"/>
      <c r="IX302" s="170"/>
      <c r="IY302" s="170"/>
      <c r="IZ302" s="170"/>
      <c r="JA302" s="170"/>
      <c r="JB302" s="170"/>
      <c r="JC302" s="170"/>
      <c r="JD302" s="170"/>
      <c r="JE302" s="170"/>
      <c r="JF302" s="170"/>
      <c r="JG302" s="170"/>
      <c r="JH302" s="170"/>
      <c r="JI302" s="170"/>
      <c r="JJ302" s="170"/>
      <c r="JK302" s="170"/>
      <c r="JL302" s="170"/>
      <c r="JM302" s="170"/>
      <c r="JN302" s="170"/>
      <c r="JO302" s="170"/>
      <c r="JP302" s="170"/>
      <c r="JQ302" s="170"/>
      <c r="JR302" s="170"/>
      <c r="JS302" s="170"/>
      <c r="JT302" s="170"/>
      <c r="JU302" s="170"/>
      <c r="JV302" s="170"/>
      <c r="JW302" s="170"/>
      <c r="JX302" s="170"/>
      <c r="JY302" s="170"/>
      <c r="JZ302" s="170"/>
      <c r="KA302" s="170"/>
      <c r="KB302" s="170"/>
      <c r="KC302" s="170"/>
      <c r="KD302" s="170"/>
      <c r="KE302" s="170"/>
      <c r="KF302" s="170"/>
      <c r="KG302" s="170"/>
      <c r="KH302" s="170"/>
      <c r="KI302" s="170"/>
      <c r="KJ302" s="170"/>
      <c r="KK302" s="170"/>
      <c r="KL302" s="170"/>
      <c r="KM302" s="170"/>
      <c r="KN302" s="170"/>
      <c r="KO302" s="170"/>
      <c r="KP302" s="170"/>
      <c r="KQ302" s="170"/>
      <c r="KR302" s="170"/>
      <c r="KS302" s="170"/>
      <c r="KT302" s="170"/>
      <c r="KU302" s="170"/>
      <c r="KV302" s="170"/>
      <c r="KW302" s="170"/>
      <c r="KX302" s="170"/>
      <c r="KY302" s="170"/>
      <c r="KZ302" s="170"/>
      <c r="LA302" s="170"/>
      <c r="LB302" s="170"/>
      <c r="LC302" s="170"/>
      <c r="LD302" s="170"/>
      <c r="LE302" s="170"/>
      <c r="LF302" s="170"/>
      <c r="LG302" s="170"/>
      <c r="LH302" s="170"/>
      <c r="LI302" s="170"/>
      <c r="LJ302" s="170"/>
      <c r="LK302" s="170"/>
      <c r="LL302" s="170"/>
      <c r="LM302" s="170"/>
      <c r="LN302" s="170"/>
      <c r="LO302" s="170"/>
      <c r="LP302" s="170"/>
      <c r="LQ302" s="170"/>
      <c r="LR302" s="170"/>
      <c r="LS302" s="170"/>
      <c r="LT302" s="170"/>
      <c r="LU302" s="170"/>
      <c r="LV302" s="170"/>
      <c r="LW302" s="170"/>
      <c r="LX302" s="170"/>
      <c r="LY302" s="170"/>
      <c r="LZ302" s="170"/>
      <c r="MA302" s="170"/>
      <c r="MB302" s="170"/>
      <c r="MC302" s="170"/>
      <c r="MD302" s="170"/>
      <c r="ME302" s="170"/>
      <c r="MF302" s="170"/>
      <c r="MG302" s="170"/>
      <c r="MH302" s="170"/>
      <c r="MI302" s="170"/>
      <c r="MJ302" s="170"/>
      <c r="MK302" s="170"/>
      <c r="ML302" s="170"/>
      <c r="MM302" s="170"/>
      <c r="MN302" s="170"/>
      <c r="MO302" s="170"/>
      <c r="MP302" s="170"/>
      <c r="MQ302" s="170"/>
      <c r="MR302" s="170"/>
      <c r="MS302" s="170"/>
      <c r="MT302" s="170"/>
      <c r="MU302" s="170"/>
      <c r="MV302" s="170"/>
      <c r="MW302" s="170"/>
      <c r="MX302" s="170"/>
      <c r="MY302" s="170"/>
      <c r="MZ302" s="170"/>
      <c r="NA302" s="170"/>
      <c r="NB302" s="170"/>
      <c r="NC302" s="170"/>
      <c r="ND302" s="170"/>
      <c r="NE302" s="170"/>
      <c r="NF302" s="170"/>
      <c r="NG302" s="170"/>
      <c r="NH302" s="170"/>
      <c r="NI302" s="170"/>
      <c r="NJ302" s="170"/>
      <c r="NK302" s="170"/>
      <c r="NL302" s="170"/>
      <c r="NM302" s="170"/>
      <c r="NN302" s="170"/>
      <c r="NO302" s="170"/>
      <c r="NP302" s="170"/>
      <c r="NQ302" s="170"/>
      <c r="NR302" s="170"/>
      <c r="NS302" s="170"/>
      <c r="NT302" s="170"/>
      <c r="NU302" s="170"/>
      <c r="NV302" s="170"/>
      <c r="NW302" s="170"/>
      <c r="NX302" s="170"/>
      <c r="NY302" s="170"/>
      <c r="NZ302" s="170"/>
      <c r="OA302" s="170"/>
      <c r="OB302" s="170"/>
      <c r="OC302" s="170"/>
      <c r="OD302" s="170"/>
      <c r="OE302" s="170"/>
      <c r="OF302" s="170"/>
      <c r="OG302" s="170"/>
      <c r="OH302" s="170"/>
      <c r="OI302" s="170"/>
      <c r="OJ302" s="170"/>
      <c r="OK302" s="170"/>
      <c r="OL302" s="170"/>
      <c r="OM302" s="170"/>
      <c r="ON302" s="170"/>
      <c r="OO302" s="170"/>
      <c r="OP302" s="170"/>
      <c r="OQ302" s="170"/>
      <c r="OR302" s="170"/>
      <c r="OS302" s="170"/>
      <c r="OT302" s="170"/>
      <c r="OU302" s="170"/>
      <c r="OV302" s="170"/>
      <c r="OW302" s="170"/>
      <c r="OX302" s="170"/>
      <c r="OY302" s="170"/>
      <c r="OZ302" s="170"/>
      <c r="PA302" s="170"/>
      <c r="PB302" s="170"/>
      <c r="PC302" s="170"/>
      <c r="PD302" s="170"/>
      <c r="PE302" s="170"/>
      <c r="PF302" s="170"/>
      <c r="PG302" s="170"/>
      <c r="PH302" s="170"/>
      <c r="PI302" s="170"/>
      <c r="PJ302" s="170"/>
      <c r="PK302" s="170"/>
      <c r="PL302" s="170"/>
      <c r="PM302" s="170"/>
      <c r="PN302" s="170"/>
      <c r="PO302" s="170"/>
      <c r="PP302" s="170"/>
      <c r="PQ302" s="170"/>
      <c r="PR302" s="170"/>
      <c r="PS302" s="170"/>
      <c r="PT302" s="170"/>
      <c r="PU302" s="170"/>
      <c r="PV302" s="170"/>
      <c r="PW302" s="170"/>
      <c r="PX302" s="170"/>
      <c r="PY302" s="170"/>
      <c r="PZ302" s="170"/>
      <c r="QA302" s="170"/>
      <c r="QB302" s="170"/>
      <c r="QC302" s="170"/>
      <c r="QD302" s="170"/>
      <c r="QE302" s="170"/>
      <c r="QF302" s="170"/>
      <c r="QG302" s="170"/>
      <c r="QH302" s="170"/>
      <c r="QI302" s="170"/>
      <c r="QJ302" s="170"/>
      <c r="QK302" s="170"/>
      <c r="QL302" s="170"/>
      <c r="QM302" s="170"/>
      <c r="QN302" s="170"/>
      <c r="QO302" s="170"/>
      <c r="QP302" s="170"/>
      <c r="QQ302" s="170"/>
      <c r="QR302" s="170"/>
      <c r="QS302" s="170"/>
      <c r="QT302" s="170"/>
      <c r="QU302" s="170"/>
      <c r="QV302" s="170"/>
      <c r="QW302" s="170"/>
      <c r="QX302" s="170"/>
      <c r="QY302" s="170"/>
      <c r="QZ302" s="170"/>
      <c r="RA302" s="170"/>
      <c r="RB302" s="170"/>
      <c r="RC302" s="170"/>
      <c r="RD302" s="170"/>
      <c r="RE302" s="170"/>
      <c r="RF302" s="170"/>
      <c r="RG302" s="170"/>
      <c r="RH302" s="170"/>
      <c r="RI302" s="170"/>
      <c r="RJ302" s="170"/>
      <c r="RK302" s="170"/>
      <c r="RL302" s="170"/>
      <c r="RM302" s="170"/>
      <c r="RN302" s="170"/>
      <c r="RO302" s="170"/>
      <c r="RP302" s="170"/>
      <c r="RQ302" s="170"/>
      <c r="RR302" s="170"/>
      <c r="RS302" s="170"/>
      <c r="RT302" s="170"/>
      <c r="RU302" s="170"/>
      <c r="RV302" s="170"/>
      <c r="RW302" s="170"/>
      <c r="RX302" s="170"/>
      <c r="RY302" s="170"/>
      <c r="RZ302" s="170"/>
      <c r="SA302" s="170"/>
      <c r="SB302" s="170"/>
      <c r="SC302" s="170"/>
      <c r="SD302" s="170"/>
      <c r="SE302" s="170"/>
      <c r="SF302" s="170"/>
      <c r="SG302" s="170"/>
      <c r="SH302" s="170"/>
      <c r="SI302" s="170"/>
      <c r="SJ302" s="170"/>
      <c r="SK302" s="170"/>
      <c r="SL302" s="170"/>
      <c r="SM302" s="170"/>
      <c r="SN302" s="170"/>
      <c r="SO302" s="170"/>
      <c r="SP302" s="170"/>
      <c r="SQ302" s="170"/>
      <c r="SR302" s="170"/>
      <c r="SS302" s="170"/>
      <c r="ST302" s="170"/>
      <c r="SU302" s="170"/>
      <c r="SV302" s="170"/>
      <c r="SW302" s="170"/>
      <c r="SX302" s="170"/>
      <c r="SY302" s="170"/>
      <c r="SZ302" s="170"/>
      <c r="TA302" s="170"/>
      <c r="TB302" s="170"/>
      <c r="TC302" s="170"/>
      <c r="TD302" s="170"/>
      <c r="TE302" s="170"/>
      <c r="TF302" s="170"/>
      <c r="TG302" s="170"/>
      <c r="TH302" s="170"/>
      <c r="TI302" s="170"/>
      <c r="TJ302" s="170"/>
      <c r="TK302" s="170"/>
      <c r="TL302" s="170"/>
      <c r="TM302" s="170"/>
      <c r="TN302" s="170"/>
      <c r="TO302" s="170"/>
      <c r="TP302" s="170"/>
      <c r="TQ302" s="170"/>
      <c r="TR302" s="170"/>
      <c r="TS302" s="170"/>
      <c r="TT302" s="170"/>
      <c r="TU302" s="170"/>
      <c r="TV302" s="170"/>
      <c r="TW302" s="170"/>
      <c r="TX302" s="170"/>
      <c r="TY302" s="170"/>
      <c r="TZ302" s="170"/>
      <c r="UA302" s="170"/>
      <c r="UB302" s="170"/>
      <c r="UC302" s="170"/>
      <c r="UD302" s="170"/>
      <c r="UE302" s="170"/>
      <c r="UF302" s="170"/>
      <c r="UG302" s="170"/>
      <c r="UH302" s="170"/>
      <c r="UI302" s="170"/>
      <c r="UJ302" s="170"/>
      <c r="UK302" s="170"/>
      <c r="UL302" s="170"/>
      <c r="UM302" s="170"/>
      <c r="UN302" s="170"/>
      <c r="UO302" s="170"/>
      <c r="UP302" s="170"/>
      <c r="UQ302" s="170"/>
      <c r="UR302" s="170"/>
      <c r="US302" s="170"/>
      <c r="UT302" s="170"/>
      <c r="UU302" s="170"/>
      <c r="UV302" s="170"/>
      <c r="UW302" s="170"/>
      <c r="UX302" s="170"/>
      <c r="UY302" s="170"/>
      <c r="UZ302" s="170"/>
      <c r="VA302" s="170"/>
      <c r="VB302" s="170"/>
      <c r="VC302" s="170"/>
      <c r="VD302" s="170"/>
      <c r="VE302" s="170"/>
      <c r="VF302" s="170"/>
      <c r="VG302" s="170"/>
      <c r="VH302" s="170"/>
      <c r="VI302" s="170"/>
      <c r="VJ302" s="170"/>
      <c r="VK302" s="170"/>
      <c r="VL302" s="170"/>
      <c r="VM302" s="170"/>
      <c r="VN302" s="170"/>
      <c r="VO302" s="170"/>
      <c r="VP302" s="170"/>
      <c r="VQ302" s="170"/>
      <c r="VR302" s="170"/>
      <c r="VS302" s="170"/>
      <c r="VT302" s="170"/>
      <c r="VU302" s="170"/>
      <c r="VV302" s="170"/>
      <c r="VW302" s="170"/>
      <c r="VX302" s="170"/>
      <c r="VY302" s="170"/>
      <c r="VZ302" s="170"/>
      <c r="WA302" s="170"/>
      <c r="WB302" s="170"/>
      <c r="WC302" s="170"/>
      <c r="WD302" s="170"/>
      <c r="WE302" s="170"/>
      <c r="WF302" s="170"/>
      <c r="WG302" s="170"/>
      <c r="WH302" s="170"/>
      <c r="WI302" s="170"/>
      <c r="WJ302" s="170"/>
      <c r="WK302" s="170"/>
      <c r="WL302" s="170"/>
      <c r="WM302" s="170"/>
      <c r="WN302" s="170"/>
      <c r="WO302" s="170"/>
      <c r="WP302" s="170"/>
      <c r="WQ302" s="170"/>
      <c r="WR302" s="170"/>
      <c r="WS302" s="170"/>
      <c r="WT302" s="170"/>
      <c r="WU302" s="170"/>
      <c r="WV302" s="170"/>
      <c r="WW302" s="170"/>
      <c r="WX302" s="170"/>
      <c r="WY302" s="170"/>
      <c r="WZ302" s="170"/>
      <c r="XA302" s="170"/>
      <c r="XB302" s="170"/>
      <c r="XC302" s="170"/>
      <c r="XD302" s="170"/>
      <c r="XE302" s="170"/>
      <c r="XF302" s="170"/>
      <c r="XG302" s="170"/>
      <c r="XH302" s="170"/>
      <c r="XI302" s="170"/>
      <c r="XJ302" s="170"/>
      <c r="XK302" s="170"/>
      <c r="XL302" s="170"/>
      <c r="XM302" s="170"/>
      <c r="XN302" s="170"/>
      <c r="XO302" s="170"/>
      <c r="XP302" s="170"/>
      <c r="XQ302" s="170"/>
      <c r="XR302" s="170"/>
      <c r="XS302" s="170"/>
      <c r="XT302" s="170"/>
      <c r="XU302" s="170"/>
      <c r="XV302" s="170"/>
      <c r="XW302" s="170"/>
      <c r="XX302" s="170"/>
      <c r="XY302" s="170"/>
      <c r="XZ302" s="170"/>
      <c r="YA302" s="170"/>
      <c r="YB302" s="170"/>
      <c r="YC302" s="170"/>
      <c r="YD302" s="170"/>
      <c r="YE302" s="170"/>
      <c r="YF302" s="170"/>
      <c r="YG302" s="170"/>
      <c r="YH302" s="170"/>
      <c r="YI302" s="170"/>
      <c r="YJ302" s="170"/>
      <c r="YK302" s="170"/>
      <c r="YL302" s="170"/>
      <c r="YM302" s="170"/>
      <c r="YN302" s="170"/>
      <c r="YO302" s="170"/>
      <c r="YP302" s="170"/>
      <c r="YQ302" s="170"/>
      <c r="YR302" s="170"/>
      <c r="YS302" s="170"/>
      <c r="YT302" s="170"/>
      <c r="YU302" s="170"/>
      <c r="YV302" s="170"/>
      <c r="YW302" s="170"/>
      <c r="YX302" s="170"/>
      <c r="YY302" s="170"/>
      <c r="YZ302" s="170"/>
      <c r="ZA302" s="170"/>
      <c r="ZB302" s="170"/>
      <c r="ZC302" s="170"/>
      <c r="ZD302" s="170"/>
      <c r="ZE302" s="170"/>
      <c r="ZF302" s="170"/>
      <c r="ZG302" s="170"/>
      <c r="ZH302" s="170"/>
      <c r="ZI302" s="170"/>
      <c r="ZJ302" s="170"/>
      <c r="ZK302" s="170"/>
      <c r="ZL302" s="170"/>
      <c r="ZM302" s="170"/>
      <c r="ZN302" s="170"/>
      <c r="ZO302" s="170"/>
      <c r="ZP302" s="170"/>
      <c r="ZQ302" s="170"/>
      <c r="ZR302" s="170"/>
      <c r="ZS302" s="170"/>
      <c r="ZT302" s="170"/>
      <c r="ZU302" s="170"/>
      <c r="ZV302" s="170"/>
      <c r="ZW302" s="170"/>
      <c r="ZX302" s="170"/>
      <c r="ZY302" s="170"/>
      <c r="ZZ302" s="170"/>
      <c r="AAA302" s="170"/>
      <c r="AAB302" s="170"/>
      <c r="AAC302" s="170"/>
      <c r="AAD302" s="170"/>
      <c r="AAE302" s="170"/>
      <c r="AAF302" s="170"/>
      <c r="AAG302" s="170"/>
      <c r="AAH302" s="170"/>
      <c r="AAI302" s="170"/>
      <c r="AAJ302" s="170"/>
      <c r="AAK302" s="170"/>
      <c r="AAL302" s="170"/>
      <c r="AAM302" s="170"/>
      <c r="AAN302" s="170"/>
      <c r="AAO302" s="170"/>
      <c r="AAP302" s="170"/>
      <c r="AAQ302" s="170"/>
      <c r="AAR302" s="170"/>
      <c r="AAS302" s="170"/>
      <c r="AAT302" s="170"/>
      <c r="AAU302" s="170"/>
      <c r="AAV302" s="170"/>
      <c r="AAW302" s="170"/>
      <c r="AAX302" s="170"/>
      <c r="AAY302" s="170"/>
      <c r="AAZ302" s="170"/>
      <c r="ABA302" s="170"/>
      <c r="ABB302" s="170"/>
      <c r="ABC302" s="170"/>
      <c r="ABD302" s="170"/>
      <c r="ABE302" s="170"/>
      <c r="ABF302" s="170"/>
      <c r="ABG302" s="170"/>
      <c r="ABH302" s="170"/>
      <c r="ABI302" s="170"/>
      <c r="ABJ302" s="170"/>
      <c r="ABK302" s="170"/>
      <c r="ABL302" s="170"/>
      <c r="ABM302" s="170"/>
      <c r="ABN302" s="170"/>
      <c r="ABO302" s="170"/>
      <c r="ABP302" s="170"/>
      <c r="ABQ302" s="170"/>
      <c r="ABR302" s="170"/>
      <c r="ABS302" s="170"/>
      <c r="ABT302" s="170"/>
      <c r="ABU302" s="170"/>
      <c r="ABV302" s="170"/>
      <c r="ABW302" s="170"/>
      <c r="ABX302" s="170"/>
      <c r="ABY302" s="170"/>
      <c r="ABZ302" s="170"/>
      <c r="ACA302" s="170"/>
      <c r="ACB302" s="170"/>
      <c r="ACC302" s="170"/>
      <c r="ACD302" s="170"/>
      <c r="ACE302" s="170"/>
      <c r="ACF302" s="170"/>
      <c r="ACG302" s="170"/>
      <c r="ACH302" s="170"/>
      <c r="ACI302" s="170"/>
      <c r="ACJ302" s="170"/>
      <c r="ACK302" s="170"/>
      <c r="ACL302" s="170"/>
      <c r="ACM302" s="170"/>
      <c r="ACN302" s="170"/>
      <c r="ACO302" s="170"/>
      <c r="ACP302" s="170"/>
      <c r="ACQ302" s="170"/>
      <c r="ACR302" s="170"/>
      <c r="ACS302" s="170"/>
      <c r="ACT302" s="170"/>
      <c r="ACU302" s="170"/>
      <c r="ACV302" s="170"/>
      <c r="ACW302" s="170"/>
      <c r="ACX302" s="170"/>
      <c r="ACY302" s="170"/>
      <c r="ACZ302" s="170"/>
      <c r="ADA302" s="170"/>
      <c r="ADB302" s="170"/>
      <c r="ADC302" s="170"/>
      <c r="ADD302" s="170"/>
      <c r="ADE302" s="170"/>
      <c r="ADF302" s="170"/>
      <c r="ADG302" s="170"/>
      <c r="ADH302" s="170"/>
      <c r="ADI302" s="170"/>
      <c r="ADJ302" s="170"/>
      <c r="ADK302" s="170"/>
      <c r="ADL302" s="170"/>
      <c r="ADM302" s="170"/>
      <c r="ADN302" s="170"/>
      <c r="ADO302" s="170"/>
      <c r="ADP302" s="170"/>
      <c r="ADQ302" s="170"/>
      <c r="ADR302" s="170"/>
      <c r="ADS302" s="170"/>
      <c r="ADT302" s="170"/>
      <c r="ADU302" s="170"/>
      <c r="ADV302" s="170"/>
      <c r="ADW302" s="170"/>
      <c r="ADX302" s="170"/>
      <c r="ADY302" s="170"/>
      <c r="ADZ302" s="170"/>
      <c r="AEA302" s="170"/>
      <c r="AEB302" s="170"/>
      <c r="AEC302" s="170"/>
    </row>
    <row r="303" spans="1:809" s="187" customFormat="1" ht="15" customHeight="1">
      <c r="A303" s="171"/>
      <c r="B303" s="172"/>
      <c r="C303" s="173"/>
      <c r="D303" s="174"/>
      <c r="E303" s="175"/>
      <c r="F303" s="176"/>
      <c r="G303" s="177"/>
      <c r="H303" s="177"/>
      <c r="I303" s="177"/>
      <c r="J303" s="178"/>
      <c r="K303" s="179"/>
      <c r="L303" s="180"/>
      <c r="M303" s="181"/>
      <c r="N303" s="182"/>
      <c r="O303" s="183"/>
      <c r="P303" s="184"/>
      <c r="Q303" s="185"/>
      <c r="R303" s="186"/>
      <c r="S303" s="174"/>
      <c r="T303" s="174"/>
      <c r="U303" s="174"/>
      <c r="V303" s="174"/>
      <c r="W303" s="174"/>
      <c r="X303" s="174"/>
      <c r="Y303" s="174"/>
      <c r="Z303" s="174"/>
      <c r="AA303" s="174"/>
      <c r="AB303" s="120"/>
      <c r="AC303" s="129"/>
      <c r="AD303" s="129"/>
      <c r="AE303" s="129"/>
      <c r="AF303" s="129"/>
      <c r="AG303" s="129"/>
      <c r="AH303" s="129"/>
      <c r="AI303" s="129"/>
      <c r="AJ303" s="129"/>
      <c r="AK303" s="129"/>
      <c r="AL303" s="129"/>
      <c r="AM303" s="129"/>
      <c r="AN303" s="129"/>
      <c r="AO303" s="129"/>
      <c r="AP303" s="129"/>
      <c r="AQ303" s="129"/>
      <c r="AR303" s="129"/>
      <c r="AS303" s="129"/>
      <c r="AT303" s="129"/>
      <c r="AU303" s="129"/>
      <c r="AV303" s="129"/>
      <c r="AW303" s="129"/>
      <c r="AX303" s="129"/>
      <c r="AY303" s="129"/>
      <c r="AZ303" s="129"/>
      <c r="BA303" s="129"/>
      <c r="BB303" s="129"/>
      <c r="BC303" s="129"/>
      <c r="BD303" s="129"/>
      <c r="BE303" s="129"/>
      <c r="BF303" s="129"/>
      <c r="BG303" s="129"/>
      <c r="BH303" s="129"/>
      <c r="BI303" s="129"/>
      <c r="BJ303" s="129"/>
      <c r="BK303" s="129"/>
      <c r="BL303" s="129"/>
      <c r="BM303" s="129"/>
      <c r="BN303" s="129"/>
      <c r="BO303" s="129"/>
      <c r="BP303" s="129"/>
      <c r="BQ303" s="129"/>
      <c r="BR303" s="129"/>
      <c r="BS303" s="129"/>
      <c r="BT303" s="129"/>
      <c r="BU303" s="129"/>
      <c r="BV303" s="129"/>
      <c r="BW303" s="129"/>
      <c r="BX303" s="129"/>
      <c r="BY303" s="129"/>
      <c r="BZ303" s="129"/>
      <c r="CA303" s="129"/>
      <c r="CB303" s="129"/>
      <c r="CC303" s="129"/>
      <c r="CD303" s="129"/>
      <c r="CE303" s="129"/>
      <c r="CF303" s="129"/>
      <c r="CG303" s="129"/>
      <c r="CH303" s="129"/>
      <c r="CI303" s="129"/>
      <c r="CJ303" s="129"/>
      <c r="CK303" s="129"/>
      <c r="CL303" s="129"/>
      <c r="CM303" s="129"/>
      <c r="CN303" s="129"/>
      <c r="CO303" s="129"/>
      <c r="CP303" s="129"/>
      <c r="CQ303" s="129"/>
      <c r="CR303" s="129"/>
      <c r="CS303" s="129"/>
      <c r="CT303" s="129"/>
      <c r="CU303" s="129"/>
      <c r="CV303" s="129"/>
      <c r="CW303" s="129"/>
      <c r="CX303" s="129"/>
      <c r="CY303" s="129"/>
      <c r="CZ303" s="129"/>
      <c r="DA303" s="129"/>
      <c r="DB303" s="129"/>
      <c r="DC303" s="129"/>
      <c r="DD303" s="129"/>
      <c r="DE303" s="129"/>
      <c r="DF303" s="129"/>
      <c r="DG303" s="129"/>
      <c r="DH303" s="129"/>
      <c r="DI303" s="129"/>
      <c r="DJ303" s="129"/>
      <c r="DK303" s="129"/>
      <c r="DL303" s="129"/>
      <c r="DM303" s="129"/>
      <c r="DN303" s="129"/>
      <c r="DO303" s="129"/>
      <c r="DP303" s="129"/>
      <c r="DQ303" s="129"/>
      <c r="DR303" s="129"/>
      <c r="DS303" s="129"/>
      <c r="DT303" s="129"/>
      <c r="DU303" s="129"/>
      <c r="DV303" s="129"/>
      <c r="DW303" s="129"/>
      <c r="DX303" s="129"/>
      <c r="DY303" s="129"/>
      <c r="DZ303" s="129"/>
      <c r="EA303" s="129"/>
      <c r="EB303" s="129"/>
      <c r="EC303" s="129"/>
      <c r="ED303" s="129"/>
      <c r="EE303" s="129"/>
      <c r="EF303" s="129"/>
      <c r="EG303" s="129"/>
      <c r="EH303" s="129"/>
      <c r="EI303" s="129"/>
      <c r="EJ303" s="129"/>
      <c r="EK303" s="129"/>
      <c r="EL303" s="129"/>
      <c r="EM303" s="129"/>
      <c r="EN303" s="129"/>
      <c r="EO303" s="129"/>
      <c r="EP303" s="129"/>
      <c r="EQ303" s="129"/>
      <c r="ER303" s="129"/>
      <c r="ES303" s="129"/>
      <c r="ET303" s="129"/>
      <c r="EU303" s="129"/>
      <c r="EV303" s="129"/>
      <c r="EW303" s="129"/>
      <c r="EX303" s="129"/>
      <c r="EY303" s="129"/>
      <c r="EZ303" s="129"/>
      <c r="FA303" s="129"/>
      <c r="FB303" s="129"/>
      <c r="FC303" s="129"/>
      <c r="FD303" s="129"/>
      <c r="FE303" s="129"/>
      <c r="FF303" s="129"/>
      <c r="FG303" s="129"/>
      <c r="FH303" s="129"/>
      <c r="FI303" s="129"/>
      <c r="FJ303" s="129"/>
      <c r="FK303" s="129"/>
      <c r="FL303" s="129"/>
      <c r="FM303" s="129"/>
      <c r="FN303" s="129"/>
      <c r="FO303" s="129"/>
      <c r="FP303" s="129"/>
      <c r="FQ303" s="129"/>
      <c r="FR303" s="129"/>
      <c r="FS303" s="129"/>
      <c r="FT303" s="129"/>
      <c r="FU303" s="129"/>
      <c r="FV303" s="129"/>
      <c r="FW303" s="129"/>
      <c r="FX303" s="129"/>
      <c r="FY303" s="129"/>
      <c r="FZ303" s="129"/>
      <c r="GA303" s="129"/>
      <c r="GB303" s="129"/>
      <c r="GC303" s="129"/>
      <c r="GD303" s="129"/>
      <c r="GE303" s="129"/>
      <c r="GF303" s="129"/>
      <c r="GG303" s="129"/>
      <c r="GH303" s="129"/>
      <c r="GI303" s="129"/>
      <c r="GJ303" s="129"/>
      <c r="GK303" s="129"/>
      <c r="GL303" s="129"/>
      <c r="GM303" s="129"/>
      <c r="GN303" s="129"/>
      <c r="GO303" s="129"/>
      <c r="GP303" s="129"/>
      <c r="GQ303" s="129"/>
      <c r="GR303" s="129"/>
      <c r="GS303" s="129"/>
      <c r="GT303" s="129"/>
      <c r="GU303" s="129"/>
      <c r="GV303" s="129"/>
      <c r="GW303" s="129"/>
      <c r="GX303" s="129"/>
      <c r="GY303" s="129"/>
      <c r="GZ303" s="129"/>
      <c r="HA303" s="129"/>
      <c r="HB303" s="129"/>
      <c r="HC303" s="129"/>
      <c r="HD303" s="129"/>
      <c r="HE303" s="129"/>
      <c r="HF303" s="129"/>
      <c r="HG303" s="129"/>
      <c r="HH303" s="129"/>
      <c r="HI303" s="129"/>
      <c r="HJ303" s="129"/>
      <c r="HK303" s="129"/>
      <c r="HL303" s="129"/>
      <c r="HM303" s="129"/>
      <c r="HN303" s="129"/>
      <c r="HO303" s="129"/>
      <c r="HP303" s="129"/>
      <c r="HQ303" s="129"/>
      <c r="HR303" s="129"/>
      <c r="HS303" s="129"/>
      <c r="HT303" s="129"/>
      <c r="HU303" s="129"/>
      <c r="HV303" s="129"/>
      <c r="HW303" s="129"/>
      <c r="HX303" s="129"/>
      <c r="HY303" s="129"/>
      <c r="HZ303" s="129"/>
      <c r="IA303" s="129"/>
      <c r="IB303" s="129"/>
      <c r="IC303" s="129"/>
      <c r="ID303" s="129"/>
      <c r="IE303" s="129"/>
      <c r="IF303" s="129"/>
      <c r="IG303" s="129"/>
      <c r="IH303" s="129"/>
      <c r="II303" s="129"/>
      <c r="IJ303" s="129"/>
      <c r="IK303" s="129"/>
      <c r="IL303" s="129"/>
      <c r="IM303" s="129"/>
      <c r="IN303" s="129"/>
      <c r="IO303" s="129"/>
      <c r="IP303" s="129"/>
      <c r="IQ303" s="129"/>
      <c r="IR303" s="129"/>
      <c r="IS303" s="129"/>
      <c r="IT303" s="129"/>
      <c r="IU303" s="129"/>
      <c r="IV303" s="129"/>
      <c r="IW303" s="129"/>
      <c r="IX303" s="129"/>
      <c r="IY303" s="129"/>
      <c r="IZ303" s="129"/>
      <c r="JA303" s="129"/>
      <c r="JB303" s="129"/>
      <c r="JC303" s="129"/>
      <c r="JD303" s="129"/>
      <c r="JE303" s="129"/>
      <c r="JF303" s="129"/>
      <c r="JG303" s="129"/>
      <c r="JH303" s="129"/>
      <c r="JI303" s="129"/>
      <c r="JJ303" s="129"/>
      <c r="JK303" s="129"/>
      <c r="JL303" s="129"/>
      <c r="JM303" s="129"/>
      <c r="JN303" s="129"/>
      <c r="JO303" s="129"/>
      <c r="JP303" s="129"/>
      <c r="JQ303" s="129"/>
      <c r="JR303" s="129"/>
      <c r="JS303" s="129"/>
      <c r="JT303" s="129"/>
      <c r="JU303" s="129"/>
      <c r="JV303" s="129"/>
      <c r="JW303" s="129"/>
      <c r="JX303" s="129"/>
      <c r="JY303" s="129"/>
      <c r="JZ303" s="129"/>
      <c r="KA303" s="129"/>
      <c r="KB303" s="129"/>
      <c r="KC303" s="129"/>
      <c r="KD303" s="129"/>
      <c r="KE303" s="129"/>
      <c r="KF303" s="129"/>
      <c r="KG303" s="129"/>
      <c r="KH303" s="129"/>
      <c r="KI303" s="129"/>
      <c r="KJ303" s="129"/>
      <c r="KK303" s="129"/>
      <c r="KL303" s="129"/>
      <c r="KM303" s="129"/>
      <c r="KN303" s="129"/>
      <c r="KO303" s="129"/>
      <c r="KP303" s="129"/>
      <c r="KQ303" s="129"/>
      <c r="KR303" s="129"/>
      <c r="KS303" s="129"/>
      <c r="KT303" s="129"/>
      <c r="KU303" s="129"/>
      <c r="KV303" s="129"/>
      <c r="KW303" s="129"/>
      <c r="KX303" s="129"/>
      <c r="KY303" s="129"/>
      <c r="KZ303" s="129"/>
      <c r="LA303" s="129"/>
      <c r="LB303" s="129"/>
      <c r="LC303" s="129"/>
      <c r="LD303" s="129"/>
      <c r="LE303" s="129"/>
      <c r="LF303" s="129"/>
      <c r="LG303" s="129"/>
      <c r="LH303" s="129"/>
      <c r="LI303" s="129"/>
      <c r="LJ303" s="129"/>
      <c r="LK303" s="129"/>
      <c r="LL303" s="129"/>
      <c r="LM303" s="129"/>
      <c r="LN303" s="129"/>
      <c r="LO303" s="129"/>
      <c r="LP303" s="129"/>
      <c r="LQ303" s="129"/>
      <c r="LR303" s="129"/>
      <c r="LS303" s="129"/>
      <c r="LT303" s="129"/>
      <c r="LU303" s="129"/>
      <c r="LV303" s="129"/>
      <c r="LW303" s="129"/>
      <c r="LX303" s="129"/>
      <c r="LY303" s="129"/>
      <c r="LZ303" s="129"/>
      <c r="MA303" s="129"/>
      <c r="MB303" s="129"/>
      <c r="MC303" s="129"/>
      <c r="MD303" s="129"/>
      <c r="ME303" s="129"/>
      <c r="MF303" s="129"/>
      <c r="MG303" s="129"/>
      <c r="MH303" s="129"/>
      <c r="MI303" s="129"/>
      <c r="MJ303" s="129"/>
      <c r="MK303" s="129"/>
      <c r="ML303" s="129"/>
      <c r="MM303" s="129"/>
      <c r="MN303" s="129"/>
      <c r="MO303" s="129"/>
      <c r="MP303" s="129"/>
      <c r="MQ303" s="129"/>
      <c r="MR303" s="129"/>
      <c r="MS303" s="129"/>
      <c r="MT303" s="129"/>
      <c r="MU303" s="129"/>
      <c r="MV303" s="129"/>
      <c r="MW303" s="129"/>
      <c r="MX303" s="129"/>
      <c r="MY303" s="129"/>
      <c r="MZ303" s="129"/>
      <c r="NA303" s="129"/>
      <c r="NB303" s="129"/>
      <c r="NC303" s="129"/>
      <c r="ND303" s="129"/>
      <c r="NE303" s="129"/>
      <c r="NF303" s="129"/>
      <c r="NG303" s="129"/>
      <c r="NH303" s="129"/>
      <c r="NI303" s="129"/>
      <c r="NJ303" s="129"/>
      <c r="NK303" s="129"/>
      <c r="NL303" s="129"/>
      <c r="NM303" s="129"/>
      <c r="NN303" s="129"/>
      <c r="NO303" s="129"/>
      <c r="NP303" s="129"/>
      <c r="NQ303" s="129"/>
      <c r="NR303" s="129"/>
      <c r="NS303" s="129"/>
      <c r="NT303" s="129"/>
      <c r="NU303" s="129"/>
      <c r="NV303" s="129"/>
      <c r="NW303" s="129"/>
      <c r="NX303" s="129"/>
      <c r="NY303" s="129"/>
      <c r="NZ303" s="129"/>
      <c r="OA303" s="129"/>
      <c r="OB303" s="129"/>
      <c r="OC303" s="129"/>
      <c r="OD303" s="129"/>
      <c r="OE303" s="129"/>
      <c r="OF303" s="129"/>
      <c r="OG303" s="129"/>
      <c r="OH303" s="129"/>
      <c r="OI303" s="129"/>
      <c r="OJ303" s="129"/>
      <c r="OK303" s="129"/>
      <c r="OL303" s="129"/>
      <c r="OM303" s="129"/>
      <c r="ON303" s="129"/>
      <c r="OO303" s="129"/>
      <c r="OP303" s="129"/>
      <c r="OQ303" s="129"/>
      <c r="OR303" s="129"/>
      <c r="OS303" s="129"/>
      <c r="OT303" s="129"/>
      <c r="OU303" s="129"/>
      <c r="OV303" s="129"/>
      <c r="OW303" s="129"/>
      <c r="OX303" s="129"/>
      <c r="OY303" s="129"/>
      <c r="OZ303" s="129"/>
      <c r="PA303" s="129"/>
      <c r="PB303" s="129"/>
      <c r="PC303" s="129"/>
      <c r="PD303" s="129"/>
      <c r="PE303" s="129"/>
      <c r="PF303" s="129"/>
      <c r="PG303" s="129"/>
      <c r="PH303" s="129"/>
      <c r="PI303" s="129"/>
      <c r="PJ303" s="129"/>
      <c r="PK303" s="129"/>
      <c r="PL303" s="129"/>
      <c r="PM303" s="129"/>
      <c r="PN303" s="129"/>
      <c r="PO303" s="129"/>
      <c r="PP303" s="129"/>
      <c r="PQ303" s="129"/>
      <c r="PR303" s="129"/>
      <c r="PS303" s="129"/>
      <c r="PT303" s="129"/>
      <c r="PU303" s="129"/>
      <c r="PV303" s="129"/>
      <c r="PW303" s="129"/>
      <c r="PX303" s="129"/>
      <c r="PY303" s="129"/>
      <c r="PZ303" s="129"/>
      <c r="QA303" s="129"/>
      <c r="QB303" s="129"/>
      <c r="QC303" s="129"/>
      <c r="QD303" s="129"/>
      <c r="QE303" s="129"/>
      <c r="QF303" s="129"/>
      <c r="QG303" s="129"/>
      <c r="QH303" s="129"/>
      <c r="QI303" s="129"/>
      <c r="QJ303" s="129"/>
      <c r="QK303" s="129"/>
      <c r="QL303" s="129"/>
      <c r="QM303" s="129"/>
      <c r="QN303" s="129"/>
      <c r="QO303" s="129"/>
      <c r="QP303" s="129"/>
      <c r="QQ303" s="129"/>
      <c r="QR303" s="129"/>
      <c r="QS303" s="129"/>
      <c r="QT303" s="129"/>
      <c r="QU303" s="129"/>
      <c r="QV303" s="129"/>
      <c r="QW303" s="129"/>
      <c r="QX303" s="129"/>
      <c r="QY303" s="129"/>
      <c r="QZ303" s="129"/>
      <c r="RA303" s="129"/>
      <c r="RB303" s="129"/>
      <c r="RC303" s="129"/>
      <c r="RD303" s="129"/>
      <c r="RE303" s="129"/>
      <c r="RF303" s="129"/>
      <c r="RG303" s="129"/>
      <c r="RH303" s="129"/>
      <c r="RI303" s="129"/>
      <c r="RJ303" s="129"/>
      <c r="RK303" s="129"/>
      <c r="RL303" s="129"/>
      <c r="RM303" s="129"/>
      <c r="RN303" s="129"/>
      <c r="RO303" s="129"/>
      <c r="RP303" s="129"/>
      <c r="RQ303" s="129"/>
      <c r="RR303" s="129"/>
      <c r="RS303" s="129"/>
      <c r="RT303" s="129"/>
      <c r="RU303" s="129"/>
      <c r="RV303" s="129"/>
      <c r="RW303" s="129"/>
      <c r="RX303" s="129"/>
      <c r="RY303" s="129"/>
      <c r="RZ303" s="129"/>
      <c r="SA303" s="129"/>
      <c r="SB303" s="129"/>
      <c r="SC303" s="129"/>
      <c r="SD303" s="129"/>
      <c r="SE303" s="129"/>
      <c r="SF303" s="129"/>
      <c r="SG303" s="129"/>
      <c r="SH303" s="129"/>
      <c r="SI303" s="129"/>
      <c r="SJ303" s="129"/>
      <c r="SK303" s="129"/>
      <c r="SL303" s="129"/>
      <c r="SM303" s="129"/>
      <c r="SN303" s="129"/>
      <c r="SO303" s="129"/>
      <c r="SP303" s="129"/>
      <c r="SQ303" s="129"/>
      <c r="SR303" s="129"/>
      <c r="SS303" s="129"/>
      <c r="ST303" s="129"/>
      <c r="SU303" s="129"/>
      <c r="SV303" s="129"/>
      <c r="SW303" s="129"/>
      <c r="SX303" s="129"/>
      <c r="SY303" s="129"/>
      <c r="SZ303" s="129"/>
      <c r="TA303" s="129"/>
      <c r="TB303" s="129"/>
      <c r="TC303" s="129"/>
      <c r="TD303" s="129"/>
      <c r="TE303" s="129"/>
      <c r="TF303" s="129"/>
      <c r="TG303" s="129"/>
      <c r="TH303" s="129"/>
      <c r="TI303" s="129"/>
      <c r="TJ303" s="129"/>
      <c r="TK303" s="129"/>
      <c r="TL303" s="129"/>
      <c r="TM303" s="129"/>
      <c r="TN303" s="129"/>
      <c r="TO303" s="129"/>
      <c r="TP303" s="129"/>
      <c r="TQ303" s="129"/>
      <c r="TR303" s="129"/>
      <c r="TS303" s="129"/>
      <c r="TT303" s="129"/>
      <c r="TU303" s="129"/>
      <c r="TV303" s="129"/>
      <c r="TW303" s="129"/>
      <c r="TX303" s="129"/>
      <c r="TY303" s="129"/>
      <c r="TZ303" s="129"/>
      <c r="UA303" s="129"/>
      <c r="UB303" s="129"/>
      <c r="UC303" s="129"/>
      <c r="UD303" s="129"/>
      <c r="UE303" s="129"/>
      <c r="UF303" s="129"/>
      <c r="UG303" s="129"/>
      <c r="UH303" s="129"/>
      <c r="UI303" s="129"/>
      <c r="UJ303" s="129"/>
      <c r="UK303" s="129"/>
      <c r="UL303" s="129"/>
      <c r="UM303" s="129"/>
      <c r="UN303" s="129"/>
      <c r="UO303" s="129"/>
      <c r="UP303" s="129"/>
      <c r="UQ303" s="129"/>
      <c r="UR303" s="129"/>
      <c r="US303" s="129"/>
      <c r="UT303" s="129"/>
      <c r="UU303" s="129"/>
      <c r="UV303" s="129"/>
      <c r="UW303" s="129"/>
      <c r="UX303" s="129"/>
      <c r="UY303" s="129"/>
      <c r="UZ303" s="129"/>
      <c r="VA303" s="129"/>
      <c r="VB303" s="129"/>
      <c r="VC303" s="129"/>
      <c r="VD303" s="129"/>
      <c r="VE303" s="129"/>
      <c r="VF303" s="129"/>
      <c r="VG303" s="129"/>
      <c r="VH303" s="129"/>
      <c r="VI303" s="129"/>
      <c r="VJ303" s="129"/>
      <c r="VK303" s="129"/>
      <c r="VL303" s="129"/>
      <c r="VM303" s="129"/>
      <c r="VN303" s="129"/>
      <c r="VO303" s="129"/>
      <c r="VP303" s="129"/>
      <c r="VQ303" s="129"/>
      <c r="VR303" s="129"/>
      <c r="VS303" s="129"/>
      <c r="VT303" s="129"/>
      <c r="VU303" s="129"/>
      <c r="VV303" s="129"/>
      <c r="VW303" s="129"/>
      <c r="VX303" s="129"/>
      <c r="VY303" s="129"/>
      <c r="VZ303" s="129"/>
      <c r="WA303" s="129"/>
      <c r="WB303" s="129"/>
      <c r="WC303" s="129"/>
      <c r="WD303" s="129"/>
      <c r="WE303" s="129"/>
      <c r="WF303" s="129"/>
      <c r="WG303" s="129"/>
      <c r="WH303" s="129"/>
      <c r="WI303" s="129"/>
      <c r="WJ303" s="129"/>
      <c r="WK303" s="129"/>
      <c r="WL303" s="129"/>
      <c r="WM303" s="129"/>
      <c r="WN303" s="129"/>
      <c r="WO303" s="129"/>
      <c r="WP303" s="129"/>
      <c r="WQ303" s="129"/>
      <c r="WR303" s="129"/>
      <c r="WS303" s="129"/>
      <c r="WT303" s="129"/>
      <c r="WU303" s="129"/>
      <c r="WV303" s="129"/>
      <c r="WW303" s="129"/>
      <c r="WX303" s="129"/>
      <c r="WY303" s="129"/>
      <c r="WZ303" s="129"/>
      <c r="XA303" s="129"/>
      <c r="XB303" s="129"/>
      <c r="XC303" s="129"/>
      <c r="XD303" s="129"/>
      <c r="XE303" s="129"/>
      <c r="XF303" s="129"/>
      <c r="XG303" s="129"/>
      <c r="XH303" s="129"/>
      <c r="XI303" s="129"/>
      <c r="XJ303" s="129"/>
      <c r="XK303" s="129"/>
      <c r="XL303" s="129"/>
      <c r="XM303" s="129"/>
      <c r="XN303" s="129"/>
      <c r="XO303" s="129"/>
      <c r="XP303" s="129"/>
      <c r="XQ303" s="129"/>
      <c r="XR303" s="129"/>
      <c r="XS303" s="129"/>
      <c r="XT303" s="129"/>
      <c r="XU303" s="129"/>
      <c r="XV303" s="129"/>
      <c r="XW303" s="129"/>
      <c r="XX303" s="129"/>
      <c r="XY303" s="129"/>
      <c r="XZ303" s="129"/>
      <c r="YA303" s="129"/>
      <c r="YB303" s="129"/>
      <c r="YC303" s="129"/>
      <c r="YD303" s="129"/>
      <c r="YE303" s="129"/>
      <c r="YF303" s="129"/>
      <c r="YG303" s="129"/>
      <c r="YH303" s="129"/>
      <c r="YI303" s="129"/>
      <c r="YJ303" s="129"/>
      <c r="YK303" s="129"/>
      <c r="YL303" s="129"/>
      <c r="YM303" s="129"/>
      <c r="YN303" s="129"/>
      <c r="YO303" s="129"/>
      <c r="YP303" s="129"/>
      <c r="YQ303" s="129"/>
      <c r="YR303" s="129"/>
      <c r="YS303" s="129"/>
      <c r="YT303" s="129"/>
      <c r="YU303" s="129"/>
      <c r="YV303" s="129"/>
      <c r="YW303" s="129"/>
      <c r="YX303" s="129"/>
      <c r="YY303" s="129"/>
      <c r="YZ303" s="129"/>
      <c r="ZA303" s="129"/>
      <c r="ZB303" s="129"/>
      <c r="ZC303" s="129"/>
      <c r="ZD303" s="129"/>
      <c r="ZE303" s="129"/>
      <c r="ZF303" s="129"/>
      <c r="ZG303" s="129"/>
      <c r="ZH303" s="129"/>
      <c r="ZI303" s="129"/>
      <c r="ZJ303" s="129"/>
      <c r="ZK303" s="129"/>
      <c r="ZL303" s="129"/>
      <c r="ZM303" s="129"/>
      <c r="ZN303" s="129"/>
      <c r="ZO303" s="129"/>
      <c r="ZP303" s="129"/>
      <c r="ZQ303" s="129"/>
      <c r="ZR303" s="129"/>
      <c r="ZS303" s="129"/>
      <c r="ZT303" s="129"/>
      <c r="ZU303" s="129"/>
      <c r="ZV303" s="129"/>
      <c r="ZW303" s="129"/>
      <c r="ZX303" s="129"/>
      <c r="ZY303" s="129"/>
      <c r="ZZ303" s="129"/>
      <c r="AAA303" s="129"/>
      <c r="AAB303" s="129"/>
      <c r="AAC303" s="129"/>
      <c r="AAD303" s="129"/>
      <c r="AAE303" s="129"/>
      <c r="AAF303" s="129"/>
      <c r="AAG303" s="129"/>
      <c r="AAH303" s="129"/>
      <c r="AAI303" s="129"/>
      <c r="AAJ303" s="129"/>
      <c r="AAK303" s="129"/>
      <c r="AAL303" s="129"/>
      <c r="AAM303" s="129"/>
      <c r="AAN303" s="129"/>
      <c r="AAO303" s="129"/>
      <c r="AAP303" s="129"/>
      <c r="AAQ303" s="129"/>
      <c r="AAR303" s="129"/>
      <c r="AAS303" s="129"/>
      <c r="AAT303" s="129"/>
      <c r="AAU303" s="129"/>
      <c r="AAV303" s="129"/>
      <c r="AAW303" s="129"/>
      <c r="AAX303" s="129"/>
      <c r="AAY303" s="129"/>
      <c r="AAZ303" s="129"/>
      <c r="ABA303" s="129"/>
      <c r="ABB303" s="129"/>
      <c r="ABC303" s="129"/>
      <c r="ABD303" s="129"/>
      <c r="ABE303" s="129"/>
      <c r="ABF303" s="129"/>
      <c r="ABG303" s="129"/>
      <c r="ABH303" s="129"/>
      <c r="ABI303" s="129"/>
      <c r="ABJ303" s="129"/>
      <c r="ABK303" s="129"/>
      <c r="ABL303" s="129"/>
      <c r="ABM303" s="129"/>
      <c r="ABN303" s="129"/>
      <c r="ABO303" s="129"/>
      <c r="ABP303" s="129"/>
      <c r="ABQ303" s="129"/>
      <c r="ABR303" s="129"/>
      <c r="ABS303" s="129"/>
      <c r="ABT303" s="129"/>
      <c r="ABU303" s="129"/>
      <c r="ABV303" s="129"/>
      <c r="ABW303" s="129"/>
      <c r="ABX303" s="129"/>
      <c r="ABY303" s="129"/>
      <c r="ABZ303" s="129"/>
      <c r="ACA303" s="129"/>
      <c r="ACB303" s="129"/>
      <c r="ACC303" s="129"/>
      <c r="ACD303" s="129"/>
      <c r="ACE303" s="129"/>
      <c r="ACF303" s="129"/>
      <c r="ACG303" s="129"/>
      <c r="ACH303" s="129"/>
      <c r="ACI303" s="129"/>
      <c r="ACJ303" s="129"/>
      <c r="ACK303" s="129"/>
      <c r="ACL303" s="129"/>
      <c r="ACM303" s="129"/>
      <c r="ACN303" s="129"/>
      <c r="ACO303" s="129"/>
      <c r="ACP303" s="129"/>
      <c r="ACQ303" s="129"/>
      <c r="ACR303" s="129"/>
      <c r="ACS303" s="129"/>
      <c r="ACT303" s="129"/>
      <c r="ACU303" s="129"/>
      <c r="ACV303" s="129"/>
      <c r="ACW303" s="129"/>
      <c r="ACX303" s="129"/>
      <c r="ACY303" s="129"/>
      <c r="ACZ303" s="129"/>
      <c r="ADA303" s="129"/>
      <c r="ADB303" s="129"/>
      <c r="ADC303" s="129"/>
      <c r="ADD303" s="129"/>
      <c r="ADE303" s="129"/>
      <c r="ADF303" s="129"/>
      <c r="ADG303" s="129"/>
      <c r="ADH303" s="129"/>
      <c r="ADI303" s="129"/>
      <c r="ADJ303" s="129"/>
      <c r="ADK303" s="129"/>
      <c r="ADL303" s="129"/>
      <c r="ADM303" s="129"/>
      <c r="ADN303" s="129"/>
      <c r="ADO303" s="129"/>
      <c r="ADP303" s="129"/>
      <c r="ADQ303" s="129"/>
      <c r="ADR303" s="129"/>
      <c r="ADS303" s="129"/>
      <c r="ADT303" s="129"/>
      <c r="ADU303" s="129"/>
      <c r="ADV303" s="129"/>
      <c r="ADW303" s="129"/>
      <c r="ADX303" s="129"/>
      <c r="ADY303" s="129"/>
      <c r="ADZ303" s="129"/>
      <c r="AEA303" s="129"/>
      <c r="AEB303" s="129"/>
      <c r="AEC303" s="129"/>
    </row>
    <row r="304" spans="1:809" s="187" customFormat="1" ht="15" customHeight="1">
      <c r="A304" s="180"/>
      <c r="B304" s="180"/>
      <c r="C304" s="185"/>
      <c r="D304" s="185"/>
      <c r="E304" s="188"/>
      <c r="F304" s="183"/>
      <c r="G304" s="189"/>
      <c r="H304" s="182"/>
      <c r="I304" s="189"/>
      <c r="J304" s="190"/>
      <c r="K304" s="191"/>
      <c r="L304" s="180"/>
      <c r="M304" s="181"/>
      <c r="N304" s="182"/>
      <c r="O304" s="183"/>
      <c r="P304" s="184"/>
      <c r="Q304" s="185"/>
      <c r="R304" s="186"/>
      <c r="S304" s="174"/>
      <c r="T304" s="174"/>
      <c r="U304" s="174"/>
      <c r="V304" s="174"/>
      <c r="W304" s="174"/>
      <c r="X304" s="174"/>
      <c r="Y304" s="174"/>
      <c r="Z304" s="174"/>
      <c r="AA304" s="174"/>
      <c r="AB304" s="120"/>
      <c r="AC304" s="129"/>
      <c r="AD304" s="129"/>
      <c r="AE304" s="129"/>
      <c r="AF304" s="129"/>
      <c r="AG304" s="129"/>
      <c r="AH304" s="129"/>
      <c r="AI304" s="129"/>
      <c r="AJ304" s="129"/>
      <c r="AK304" s="129"/>
      <c r="AL304" s="129"/>
      <c r="AM304" s="129"/>
      <c r="AN304" s="129"/>
      <c r="AO304" s="129"/>
      <c r="AP304" s="129"/>
      <c r="AQ304" s="129"/>
      <c r="AR304" s="129"/>
      <c r="AS304" s="129"/>
      <c r="AT304" s="129"/>
      <c r="AU304" s="129"/>
      <c r="AV304" s="129"/>
      <c r="AW304" s="129"/>
      <c r="AX304" s="129"/>
      <c r="AY304" s="129"/>
      <c r="AZ304" s="129"/>
      <c r="BA304" s="129"/>
      <c r="BB304" s="129"/>
      <c r="BC304" s="129"/>
      <c r="BD304" s="129"/>
      <c r="BE304" s="129"/>
      <c r="BF304" s="129"/>
      <c r="BG304" s="129"/>
      <c r="BH304" s="129"/>
      <c r="BI304" s="129"/>
      <c r="BJ304" s="129"/>
      <c r="BK304" s="129"/>
      <c r="BL304" s="129"/>
      <c r="BM304" s="129"/>
      <c r="BN304" s="129"/>
      <c r="BO304" s="129"/>
      <c r="BP304" s="129"/>
      <c r="BQ304" s="129"/>
      <c r="BR304" s="129"/>
      <c r="BS304" s="129"/>
      <c r="BT304" s="129"/>
      <c r="BU304" s="129"/>
      <c r="BV304" s="129"/>
      <c r="BW304" s="129"/>
      <c r="BX304" s="129"/>
      <c r="BY304" s="129"/>
      <c r="BZ304" s="129"/>
      <c r="CA304" s="129"/>
      <c r="CB304" s="129"/>
      <c r="CC304" s="129"/>
      <c r="CD304" s="129"/>
      <c r="CE304" s="129"/>
      <c r="CF304" s="129"/>
      <c r="CG304" s="129"/>
      <c r="CH304" s="129"/>
      <c r="CI304" s="129"/>
      <c r="CJ304" s="129"/>
      <c r="CK304" s="129"/>
      <c r="CL304" s="129"/>
      <c r="CM304" s="129"/>
      <c r="CN304" s="129"/>
      <c r="CO304" s="129"/>
      <c r="CP304" s="129"/>
      <c r="CQ304" s="129"/>
      <c r="CR304" s="129"/>
      <c r="CS304" s="129"/>
      <c r="CT304" s="129"/>
      <c r="CU304" s="129"/>
      <c r="CV304" s="129"/>
      <c r="CW304" s="129"/>
      <c r="CX304" s="129"/>
      <c r="CY304" s="129"/>
      <c r="CZ304" s="129"/>
      <c r="DA304" s="129"/>
      <c r="DB304" s="129"/>
      <c r="DC304" s="129"/>
      <c r="DD304" s="129"/>
      <c r="DE304" s="129"/>
      <c r="DF304" s="129"/>
      <c r="DG304" s="129"/>
      <c r="DH304" s="129"/>
      <c r="DI304" s="129"/>
      <c r="DJ304" s="129"/>
      <c r="DK304" s="129"/>
      <c r="DL304" s="129"/>
      <c r="DM304" s="129"/>
      <c r="DN304" s="129"/>
      <c r="DO304" s="129"/>
      <c r="DP304" s="129"/>
      <c r="DQ304" s="129"/>
      <c r="DR304" s="129"/>
      <c r="DS304" s="129"/>
      <c r="DT304" s="129"/>
      <c r="DU304" s="129"/>
      <c r="DV304" s="129"/>
      <c r="DW304" s="129"/>
      <c r="DX304" s="129"/>
      <c r="DY304" s="129"/>
      <c r="DZ304" s="129"/>
      <c r="EA304" s="129"/>
      <c r="EB304" s="129"/>
      <c r="EC304" s="129"/>
      <c r="ED304" s="129"/>
      <c r="EE304" s="129"/>
      <c r="EF304" s="129"/>
      <c r="EG304" s="129"/>
      <c r="EH304" s="129"/>
      <c r="EI304" s="129"/>
      <c r="EJ304" s="129"/>
      <c r="EK304" s="129"/>
      <c r="EL304" s="129"/>
      <c r="EM304" s="129"/>
      <c r="EN304" s="129"/>
      <c r="EO304" s="129"/>
      <c r="EP304" s="129"/>
      <c r="EQ304" s="129"/>
      <c r="ER304" s="129"/>
      <c r="ES304" s="129"/>
      <c r="ET304" s="129"/>
      <c r="EU304" s="129"/>
      <c r="EV304" s="129"/>
      <c r="EW304" s="129"/>
      <c r="EX304" s="129"/>
      <c r="EY304" s="129"/>
      <c r="EZ304" s="129"/>
      <c r="FA304" s="129"/>
      <c r="FB304" s="129"/>
      <c r="FC304" s="129"/>
      <c r="FD304" s="129"/>
      <c r="FE304" s="129"/>
      <c r="FF304" s="129"/>
      <c r="FG304" s="129"/>
      <c r="FH304" s="129"/>
      <c r="FI304" s="129"/>
      <c r="FJ304" s="129"/>
      <c r="FK304" s="129"/>
      <c r="FL304" s="129"/>
      <c r="FM304" s="129"/>
      <c r="FN304" s="129"/>
      <c r="FO304" s="129"/>
      <c r="FP304" s="129"/>
      <c r="FQ304" s="129"/>
      <c r="FR304" s="129"/>
      <c r="FS304" s="129"/>
      <c r="FT304" s="129"/>
      <c r="FU304" s="129"/>
      <c r="FV304" s="129"/>
      <c r="FW304" s="129"/>
      <c r="FX304" s="129"/>
      <c r="FY304" s="129"/>
      <c r="FZ304" s="129"/>
      <c r="GA304" s="129"/>
      <c r="GB304" s="129"/>
      <c r="GC304" s="129"/>
      <c r="GD304" s="129"/>
      <c r="GE304" s="129"/>
      <c r="GF304" s="129"/>
      <c r="GG304" s="129"/>
      <c r="GH304" s="129"/>
      <c r="GI304" s="129"/>
      <c r="GJ304" s="129"/>
      <c r="GK304" s="129"/>
      <c r="GL304" s="129"/>
      <c r="GM304" s="129"/>
      <c r="GN304" s="129"/>
      <c r="GO304" s="129"/>
      <c r="GP304" s="129"/>
      <c r="GQ304" s="129"/>
      <c r="GR304" s="129"/>
      <c r="GS304" s="129"/>
      <c r="GT304" s="129"/>
      <c r="GU304" s="129"/>
      <c r="GV304" s="129"/>
      <c r="GW304" s="129"/>
      <c r="GX304" s="129"/>
      <c r="GY304" s="129"/>
      <c r="GZ304" s="129"/>
      <c r="HA304" s="129"/>
      <c r="HB304" s="129"/>
      <c r="HC304" s="129"/>
      <c r="HD304" s="129"/>
      <c r="HE304" s="129"/>
      <c r="HF304" s="129"/>
      <c r="HG304" s="129"/>
      <c r="HH304" s="129"/>
      <c r="HI304" s="129"/>
      <c r="HJ304" s="129"/>
      <c r="HK304" s="129"/>
      <c r="HL304" s="129"/>
      <c r="HM304" s="129"/>
      <c r="HN304" s="129"/>
      <c r="HO304" s="129"/>
      <c r="HP304" s="129"/>
      <c r="HQ304" s="129"/>
      <c r="HR304" s="129"/>
      <c r="HS304" s="129"/>
      <c r="HT304" s="129"/>
      <c r="HU304" s="129"/>
      <c r="HV304" s="129"/>
      <c r="HW304" s="129"/>
      <c r="HX304" s="129"/>
      <c r="HY304" s="129"/>
      <c r="HZ304" s="129"/>
      <c r="IA304" s="129"/>
      <c r="IB304" s="129"/>
      <c r="IC304" s="129"/>
      <c r="ID304" s="129"/>
      <c r="IE304" s="129"/>
      <c r="IF304" s="129"/>
      <c r="IG304" s="129"/>
      <c r="IH304" s="129"/>
      <c r="II304" s="129"/>
      <c r="IJ304" s="129"/>
      <c r="IK304" s="129"/>
      <c r="IL304" s="129"/>
      <c r="IM304" s="129"/>
      <c r="IN304" s="129"/>
      <c r="IO304" s="129"/>
      <c r="IP304" s="129"/>
      <c r="IQ304" s="129"/>
      <c r="IR304" s="129"/>
      <c r="IS304" s="129"/>
      <c r="IT304" s="129"/>
      <c r="IU304" s="129"/>
      <c r="IV304" s="129"/>
      <c r="IW304" s="129"/>
      <c r="IX304" s="129"/>
      <c r="IY304" s="129"/>
      <c r="IZ304" s="129"/>
      <c r="JA304" s="129"/>
      <c r="JB304" s="129"/>
      <c r="JC304" s="129"/>
      <c r="JD304" s="129"/>
      <c r="JE304" s="129"/>
      <c r="JF304" s="129"/>
      <c r="JG304" s="129"/>
      <c r="JH304" s="129"/>
      <c r="JI304" s="129"/>
      <c r="JJ304" s="129"/>
      <c r="JK304" s="129"/>
      <c r="JL304" s="129"/>
      <c r="JM304" s="129"/>
      <c r="JN304" s="129"/>
      <c r="JO304" s="129"/>
      <c r="JP304" s="129"/>
      <c r="JQ304" s="129"/>
      <c r="JR304" s="129"/>
      <c r="JS304" s="129"/>
      <c r="JT304" s="129"/>
      <c r="JU304" s="129"/>
      <c r="JV304" s="129"/>
      <c r="JW304" s="129"/>
      <c r="JX304" s="129"/>
      <c r="JY304" s="129"/>
      <c r="JZ304" s="129"/>
      <c r="KA304" s="129"/>
      <c r="KB304" s="129"/>
      <c r="KC304" s="129"/>
      <c r="KD304" s="129"/>
      <c r="KE304" s="129"/>
      <c r="KF304" s="129"/>
      <c r="KG304" s="129"/>
      <c r="KH304" s="129"/>
      <c r="KI304" s="129"/>
      <c r="KJ304" s="129"/>
      <c r="KK304" s="129"/>
      <c r="KL304" s="129"/>
      <c r="KM304" s="129"/>
      <c r="KN304" s="129"/>
      <c r="KO304" s="129"/>
      <c r="KP304" s="129"/>
      <c r="KQ304" s="129"/>
      <c r="KR304" s="129"/>
      <c r="KS304" s="129"/>
      <c r="KT304" s="129"/>
      <c r="KU304" s="129"/>
      <c r="KV304" s="129"/>
      <c r="KW304" s="129"/>
      <c r="KX304" s="129"/>
      <c r="KY304" s="129"/>
      <c r="KZ304" s="129"/>
      <c r="LA304" s="129"/>
      <c r="LB304" s="129"/>
      <c r="LC304" s="129"/>
      <c r="LD304" s="129"/>
      <c r="LE304" s="129"/>
      <c r="LF304" s="129"/>
      <c r="LG304" s="129"/>
      <c r="LH304" s="129"/>
      <c r="LI304" s="129"/>
      <c r="LJ304" s="129"/>
      <c r="LK304" s="129"/>
      <c r="LL304" s="129"/>
      <c r="LM304" s="129"/>
      <c r="LN304" s="129"/>
      <c r="LO304" s="129"/>
      <c r="LP304" s="129"/>
      <c r="LQ304" s="129"/>
      <c r="LR304" s="129"/>
      <c r="LS304" s="129"/>
      <c r="LT304" s="129"/>
      <c r="LU304" s="129"/>
      <c r="LV304" s="129"/>
      <c r="LW304" s="129"/>
      <c r="LX304" s="129"/>
      <c r="LY304" s="129"/>
      <c r="LZ304" s="129"/>
      <c r="MA304" s="129"/>
      <c r="MB304" s="129"/>
      <c r="MC304" s="129"/>
      <c r="MD304" s="129"/>
      <c r="ME304" s="129"/>
      <c r="MF304" s="129"/>
      <c r="MG304" s="129"/>
      <c r="MH304" s="129"/>
      <c r="MI304" s="129"/>
      <c r="MJ304" s="129"/>
      <c r="MK304" s="129"/>
      <c r="ML304" s="129"/>
      <c r="MM304" s="129"/>
      <c r="MN304" s="129"/>
      <c r="MO304" s="129"/>
      <c r="MP304" s="129"/>
      <c r="MQ304" s="129"/>
      <c r="MR304" s="129"/>
      <c r="MS304" s="129"/>
      <c r="MT304" s="129"/>
      <c r="MU304" s="129"/>
      <c r="MV304" s="129"/>
      <c r="MW304" s="129"/>
      <c r="MX304" s="129"/>
      <c r="MY304" s="129"/>
      <c r="MZ304" s="129"/>
      <c r="NA304" s="129"/>
      <c r="NB304" s="129"/>
      <c r="NC304" s="129"/>
      <c r="ND304" s="129"/>
      <c r="NE304" s="129"/>
      <c r="NF304" s="129"/>
      <c r="NG304" s="129"/>
      <c r="NH304" s="129"/>
      <c r="NI304" s="129"/>
      <c r="NJ304" s="129"/>
      <c r="NK304" s="129"/>
      <c r="NL304" s="129"/>
      <c r="NM304" s="129"/>
      <c r="NN304" s="129"/>
      <c r="NO304" s="129"/>
      <c r="NP304" s="129"/>
      <c r="NQ304" s="129"/>
      <c r="NR304" s="129"/>
      <c r="NS304" s="129"/>
      <c r="NT304" s="129"/>
      <c r="NU304" s="129"/>
      <c r="NV304" s="129"/>
      <c r="NW304" s="129"/>
      <c r="NX304" s="129"/>
      <c r="NY304" s="129"/>
      <c r="NZ304" s="129"/>
      <c r="OA304" s="129"/>
      <c r="OB304" s="129"/>
      <c r="OC304" s="129"/>
      <c r="OD304" s="129"/>
      <c r="OE304" s="129"/>
      <c r="OF304" s="129"/>
      <c r="OG304" s="129"/>
      <c r="OH304" s="129"/>
      <c r="OI304" s="129"/>
      <c r="OJ304" s="129"/>
      <c r="OK304" s="129"/>
      <c r="OL304" s="129"/>
      <c r="OM304" s="129"/>
      <c r="ON304" s="129"/>
      <c r="OO304" s="129"/>
      <c r="OP304" s="129"/>
      <c r="OQ304" s="129"/>
      <c r="OR304" s="129"/>
      <c r="OS304" s="129"/>
      <c r="OT304" s="129"/>
      <c r="OU304" s="129"/>
      <c r="OV304" s="129"/>
      <c r="OW304" s="129"/>
      <c r="OX304" s="129"/>
      <c r="OY304" s="129"/>
      <c r="OZ304" s="129"/>
      <c r="PA304" s="129"/>
      <c r="PB304" s="129"/>
      <c r="PC304" s="129"/>
      <c r="PD304" s="129"/>
      <c r="PE304" s="129"/>
      <c r="PF304" s="129"/>
      <c r="PG304" s="129"/>
      <c r="PH304" s="129"/>
      <c r="PI304" s="129"/>
      <c r="PJ304" s="129"/>
      <c r="PK304" s="129"/>
      <c r="PL304" s="129"/>
      <c r="PM304" s="129"/>
      <c r="PN304" s="129"/>
      <c r="PO304" s="129"/>
      <c r="PP304" s="129"/>
      <c r="PQ304" s="129"/>
      <c r="PR304" s="129"/>
      <c r="PS304" s="129"/>
      <c r="PT304" s="129"/>
      <c r="PU304" s="129"/>
      <c r="PV304" s="129"/>
      <c r="PW304" s="129"/>
      <c r="PX304" s="129"/>
      <c r="PY304" s="129"/>
      <c r="PZ304" s="129"/>
      <c r="QA304" s="129"/>
      <c r="QB304" s="129"/>
      <c r="QC304" s="129"/>
      <c r="QD304" s="129"/>
      <c r="QE304" s="129"/>
      <c r="QF304" s="129"/>
      <c r="QG304" s="129"/>
      <c r="QH304" s="129"/>
      <c r="QI304" s="129"/>
      <c r="QJ304" s="129"/>
      <c r="QK304" s="129"/>
      <c r="QL304" s="129"/>
      <c r="QM304" s="129"/>
      <c r="QN304" s="129"/>
      <c r="QO304" s="129"/>
      <c r="QP304" s="129"/>
      <c r="QQ304" s="129"/>
      <c r="QR304" s="129"/>
      <c r="QS304" s="129"/>
      <c r="QT304" s="129"/>
      <c r="QU304" s="129"/>
      <c r="QV304" s="129"/>
      <c r="QW304" s="129"/>
      <c r="QX304" s="129"/>
      <c r="QY304" s="129"/>
      <c r="QZ304" s="129"/>
      <c r="RA304" s="129"/>
      <c r="RB304" s="129"/>
      <c r="RC304" s="129"/>
      <c r="RD304" s="129"/>
      <c r="RE304" s="129"/>
      <c r="RF304" s="129"/>
      <c r="RG304" s="129"/>
      <c r="RH304" s="129"/>
      <c r="RI304" s="129"/>
      <c r="RJ304" s="129"/>
      <c r="RK304" s="129"/>
      <c r="RL304" s="129"/>
      <c r="RM304" s="129"/>
      <c r="RN304" s="129"/>
      <c r="RO304" s="129"/>
      <c r="RP304" s="129"/>
      <c r="RQ304" s="129"/>
      <c r="RR304" s="129"/>
      <c r="RS304" s="129"/>
      <c r="RT304" s="129"/>
      <c r="RU304" s="129"/>
      <c r="RV304" s="129"/>
      <c r="RW304" s="129"/>
      <c r="RX304" s="129"/>
      <c r="RY304" s="129"/>
      <c r="RZ304" s="129"/>
      <c r="SA304" s="129"/>
      <c r="SB304" s="129"/>
      <c r="SC304" s="129"/>
      <c r="SD304" s="129"/>
      <c r="SE304" s="129"/>
      <c r="SF304" s="129"/>
      <c r="SG304" s="129"/>
      <c r="SH304" s="129"/>
      <c r="SI304" s="129"/>
      <c r="SJ304" s="129"/>
      <c r="SK304" s="129"/>
      <c r="SL304" s="129"/>
      <c r="SM304" s="129"/>
      <c r="SN304" s="129"/>
      <c r="SO304" s="129"/>
      <c r="SP304" s="129"/>
      <c r="SQ304" s="129"/>
      <c r="SR304" s="129"/>
      <c r="SS304" s="129"/>
      <c r="ST304" s="129"/>
      <c r="SU304" s="129"/>
      <c r="SV304" s="129"/>
      <c r="SW304" s="129"/>
      <c r="SX304" s="129"/>
      <c r="SY304" s="129"/>
      <c r="SZ304" s="129"/>
      <c r="TA304" s="129"/>
      <c r="TB304" s="129"/>
      <c r="TC304" s="129"/>
      <c r="TD304" s="129"/>
      <c r="TE304" s="129"/>
      <c r="TF304" s="129"/>
      <c r="TG304" s="129"/>
      <c r="TH304" s="129"/>
      <c r="TI304" s="129"/>
      <c r="TJ304" s="129"/>
      <c r="TK304" s="129"/>
      <c r="TL304" s="129"/>
      <c r="TM304" s="129"/>
      <c r="TN304" s="129"/>
      <c r="TO304" s="129"/>
      <c r="TP304" s="129"/>
      <c r="TQ304" s="129"/>
      <c r="TR304" s="129"/>
      <c r="TS304" s="129"/>
      <c r="TT304" s="129"/>
      <c r="TU304" s="129"/>
      <c r="TV304" s="129"/>
      <c r="TW304" s="129"/>
      <c r="TX304" s="129"/>
      <c r="TY304" s="129"/>
      <c r="TZ304" s="129"/>
      <c r="UA304" s="129"/>
      <c r="UB304" s="129"/>
      <c r="UC304" s="129"/>
      <c r="UD304" s="129"/>
      <c r="UE304" s="129"/>
      <c r="UF304" s="129"/>
      <c r="UG304" s="129"/>
      <c r="UH304" s="129"/>
      <c r="UI304" s="129"/>
      <c r="UJ304" s="129"/>
      <c r="UK304" s="129"/>
      <c r="UL304" s="129"/>
      <c r="UM304" s="129"/>
      <c r="UN304" s="129"/>
      <c r="UO304" s="129"/>
      <c r="UP304" s="129"/>
      <c r="UQ304" s="129"/>
      <c r="UR304" s="129"/>
      <c r="US304" s="129"/>
      <c r="UT304" s="129"/>
      <c r="UU304" s="129"/>
      <c r="UV304" s="129"/>
      <c r="UW304" s="129"/>
      <c r="UX304" s="129"/>
      <c r="UY304" s="129"/>
      <c r="UZ304" s="129"/>
      <c r="VA304" s="129"/>
      <c r="VB304" s="129"/>
      <c r="VC304" s="129"/>
      <c r="VD304" s="129"/>
      <c r="VE304" s="129"/>
      <c r="VF304" s="129"/>
      <c r="VG304" s="129"/>
      <c r="VH304" s="129"/>
      <c r="VI304" s="129"/>
      <c r="VJ304" s="129"/>
      <c r="VK304" s="129"/>
      <c r="VL304" s="129"/>
      <c r="VM304" s="129"/>
      <c r="VN304" s="129"/>
      <c r="VO304" s="129"/>
      <c r="VP304" s="129"/>
      <c r="VQ304" s="129"/>
      <c r="VR304" s="129"/>
      <c r="VS304" s="129"/>
      <c r="VT304" s="129"/>
      <c r="VU304" s="129"/>
      <c r="VV304" s="129"/>
      <c r="VW304" s="129"/>
      <c r="VX304" s="129"/>
      <c r="VY304" s="129"/>
      <c r="VZ304" s="129"/>
      <c r="WA304" s="129"/>
      <c r="WB304" s="129"/>
      <c r="WC304" s="129"/>
      <c r="WD304" s="129"/>
      <c r="WE304" s="129"/>
      <c r="WF304" s="129"/>
      <c r="WG304" s="129"/>
      <c r="WH304" s="129"/>
      <c r="WI304" s="129"/>
      <c r="WJ304" s="129"/>
      <c r="WK304" s="129"/>
      <c r="WL304" s="129"/>
      <c r="WM304" s="129"/>
      <c r="WN304" s="129"/>
      <c r="WO304" s="129"/>
      <c r="WP304" s="129"/>
      <c r="WQ304" s="129"/>
      <c r="WR304" s="129"/>
      <c r="WS304" s="129"/>
      <c r="WT304" s="129"/>
      <c r="WU304" s="129"/>
      <c r="WV304" s="129"/>
      <c r="WW304" s="129"/>
      <c r="WX304" s="129"/>
      <c r="WY304" s="129"/>
      <c r="WZ304" s="129"/>
      <c r="XA304" s="129"/>
      <c r="XB304" s="129"/>
      <c r="XC304" s="129"/>
      <c r="XD304" s="129"/>
      <c r="XE304" s="129"/>
      <c r="XF304" s="129"/>
      <c r="XG304" s="129"/>
      <c r="XH304" s="129"/>
      <c r="XI304" s="129"/>
      <c r="XJ304" s="129"/>
      <c r="XK304" s="129"/>
      <c r="XL304" s="129"/>
      <c r="XM304" s="129"/>
      <c r="XN304" s="129"/>
      <c r="XO304" s="129"/>
      <c r="XP304" s="129"/>
      <c r="XQ304" s="129"/>
      <c r="XR304" s="129"/>
      <c r="XS304" s="129"/>
      <c r="XT304" s="129"/>
      <c r="XU304" s="129"/>
      <c r="XV304" s="129"/>
      <c r="XW304" s="129"/>
      <c r="XX304" s="129"/>
      <c r="XY304" s="129"/>
      <c r="XZ304" s="129"/>
      <c r="YA304" s="129"/>
      <c r="YB304" s="129"/>
      <c r="YC304" s="129"/>
      <c r="YD304" s="129"/>
      <c r="YE304" s="129"/>
      <c r="YF304" s="129"/>
      <c r="YG304" s="129"/>
      <c r="YH304" s="129"/>
      <c r="YI304" s="129"/>
      <c r="YJ304" s="129"/>
      <c r="YK304" s="129"/>
      <c r="YL304" s="129"/>
      <c r="YM304" s="129"/>
      <c r="YN304" s="129"/>
      <c r="YO304" s="129"/>
      <c r="YP304" s="129"/>
      <c r="YQ304" s="129"/>
      <c r="YR304" s="129"/>
      <c r="YS304" s="129"/>
      <c r="YT304" s="129"/>
      <c r="YU304" s="129"/>
      <c r="YV304" s="129"/>
      <c r="YW304" s="129"/>
      <c r="YX304" s="129"/>
      <c r="YY304" s="129"/>
      <c r="YZ304" s="129"/>
      <c r="ZA304" s="129"/>
      <c r="ZB304" s="129"/>
      <c r="ZC304" s="129"/>
      <c r="ZD304" s="129"/>
      <c r="ZE304" s="129"/>
      <c r="ZF304" s="129"/>
      <c r="ZG304" s="129"/>
      <c r="ZH304" s="129"/>
      <c r="ZI304" s="129"/>
      <c r="ZJ304" s="129"/>
      <c r="ZK304" s="129"/>
      <c r="ZL304" s="129"/>
      <c r="ZM304" s="129"/>
      <c r="ZN304" s="129"/>
      <c r="ZO304" s="129"/>
      <c r="ZP304" s="129"/>
      <c r="ZQ304" s="129"/>
      <c r="ZR304" s="129"/>
      <c r="ZS304" s="129"/>
      <c r="ZT304" s="129"/>
      <c r="ZU304" s="129"/>
      <c r="ZV304" s="129"/>
      <c r="ZW304" s="129"/>
      <c r="ZX304" s="129"/>
      <c r="ZY304" s="129"/>
      <c r="ZZ304" s="129"/>
      <c r="AAA304" s="129"/>
      <c r="AAB304" s="129"/>
      <c r="AAC304" s="129"/>
      <c r="AAD304" s="129"/>
      <c r="AAE304" s="129"/>
      <c r="AAF304" s="129"/>
      <c r="AAG304" s="129"/>
      <c r="AAH304" s="129"/>
      <c r="AAI304" s="129"/>
      <c r="AAJ304" s="129"/>
      <c r="AAK304" s="129"/>
      <c r="AAL304" s="129"/>
      <c r="AAM304" s="129"/>
      <c r="AAN304" s="129"/>
      <c r="AAO304" s="129"/>
      <c r="AAP304" s="129"/>
      <c r="AAQ304" s="129"/>
      <c r="AAR304" s="129"/>
      <c r="AAS304" s="129"/>
      <c r="AAT304" s="129"/>
      <c r="AAU304" s="129"/>
      <c r="AAV304" s="129"/>
      <c r="AAW304" s="129"/>
      <c r="AAX304" s="129"/>
      <c r="AAY304" s="129"/>
      <c r="AAZ304" s="129"/>
      <c r="ABA304" s="129"/>
      <c r="ABB304" s="129"/>
      <c r="ABC304" s="129"/>
      <c r="ABD304" s="129"/>
      <c r="ABE304" s="129"/>
      <c r="ABF304" s="129"/>
      <c r="ABG304" s="129"/>
      <c r="ABH304" s="129"/>
      <c r="ABI304" s="129"/>
      <c r="ABJ304" s="129"/>
      <c r="ABK304" s="129"/>
      <c r="ABL304" s="129"/>
      <c r="ABM304" s="129"/>
      <c r="ABN304" s="129"/>
      <c r="ABO304" s="129"/>
      <c r="ABP304" s="129"/>
      <c r="ABQ304" s="129"/>
      <c r="ABR304" s="129"/>
      <c r="ABS304" s="129"/>
      <c r="ABT304" s="129"/>
      <c r="ABU304" s="129"/>
      <c r="ABV304" s="129"/>
      <c r="ABW304" s="129"/>
      <c r="ABX304" s="129"/>
      <c r="ABY304" s="129"/>
      <c r="ABZ304" s="129"/>
      <c r="ACA304" s="129"/>
      <c r="ACB304" s="129"/>
      <c r="ACC304" s="129"/>
      <c r="ACD304" s="129"/>
      <c r="ACE304" s="129"/>
      <c r="ACF304" s="129"/>
      <c r="ACG304" s="129"/>
      <c r="ACH304" s="129"/>
      <c r="ACI304" s="129"/>
      <c r="ACJ304" s="129"/>
      <c r="ACK304" s="129"/>
      <c r="ACL304" s="129"/>
      <c r="ACM304" s="129"/>
      <c r="ACN304" s="129"/>
      <c r="ACO304" s="129"/>
      <c r="ACP304" s="129"/>
      <c r="ACQ304" s="129"/>
      <c r="ACR304" s="129"/>
      <c r="ACS304" s="129"/>
      <c r="ACT304" s="129"/>
      <c r="ACU304" s="129"/>
      <c r="ACV304" s="129"/>
      <c r="ACW304" s="129"/>
      <c r="ACX304" s="129"/>
      <c r="ACY304" s="129"/>
      <c r="ACZ304" s="129"/>
      <c r="ADA304" s="129"/>
      <c r="ADB304" s="129"/>
      <c r="ADC304" s="129"/>
      <c r="ADD304" s="129"/>
      <c r="ADE304" s="129"/>
      <c r="ADF304" s="129"/>
      <c r="ADG304" s="129"/>
      <c r="ADH304" s="129"/>
      <c r="ADI304" s="129"/>
      <c r="ADJ304" s="129"/>
      <c r="ADK304" s="129"/>
      <c r="ADL304" s="129"/>
      <c r="ADM304" s="129"/>
      <c r="ADN304" s="129"/>
      <c r="ADO304" s="129"/>
      <c r="ADP304" s="129"/>
      <c r="ADQ304" s="129"/>
      <c r="ADR304" s="129"/>
      <c r="ADS304" s="129"/>
      <c r="ADT304" s="129"/>
      <c r="ADU304" s="129"/>
      <c r="ADV304" s="129"/>
      <c r="ADW304" s="129"/>
      <c r="ADX304" s="129"/>
      <c r="ADY304" s="129"/>
      <c r="ADZ304" s="129"/>
      <c r="AEA304" s="129"/>
      <c r="AEB304" s="129"/>
      <c r="AEC304" s="129"/>
    </row>
    <row r="305" spans="1:809" s="192" customFormat="1" ht="15" customHeight="1">
      <c r="C305" s="193"/>
      <c r="D305" s="194"/>
      <c r="E305" s="195"/>
      <c r="F305" s="195"/>
      <c r="G305" s="195"/>
      <c r="H305" s="195"/>
      <c r="I305" s="195"/>
      <c r="J305" s="196"/>
      <c r="K305" s="195"/>
      <c r="L305" s="195"/>
      <c r="M305" s="195"/>
      <c r="N305" s="195"/>
      <c r="O305" s="195"/>
      <c r="P305" s="195"/>
      <c r="Q305" s="195"/>
      <c r="R305" s="197"/>
      <c r="S305" s="198" t="s">
        <v>659</v>
      </c>
      <c r="T305" s="199"/>
      <c r="U305" s="199"/>
      <c r="V305" s="200"/>
      <c r="W305" s="200"/>
      <c r="X305" s="200"/>
      <c r="Y305" s="200"/>
      <c r="Z305" s="200"/>
      <c r="AA305" s="200"/>
      <c r="AB305" s="201"/>
      <c r="AC305" s="202"/>
      <c r="AD305" s="202"/>
      <c r="AE305" s="202"/>
      <c r="AF305" s="202"/>
      <c r="AG305" s="202"/>
      <c r="AH305" s="202"/>
      <c r="AI305" s="202"/>
      <c r="AJ305" s="202"/>
      <c r="AK305" s="202"/>
      <c r="AL305" s="202"/>
      <c r="AM305" s="202"/>
      <c r="AN305" s="202"/>
    </row>
    <row r="306" spans="1:809" s="192" customFormat="1" ht="30" customHeight="1">
      <c r="C306" s="193"/>
      <c r="D306" s="194"/>
      <c r="E306" s="313" t="s">
        <v>660</v>
      </c>
      <c r="F306" s="313"/>
      <c r="G306" s="313" t="s">
        <v>661</v>
      </c>
      <c r="H306" s="313"/>
      <c r="I306" s="203" t="s">
        <v>662</v>
      </c>
      <c r="J306" s="313" t="s">
        <v>663</v>
      </c>
      <c r="K306" s="314"/>
      <c r="L306" s="313" t="s">
        <v>664</v>
      </c>
      <c r="M306" s="313"/>
      <c r="N306" s="313"/>
      <c r="O306" s="204"/>
      <c r="P306" s="204"/>
      <c r="Q306" s="204"/>
      <c r="R306" s="197"/>
      <c r="S306" s="205" t="s">
        <v>665</v>
      </c>
      <c r="T306" s="199" t="s">
        <v>666</v>
      </c>
      <c r="U306" s="199"/>
      <c r="V306" s="200"/>
      <c r="W306" s="200"/>
      <c r="X306" s="200"/>
      <c r="Y306" s="200"/>
      <c r="Z306" s="200"/>
      <c r="AA306" s="200"/>
      <c r="AB306" s="201"/>
      <c r="AC306" s="202"/>
      <c r="AD306" s="202"/>
      <c r="AE306" s="202"/>
      <c r="AF306" s="202"/>
      <c r="AG306" s="202"/>
      <c r="AH306" s="202"/>
      <c r="AI306" s="202"/>
      <c r="AJ306" s="202"/>
      <c r="AK306" s="202"/>
      <c r="AL306" s="202"/>
      <c r="AM306" s="202"/>
      <c r="AN306" s="202"/>
    </row>
    <row r="307" spans="1:809" s="192" customFormat="1" ht="15" customHeight="1">
      <c r="C307" s="193"/>
      <c r="D307" s="206"/>
      <c r="E307" s="207" t="s">
        <v>36</v>
      </c>
      <c r="F307" s="208" t="s">
        <v>667</v>
      </c>
      <c r="G307" s="209" t="s">
        <v>198</v>
      </c>
      <c r="H307" s="208" t="s">
        <v>242</v>
      </c>
      <c r="I307" s="209" t="s">
        <v>571</v>
      </c>
      <c r="J307" s="210" t="s">
        <v>668</v>
      </c>
      <c r="L307" s="209" t="s">
        <v>669</v>
      </c>
      <c r="M307" s="211" t="s">
        <v>670</v>
      </c>
      <c r="O307" s="183"/>
      <c r="P307" s="183"/>
      <c r="Q307" s="212"/>
      <c r="R307" s="197"/>
      <c r="S307" s="205" t="s">
        <v>671</v>
      </c>
      <c r="T307" s="199" t="s">
        <v>672</v>
      </c>
      <c r="U307" s="199"/>
      <c r="V307" s="213"/>
      <c r="W307" s="213"/>
      <c r="X307" s="213"/>
      <c r="Y307" s="213"/>
      <c r="Z307" s="213"/>
      <c r="AA307" s="213"/>
      <c r="AB307" s="214"/>
      <c r="AC307" s="215"/>
      <c r="AD307" s="215"/>
      <c r="AE307" s="215"/>
      <c r="AF307" s="202"/>
      <c r="AG307" s="202"/>
      <c r="AH307" s="202"/>
      <c r="AI307" s="202"/>
      <c r="AJ307" s="202"/>
      <c r="AK307" s="202"/>
      <c r="AL307" s="202"/>
      <c r="AM307" s="202"/>
      <c r="AN307" s="202"/>
    </row>
    <row r="308" spans="1:809" s="192" customFormat="1" ht="15" customHeight="1">
      <c r="C308" s="193"/>
      <c r="D308" s="206"/>
      <c r="E308" s="209" t="s">
        <v>85</v>
      </c>
      <c r="F308" s="208" t="s">
        <v>673</v>
      </c>
      <c r="G308" s="209" t="s">
        <v>324</v>
      </c>
      <c r="H308" s="208" t="s">
        <v>674</v>
      </c>
      <c r="I308" s="209" t="s">
        <v>675</v>
      </c>
      <c r="J308" s="210" t="s">
        <v>676</v>
      </c>
      <c r="L308" s="209" t="s">
        <v>677</v>
      </c>
      <c r="M308" s="211" t="s">
        <v>678</v>
      </c>
      <c r="O308" s="183"/>
      <c r="P308" s="183"/>
      <c r="Q308" s="212"/>
      <c r="R308" s="197"/>
      <c r="S308" s="205" t="s">
        <v>679</v>
      </c>
      <c r="T308" s="199" t="s">
        <v>680</v>
      </c>
      <c r="U308" s="199"/>
      <c r="V308" s="213"/>
      <c r="W308" s="213"/>
      <c r="X308" s="213"/>
      <c r="Y308" s="213"/>
      <c r="Z308" s="213"/>
      <c r="AA308" s="213"/>
      <c r="AB308" s="214"/>
      <c r="AC308" s="215"/>
      <c r="AD308" s="215"/>
      <c r="AE308" s="215"/>
      <c r="AF308" s="202"/>
      <c r="AG308" s="202"/>
      <c r="AH308" s="202"/>
      <c r="AI308" s="202"/>
      <c r="AJ308" s="202"/>
      <c r="AK308" s="202"/>
      <c r="AL308" s="202"/>
      <c r="AM308" s="202"/>
      <c r="AN308" s="202"/>
    </row>
    <row r="309" spans="1:809" s="192" customFormat="1" ht="15" customHeight="1">
      <c r="C309" s="193"/>
      <c r="D309" s="206"/>
      <c r="E309" s="209" t="s">
        <v>306</v>
      </c>
      <c r="F309" s="208" t="s">
        <v>681</v>
      </c>
      <c r="G309" s="216"/>
      <c r="H309" s="208" t="s">
        <v>682</v>
      </c>
      <c r="I309" s="209" t="s">
        <v>683</v>
      </c>
      <c r="J309" s="210" t="s">
        <v>684</v>
      </c>
      <c r="L309" s="209" t="s">
        <v>685</v>
      </c>
      <c r="M309" s="211" t="s">
        <v>686</v>
      </c>
      <c r="O309" s="183"/>
      <c r="P309" s="183"/>
      <c r="Q309" s="212"/>
      <c r="R309" s="197"/>
      <c r="S309" s="205" t="s">
        <v>687</v>
      </c>
      <c r="T309" s="199" t="s">
        <v>688</v>
      </c>
      <c r="U309" s="199"/>
      <c r="V309" s="213"/>
      <c r="W309" s="213"/>
      <c r="X309" s="213"/>
      <c r="Y309" s="213"/>
      <c r="Z309" s="213"/>
      <c r="AA309" s="213"/>
      <c r="AB309" s="214"/>
      <c r="AC309" s="215"/>
      <c r="AD309" s="215"/>
      <c r="AE309" s="215"/>
      <c r="AF309" s="202"/>
      <c r="AG309" s="202"/>
      <c r="AH309" s="202"/>
      <c r="AI309" s="202"/>
      <c r="AJ309" s="202"/>
      <c r="AK309" s="202"/>
      <c r="AL309" s="202"/>
      <c r="AM309" s="202"/>
      <c r="AN309" s="202"/>
    </row>
    <row r="310" spans="1:809" s="192" customFormat="1" ht="15" customHeight="1">
      <c r="C310" s="193"/>
      <c r="D310" s="206"/>
      <c r="E310" s="209" t="s">
        <v>184</v>
      </c>
      <c r="F310" s="208" t="s">
        <v>689</v>
      </c>
      <c r="G310" s="209" t="s">
        <v>37</v>
      </c>
      <c r="H310" s="208" t="s">
        <v>690</v>
      </c>
      <c r="I310" s="209" t="s">
        <v>691</v>
      </c>
      <c r="J310" s="210" t="s">
        <v>692</v>
      </c>
      <c r="L310" s="209" t="s">
        <v>693</v>
      </c>
      <c r="M310" s="211" t="s">
        <v>694</v>
      </c>
      <c r="O310" s="183"/>
      <c r="P310" s="183"/>
      <c r="Q310" s="212"/>
      <c r="R310" s="197"/>
      <c r="S310" s="205" t="s">
        <v>695</v>
      </c>
      <c r="T310" s="199" t="s">
        <v>696</v>
      </c>
      <c r="U310" s="199"/>
      <c r="V310" s="213"/>
      <c r="W310" s="213"/>
      <c r="X310" s="213"/>
      <c r="Y310" s="213"/>
      <c r="Z310" s="213"/>
      <c r="AA310" s="213"/>
      <c r="AB310" s="214"/>
      <c r="AC310" s="215"/>
      <c r="AD310" s="215"/>
      <c r="AE310" s="215"/>
      <c r="AF310" s="202"/>
      <c r="AG310" s="202"/>
      <c r="AH310" s="202"/>
      <c r="AI310" s="202"/>
      <c r="AJ310" s="202"/>
      <c r="AK310" s="202"/>
      <c r="AL310" s="202"/>
      <c r="AM310" s="202"/>
      <c r="AN310" s="202"/>
    </row>
    <row r="311" spans="1:809" s="192" customFormat="1" ht="15" customHeight="1">
      <c r="C311" s="193"/>
      <c r="D311" s="206"/>
      <c r="E311" s="209" t="s">
        <v>697</v>
      </c>
      <c r="F311" s="208" t="s">
        <v>698</v>
      </c>
      <c r="G311" s="209" t="s">
        <v>86</v>
      </c>
      <c r="H311" s="208" t="s">
        <v>699</v>
      </c>
      <c r="I311" s="209">
        <v>3</v>
      </c>
      <c r="J311" s="210" t="s">
        <v>700</v>
      </c>
      <c r="L311" s="209" t="s">
        <v>701</v>
      </c>
      <c r="M311" s="211" t="s">
        <v>702</v>
      </c>
      <c r="O311" s="183"/>
      <c r="P311" s="183"/>
      <c r="Q311" s="212"/>
      <c r="R311" s="197"/>
      <c r="S311" s="205" t="s">
        <v>703</v>
      </c>
      <c r="T311" s="199" t="s">
        <v>704</v>
      </c>
      <c r="U311" s="199"/>
      <c r="V311" s="213"/>
      <c r="W311" s="213"/>
      <c r="X311" s="213"/>
      <c r="Y311" s="213"/>
      <c r="Z311" s="213"/>
      <c r="AA311" s="213"/>
      <c r="AB311" s="214"/>
      <c r="AC311" s="215"/>
      <c r="AD311" s="215"/>
      <c r="AE311" s="215"/>
      <c r="AF311" s="202"/>
      <c r="AG311" s="202"/>
      <c r="AH311" s="202"/>
      <c r="AI311" s="202"/>
      <c r="AJ311" s="202"/>
      <c r="AK311" s="202"/>
      <c r="AL311" s="202"/>
      <c r="AM311" s="202"/>
      <c r="AN311" s="202"/>
    </row>
    <row r="312" spans="1:809" s="192" customFormat="1" ht="15" customHeight="1">
      <c r="C312" s="193"/>
      <c r="D312" s="206"/>
      <c r="E312" s="194"/>
      <c r="F312" s="194"/>
      <c r="G312" s="209" t="s">
        <v>263</v>
      </c>
      <c r="H312" s="208" t="s">
        <v>705</v>
      </c>
      <c r="I312" s="194"/>
      <c r="K312" s="210"/>
      <c r="L312" s="209" t="s">
        <v>706</v>
      </c>
      <c r="M312" s="211" t="s">
        <v>707</v>
      </c>
      <c r="O312" s="183"/>
      <c r="P312" s="183"/>
      <c r="Q312" s="217"/>
      <c r="R312" s="197"/>
      <c r="S312" s="205" t="s">
        <v>708</v>
      </c>
      <c r="T312" s="199" t="s">
        <v>709</v>
      </c>
      <c r="U312" s="199"/>
      <c r="V312" s="200"/>
      <c r="W312" s="200"/>
      <c r="X312" s="200"/>
      <c r="Y312" s="200"/>
      <c r="Z312" s="200"/>
      <c r="AA312" s="200"/>
      <c r="AB312" s="201"/>
      <c r="AC312" s="202"/>
      <c r="AD312" s="202"/>
      <c r="AE312" s="202"/>
      <c r="AF312" s="202"/>
      <c r="AG312" s="202"/>
      <c r="AH312" s="202"/>
      <c r="AI312" s="202"/>
      <c r="AJ312" s="202"/>
      <c r="AK312" s="202"/>
      <c r="AL312" s="202"/>
      <c r="AM312" s="202"/>
      <c r="AN312" s="202"/>
    </row>
    <row r="313" spans="1:809" s="192" customFormat="1" ht="15" customHeight="1">
      <c r="C313" s="193"/>
      <c r="D313" s="206"/>
      <c r="E313" s="194"/>
      <c r="F313" s="194"/>
      <c r="G313" s="194"/>
      <c r="H313" s="194"/>
      <c r="I313" s="194"/>
      <c r="K313" s="210"/>
      <c r="L313" s="209" t="s">
        <v>710</v>
      </c>
      <c r="M313" s="211" t="s">
        <v>711</v>
      </c>
      <c r="O313" s="183"/>
      <c r="P313" s="183"/>
      <c r="Q313" s="217"/>
      <c r="R313" s="197"/>
      <c r="S313" s="205" t="s">
        <v>712</v>
      </c>
      <c r="T313" s="199" t="s">
        <v>713</v>
      </c>
      <c r="U313" s="199"/>
      <c r="V313" s="200"/>
      <c r="W313" s="200"/>
      <c r="X313" s="200"/>
      <c r="Y313" s="200"/>
      <c r="Z313" s="200"/>
      <c r="AA313" s="200"/>
      <c r="AB313" s="201"/>
      <c r="AC313" s="202"/>
      <c r="AD313" s="202"/>
      <c r="AE313" s="202"/>
      <c r="AF313" s="202"/>
      <c r="AG313" s="202"/>
      <c r="AH313" s="202"/>
      <c r="AI313" s="202"/>
      <c r="AJ313" s="202"/>
      <c r="AK313" s="202"/>
      <c r="AL313" s="202"/>
      <c r="AM313" s="202"/>
      <c r="AN313" s="202"/>
    </row>
    <row r="314" spans="1:809" s="192" customFormat="1" ht="15" customHeight="1">
      <c r="C314" s="193"/>
      <c r="D314" s="206"/>
      <c r="E314" s="194"/>
      <c r="F314" s="194"/>
      <c r="G314" s="194"/>
      <c r="H314" s="194"/>
      <c r="I314" s="194"/>
      <c r="K314" s="210"/>
      <c r="L314" s="209" t="s">
        <v>392</v>
      </c>
      <c r="M314" s="211" t="s">
        <v>714</v>
      </c>
      <c r="O314" s="183"/>
      <c r="P314" s="183"/>
      <c r="Q314" s="217"/>
      <c r="R314" s="197"/>
      <c r="S314" s="205" t="s">
        <v>715</v>
      </c>
      <c r="T314" s="199" t="s">
        <v>716</v>
      </c>
      <c r="U314" s="199"/>
      <c r="V314" s="200"/>
      <c r="W314" s="200"/>
      <c r="X314" s="200"/>
      <c r="Y314" s="200"/>
      <c r="Z314" s="200"/>
      <c r="AA314" s="200"/>
      <c r="AB314" s="201"/>
      <c r="AC314" s="202"/>
      <c r="AD314" s="202"/>
      <c r="AE314" s="202"/>
      <c r="AF314" s="202"/>
      <c r="AG314" s="202"/>
      <c r="AH314" s="202"/>
      <c r="AI314" s="202"/>
      <c r="AJ314" s="202"/>
      <c r="AK314" s="202"/>
      <c r="AL314" s="202"/>
      <c r="AM314" s="202"/>
      <c r="AN314" s="202"/>
    </row>
    <row r="315" spans="1:809" s="192" customFormat="1" ht="15" customHeight="1">
      <c r="C315" s="193"/>
      <c r="D315" s="206"/>
      <c r="E315" s="194"/>
      <c r="F315" s="194"/>
      <c r="G315" s="194"/>
      <c r="H315" s="194"/>
      <c r="I315" s="194"/>
      <c r="K315" s="210"/>
      <c r="L315" s="209" t="s">
        <v>195</v>
      </c>
      <c r="M315" s="211" t="s">
        <v>717</v>
      </c>
      <c r="O315" s="183"/>
      <c r="P315" s="183"/>
      <c r="Q315" s="217"/>
      <c r="R315" s="197"/>
      <c r="S315" s="205" t="s">
        <v>718</v>
      </c>
      <c r="T315" s="199" t="s">
        <v>719</v>
      </c>
      <c r="U315" s="199"/>
      <c r="V315" s="200"/>
      <c r="W315" s="200"/>
      <c r="X315" s="200"/>
      <c r="Y315" s="200"/>
      <c r="Z315" s="200"/>
      <c r="AA315" s="200"/>
      <c r="AB315" s="201"/>
      <c r="AC315" s="202"/>
      <c r="AD315" s="202"/>
      <c r="AE315" s="202"/>
      <c r="AF315" s="202"/>
      <c r="AG315" s="202"/>
      <c r="AH315" s="202"/>
      <c r="AI315" s="202"/>
      <c r="AJ315" s="202"/>
      <c r="AK315" s="202"/>
      <c r="AL315" s="202"/>
      <c r="AM315" s="202"/>
      <c r="AN315" s="202"/>
    </row>
    <row r="316" spans="1:809" s="192" customFormat="1" ht="15" customHeight="1">
      <c r="C316" s="193"/>
      <c r="D316" s="218"/>
      <c r="E316" s="219"/>
      <c r="F316" s="219"/>
      <c r="G316" s="219"/>
      <c r="H316" s="219"/>
      <c r="I316" s="219"/>
      <c r="J316" s="220"/>
      <c r="K316" s="219"/>
      <c r="L316" s="219"/>
      <c r="M316" s="221"/>
      <c r="N316" s="221"/>
      <c r="O316" s="221"/>
      <c r="P316" s="221"/>
      <c r="Q316" s="221"/>
      <c r="R316" s="197"/>
      <c r="S316" s="205" t="s">
        <v>720</v>
      </c>
      <c r="T316" s="199" t="s">
        <v>721</v>
      </c>
      <c r="U316" s="199"/>
      <c r="V316" s="200"/>
      <c r="W316" s="200"/>
      <c r="X316" s="200"/>
      <c r="Y316" s="200"/>
      <c r="Z316" s="200"/>
      <c r="AA316" s="200"/>
      <c r="AB316" s="201"/>
      <c r="AC316" s="202"/>
      <c r="AD316" s="202"/>
      <c r="AE316" s="202"/>
      <c r="AF316" s="202"/>
      <c r="AG316" s="202"/>
      <c r="AH316" s="202"/>
      <c r="AI316" s="202"/>
      <c r="AJ316" s="202"/>
      <c r="AK316" s="202"/>
      <c r="AL316" s="202"/>
      <c r="AM316" s="202"/>
      <c r="AN316" s="202"/>
    </row>
    <row r="317" spans="1:809" s="187" customFormat="1" ht="15" customHeight="1">
      <c r="A317" s="180"/>
      <c r="B317" s="180"/>
      <c r="C317" s="185"/>
      <c r="D317" s="218"/>
      <c r="E317" s="188"/>
      <c r="F317" s="183"/>
      <c r="G317" s="189"/>
      <c r="H317" s="182"/>
      <c r="I317" s="189"/>
      <c r="J317" s="190"/>
      <c r="K317" s="191"/>
      <c r="L317" s="180"/>
      <c r="M317" s="181"/>
      <c r="N317" s="182"/>
      <c r="O317" s="183"/>
      <c r="P317" s="184"/>
      <c r="Q317" s="185"/>
      <c r="R317" s="186"/>
      <c r="S317" s="222"/>
      <c r="T317" s="199"/>
      <c r="U317" s="199"/>
      <c r="V317" s="223"/>
      <c r="W317" s="223"/>
      <c r="X317" s="223"/>
      <c r="Y317" s="223"/>
      <c r="Z317" s="223"/>
      <c r="AA317" s="223"/>
      <c r="AB317" s="224"/>
      <c r="AC317" s="225"/>
      <c r="AD317" s="225"/>
      <c r="AE317" s="225"/>
      <c r="AF317" s="225"/>
      <c r="AG317" s="225"/>
      <c r="AH317" s="225"/>
      <c r="AI317" s="225"/>
      <c r="AJ317" s="225"/>
      <c r="AK317" s="225"/>
      <c r="AL317" s="225"/>
      <c r="AM317" s="225"/>
      <c r="AN317" s="225"/>
      <c r="AO317" s="129"/>
      <c r="AP317" s="129"/>
      <c r="AQ317" s="129"/>
      <c r="AR317" s="129"/>
      <c r="AS317" s="129"/>
      <c r="AT317" s="129"/>
      <c r="AU317" s="129"/>
      <c r="AV317" s="129"/>
      <c r="AW317" s="129"/>
      <c r="AX317" s="129"/>
      <c r="AY317" s="129"/>
      <c r="AZ317" s="129"/>
      <c r="BA317" s="129"/>
      <c r="BB317" s="129"/>
      <c r="BC317" s="129"/>
      <c r="BD317" s="129"/>
      <c r="BE317" s="129"/>
      <c r="BF317" s="129"/>
      <c r="BG317" s="129"/>
      <c r="BH317" s="129"/>
      <c r="BI317" s="129"/>
      <c r="BJ317" s="129"/>
      <c r="BK317" s="129"/>
      <c r="BL317" s="129"/>
      <c r="BM317" s="129"/>
      <c r="BN317" s="129"/>
      <c r="BO317" s="129"/>
      <c r="BP317" s="129"/>
      <c r="BQ317" s="129"/>
      <c r="BR317" s="129"/>
      <c r="BS317" s="129"/>
      <c r="BT317" s="129"/>
      <c r="BU317" s="129"/>
      <c r="BV317" s="129"/>
      <c r="BW317" s="129"/>
      <c r="BX317" s="129"/>
      <c r="BY317" s="129"/>
      <c r="BZ317" s="129"/>
      <c r="CA317" s="129"/>
      <c r="CB317" s="129"/>
      <c r="CC317" s="129"/>
      <c r="CD317" s="129"/>
      <c r="CE317" s="129"/>
      <c r="CF317" s="129"/>
      <c r="CG317" s="129"/>
      <c r="CH317" s="129"/>
      <c r="CI317" s="129"/>
      <c r="CJ317" s="129"/>
      <c r="CK317" s="129"/>
      <c r="CL317" s="129"/>
      <c r="CM317" s="129"/>
      <c r="CN317" s="129"/>
      <c r="CO317" s="129"/>
      <c r="CP317" s="129"/>
      <c r="CQ317" s="129"/>
      <c r="CR317" s="129"/>
      <c r="CS317" s="129"/>
      <c r="CT317" s="129"/>
      <c r="CU317" s="129"/>
      <c r="CV317" s="129"/>
      <c r="CW317" s="129"/>
      <c r="CX317" s="129"/>
      <c r="CY317" s="129"/>
      <c r="CZ317" s="129"/>
      <c r="DA317" s="129"/>
      <c r="DB317" s="129"/>
      <c r="DC317" s="129"/>
      <c r="DD317" s="129"/>
      <c r="DE317" s="129"/>
      <c r="DF317" s="129"/>
      <c r="DG317" s="129"/>
      <c r="DH317" s="129"/>
      <c r="DI317" s="129"/>
      <c r="DJ317" s="129"/>
      <c r="DK317" s="129"/>
      <c r="DL317" s="129"/>
      <c r="DM317" s="129"/>
      <c r="DN317" s="129"/>
      <c r="DO317" s="129"/>
      <c r="DP317" s="129"/>
      <c r="DQ317" s="129"/>
      <c r="DR317" s="129"/>
      <c r="DS317" s="129"/>
      <c r="DT317" s="129"/>
      <c r="DU317" s="129"/>
      <c r="DV317" s="129"/>
      <c r="DW317" s="129"/>
      <c r="DX317" s="129"/>
      <c r="DY317" s="129"/>
      <c r="DZ317" s="129"/>
      <c r="EA317" s="129"/>
      <c r="EB317" s="129"/>
      <c r="EC317" s="129"/>
      <c r="ED317" s="129"/>
      <c r="EE317" s="129"/>
      <c r="EF317" s="129"/>
      <c r="EG317" s="129"/>
      <c r="EH317" s="129"/>
      <c r="EI317" s="129"/>
      <c r="EJ317" s="129"/>
      <c r="EK317" s="129"/>
      <c r="EL317" s="129"/>
      <c r="EM317" s="129"/>
      <c r="EN317" s="129"/>
      <c r="EO317" s="129"/>
      <c r="EP317" s="129"/>
      <c r="EQ317" s="129"/>
      <c r="ER317" s="129"/>
      <c r="ES317" s="129"/>
      <c r="ET317" s="129"/>
      <c r="EU317" s="129"/>
      <c r="EV317" s="129"/>
      <c r="EW317" s="129"/>
      <c r="EX317" s="129"/>
      <c r="EY317" s="129"/>
      <c r="EZ317" s="129"/>
      <c r="FA317" s="129"/>
      <c r="FB317" s="129"/>
      <c r="FC317" s="129"/>
      <c r="FD317" s="129"/>
      <c r="FE317" s="129"/>
      <c r="FF317" s="129"/>
      <c r="FG317" s="129"/>
      <c r="FH317" s="129"/>
      <c r="FI317" s="129"/>
      <c r="FJ317" s="129"/>
      <c r="FK317" s="129"/>
      <c r="FL317" s="129"/>
      <c r="FM317" s="129"/>
      <c r="FN317" s="129"/>
      <c r="FO317" s="129"/>
      <c r="FP317" s="129"/>
      <c r="FQ317" s="129"/>
      <c r="FR317" s="129"/>
      <c r="FS317" s="129"/>
      <c r="FT317" s="129"/>
      <c r="FU317" s="129"/>
      <c r="FV317" s="129"/>
      <c r="FW317" s="129"/>
      <c r="FX317" s="129"/>
      <c r="FY317" s="129"/>
      <c r="FZ317" s="129"/>
      <c r="GA317" s="129"/>
      <c r="GB317" s="129"/>
      <c r="GC317" s="129"/>
      <c r="GD317" s="129"/>
      <c r="GE317" s="129"/>
      <c r="GF317" s="129"/>
      <c r="GG317" s="129"/>
      <c r="GH317" s="129"/>
      <c r="GI317" s="129"/>
      <c r="GJ317" s="129"/>
      <c r="GK317" s="129"/>
      <c r="GL317" s="129"/>
      <c r="GM317" s="129"/>
      <c r="GN317" s="129"/>
      <c r="GO317" s="129"/>
      <c r="GP317" s="129"/>
      <c r="GQ317" s="129"/>
      <c r="GR317" s="129"/>
      <c r="GS317" s="129"/>
      <c r="GT317" s="129"/>
      <c r="GU317" s="129"/>
      <c r="GV317" s="129"/>
      <c r="GW317" s="129"/>
      <c r="GX317" s="129"/>
      <c r="GY317" s="129"/>
      <c r="GZ317" s="129"/>
      <c r="HA317" s="129"/>
      <c r="HB317" s="129"/>
      <c r="HC317" s="129"/>
      <c r="HD317" s="129"/>
      <c r="HE317" s="129"/>
      <c r="HF317" s="129"/>
      <c r="HG317" s="129"/>
      <c r="HH317" s="129"/>
      <c r="HI317" s="129"/>
      <c r="HJ317" s="129"/>
      <c r="HK317" s="129"/>
      <c r="HL317" s="129"/>
      <c r="HM317" s="129"/>
      <c r="HN317" s="129"/>
      <c r="HO317" s="129"/>
      <c r="HP317" s="129"/>
      <c r="HQ317" s="129"/>
      <c r="HR317" s="129"/>
      <c r="HS317" s="129"/>
      <c r="HT317" s="129"/>
      <c r="HU317" s="129"/>
      <c r="HV317" s="129"/>
      <c r="HW317" s="129"/>
      <c r="HX317" s="129"/>
      <c r="HY317" s="129"/>
      <c r="HZ317" s="129"/>
      <c r="IA317" s="129"/>
      <c r="IB317" s="129"/>
      <c r="IC317" s="129"/>
      <c r="ID317" s="129"/>
      <c r="IE317" s="129"/>
      <c r="IF317" s="129"/>
      <c r="IG317" s="129"/>
      <c r="IH317" s="129"/>
      <c r="II317" s="129"/>
      <c r="IJ317" s="129"/>
      <c r="IK317" s="129"/>
      <c r="IL317" s="129"/>
      <c r="IM317" s="129"/>
      <c r="IN317" s="129"/>
      <c r="IO317" s="129"/>
      <c r="IP317" s="129"/>
      <c r="IQ317" s="129"/>
      <c r="IR317" s="129"/>
      <c r="IS317" s="129"/>
      <c r="IT317" s="129"/>
      <c r="IU317" s="129"/>
      <c r="IV317" s="129"/>
      <c r="IW317" s="129"/>
      <c r="IX317" s="129"/>
      <c r="IY317" s="129"/>
      <c r="IZ317" s="129"/>
      <c r="JA317" s="129"/>
      <c r="JB317" s="129"/>
      <c r="JC317" s="129"/>
      <c r="JD317" s="129"/>
      <c r="JE317" s="129"/>
      <c r="JF317" s="129"/>
      <c r="JG317" s="129"/>
      <c r="JH317" s="129"/>
      <c r="JI317" s="129"/>
      <c r="JJ317" s="129"/>
      <c r="JK317" s="129"/>
      <c r="JL317" s="129"/>
      <c r="JM317" s="129"/>
      <c r="JN317" s="129"/>
      <c r="JO317" s="129"/>
      <c r="JP317" s="129"/>
      <c r="JQ317" s="129"/>
      <c r="JR317" s="129"/>
      <c r="JS317" s="129"/>
      <c r="JT317" s="129"/>
      <c r="JU317" s="129"/>
      <c r="JV317" s="129"/>
      <c r="JW317" s="129"/>
      <c r="JX317" s="129"/>
      <c r="JY317" s="129"/>
      <c r="JZ317" s="129"/>
      <c r="KA317" s="129"/>
      <c r="KB317" s="129"/>
      <c r="KC317" s="129"/>
      <c r="KD317" s="129"/>
      <c r="KE317" s="129"/>
      <c r="KF317" s="129"/>
      <c r="KG317" s="129"/>
      <c r="KH317" s="129"/>
      <c r="KI317" s="129"/>
      <c r="KJ317" s="129"/>
      <c r="KK317" s="129"/>
      <c r="KL317" s="129"/>
      <c r="KM317" s="129"/>
      <c r="KN317" s="129"/>
      <c r="KO317" s="129"/>
      <c r="KP317" s="129"/>
      <c r="KQ317" s="129"/>
      <c r="KR317" s="129"/>
      <c r="KS317" s="129"/>
      <c r="KT317" s="129"/>
      <c r="KU317" s="129"/>
      <c r="KV317" s="129"/>
      <c r="KW317" s="129"/>
      <c r="KX317" s="129"/>
      <c r="KY317" s="129"/>
      <c r="KZ317" s="129"/>
      <c r="LA317" s="129"/>
      <c r="LB317" s="129"/>
      <c r="LC317" s="129"/>
      <c r="LD317" s="129"/>
      <c r="LE317" s="129"/>
      <c r="LF317" s="129"/>
      <c r="LG317" s="129"/>
      <c r="LH317" s="129"/>
      <c r="LI317" s="129"/>
      <c r="LJ317" s="129"/>
      <c r="LK317" s="129"/>
      <c r="LL317" s="129"/>
      <c r="LM317" s="129"/>
      <c r="LN317" s="129"/>
      <c r="LO317" s="129"/>
      <c r="LP317" s="129"/>
      <c r="LQ317" s="129"/>
      <c r="LR317" s="129"/>
      <c r="LS317" s="129"/>
      <c r="LT317" s="129"/>
      <c r="LU317" s="129"/>
      <c r="LV317" s="129"/>
      <c r="LW317" s="129"/>
      <c r="LX317" s="129"/>
      <c r="LY317" s="129"/>
      <c r="LZ317" s="129"/>
      <c r="MA317" s="129"/>
      <c r="MB317" s="129"/>
      <c r="MC317" s="129"/>
      <c r="MD317" s="129"/>
      <c r="ME317" s="129"/>
      <c r="MF317" s="129"/>
      <c r="MG317" s="129"/>
      <c r="MH317" s="129"/>
      <c r="MI317" s="129"/>
      <c r="MJ317" s="129"/>
      <c r="MK317" s="129"/>
      <c r="ML317" s="129"/>
      <c r="MM317" s="129"/>
      <c r="MN317" s="129"/>
      <c r="MO317" s="129"/>
      <c r="MP317" s="129"/>
      <c r="MQ317" s="129"/>
      <c r="MR317" s="129"/>
      <c r="MS317" s="129"/>
      <c r="MT317" s="129"/>
      <c r="MU317" s="129"/>
      <c r="MV317" s="129"/>
      <c r="MW317" s="129"/>
      <c r="MX317" s="129"/>
      <c r="MY317" s="129"/>
      <c r="MZ317" s="129"/>
      <c r="NA317" s="129"/>
      <c r="NB317" s="129"/>
      <c r="NC317" s="129"/>
      <c r="ND317" s="129"/>
      <c r="NE317" s="129"/>
      <c r="NF317" s="129"/>
      <c r="NG317" s="129"/>
      <c r="NH317" s="129"/>
      <c r="NI317" s="129"/>
      <c r="NJ317" s="129"/>
      <c r="NK317" s="129"/>
      <c r="NL317" s="129"/>
      <c r="NM317" s="129"/>
      <c r="NN317" s="129"/>
      <c r="NO317" s="129"/>
      <c r="NP317" s="129"/>
      <c r="NQ317" s="129"/>
      <c r="NR317" s="129"/>
      <c r="NS317" s="129"/>
      <c r="NT317" s="129"/>
      <c r="NU317" s="129"/>
      <c r="NV317" s="129"/>
      <c r="NW317" s="129"/>
      <c r="NX317" s="129"/>
      <c r="NY317" s="129"/>
      <c r="NZ317" s="129"/>
      <c r="OA317" s="129"/>
      <c r="OB317" s="129"/>
      <c r="OC317" s="129"/>
      <c r="OD317" s="129"/>
      <c r="OE317" s="129"/>
      <c r="OF317" s="129"/>
      <c r="OG317" s="129"/>
      <c r="OH317" s="129"/>
      <c r="OI317" s="129"/>
      <c r="OJ317" s="129"/>
      <c r="OK317" s="129"/>
      <c r="OL317" s="129"/>
      <c r="OM317" s="129"/>
      <c r="ON317" s="129"/>
      <c r="OO317" s="129"/>
      <c r="OP317" s="129"/>
      <c r="OQ317" s="129"/>
      <c r="OR317" s="129"/>
      <c r="OS317" s="129"/>
      <c r="OT317" s="129"/>
      <c r="OU317" s="129"/>
      <c r="OV317" s="129"/>
      <c r="OW317" s="129"/>
      <c r="OX317" s="129"/>
      <c r="OY317" s="129"/>
      <c r="OZ317" s="129"/>
      <c r="PA317" s="129"/>
      <c r="PB317" s="129"/>
      <c r="PC317" s="129"/>
      <c r="PD317" s="129"/>
      <c r="PE317" s="129"/>
      <c r="PF317" s="129"/>
      <c r="PG317" s="129"/>
      <c r="PH317" s="129"/>
      <c r="PI317" s="129"/>
      <c r="PJ317" s="129"/>
      <c r="PK317" s="129"/>
      <c r="PL317" s="129"/>
      <c r="PM317" s="129"/>
      <c r="PN317" s="129"/>
      <c r="PO317" s="129"/>
      <c r="PP317" s="129"/>
      <c r="PQ317" s="129"/>
      <c r="PR317" s="129"/>
      <c r="PS317" s="129"/>
      <c r="PT317" s="129"/>
      <c r="PU317" s="129"/>
      <c r="PV317" s="129"/>
      <c r="PW317" s="129"/>
      <c r="PX317" s="129"/>
      <c r="PY317" s="129"/>
      <c r="PZ317" s="129"/>
      <c r="QA317" s="129"/>
      <c r="QB317" s="129"/>
      <c r="QC317" s="129"/>
      <c r="QD317" s="129"/>
      <c r="QE317" s="129"/>
      <c r="QF317" s="129"/>
      <c r="QG317" s="129"/>
      <c r="QH317" s="129"/>
      <c r="QI317" s="129"/>
      <c r="QJ317" s="129"/>
      <c r="QK317" s="129"/>
      <c r="QL317" s="129"/>
      <c r="QM317" s="129"/>
      <c r="QN317" s="129"/>
      <c r="QO317" s="129"/>
      <c r="QP317" s="129"/>
      <c r="QQ317" s="129"/>
      <c r="QR317" s="129"/>
      <c r="QS317" s="129"/>
      <c r="QT317" s="129"/>
      <c r="QU317" s="129"/>
      <c r="QV317" s="129"/>
      <c r="QW317" s="129"/>
      <c r="QX317" s="129"/>
      <c r="QY317" s="129"/>
      <c r="QZ317" s="129"/>
      <c r="RA317" s="129"/>
      <c r="RB317" s="129"/>
      <c r="RC317" s="129"/>
      <c r="RD317" s="129"/>
      <c r="RE317" s="129"/>
      <c r="RF317" s="129"/>
      <c r="RG317" s="129"/>
      <c r="RH317" s="129"/>
      <c r="RI317" s="129"/>
      <c r="RJ317" s="129"/>
      <c r="RK317" s="129"/>
      <c r="RL317" s="129"/>
      <c r="RM317" s="129"/>
      <c r="RN317" s="129"/>
      <c r="RO317" s="129"/>
      <c r="RP317" s="129"/>
      <c r="RQ317" s="129"/>
      <c r="RR317" s="129"/>
      <c r="RS317" s="129"/>
      <c r="RT317" s="129"/>
      <c r="RU317" s="129"/>
      <c r="RV317" s="129"/>
      <c r="RW317" s="129"/>
      <c r="RX317" s="129"/>
      <c r="RY317" s="129"/>
      <c r="RZ317" s="129"/>
      <c r="SA317" s="129"/>
      <c r="SB317" s="129"/>
      <c r="SC317" s="129"/>
      <c r="SD317" s="129"/>
      <c r="SE317" s="129"/>
      <c r="SF317" s="129"/>
      <c r="SG317" s="129"/>
      <c r="SH317" s="129"/>
      <c r="SI317" s="129"/>
      <c r="SJ317" s="129"/>
      <c r="SK317" s="129"/>
      <c r="SL317" s="129"/>
      <c r="SM317" s="129"/>
      <c r="SN317" s="129"/>
      <c r="SO317" s="129"/>
      <c r="SP317" s="129"/>
      <c r="SQ317" s="129"/>
      <c r="SR317" s="129"/>
      <c r="SS317" s="129"/>
      <c r="ST317" s="129"/>
      <c r="SU317" s="129"/>
      <c r="SV317" s="129"/>
      <c r="SW317" s="129"/>
      <c r="SX317" s="129"/>
      <c r="SY317" s="129"/>
      <c r="SZ317" s="129"/>
      <c r="TA317" s="129"/>
      <c r="TB317" s="129"/>
      <c r="TC317" s="129"/>
      <c r="TD317" s="129"/>
      <c r="TE317" s="129"/>
      <c r="TF317" s="129"/>
      <c r="TG317" s="129"/>
      <c r="TH317" s="129"/>
      <c r="TI317" s="129"/>
      <c r="TJ317" s="129"/>
      <c r="TK317" s="129"/>
      <c r="TL317" s="129"/>
      <c r="TM317" s="129"/>
      <c r="TN317" s="129"/>
      <c r="TO317" s="129"/>
      <c r="TP317" s="129"/>
      <c r="TQ317" s="129"/>
      <c r="TR317" s="129"/>
      <c r="TS317" s="129"/>
      <c r="TT317" s="129"/>
      <c r="TU317" s="129"/>
      <c r="TV317" s="129"/>
      <c r="TW317" s="129"/>
      <c r="TX317" s="129"/>
      <c r="TY317" s="129"/>
      <c r="TZ317" s="129"/>
      <c r="UA317" s="129"/>
      <c r="UB317" s="129"/>
      <c r="UC317" s="129"/>
      <c r="UD317" s="129"/>
      <c r="UE317" s="129"/>
      <c r="UF317" s="129"/>
      <c r="UG317" s="129"/>
      <c r="UH317" s="129"/>
      <c r="UI317" s="129"/>
      <c r="UJ317" s="129"/>
      <c r="UK317" s="129"/>
      <c r="UL317" s="129"/>
      <c r="UM317" s="129"/>
      <c r="UN317" s="129"/>
      <c r="UO317" s="129"/>
      <c r="UP317" s="129"/>
      <c r="UQ317" s="129"/>
      <c r="UR317" s="129"/>
      <c r="US317" s="129"/>
      <c r="UT317" s="129"/>
      <c r="UU317" s="129"/>
      <c r="UV317" s="129"/>
      <c r="UW317" s="129"/>
      <c r="UX317" s="129"/>
      <c r="UY317" s="129"/>
      <c r="UZ317" s="129"/>
      <c r="VA317" s="129"/>
      <c r="VB317" s="129"/>
      <c r="VC317" s="129"/>
      <c r="VD317" s="129"/>
      <c r="VE317" s="129"/>
      <c r="VF317" s="129"/>
      <c r="VG317" s="129"/>
      <c r="VH317" s="129"/>
      <c r="VI317" s="129"/>
      <c r="VJ317" s="129"/>
      <c r="VK317" s="129"/>
      <c r="VL317" s="129"/>
      <c r="VM317" s="129"/>
      <c r="VN317" s="129"/>
      <c r="VO317" s="129"/>
      <c r="VP317" s="129"/>
      <c r="VQ317" s="129"/>
      <c r="VR317" s="129"/>
      <c r="VS317" s="129"/>
      <c r="VT317" s="129"/>
      <c r="VU317" s="129"/>
      <c r="VV317" s="129"/>
      <c r="VW317" s="129"/>
      <c r="VX317" s="129"/>
      <c r="VY317" s="129"/>
      <c r="VZ317" s="129"/>
      <c r="WA317" s="129"/>
      <c r="WB317" s="129"/>
      <c r="WC317" s="129"/>
      <c r="WD317" s="129"/>
      <c r="WE317" s="129"/>
      <c r="WF317" s="129"/>
      <c r="WG317" s="129"/>
      <c r="WH317" s="129"/>
      <c r="WI317" s="129"/>
      <c r="WJ317" s="129"/>
      <c r="WK317" s="129"/>
      <c r="WL317" s="129"/>
      <c r="WM317" s="129"/>
      <c r="WN317" s="129"/>
      <c r="WO317" s="129"/>
      <c r="WP317" s="129"/>
      <c r="WQ317" s="129"/>
      <c r="WR317" s="129"/>
      <c r="WS317" s="129"/>
      <c r="WT317" s="129"/>
      <c r="WU317" s="129"/>
      <c r="WV317" s="129"/>
      <c r="WW317" s="129"/>
      <c r="WX317" s="129"/>
      <c r="WY317" s="129"/>
      <c r="WZ317" s="129"/>
      <c r="XA317" s="129"/>
      <c r="XB317" s="129"/>
      <c r="XC317" s="129"/>
      <c r="XD317" s="129"/>
      <c r="XE317" s="129"/>
      <c r="XF317" s="129"/>
      <c r="XG317" s="129"/>
      <c r="XH317" s="129"/>
      <c r="XI317" s="129"/>
      <c r="XJ317" s="129"/>
      <c r="XK317" s="129"/>
      <c r="XL317" s="129"/>
      <c r="XM317" s="129"/>
      <c r="XN317" s="129"/>
      <c r="XO317" s="129"/>
      <c r="XP317" s="129"/>
      <c r="XQ317" s="129"/>
      <c r="XR317" s="129"/>
      <c r="XS317" s="129"/>
      <c r="XT317" s="129"/>
      <c r="XU317" s="129"/>
      <c r="XV317" s="129"/>
      <c r="XW317" s="129"/>
      <c r="XX317" s="129"/>
      <c r="XY317" s="129"/>
      <c r="XZ317" s="129"/>
      <c r="YA317" s="129"/>
      <c r="YB317" s="129"/>
      <c r="YC317" s="129"/>
      <c r="YD317" s="129"/>
      <c r="YE317" s="129"/>
      <c r="YF317" s="129"/>
      <c r="YG317" s="129"/>
      <c r="YH317" s="129"/>
      <c r="YI317" s="129"/>
      <c r="YJ317" s="129"/>
      <c r="YK317" s="129"/>
      <c r="YL317" s="129"/>
      <c r="YM317" s="129"/>
      <c r="YN317" s="129"/>
      <c r="YO317" s="129"/>
      <c r="YP317" s="129"/>
      <c r="YQ317" s="129"/>
      <c r="YR317" s="129"/>
      <c r="YS317" s="129"/>
      <c r="YT317" s="129"/>
      <c r="YU317" s="129"/>
      <c r="YV317" s="129"/>
      <c r="YW317" s="129"/>
      <c r="YX317" s="129"/>
      <c r="YY317" s="129"/>
      <c r="YZ317" s="129"/>
      <c r="ZA317" s="129"/>
      <c r="ZB317" s="129"/>
      <c r="ZC317" s="129"/>
      <c r="ZD317" s="129"/>
      <c r="ZE317" s="129"/>
      <c r="ZF317" s="129"/>
      <c r="ZG317" s="129"/>
      <c r="ZH317" s="129"/>
      <c r="ZI317" s="129"/>
      <c r="ZJ317" s="129"/>
      <c r="ZK317" s="129"/>
      <c r="ZL317" s="129"/>
      <c r="ZM317" s="129"/>
      <c r="ZN317" s="129"/>
      <c r="ZO317" s="129"/>
      <c r="ZP317" s="129"/>
      <c r="ZQ317" s="129"/>
      <c r="ZR317" s="129"/>
      <c r="ZS317" s="129"/>
      <c r="ZT317" s="129"/>
      <c r="ZU317" s="129"/>
      <c r="ZV317" s="129"/>
      <c r="ZW317" s="129"/>
      <c r="ZX317" s="129"/>
      <c r="ZY317" s="129"/>
      <c r="ZZ317" s="129"/>
      <c r="AAA317" s="129"/>
      <c r="AAB317" s="129"/>
      <c r="AAC317" s="129"/>
      <c r="AAD317" s="129"/>
      <c r="AAE317" s="129"/>
      <c r="AAF317" s="129"/>
      <c r="AAG317" s="129"/>
      <c r="AAH317" s="129"/>
      <c r="AAI317" s="129"/>
      <c r="AAJ317" s="129"/>
      <c r="AAK317" s="129"/>
      <c r="AAL317" s="129"/>
      <c r="AAM317" s="129"/>
      <c r="AAN317" s="129"/>
      <c r="AAO317" s="129"/>
      <c r="AAP317" s="129"/>
      <c r="AAQ317" s="129"/>
      <c r="AAR317" s="129"/>
      <c r="AAS317" s="129"/>
      <c r="AAT317" s="129"/>
      <c r="AAU317" s="129"/>
      <c r="AAV317" s="129"/>
      <c r="AAW317" s="129"/>
      <c r="AAX317" s="129"/>
      <c r="AAY317" s="129"/>
      <c r="AAZ317" s="129"/>
      <c r="ABA317" s="129"/>
      <c r="ABB317" s="129"/>
      <c r="ABC317" s="129"/>
      <c r="ABD317" s="129"/>
      <c r="ABE317" s="129"/>
      <c r="ABF317" s="129"/>
      <c r="ABG317" s="129"/>
      <c r="ABH317" s="129"/>
      <c r="ABI317" s="129"/>
      <c r="ABJ317" s="129"/>
      <c r="ABK317" s="129"/>
      <c r="ABL317" s="129"/>
      <c r="ABM317" s="129"/>
      <c r="ABN317" s="129"/>
      <c r="ABO317" s="129"/>
      <c r="ABP317" s="129"/>
      <c r="ABQ317" s="129"/>
      <c r="ABR317" s="129"/>
      <c r="ABS317" s="129"/>
      <c r="ABT317" s="129"/>
      <c r="ABU317" s="129"/>
      <c r="ABV317" s="129"/>
      <c r="ABW317" s="129"/>
      <c r="ABX317" s="129"/>
      <c r="ABY317" s="129"/>
      <c r="ABZ317" s="129"/>
      <c r="ACA317" s="129"/>
      <c r="ACB317" s="129"/>
      <c r="ACC317" s="129"/>
      <c r="ACD317" s="129"/>
      <c r="ACE317" s="129"/>
      <c r="ACF317" s="129"/>
      <c r="ACG317" s="129"/>
      <c r="ACH317" s="129"/>
      <c r="ACI317" s="129"/>
      <c r="ACJ317" s="129"/>
      <c r="ACK317" s="129"/>
      <c r="ACL317" s="129"/>
      <c r="ACM317" s="129"/>
      <c r="ACN317" s="129"/>
      <c r="ACO317" s="129"/>
      <c r="ACP317" s="129"/>
      <c r="ACQ317" s="129"/>
      <c r="ACR317" s="129"/>
      <c r="ACS317" s="129"/>
      <c r="ACT317" s="129"/>
      <c r="ACU317" s="129"/>
      <c r="ACV317" s="129"/>
      <c r="ACW317" s="129"/>
      <c r="ACX317" s="129"/>
      <c r="ACY317" s="129"/>
      <c r="ACZ317" s="129"/>
      <c r="ADA317" s="129"/>
      <c r="ADB317" s="129"/>
      <c r="ADC317" s="129"/>
      <c r="ADD317" s="129"/>
      <c r="ADE317" s="129"/>
      <c r="ADF317" s="129"/>
      <c r="ADG317" s="129"/>
      <c r="ADH317" s="129"/>
      <c r="ADI317" s="129"/>
      <c r="ADJ317" s="129"/>
      <c r="ADK317" s="129"/>
      <c r="ADL317" s="129"/>
      <c r="ADM317" s="129"/>
      <c r="ADN317" s="129"/>
      <c r="ADO317" s="129"/>
      <c r="ADP317" s="129"/>
      <c r="ADQ317" s="129"/>
      <c r="ADR317" s="129"/>
      <c r="ADS317" s="129"/>
      <c r="ADT317" s="129"/>
      <c r="ADU317" s="129"/>
      <c r="ADV317" s="129"/>
      <c r="ADW317" s="129"/>
      <c r="ADX317" s="129"/>
      <c r="ADY317" s="129"/>
      <c r="ADZ317" s="129"/>
      <c r="AEA317" s="129"/>
      <c r="AEB317" s="129"/>
      <c r="AEC317" s="129"/>
    </row>
    <row r="318" spans="1:809" s="187" customFormat="1" ht="15" customHeight="1">
      <c r="A318" s="180"/>
      <c r="B318" s="180"/>
      <c r="C318" s="185"/>
      <c r="D318" s="218"/>
      <c r="E318" s="188"/>
      <c r="F318" s="183"/>
      <c r="G318" s="189"/>
      <c r="H318" s="182"/>
      <c r="I318" s="189"/>
      <c r="J318" s="190"/>
      <c r="K318" s="191"/>
      <c r="L318" s="180"/>
      <c r="M318" s="181"/>
      <c r="N318" s="182"/>
      <c r="O318" s="183"/>
      <c r="P318" s="184"/>
      <c r="Q318" s="185"/>
      <c r="R318" s="186"/>
      <c r="S318" s="205" t="s">
        <v>722</v>
      </c>
      <c r="T318" s="199" t="s">
        <v>723</v>
      </c>
      <c r="U318" s="199"/>
      <c r="V318" s="223"/>
      <c r="W318" s="223"/>
      <c r="X318" s="223"/>
      <c r="Y318" s="223"/>
      <c r="Z318" s="223"/>
      <c r="AA318" s="223"/>
      <c r="AB318" s="224"/>
      <c r="AC318" s="225"/>
      <c r="AD318" s="225"/>
      <c r="AE318" s="225"/>
      <c r="AF318" s="225"/>
      <c r="AG318" s="225"/>
      <c r="AH318" s="225"/>
      <c r="AI318" s="225"/>
      <c r="AJ318" s="225"/>
      <c r="AK318" s="225"/>
      <c r="AL318" s="225"/>
      <c r="AM318" s="225"/>
      <c r="AN318" s="225"/>
      <c r="AO318" s="129"/>
      <c r="AP318" s="129"/>
      <c r="AQ318" s="129"/>
      <c r="AR318" s="129"/>
      <c r="AS318" s="129"/>
      <c r="AT318" s="129"/>
      <c r="AU318" s="129"/>
      <c r="AV318" s="129"/>
      <c r="AW318" s="129"/>
      <c r="AX318" s="129"/>
      <c r="AY318" s="129"/>
      <c r="AZ318" s="129"/>
      <c r="BA318" s="129"/>
      <c r="BB318" s="129"/>
      <c r="BC318" s="129"/>
      <c r="BD318" s="129"/>
      <c r="BE318" s="129"/>
      <c r="BF318" s="129"/>
      <c r="BG318" s="129"/>
      <c r="BH318" s="129"/>
      <c r="BI318" s="129"/>
      <c r="BJ318" s="129"/>
      <c r="BK318" s="129"/>
      <c r="BL318" s="129"/>
      <c r="BM318" s="129"/>
      <c r="BN318" s="129"/>
      <c r="BO318" s="129"/>
      <c r="BP318" s="129"/>
      <c r="BQ318" s="129"/>
      <c r="BR318" s="129"/>
      <c r="BS318" s="129"/>
      <c r="BT318" s="129"/>
      <c r="BU318" s="129"/>
      <c r="BV318" s="129"/>
      <c r="BW318" s="129"/>
      <c r="BX318" s="129"/>
      <c r="BY318" s="129"/>
      <c r="BZ318" s="129"/>
      <c r="CA318" s="129"/>
      <c r="CB318" s="129"/>
      <c r="CC318" s="129"/>
      <c r="CD318" s="129"/>
      <c r="CE318" s="129"/>
      <c r="CF318" s="129"/>
      <c r="CG318" s="129"/>
      <c r="CH318" s="129"/>
      <c r="CI318" s="129"/>
      <c r="CJ318" s="129"/>
      <c r="CK318" s="129"/>
      <c r="CL318" s="129"/>
      <c r="CM318" s="129"/>
      <c r="CN318" s="129"/>
      <c r="CO318" s="129"/>
      <c r="CP318" s="129"/>
      <c r="CQ318" s="129"/>
      <c r="CR318" s="129"/>
      <c r="CS318" s="129"/>
      <c r="CT318" s="129"/>
      <c r="CU318" s="129"/>
      <c r="CV318" s="129"/>
      <c r="CW318" s="129"/>
      <c r="CX318" s="129"/>
      <c r="CY318" s="129"/>
      <c r="CZ318" s="129"/>
      <c r="DA318" s="129"/>
      <c r="DB318" s="129"/>
      <c r="DC318" s="129"/>
      <c r="DD318" s="129"/>
      <c r="DE318" s="129"/>
      <c r="DF318" s="129"/>
      <c r="DG318" s="129"/>
      <c r="DH318" s="129"/>
      <c r="DI318" s="129"/>
      <c r="DJ318" s="129"/>
      <c r="DK318" s="129"/>
      <c r="DL318" s="129"/>
      <c r="DM318" s="129"/>
      <c r="DN318" s="129"/>
      <c r="DO318" s="129"/>
      <c r="DP318" s="129"/>
      <c r="DQ318" s="129"/>
      <c r="DR318" s="129"/>
      <c r="DS318" s="129"/>
      <c r="DT318" s="129"/>
      <c r="DU318" s="129"/>
      <c r="DV318" s="129"/>
      <c r="DW318" s="129"/>
      <c r="DX318" s="129"/>
      <c r="DY318" s="129"/>
      <c r="DZ318" s="129"/>
      <c r="EA318" s="129"/>
      <c r="EB318" s="129"/>
      <c r="EC318" s="129"/>
      <c r="ED318" s="129"/>
      <c r="EE318" s="129"/>
      <c r="EF318" s="129"/>
      <c r="EG318" s="129"/>
      <c r="EH318" s="129"/>
      <c r="EI318" s="129"/>
      <c r="EJ318" s="129"/>
      <c r="EK318" s="129"/>
      <c r="EL318" s="129"/>
      <c r="EM318" s="129"/>
      <c r="EN318" s="129"/>
      <c r="EO318" s="129"/>
      <c r="EP318" s="129"/>
      <c r="EQ318" s="129"/>
      <c r="ER318" s="129"/>
      <c r="ES318" s="129"/>
      <c r="ET318" s="129"/>
      <c r="EU318" s="129"/>
      <c r="EV318" s="129"/>
      <c r="EW318" s="129"/>
      <c r="EX318" s="129"/>
      <c r="EY318" s="129"/>
      <c r="EZ318" s="129"/>
      <c r="FA318" s="129"/>
      <c r="FB318" s="129"/>
      <c r="FC318" s="129"/>
      <c r="FD318" s="129"/>
      <c r="FE318" s="129"/>
      <c r="FF318" s="129"/>
      <c r="FG318" s="129"/>
      <c r="FH318" s="129"/>
      <c r="FI318" s="129"/>
      <c r="FJ318" s="129"/>
      <c r="FK318" s="129"/>
      <c r="FL318" s="129"/>
      <c r="FM318" s="129"/>
      <c r="FN318" s="129"/>
      <c r="FO318" s="129"/>
      <c r="FP318" s="129"/>
      <c r="FQ318" s="129"/>
      <c r="FR318" s="129"/>
      <c r="FS318" s="129"/>
      <c r="FT318" s="129"/>
      <c r="FU318" s="129"/>
      <c r="FV318" s="129"/>
      <c r="FW318" s="129"/>
      <c r="FX318" s="129"/>
      <c r="FY318" s="129"/>
      <c r="FZ318" s="129"/>
      <c r="GA318" s="129"/>
      <c r="GB318" s="129"/>
      <c r="GC318" s="129"/>
      <c r="GD318" s="129"/>
      <c r="GE318" s="129"/>
      <c r="GF318" s="129"/>
      <c r="GG318" s="129"/>
      <c r="GH318" s="129"/>
      <c r="GI318" s="129"/>
      <c r="GJ318" s="129"/>
      <c r="GK318" s="129"/>
      <c r="GL318" s="129"/>
      <c r="GM318" s="129"/>
      <c r="GN318" s="129"/>
      <c r="GO318" s="129"/>
      <c r="GP318" s="129"/>
      <c r="GQ318" s="129"/>
      <c r="GR318" s="129"/>
      <c r="GS318" s="129"/>
      <c r="GT318" s="129"/>
      <c r="GU318" s="129"/>
      <c r="GV318" s="129"/>
      <c r="GW318" s="129"/>
      <c r="GX318" s="129"/>
      <c r="GY318" s="129"/>
      <c r="GZ318" s="129"/>
      <c r="HA318" s="129"/>
      <c r="HB318" s="129"/>
      <c r="HC318" s="129"/>
      <c r="HD318" s="129"/>
      <c r="HE318" s="129"/>
      <c r="HF318" s="129"/>
      <c r="HG318" s="129"/>
      <c r="HH318" s="129"/>
      <c r="HI318" s="129"/>
      <c r="HJ318" s="129"/>
      <c r="HK318" s="129"/>
      <c r="HL318" s="129"/>
      <c r="HM318" s="129"/>
      <c r="HN318" s="129"/>
      <c r="HO318" s="129"/>
      <c r="HP318" s="129"/>
      <c r="HQ318" s="129"/>
      <c r="HR318" s="129"/>
      <c r="HS318" s="129"/>
      <c r="HT318" s="129"/>
      <c r="HU318" s="129"/>
      <c r="HV318" s="129"/>
      <c r="HW318" s="129"/>
      <c r="HX318" s="129"/>
      <c r="HY318" s="129"/>
      <c r="HZ318" s="129"/>
      <c r="IA318" s="129"/>
      <c r="IB318" s="129"/>
      <c r="IC318" s="129"/>
      <c r="ID318" s="129"/>
      <c r="IE318" s="129"/>
      <c r="IF318" s="129"/>
      <c r="IG318" s="129"/>
      <c r="IH318" s="129"/>
      <c r="II318" s="129"/>
      <c r="IJ318" s="129"/>
      <c r="IK318" s="129"/>
      <c r="IL318" s="129"/>
      <c r="IM318" s="129"/>
      <c r="IN318" s="129"/>
      <c r="IO318" s="129"/>
      <c r="IP318" s="129"/>
      <c r="IQ318" s="129"/>
      <c r="IR318" s="129"/>
      <c r="IS318" s="129"/>
      <c r="IT318" s="129"/>
      <c r="IU318" s="129"/>
      <c r="IV318" s="129"/>
      <c r="IW318" s="129"/>
      <c r="IX318" s="129"/>
      <c r="IY318" s="129"/>
      <c r="IZ318" s="129"/>
      <c r="JA318" s="129"/>
      <c r="JB318" s="129"/>
      <c r="JC318" s="129"/>
      <c r="JD318" s="129"/>
      <c r="JE318" s="129"/>
      <c r="JF318" s="129"/>
      <c r="JG318" s="129"/>
      <c r="JH318" s="129"/>
      <c r="JI318" s="129"/>
      <c r="JJ318" s="129"/>
      <c r="JK318" s="129"/>
      <c r="JL318" s="129"/>
      <c r="JM318" s="129"/>
      <c r="JN318" s="129"/>
      <c r="JO318" s="129"/>
      <c r="JP318" s="129"/>
      <c r="JQ318" s="129"/>
      <c r="JR318" s="129"/>
      <c r="JS318" s="129"/>
      <c r="JT318" s="129"/>
      <c r="JU318" s="129"/>
      <c r="JV318" s="129"/>
      <c r="JW318" s="129"/>
      <c r="JX318" s="129"/>
      <c r="JY318" s="129"/>
      <c r="JZ318" s="129"/>
      <c r="KA318" s="129"/>
      <c r="KB318" s="129"/>
      <c r="KC318" s="129"/>
      <c r="KD318" s="129"/>
      <c r="KE318" s="129"/>
      <c r="KF318" s="129"/>
      <c r="KG318" s="129"/>
      <c r="KH318" s="129"/>
      <c r="KI318" s="129"/>
      <c r="KJ318" s="129"/>
      <c r="KK318" s="129"/>
      <c r="KL318" s="129"/>
      <c r="KM318" s="129"/>
      <c r="KN318" s="129"/>
      <c r="KO318" s="129"/>
      <c r="KP318" s="129"/>
      <c r="KQ318" s="129"/>
      <c r="KR318" s="129"/>
      <c r="KS318" s="129"/>
      <c r="KT318" s="129"/>
      <c r="KU318" s="129"/>
      <c r="KV318" s="129"/>
      <c r="KW318" s="129"/>
      <c r="KX318" s="129"/>
      <c r="KY318" s="129"/>
      <c r="KZ318" s="129"/>
      <c r="LA318" s="129"/>
      <c r="LB318" s="129"/>
      <c r="LC318" s="129"/>
      <c r="LD318" s="129"/>
      <c r="LE318" s="129"/>
      <c r="LF318" s="129"/>
      <c r="LG318" s="129"/>
      <c r="LH318" s="129"/>
      <c r="LI318" s="129"/>
      <c r="LJ318" s="129"/>
      <c r="LK318" s="129"/>
      <c r="LL318" s="129"/>
      <c r="LM318" s="129"/>
      <c r="LN318" s="129"/>
      <c r="LO318" s="129"/>
      <c r="LP318" s="129"/>
      <c r="LQ318" s="129"/>
      <c r="LR318" s="129"/>
      <c r="LS318" s="129"/>
      <c r="LT318" s="129"/>
      <c r="LU318" s="129"/>
      <c r="LV318" s="129"/>
      <c r="LW318" s="129"/>
      <c r="LX318" s="129"/>
      <c r="LY318" s="129"/>
      <c r="LZ318" s="129"/>
      <c r="MA318" s="129"/>
      <c r="MB318" s="129"/>
      <c r="MC318" s="129"/>
      <c r="MD318" s="129"/>
      <c r="ME318" s="129"/>
      <c r="MF318" s="129"/>
      <c r="MG318" s="129"/>
      <c r="MH318" s="129"/>
      <c r="MI318" s="129"/>
      <c r="MJ318" s="129"/>
      <c r="MK318" s="129"/>
      <c r="ML318" s="129"/>
      <c r="MM318" s="129"/>
      <c r="MN318" s="129"/>
      <c r="MO318" s="129"/>
      <c r="MP318" s="129"/>
      <c r="MQ318" s="129"/>
      <c r="MR318" s="129"/>
      <c r="MS318" s="129"/>
      <c r="MT318" s="129"/>
      <c r="MU318" s="129"/>
      <c r="MV318" s="129"/>
      <c r="MW318" s="129"/>
      <c r="MX318" s="129"/>
      <c r="MY318" s="129"/>
      <c r="MZ318" s="129"/>
      <c r="NA318" s="129"/>
      <c r="NB318" s="129"/>
      <c r="NC318" s="129"/>
      <c r="ND318" s="129"/>
      <c r="NE318" s="129"/>
      <c r="NF318" s="129"/>
      <c r="NG318" s="129"/>
      <c r="NH318" s="129"/>
      <c r="NI318" s="129"/>
      <c r="NJ318" s="129"/>
      <c r="NK318" s="129"/>
      <c r="NL318" s="129"/>
      <c r="NM318" s="129"/>
      <c r="NN318" s="129"/>
      <c r="NO318" s="129"/>
      <c r="NP318" s="129"/>
      <c r="NQ318" s="129"/>
      <c r="NR318" s="129"/>
      <c r="NS318" s="129"/>
      <c r="NT318" s="129"/>
      <c r="NU318" s="129"/>
      <c r="NV318" s="129"/>
      <c r="NW318" s="129"/>
      <c r="NX318" s="129"/>
      <c r="NY318" s="129"/>
      <c r="NZ318" s="129"/>
      <c r="OA318" s="129"/>
      <c r="OB318" s="129"/>
      <c r="OC318" s="129"/>
      <c r="OD318" s="129"/>
      <c r="OE318" s="129"/>
      <c r="OF318" s="129"/>
      <c r="OG318" s="129"/>
      <c r="OH318" s="129"/>
      <c r="OI318" s="129"/>
      <c r="OJ318" s="129"/>
      <c r="OK318" s="129"/>
      <c r="OL318" s="129"/>
      <c r="OM318" s="129"/>
      <c r="ON318" s="129"/>
      <c r="OO318" s="129"/>
      <c r="OP318" s="129"/>
      <c r="OQ318" s="129"/>
      <c r="OR318" s="129"/>
      <c r="OS318" s="129"/>
      <c r="OT318" s="129"/>
      <c r="OU318" s="129"/>
      <c r="OV318" s="129"/>
      <c r="OW318" s="129"/>
      <c r="OX318" s="129"/>
      <c r="OY318" s="129"/>
      <c r="OZ318" s="129"/>
      <c r="PA318" s="129"/>
      <c r="PB318" s="129"/>
      <c r="PC318" s="129"/>
      <c r="PD318" s="129"/>
      <c r="PE318" s="129"/>
      <c r="PF318" s="129"/>
      <c r="PG318" s="129"/>
      <c r="PH318" s="129"/>
      <c r="PI318" s="129"/>
      <c r="PJ318" s="129"/>
      <c r="PK318" s="129"/>
      <c r="PL318" s="129"/>
      <c r="PM318" s="129"/>
      <c r="PN318" s="129"/>
      <c r="PO318" s="129"/>
      <c r="PP318" s="129"/>
      <c r="PQ318" s="129"/>
      <c r="PR318" s="129"/>
      <c r="PS318" s="129"/>
      <c r="PT318" s="129"/>
      <c r="PU318" s="129"/>
      <c r="PV318" s="129"/>
      <c r="PW318" s="129"/>
      <c r="PX318" s="129"/>
      <c r="PY318" s="129"/>
      <c r="PZ318" s="129"/>
      <c r="QA318" s="129"/>
      <c r="QB318" s="129"/>
      <c r="QC318" s="129"/>
      <c r="QD318" s="129"/>
      <c r="QE318" s="129"/>
      <c r="QF318" s="129"/>
      <c r="QG318" s="129"/>
      <c r="QH318" s="129"/>
      <c r="QI318" s="129"/>
      <c r="QJ318" s="129"/>
      <c r="QK318" s="129"/>
      <c r="QL318" s="129"/>
      <c r="QM318" s="129"/>
      <c r="QN318" s="129"/>
      <c r="QO318" s="129"/>
      <c r="QP318" s="129"/>
      <c r="QQ318" s="129"/>
      <c r="QR318" s="129"/>
      <c r="QS318" s="129"/>
      <c r="QT318" s="129"/>
      <c r="QU318" s="129"/>
      <c r="QV318" s="129"/>
      <c r="QW318" s="129"/>
      <c r="QX318" s="129"/>
      <c r="QY318" s="129"/>
      <c r="QZ318" s="129"/>
      <c r="RA318" s="129"/>
      <c r="RB318" s="129"/>
      <c r="RC318" s="129"/>
      <c r="RD318" s="129"/>
      <c r="RE318" s="129"/>
      <c r="RF318" s="129"/>
      <c r="RG318" s="129"/>
      <c r="RH318" s="129"/>
      <c r="RI318" s="129"/>
      <c r="RJ318" s="129"/>
      <c r="RK318" s="129"/>
      <c r="RL318" s="129"/>
      <c r="RM318" s="129"/>
      <c r="RN318" s="129"/>
      <c r="RO318" s="129"/>
      <c r="RP318" s="129"/>
      <c r="RQ318" s="129"/>
      <c r="RR318" s="129"/>
      <c r="RS318" s="129"/>
      <c r="RT318" s="129"/>
      <c r="RU318" s="129"/>
      <c r="RV318" s="129"/>
      <c r="RW318" s="129"/>
      <c r="RX318" s="129"/>
      <c r="RY318" s="129"/>
      <c r="RZ318" s="129"/>
      <c r="SA318" s="129"/>
      <c r="SB318" s="129"/>
      <c r="SC318" s="129"/>
      <c r="SD318" s="129"/>
      <c r="SE318" s="129"/>
      <c r="SF318" s="129"/>
      <c r="SG318" s="129"/>
      <c r="SH318" s="129"/>
      <c r="SI318" s="129"/>
      <c r="SJ318" s="129"/>
      <c r="SK318" s="129"/>
      <c r="SL318" s="129"/>
      <c r="SM318" s="129"/>
      <c r="SN318" s="129"/>
      <c r="SO318" s="129"/>
      <c r="SP318" s="129"/>
      <c r="SQ318" s="129"/>
      <c r="SR318" s="129"/>
      <c r="SS318" s="129"/>
      <c r="ST318" s="129"/>
      <c r="SU318" s="129"/>
      <c r="SV318" s="129"/>
      <c r="SW318" s="129"/>
      <c r="SX318" s="129"/>
      <c r="SY318" s="129"/>
      <c r="SZ318" s="129"/>
      <c r="TA318" s="129"/>
      <c r="TB318" s="129"/>
      <c r="TC318" s="129"/>
      <c r="TD318" s="129"/>
      <c r="TE318" s="129"/>
      <c r="TF318" s="129"/>
      <c r="TG318" s="129"/>
      <c r="TH318" s="129"/>
      <c r="TI318" s="129"/>
      <c r="TJ318" s="129"/>
      <c r="TK318" s="129"/>
      <c r="TL318" s="129"/>
      <c r="TM318" s="129"/>
      <c r="TN318" s="129"/>
      <c r="TO318" s="129"/>
      <c r="TP318" s="129"/>
      <c r="TQ318" s="129"/>
      <c r="TR318" s="129"/>
      <c r="TS318" s="129"/>
      <c r="TT318" s="129"/>
      <c r="TU318" s="129"/>
      <c r="TV318" s="129"/>
      <c r="TW318" s="129"/>
      <c r="TX318" s="129"/>
      <c r="TY318" s="129"/>
      <c r="TZ318" s="129"/>
      <c r="UA318" s="129"/>
      <c r="UB318" s="129"/>
      <c r="UC318" s="129"/>
      <c r="UD318" s="129"/>
      <c r="UE318" s="129"/>
      <c r="UF318" s="129"/>
      <c r="UG318" s="129"/>
      <c r="UH318" s="129"/>
      <c r="UI318" s="129"/>
      <c r="UJ318" s="129"/>
      <c r="UK318" s="129"/>
      <c r="UL318" s="129"/>
      <c r="UM318" s="129"/>
      <c r="UN318" s="129"/>
      <c r="UO318" s="129"/>
      <c r="UP318" s="129"/>
      <c r="UQ318" s="129"/>
      <c r="UR318" s="129"/>
      <c r="US318" s="129"/>
      <c r="UT318" s="129"/>
      <c r="UU318" s="129"/>
      <c r="UV318" s="129"/>
      <c r="UW318" s="129"/>
      <c r="UX318" s="129"/>
      <c r="UY318" s="129"/>
      <c r="UZ318" s="129"/>
      <c r="VA318" s="129"/>
      <c r="VB318" s="129"/>
      <c r="VC318" s="129"/>
      <c r="VD318" s="129"/>
      <c r="VE318" s="129"/>
      <c r="VF318" s="129"/>
      <c r="VG318" s="129"/>
      <c r="VH318" s="129"/>
      <c r="VI318" s="129"/>
      <c r="VJ318" s="129"/>
      <c r="VK318" s="129"/>
      <c r="VL318" s="129"/>
      <c r="VM318" s="129"/>
      <c r="VN318" s="129"/>
      <c r="VO318" s="129"/>
      <c r="VP318" s="129"/>
      <c r="VQ318" s="129"/>
      <c r="VR318" s="129"/>
      <c r="VS318" s="129"/>
      <c r="VT318" s="129"/>
      <c r="VU318" s="129"/>
      <c r="VV318" s="129"/>
      <c r="VW318" s="129"/>
      <c r="VX318" s="129"/>
      <c r="VY318" s="129"/>
      <c r="VZ318" s="129"/>
      <c r="WA318" s="129"/>
      <c r="WB318" s="129"/>
      <c r="WC318" s="129"/>
      <c r="WD318" s="129"/>
      <c r="WE318" s="129"/>
      <c r="WF318" s="129"/>
      <c r="WG318" s="129"/>
      <c r="WH318" s="129"/>
      <c r="WI318" s="129"/>
      <c r="WJ318" s="129"/>
      <c r="WK318" s="129"/>
      <c r="WL318" s="129"/>
      <c r="WM318" s="129"/>
      <c r="WN318" s="129"/>
      <c r="WO318" s="129"/>
      <c r="WP318" s="129"/>
      <c r="WQ318" s="129"/>
      <c r="WR318" s="129"/>
      <c r="WS318" s="129"/>
      <c r="WT318" s="129"/>
      <c r="WU318" s="129"/>
      <c r="WV318" s="129"/>
      <c r="WW318" s="129"/>
      <c r="WX318" s="129"/>
      <c r="WY318" s="129"/>
      <c r="WZ318" s="129"/>
      <c r="XA318" s="129"/>
      <c r="XB318" s="129"/>
      <c r="XC318" s="129"/>
      <c r="XD318" s="129"/>
      <c r="XE318" s="129"/>
      <c r="XF318" s="129"/>
      <c r="XG318" s="129"/>
      <c r="XH318" s="129"/>
      <c r="XI318" s="129"/>
      <c r="XJ318" s="129"/>
      <c r="XK318" s="129"/>
      <c r="XL318" s="129"/>
      <c r="XM318" s="129"/>
      <c r="XN318" s="129"/>
      <c r="XO318" s="129"/>
      <c r="XP318" s="129"/>
      <c r="XQ318" s="129"/>
      <c r="XR318" s="129"/>
      <c r="XS318" s="129"/>
      <c r="XT318" s="129"/>
      <c r="XU318" s="129"/>
      <c r="XV318" s="129"/>
      <c r="XW318" s="129"/>
      <c r="XX318" s="129"/>
      <c r="XY318" s="129"/>
      <c r="XZ318" s="129"/>
      <c r="YA318" s="129"/>
      <c r="YB318" s="129"/>
      <c r="YC318" s="129"/>
      <c r="YD318" s="129"/>
      <c r="YE318" s="129"/>
      <c r="YF318" s="129"/>
      <c r="YG318" s="129"/>
      <c r="YH318" s="129"/>
      <c r="YI318" s="129"/>
      <c r="YJ318" s="129"/>
      <c r="YK318" s="129"/>
      <c r="YL318" s="129"/>
      <c r="YM318" s="129"/>
      <c r="YN318" s="129"/>
      <c r="YO318" s="129"/>
      <c r="YP318" s="129"/>
      <c r="YQ318" s="129"/>
      <c r="YR318" s="129"/>
      <c r="YS318" s="129"/>
      <c r="YT318" s="129"/>
      <c r="YU318" s="129"/>
      <c r="YV318" s="129"/>
      <c r="YW318" s="129"/>
      <c r="YX318" s="129"/>
      <c r="YY318" s="129"/>
      <c r="YZ318" s="129"/>
      <c r="ZA318" s="129"/>
      <c r="ZB318" s="129"/>
      <c r="ZC318" s="129"/>
      <c r="ZD318" s="129"/>
      <c r="ZE318" s="129"/>
      <c r="ZF318" s="129"/>
      <c r="ZG318" s="129"/>
      <c r="ZH318" s="129"/>
      <c r="ZI318" s="129"/>
      <c r="ZJ318" s="129"/>
      <c r="ZK318" s="129"/>
      <c r="ZL318" s="129"/>
      <c r="ZM318" s="129"/>
      <c r="ZN318" s="129"/>
      <c r="ZO318" s="129"/>
      <c r="ZP318" s="129"/>
      <c r="ZQ318" s="129"/>
      <c r="ZR318" s="129"/>
      <c r="ZS318" s="129"/>
      <c r="ZT318" s="129"/>
      <c r="ZU318" s="129"/>
      <c r="ZV318" s="129"/>
      <c r="ZW318" s="129"/>
      <c r="ZX318" s="129"/>
      <c r="ZY318" s="129"/>
      <c r="ZZ318" s="129"/>
      <c r="AAA318" s="129"/>
      <c r="AAB318" s="129"/>
      <c r="AAC318" s="129"/>
      <c r="AAD318" s="129"/>
      <c r="AAE318" s="129"/>
      <c r="AAF318" s="129"/>
      <c r="AAG318" s="129"/>
      <c r="AAH318" s="129"/>
      <c r="AAI318" s="129"/>
      <c r="AAJ318" s="129"/>
      <c r="AAK318" s="129"/>
      <c r="AAL318" s="129"/>
      <c r="AAM318" s="129"/>
      <c r="AAN318" s="129"/>
      <c r="AAO318" s="129"/>
      <c r="AAP318" s="129"/>
      <c r="AAQ318" s="129"/>
      <c r="AAR318" s="129"/>
      <c r="AAS318" s="129"/>
      <c r="AAT318" s="129"/>
      <c r="AAU318" s="129"/>
      <c r="AAV318" s="129"/>
      <c r="AAW318" s="129"/>
      <c r="AAX318" s="129"/>
      <c r="AAY318" s="129"/>
      <c r="AAZ318" s="129"/>
      <c r="ABA318" s="129"/>
      <c r="ABB318" s="129"/>
      <c r="ABC318" s="129"/>
      <c r="ABD318" s="129"/>
      <c r="ABE318" s="129"/>
      <c r="ABF318" s="129"/>
      <c r="ABG318" s="129"/>
      <c r="ABH318" s="129"/>
      <c r="ABI318" s="129"/>
      <c r="ABJ318" s="129"/>
      <c r="ABK318" s="129"/>
      <c r="ABL318" s="129"/>
      <c r="ABM318" s="129"/>
      <c r="ABN318" s="129"/>
      <c r="ABO318" s="129"/>
      <c r="ABP318" s="129"/>
      <c r="ABQ318" s="129"/>
      <c r="ABR318" s="129"/>
      <c r="ABS318" s="129"/>
      <c r="ABT318" s="129"/>
      <c r="ABU318" s="129"/>
      <c r="ABV318" s="129"/>
      <c r="ABW318" s="129"/>
      <c r="ABX318" s="129"/>
      <c r="ABY318" s="129"/>
      <c r="ABZ318" s="129"/>
      <c r="ACA318" s="129"/>
      <c r="ACB318" s="129"/>
      <c r="ACC318" s="129"/>
      <c r="ACD318" s="129"/>
      <c r="ACE318" s="129"/>
      <c r="ACF318" s="129"/>
      <c r="ACG318" s="129"/>
      <c r="ACH318" s="129"/>
      <c r="ACI318" s="129"/>
      <c r="ACJ318" s="129"/>
      <c r="ACK318" s="129"/>
      <c r="ACL318" s="129"/>
      <c r="ACM318" s="129"/>
      <c r="ACN318" s="129"/>
      <c r="ACO318" s="129"/>
      <c r="ACP318" s="129"/>
      <c r="ACQ318" s="129"/>
      <c r="ACR318" s="129"/>
      <c r="ACS318" s="129"/>
      <c r="ACT318" s="129"/>
      <c r="ACU318" s="129"/>
      <c r="ACV318" s="129"/>
      <c r="ACW318" s="129"/>
      <c r="ACX318" s="129"/>
      <c r="ACY318" s="129"/>
      <c r="ACZ318" s="129"/>
      <c r="ADA318" s="129"/>
      <c r="ADB318" s="129"/>
      <c r="ADC318" s="129"/>
      <c r="ADD318" s="129"/>
      <c r="ADE318" s="129"/>
      <c r="ADF318" s="129"/>
      <c r="ADG318" s="129"/>
      <c r="ADH318" s="129"/>
      <c r="ADI318" s="129"/>
      <c r="ADJ318" s="129"/>
      <c r="ADK318" s="129"/>
      <c r="ADL318" s="129"/>
      <c r="ADM318" s="129"/>
      <c r="ADN318" s="129"/>
      <c r="ADO318" s="129"/>
      <c r="ADP318" s="129"/>
      <c r="ADQ318" s="129"/>
      <c r="ADR318" s="129"/>
      <c r="ADS318" s="129"/>
      <c r="ADT318" s="129"/>
      <c r="ADU318" s="129"/>
      <c r="ADV318" s="129"/>
      <c r="ADW318" s="129"/>
      <c r="ADX318" s="129"/>
      <c r="ADY318" s="129"/>
      <c r="ADZ318" s="129"/>
      <c r="AEA318" s="129"/>
      <c r="AEB318" s="129"/>
      <c r="AEC318" s="129"/>
    </row>
    <row r="319" spans="1:809" s="187" customFormat="1" ht="15" customHeight="1">
      <c r="A319" s="180"/>
      <c r="B319" s="180"/>
      <c r="C319" s="185"/>
      <c r="D319" s="218"/>
      <c r="E319" s="188"/>
      <c r="F319" s="183"/>
      <c r="G319" s="189"/>
      <c r="H319" s="182"/>
      <c r="I319" s="189"/>
      <c r="J319" s="190"/>
      <c r="K319" s="191"/>
      <c r="L319" s="180"/>
      <c r="M319" s="181"/>
      <c r="N319" s="182"/>
      <c r="O319" s="183"/>
      <c r="P319" s="184"/>
      <c r="Q319" s="185"/>
      <c r="R319" s="186"/>
      <c r="S319" s="222"/>
      <c r="T319" s="199"/>
      <c r="U319" s="199"/>
      <c r="V319" s="223"/>
      <c r="W319" s="223"/>
      <c r="X319" s="223"/>
      <c r="Y319" s="223"/>
      <c r="Z319" s="223"/>
      <c r="AA319" s="223"/>
      <c r="AB319" s="224"/>
      <c r="AC319" s="225"/>
      <c r="AD319" s="225"/>
      <c r="AE319" s="225"/>
      <c r="AF319" s="225"/>
      <c r="AG319" s="225"/>
      <c r="AH319" s="225"/>
      <c r="AI319" s="225"/>
      <c r="AJ319" s="225"/>
      <c r="AK319" s="225"/>
      <c r="AL319" s="225"/>
      <c r="AM319" s="225"/>
      <c r="AN319" s="225"/>
      <c r="AO319" s="129"/>
      <c r="AP319" s="129"/>
      <c r="AQ319" s="129"/>
      <c r="AR319" s="129"/>
      <c r="AS319" s="129"/>
      <c r="AT319" s="129"/>
      <c r="AU319" s="129"/>
      <c r="AV319" s="129"/>
      <c r="AW319" s="129"/>
      <c r="AX319" s="129"/>
      <c r="AY319" s="129"/>
      <c r="AZ319" s="129"/>
      <c r="BA319" s="129"/>
      <c r="BB319" s="129"/>
      <c r="BC319" s="129"/>
      <c r="BD319" s="129"/>
      <c r="BE319" s="129"/>
      <c r="BF319" s="129"/>
      <c r="BG319" s="129"/>
      <c r="BH319" s="129"/>
      <c r="BI319" s="129"/>
      <c r="BJ319" s="129"/>
      <c r="BK319" s="129"/>
      <c r="BL319" s="129"/>
      <c r="BM319" s="129"/>
      <c r="BN319" s="129"/>
      <c r="BO319" s="129"/>
      <c r="BP319" s="129"/>
      <c r="BQ319" s="129"/>
      <c r="BR319" s="129"/>
      <c r="BS319" s="129"/>
      <c r="BT319" s="129"/>
      <c r="BU319" s="129"/>
      <c r="BV319" s="129"/>
      <c r="BW319" s="129"/>
      <c r="BX319" s="129"/>
      <c r="BY319" s="129"/>
      <c r="BZ319" s="129"/>
      <c r="CA319" s="129"/>
      <c r="CB319" s="129"/>
      <c r="CC319" s="129"/>
      <c r="CD319" s="129"/>
      <c r="CE319" s="129"/>
      <c r="CF319" s="129"/>
      <c r="CG319" s="129"/>
      <c r="CH319" s="129"/>
      <c r="CI319" s="129"/>
      <c r="CJ319" s="129"/>
      <c r="CK319" s="129"/>
      <c r="CL319" s="129"/>
      <c r="CM319" s="129"/>
      <c r="CN319" s="129"/>
      <c r="CO319" s="129"/>
      <c r="CP319" s="129"/>
      <c r="CQ319" s="129"/>
      <c r="CR319" s="129"/>
      <c r="CS319" s="129"/>
      <c r="CT319" s="129"/>
      <c r="CU319" s="129"/>
      <c r="CV319" s="129"/>
      <c r="CW319" s="129"/>
      <c r="CX319" s="129"/>
      <c r="CY319" s="129"/>
      <c r="CZ319" s="129"/>
      <c r="DA319" s="129"/>
      <c r="DB319" s="129"/>
      <c r="DC319" s="129"/>
      <c r="DD319" s="129"/>
      <c r="DE319" s="129"/>
      <c r="DF319" s="129"/>
      <c r="DG319" s="129"/>
      <c r="DH319" s="129"/>
      <c r="DI319" s="129"/>
      <c r="DJ319" s="129"/>
      <c r="DK319" s="129"/>
      <c r="DL319" s="129"/>
      <c r="DM319" s="129"/>
      <c r="DN319" s="129"/>
      <c r="DO319" s="129"/>
      <c r="DP319" s="129"/>
      <c r="DQ319" s="129"/>
      <c r="DR319" s="129"/>
      <c r="DS319" s="129"/>
      <c r="DT319" s="129"/>
      <c r="DU319" s="129"/>
      <c r="DV319" s="129"/>
      <c r="DW319" s="129"/>
      <c r="DX319" s="129"/>
      <c r="DY319" s="129"/>
      <c r="DZ319" s="129"/>
      <c r="EA319" s="129"/>
      <c r="EB319" s="129"/>
      <c r="EC319" s="129"/>
      <c r="ED319" s="129"/>
      <c r="EE319" s="129"/>
      <c r="EF319" s="129"/>
      <c r="EG319" s="129"/>
      <c r="EH319" s="129"/>
      <c r="EI319" s="129"/>
      <c r="EJ319" s="129"/>
      <c r="EK319" s="129"/>
      <c r="EL319" s="129"/>
      <c r="EM319" s="129"/>
      <c r="EN319" s="129"/>
      <c r="EO319" s="129"/>
      <c r="EP319" s="129"/>
      <c r="EQ319" s="129"/>
      <c r="ER319" s="129"/>
      <c r="ES319" s="129"/>
      <c r="ET319" s="129"/>
      <c r="EU319" s="129"/>
      <c r="EV319" s="129"/>
      <c r="EW319" s="129"/>
      <c r="EX319" s="129"/>
      <c r="EY319" s="129"/>
      <c r="EZ319" s="129"/>
      <c r="FA319" s="129"/>
      <c r="FB319" s="129"/>
      <c r="FC319" s="129"/>
      <c r="FD319" s="129"/>
      <c r="FE319" s="129"/>
      <c r="FF319" s="129"/>
      <c r="FG319" s="129"/>
      <c r="FH319" s="129"/>
      <c r="FI319" s="129"/>
      <c r="FJ319" s="129"/>
      <c r="FK319" s="129"/>
      <c r="FL319" s="129"/>
      <c r="FM319" s="129"/>
      <c r="FN319" s="129"/>
      <c r="FO319" s="129"/>
      <c r="FP319" s="129"/>
      <c r="FQ319" s="129"/>
      <c r="FR319" s="129"/>
      <c r="FS319" s="129"/>
      <c r="FT319" s="129"/>
      <c r="FU319" s="129"/>
      <c r="FV319" s="129"/>
      <c r="FW319" s="129"/>
      <c r="FX319" s="129"/>
      <c r="FY319" s="129"/>
      <c r="FZ319" s="129"/>
      <c r="GA319" s="129"/>
      <c r="GB319" s="129"/>
      <c r="GC319" s="129"/>
      <c r="GD319" s="129"/>
      <c r="GE319" s="129"/>
      <c r="GF319" s="129"/>
      <c r="GG319" s="129"/>
      <c r="GH319" s="129"/>
      <c r="GI319" s="129"/>
      <c r="GJ319" s="129"/>
      <c r="GK319" s="129"/>
      <c r="GL319" s="129"/>
      <c r="GM319" s="129"/>
      <c r="GN319" s="129"/>
      <c r="GO319" s="129"/>
      <c r="GP319" s="129"/>
      <c r="GQ319" s="129"/>
      <c r="GR319" s="129"/>
      <c r="GS319" s="129"/>
      <c r="GT319" s="129"/>
      <c r="GU319" s="129"/>
      <c r="GV319" s="129"/>
      <c r="GW319" s="129"/>
      <c r="GX319" s="129"/>
      <c r="GY319" s="129"/>
      <c r="GZ319" s="129"/>
      <c r="HA319" s="129"/>
      <c r="HB319" s="129"/>
      <c r="HC319" s="129"/>
      <c r="HD319" s="129"/>
      <c r="HE319" s="129"/>
      <c r="HF319" s="129"/>
      <c r="HG319" s="129"/>
      <c r="HH319" s="129"/>
      <c r="HI319" s="129"/>
      <c r="HJ319" s="129"/>
      <c r="HK319" s="129"/>
      <c r="HL319" s="129"/>
      <c r="HM319" s="129"/>
      <c r="HN319" s="129"/>
      <c r="HO319" s="129"/>
      <c r="HP319" s="129"/>
      <c r="HQ319" s="129"/>
      <c r="HR319" s="129"/>
      <c r="HS319" s="129"/>
      <c r="HT319" s="129"/>
      <c r="HU319" s="129"/>
      <c r="HV319" s="129"/>
      <c r="HW319" s="129"/>
      <c r="HX319" s="129"/>
      <c r="HY319" s="129"/>
      <c r="HZ319" s="129"/>
      <c r="IA319" s="129"/>
      <c r="IB319" s="129"/>
      <c r="IC319" s="129"/>
      <c r="ID319" s="129"/>
      <c r="IE319" s="129"/>
      <c r="IF319" s="129"/>
      <c r="IG319" s="129"/>
      <c r="IH319" s="129"/>
      <c r="II319" s="129"/>
      <c r="IJ319" s="129"/>
      <c r="IK319" s="129"/>
      <c r="IL319" s="129"/>
      <c r="IM319" s="129"/>
      <c r="IN319" s="129"/>
      <c r="IO319" s="129"/>
      <c r="IP319" s="129"/>
      <c r="IQ319" s="129"/>
      <c r="IR319" s="129"/>
      <c r="IS319" s="129"/>
      <c r="IT319" s="129"/>
      <c r="IU319" s="129"/>
      <c r="IV319" s="129"/>
      <c r="IW319" s="129"/>
      <c r="IX319" s="129"/>
      <c r="IY319" s="129"/>
      <c r="IZ319" s="129"/>
      <c r="JA319" s="129"/>
      <c r="JB319" s="129"/>
      <c r="JC319" s="129"/>
      <c r="JD319" s="129"/>
      <c r="JE319" s="129"/>
      <c r="JF319" s="129"/>
      <c r="JG319" s="129"/>
      <c r="JH319" s="129"/>
      <c r="JI319" s="129"/>
      <c r="JJ319" s="129"/>
      <c r="JK319" s="129"/>
      <c r="JL319" s="129"/>
      <c r="JM319" s="129"/>
      <c r="JN319" s="129"/>
      <c r="JO319" s="129"/>
      <c r="JP319" s="129"/>
      <c r="JQ319" s="129"/>
      <c r="JR319" s="129"/>
      <c r="JS319" s="129"/>
      <c r="JT319" s="129"/>
      <c r="JU319" s="129"/>
      <c r="JV319" s="129"/>
      <c r="JW319" s="129"/>
      <c r="JX319" s="129"/>
      <c r="JY319" s="129"/>
      <c r="JZ319" s="129"/>
      <c r="KA319" s="129"/>
      <c r="KB319" s="129"/>
      <c r="KC319" s="129"/>
      <c r="KD319" s="129"/>
      <c r="KE319" s="129"/>
      <c r="KF319" s="129"/>
      <c r="KG319" s="129"/>
      <c r="KH319" s="129"/>
      <c r="KI319" s="129"/>
      <c r="KJ319" s="129"/>
      <c r="KK319" s="129"/>
      <c r="KL319" s="129"/>
      <c r="KM319" s="129"/>
      <c r="KN319" s="129"/>
      <c r="KO319" s="129"/>
      <c r="KP319" s="129"/>
      <c r="KQ319" s="129"/>
      <c r="KR319" s="129"/>
      <c r="KS319" s="129"/>
      <c r="KT319" s="129"/>
      <c r="KU319" s="129"/>
      <c r="KV319" s="129"/>
      <c r="KW319" s="129"/>
      <c r="KX319" s="129"/>
      <c r="KY319" s="129"/>
      <c r="KZ319" s="129"/>
      <c r="LA319" s="129"/>
      <c r="LB319" s="129"/>
      <c r="LC319" s="129"/>
      <c r="LD319" s="129"/>
      <c r="LE319" s="129"/>
      <c r="LF319" s="129"/>
      <c r="LG319" s="129"/>
      <c r="LH319" s="129"/>
      <c r="LI319" s="129"/>
      <c r="LJ319" s="129"/>
      <c r="LK319" s="129"/>
      <c r="LL319" s="129"/>
      <c r="LM319" s="129"/>
      <c r="LN319" s="129"/>
      <c r="LO319" s="129"/>
      <c r="LP319" s="129"/>
      <c r="LQ319" s="129"/>
      <c r="LR319" s="129"/>
      <c r="LS319" s="129"/>
      <c r="LT319" s="129"/>
      <c r="LU319" s="129"/>
      <c r="LV319" s="129"/>
      <c r="LW319" s="129"/>
      <c r="LX319" s="129"/>
      <c r="LY319" s="129"/>
      <c r="LZ319" s="129"/>
      <c r="MA319" s="129"/>
      <c r="MB319" s="129"/>
      <c r="MC319" s="129"/>
      <c r="MD319" s="129"/>
      <c r="ME319" s="129"/>
      <c r="MF319" s="129"/>
      <c r="MG319" s="129"/>
      <c r="MH319" s="129"/>
      <c r="MI319" s="129"/>
      <c r="MJ319" s="129"/>
      <c r="MK319" s="129"/>
      <c r="ML319" s="129"/>
      <c r="MM319" s="129"/>
      <c r="MN319" s="129"/>
      <c r="MO319" s="129"/>
      <c r="MP319" s="129"/>
      <c r="MQ319" s="129"/>
      <c r="MR319" s="129"/>
      <c r="MS319" s="129"/>
      <c r="MT319" s="129"/>
      <c r="MU319" s="129"/>
      <c r="MV319" s="129"/>
      <c r="MW319" s="129"/>
      <c r="MX319" s="129"/>
      <c r="MY319" s="129"/>
      <c r="MZ319" s="129"/>
      <c r="NA319" s="129"/>
      <c r="NB319" s="129"/>
      <c r="NC319" s="129"/>
      <c r="ND319" s="129"/>
      <c r="NE319" s="129"/>
      <c r="NF319" s="129"/>
      <c r="NG319" s="129"/>
      <c r="NH319" s="129"/>
      <c r="NI319" s="129"/>
      <c r="NJ319" s="129"/>
      <c r="NK319" s="129"/>
      <c r="NL319" s="129"/>
      <c r="NM319" s="129"/>
      <c r="NN319" s="129"/>
      <c r="NO319" s="129"/>
      <c r="NP319" s="129"/>
      <c r="NQ319" s="129"/>
      <c r="NR319" s="129"/>
      <c r="NS319" s="129"/>
      <c r="NT319" s="129"/>
      <c r="NU319" s="129"/>
      <c r="NV319" s="129"/>
      <c r="NW319" s="129"/>
      <c r="NX319" s="129"/>
      <c r="NY319" s="129"/>
      <c r="NZ319" s="129"/>
      <c r="OA319" s="129"/>
      <c r="OB319" s="129"/>
      <c r="OC319" s="129"/>
      <c r="OD319" s="129"/>
      <c r="OE319" s="129"/>
      <c r="OF319" s="129"/>
      <c r="OG319" s="129"/>
      <c r="OH319" s="129"/>
      <c r="OI319" s="129"/>
      <c r="OJ319" s="129"/>
      <c r="OK319" s="129"/>
      <c r="OL319" s="129"/>
      <c r="OM319" s="129"/>
      <c r="ON319" s="129"/>
      <c r="OO319" s="129"/>
      <c r="OP319" s="129"/>
      <c r="OQ319" s="129"/>
      <c r="OR319" s="129"/>
      <c r="OS319" s="129"/>
      <c r="OT319" s="129"/>
      <c r="OU319" s="129"/>
      <c r="OV319" s="129"/>
      <c r="OW319" s="129"/>
      <c r="OX319" s="129"/>
      <c r="OY319" s="129"/>
      <c r="OZ319" s="129"/>
      <c r="PA319" s="129"/>
      <c r="PB319" s="129"/>
      <c r="PC319" s="129"/>
      <c r="PD319" s="129"/>
      <c r="PE319" s="129"/>
      <c r="PF319" s="129"/>
      <c r="PG319" s="129"/>
      <c r="PH319" s="129"/>
      <c r="PI319" s="129"/>
      <c r="PJ319" s="129"/>
      <c r="PK319" s="129"/>
      <c r="PL319" s="129"/>
      <c r="PM319" s="129"/>
      <c r="PN319" s="129"/>
      <c r="PO319" s="129"/>
      <c r="PP319" s="129"/>
      <c r="PQ319" s="129"/>
      <c r="PR319" s="129"/>
      <c r="PS319" s="129"/>
      <c r="PT319" s="129"/>
      <c r="PU319" s="129"/>
      <c r="PV319" s="129"/>
      <c r="PW319" s="129"/>
      <c r="PX319" s="129"/>
      <c r="PY319" s="129"/>
      <c r="PZ319" s="129"/>
      <c r="QA319" s="129"/>
      <c r="QB319" s="129"/>
      <c r="QC319" s="129"/>
      <c r="QD319" s="129"/>
      <c r="QE319" s="129"/>
      <c r="QF319" s="129"/>
      <c r="QG319" s="129"/>
      <c r="QH319" s="129"/>
      <c r="QI319" s="129"/>
      <c r="QJ319" s="129"/>
      <c r="QK319" s="129"/>
      <c r="QL319" s="129"/>
      <c r="QM319" s="129"/>
      <c r="QN319" s="129"/>
      <c r="QO319" s="129"/>
      <c r="QP319" s="129"/>
      <c r="QQ319" s="129"/>
      <c r="QR319" s="129"/>
      <c r="QS319" s="129"/>
      <c r="QT319" s="129"/>
      <c r="QU319" s="129"/>
      <c r="QV319" s="129"/>
      <c r="QW319" s="129"/>
      <c r="QX319" s="129"/>
      <c r="QY319" s="129"/>
      <c r="QZ319" s="129"/>
      <c r="RA319" s="129"/>
      <c r="RB319" s="129"/>
      <c r="RC319" s="129"/>
      <c r="RD319" s="129"/>
      <c r="RE319" s="129"/>
      <c r="RF319" s="129"/>
      <c r="RG319" s="129"/>
      <c r="RH319" s="129"/>
      <c r="RI319" s="129"/>
      <c r="RJ319" s="129"/>
      <c r="RK319" s="129"/>
      <c r="RL319" s="129"/>
      <c r="RM319" s="129"/>
      <c r="RN319" s="129"/>
      <c r="RO319" s="129"/>
      <c r="RP319" s="129"/>
      <c r="RQ319" s="129"/>
      <c r="RR319" s="129"/>
      <c r="RS319" s="129"/>
      <c r="RT319" s="129"/>
      <c r="RU319" s="129"/>
      <c r="RV319" s="129"/>
      <c r="RW319" s="129"/>
      <c r="RX319" s="129"/>
      <c r="RY319" s="129"/>
      <c r="RZ319" s="129"/>
      <c r="SA319" s="129"/>
      <c r="SB319" s="129"/>
      <c r="SC319" s="129"/>
      <c r="SD319" s="129"/>
      <c r="SE319" s="129"/>
      <c r="SF319" s="129"/>
      <c r="SG319" s="129"/>
      <c r="SH319" s="129"/>
      <c r="SI319" s="129"/>
      <c r="SJ319" s="129"/>
      <c r="SK319" s="129"/>
      <c r="SL319" s="129"/>
      <c r="SM319" s="129"/>
      <c r="SN319" s="129"/>
      <c r="SO319" s="129"/>
      <c r="SP319" s="129"/>
      <c r="SQ319" s="129"/>
      <c r="SR319" s="129"/>
      <c r="SS319" s="129"/>
      <c r="ST319" s="129"/>
      <c r="SU319" s="129"/>
      <c r="SV319" s="129"/>
      <c r="SW319" s="129"/>
      <c r="SX319" s="129"/>
      <c r="SY319" s="129"/>
      <c r="SZ319" s="129"/>
      <c r="TA319" s="129"/>
      <c r="TB319" s="129"/>
      <c r="TC319" s="129"/>
      <c r="TD319" s="129"/>
      <c r="TE319" s="129"/>
      <c r="TF319" s="129"/>
      <c r="TG319" s="129"/>
      <c r="TH319" s="129"/>
      <c r="TI319" s="129"/>
      <c r="TJ319" s="129"/>
      <c r="TK319" s="129"/>
      <c r="TL319" s="129"/>
      <c r="TM319" s="129"/>
      <c r="TN319" s="129"/>
      <c r="TO319" s="129"/>
      <c r="TP319" s="129"/>
      <c r="TQ319" s="129"/>
      <c r="TR319" s="129"/>
      <c r="TS319" s="129"/>
      <c r="TT319" s="129"/>
      <c r="TU319" s="129"/>
      <c r="TV319" s="129"/>
      <c r="TW319" s="129"/>
      <c r="TX319" s="129"/>
      <c r="TY319" s="129"/>
      <c r="TZ319" s="129"/>
      <c r="UA319" s="129"/>
      <c r="UB319" s="129"/>
      <c r="UC319" s="129"/>
      <c r="UD319" s="129"/>
      <c r="UE319" s="129"/>
      <c r="UF319" s="129"/>
      <c r="UG319" s="129"/>
      <c r="UH319" s="129"/>
      <c r="UI319" s="129"/>
      <c r="UJ319" s="129"/>
      <c r="UK319" s="129"/>
      <c r="UL319" s="129"/>
      <c r="UM319" s="129"/>
      <c r="UN319" s="129"/>
      <c r="UO319" s="129"/>
      <c r="UP319" s="129"/>
      <c r="UQ319" s="129"/>
      <c r="UR319" s="129"/>
      <c r="US319" s="129"/>
      <c r="UT319" s="129"/>
      <c r="UU319" s="129"/>
      <c r="UV319" s="129"/>
      <c r="UW319" s="129"/>
      <c r="UX319" s="129"/>
      <c r="UY319" s="129"/>
      <c r="UZ319" s="129"/>
      <c r="VA319" s="129"/>
      <c r="VB319" s="129"/>
      <c r="VC319" s="129"/>
      <c r="VD319" s="129"/>
      <c r="VE319" s="129"/>
      <c r="VF319" s="129"/>
      <c r="VG319" s="129"/>
      <c r="VH319" s="129"/>
      <c r="VI319" s="129"/>
      <c r="VJ319" s="129"/>
      <c r="VK319" s="129"/>
      <c r="VL319" s="129"/>
      <c r="VM319" s="129"/>
      <c r="VN319" s="129"/>
      <c r="VO319" s="129"/>
      <c r="VP319" s="129"/>
      <c r="VQ319" s="129"/>
      <c r="VR319" s="129"/>
      <c r="VS319" s="129"/>
      <c r="VT319" s="129"/>
      <c r="VU319" s="129"/>
      <c r="VV319" s="129"/>
      <c r="VW319" s="129"/>
      <c r="VX319" s="129"/>
      <c r="VY319" s="129"/>
      <c r="VZ319" s="129"/>
      <c r="WA319" s="129"/>
      <c r="WB319" s="129"/>
      <c r="WC319" s="129"/>
      <c r="WD319" s="129"/>
      <c r="WE319" s="129"/>
      <c r="WF319" s="129"/>
      <c r="WG319" s="129"/>
      <c r="WH319" s="129"/>
      <c r="WI319" s="129"/>
      <c r="WJ319" s="129"/>
      <c r="WK319" s="129"/>
      <c r="WL319" s="129"/>
      <c r="WM319" s="129"/>
      <c r="WN319" s="129"/>
      <c r="WO319" s="129"/>
      <c r="WP319" s="129"/>
      <c r="WQ319" s="129"/>
      <c r="WR319" s="129"/>
      <c r="WS319" s="129"/>
      <c r="WT319" s="129"/>
      <c r="WU319" s="129"/>
      <c r="WV319" s="129"/>
      <c r="WW319" s="129"/>
      <c r="WX319" s="129"/>
      <c r="WY319" s="129"/>
      <c r="WZ319" s="129"/>
      <c r="XA319" s="129"/>
      <c r="XB319" s="129"/>
      <c r="XC319" s="129"/>
      <c r="XD319" s="129"/>
      <c r="XE319" s="129"/>
      <c r="XF319" s="129"/>
      <c r="XG319" s="129"/>
      <c r="XH319" s="129"/>
      <c r="XI319" s="129"/>
      <c r="XJ319" s="129"/>
      <c r="XK319" s="129"/>
      <c r="XL319" s="129"/>
      <c r="XM319" s="129"/>
      <c r="XN319" s="129"/>
      <c r="XO319" s="129"/>
      <c r="XP319" s="129"/>
      <c r="XQ319" s="129"/>
      <c r="XR319" s="129"/>
      <c r="XS319" s="129"/>
      <c r="XT319" s="129"/>
      <c r="XU319" s="129"/>
      <c r="XV319" s="129"/>
      <c r="XW319" s="129"/>
      <c r="XX319" s="129"/>
      <c r="XY319" s="129"/>
      <c r="XZ319" s="129"/>
      <c r="YA319" s="129"/>
      <c r="YB319" s="129"/>
      <c r="YC319" s="129"/>
      <c r="YD319" s="129"/>
      <c r="YE319" s="129"/>
      <c r="YF319" s="129"/>
      <c r="YG319" s="129"/>
      <c r="YH319" s="129"/>
      <c r="YI319" s="129"/>
      <c r="YJ319" s="129"/>
      <c r="YK319" s="129"/>
      <c r="YL319" s="129"/>
      <c r="YM319" s="129"/>
      <c r="YN319" s="129"/>
      <c r="YO319" s="129"/>
      <c r="YP319" s="129"/>
      <c r="YQ319" s="129"/>
      <c r="YR319" s="129"/>
      <c r="YS319" s="129"/>
      <c r="YT319" s="129"/>
      <c r="YU319" s="129"/>
      <c r="YV319" s="129"/>
      <c r="YW319" s="129"/>
      <c r="YX319" s="129"/>
      <c r="YY319" s="129"/>
      <c r="YZ319" s="129"/>
      <c r="ZA319" s="129"/>
      <c r="ZB319" s="129"/>
      <c r="ZC319" s="129"/>
      <c r="ZD319" s="129"/>
      <c r="ZE319" s="129"/>
      <c r="ZF319" s="129"/>
      <c r="ZG319" s="129"/>
      <c r="ZH319" s="129"/>
      <c r="ZI319" s="129"/>
      <c r="ZJ319" s="129"/>
      <c r="ZK319" s="129"/>
      <c r="ZL319" s="129"/>
      <c r="ZM319" s="129"/>
      <c r="ZN319" s="129"/>
      <c r="ZO319" s="129"/>
      <c r="ZP319" s="129"/>
      <c r="ZQ319" s="129"/>
      <c r="ZR319" s="129"/>
      <c r="ZS319" s="129"/>
      <c r="ZT319" s="129"/>
      <c r="ZU319" s="129"/>
      <c r="ZV319" s="129"/>
      <c r="ZW319" s="129"/>
      <c r="ZX319" s="129"/>
      <c r="ZY319" s="129"/>
      <c r="ZZ319" s="129"/>
      <c r="AAA319" s="129"/>
      <c r="AAB319" s="129"/>
      <c r="AAC319" s="129"/>
      <c r="AAD319" s="129"/>
      <c r="AAE319" s="129"/>
      <c r="AAF319" s="129"/>
      <c r="AAG319" s="129"/>
      <c r="AAH319" s="129"/>
      <c r="AAI319" s="129"/>
      <c r="AAJ319" s="129"/>
      <c r="AAK319" s="129"/>
      <c r="AAL319" s="129"/>
      <c r="AAM319" s="129"/>
      <c r="AAN319" s="129"/>
      <c r="AAO319" s="129"/>
      <c r="AAP319" s="129"/>
      <c r="AAQ319" s="129"/>
      <c r="AAR319" s="129"/>
      <c r="AAS319" s="129"/>
      <c r="AAT319" s="129"/>
      <c r="AAU319" s="129"/>
      <c r="AAV319" s="129"/>
      <c r="AAW319" s="129"/>
      <c r="AAX319" s="129"/>
      <c r="AAY319" s="129"/>
      <c r="AAZ319" s="129"/>
      <c r="ABA319" s="129"/>
      <c r="ABB319" s="129"/>
      <c r="ABC319" s="129"/>
      <c r="ABD319" s="129"/>
      <c r="ABE319" s="129"/>
      <c r="ABF319" s="129"/>
      <c r="ABG319" s="129"/>
      <c r="ABH319" s="129"/>
      <c r="ABI319" s="129"/>
      <c r="ABJ319" s="129"/>
      <c r="ABK319" s="129"/>
      <c r="ABL319" s="129"/>
      <c r="ABM319" s="129"/>
      <c r="ABN319" s="129"/>
      <c r="ABO319" s="129"/>
      <c r="ABP319" s="129"/>
      <c r="ABQ319" s="129"/>
      <c r="ABR319" s="129"/>
      <c r="ABS319" s="129"/>
      <c r="ABT319" s="129"/>
      <c r="ABU319" s="129"/>
      <c r="ABV319" s="129"/>
      <c r="ABW319" s="129"/>
      <c r="ABX319" s="129"/>
      <c r="ABY319" s="129"/>
      <c r="ABZ319" s="129"/>
      <c r="ACA319" s="129"/>
      <c r="ACB319" s="129"/>
      <c r="ACC319" s="129"/>
      <c r="ACD319" s="129"/>
      <c r="ACE319" s="129"/>
      <c r="ACF319" s="129"/>
      <c r="ACG319" s="129"/>
      <c r="ACH319" s="129"/>
      <c r="ACI319" s="129"/>
      <c r="ACJ319" s="129"/>
      <c r="ACK319" s="129"/>
      <c r="ACL319" s="129"/>
      <c r="ACM319" s="129"/>
      <c r="ACN319" s="129"/>
      <c r="ACO319" s="129"/>
      <c r="ACP319" s="129"/>
      <c r="ACQ319" s="129"/>
      <c r="ACR319" s="129"/>
      <c r="ACS319" s="129"/>
      <c r="ACT319" s="129"/>
      <c r="ACU319" s="129"/>
      <c r="ACV319" s="129"/>
      <c r="ACW319" s="129"/>
      <c r="ACX319" s="129"/>
      <c r="ACY319" s="129"/>
      <c r="ACZ319" s="129"/>
      <c r="ADA319" s="129"/>
      <c r="ADB319" s="129"/>
      <c r="ADC319" s="129"/>
      <c r="ADD319" s="129"/>
      <c r="ADE319" s="129"/>
      <c r="ADF319" s="129"/>
      <c r="ADG319" s="129"/>
      <c r="ADH319" s="129"/>
      <c r="ADI319" s="129"/>
      <c r="ADJ319" s="129"/>
      <c r="ADK319" s="129"/>
      <c r="ADL319" s="129"/>
      <c r="ADM319" s="129"/>
      <c r="ADN319" s="129"/>
      <c r="ADO319" s="129"/>
      <c r="ADP319" s="129"/>
      <c r="ADQ319" s="129"/>
      <c r="ADR319" s="129"/>
      <c r="ADS319" s="129"/>
      <c r="ADT319" s="129"/>
      <c r="ADU319" s="129"/>
      <c r="ADV319" s="129"/>
      <c r="ADW319" s="129"/>
      <c r="ADX319" s="129"/>
      <c r="ADY319" s="129"/>
      <c r="ADZ319" s="129"/>
      <c r="AEA319" s="129"/>
      <c r="AEB319" s="129"/>
      <c r="AEC319" s="129"/>
    </row>
    <row r="320" spans="1:809" s="187" customFormat="1" ht="15" customHeight="1">
      <c r="A320" s="180"/>
      <c r="B320" s="180"/>
      <c r="C320" s="185"/>
      <c r="D320" s="218"/>
      <c r="E320" s="188"/>
      <c r="F320" s="183"/>
      <c r="G320" s="189"/>
      <c r="H320" s="182"/>
      <c r="I320" s="189"/>
      <c r="J320" s="190"/>
      <c r="K320" s="191"/>
      <c r="L320" s="180"/>
      <c r="M320" s="181"/>
      <c r="N320" s="182"/>
      <c r="O320" s="183"/>
      <c r="P320" s="184"/>
      <c r="Q320" s="185"/>
      <c r="R320" s="186"/>
      <c r="S320" s="205" t="s">
        <v>724</v>
      </c>
      <c r="T320" s="199" t="s">
        <v>725</v>
      </c>
      <c r="U320" s="199"/>
      <c r="V320" s="223"/>
      <c r="W320" s="223"/>
      <c r="X320" s="223"/>
      <c r="Y320" s="223"/>
      <c r="Z320" s="223"/>
      <c r="AA320" s="223"/>
      <c r="AB320" s="224"/>
      <c r="AC320" s="225"/>
      <c r="AD320" s="225"/>
      <c r="AE320" s="225"/>
      <c r="AF320" s="225"/>
      <c r="AG320" s="225"/>
      <c r="AH320" s="225"/>
      <c r="AI320" s="225"/>
      <c r="AJ320" s="225"/>
      <c r="AK320" s="225"/>
      <c r="AL320" s="225"/>
      <c r="AM320" s="225"/>
      <c r="AN320" s="225"/>
      <c r="AO320" s="129"/>
      <c r="AP320" s="129"/>
      <c r="AQ320" s="129"/>
      <c r="AR320" s="129"/>
      <c r="AS320" s="129"/>
      <c r="AT320" s="129"/>
      <c r="AU320" s="129"/>
      <c r="AV320" s="129"/>
      <c r="AW320" s="129"/>
      <c r="AX320" s="129"/>
      <c r="AY320" s="129"/>
      <c r="AZ320" s="129"/>
      <c r="BA320" s="129"/>
      <c r="BB320" s="129"/>
      <c r="BC320" s="129"/>
      <c r="BD320" s="129"/>
      <c r="BE320" s="129"/>
      <c r="BF320" s="129"/>
      <c r="BG320" s="129"/>
      <c r="BH320" s="129"/>
      <c r="BI320" s="129"/>
      <c r="BJ320" s="129"/>
      <c r="BK320" s="129"/>
      <c r="BL320" s="129"/>
      <c r="BM320" s="129"/>
      <c r="BN320" s="129"/>
      <c r="BO320" s="129"/>
      <c r="BP320" s="129"/>
      <c r="BQ320" s="129"/>
      <c r="BR320" s="129"/>
      <c r="BS320" s="129"/>
      <c r="BT320" s="129"/>
      <c r="BU320" s="129"/>
      <c r="BV320" s="129"/>
      <c r="BW320" s="129"/>
      <c r="BX320" s="129"/>
      <c r="BY320" s="129"/>
      <c r="BZ320" s="129"/>
      <c r="CA320" s="129"/>
      <c r="CB320" s="129"/>
      <c r="CC320" s="129"/>
      <c r="CD320" s="129"/>
      <c r="CE320" s="129"/>
      <c r="CF320" s="129"/>
      <c r="CG320" s="129"/>
      <c r="CH320" s="129"/>
      <c r="CI320" s="129"/>
      <c r="CJ320" s="129"/>
      <c r="CK320" s="129"/>
      <c r="CL320" s="129"/>
      <c r="CM320" s="129"/>
      <c r="CN320" s="129"/>
      <c r="CO320" s="129"/>
      <c r="CP320" s="129"/>
      <c r="CQ320" s="129"/>
      <c r="CR320" s="129"/>
      <c r="CS320" s="129"/>
      <c r="CT320" s="129"/>
      <c r="CU320" s="129"/>
      <c r="CV320" s="129"/>
      <c r="CW320" s="129"/>
      <c r="CX320" s="129"/>
      <c r="CY320" s="129"/>
      <c r="CZ320" s="129"/>
      <c r="DA320" s="129"/>
      <c r="DB320" s="129"/>
      <c r="DC320" s="129"/>
      <c r="DD320" s="129"/>
      <c r="DE320" s="129"/>
      <c r="DF320" s="129"/>
      <c r="DG320" s="129"/>
      <c r="DH320" s="129"/>
      <c r="DI320" s="129"/>
      <c r="DJ320" s="129"/>
      <c r="DK320" s="129"/>
      <c r="DL320" s="129"/>
      <c r="DM320" s="129"/>
      <c r="DN320" s="129"/>
      <c r="DO320" s="129"/>
      <c r="DP320" s="129"/>
      <c r="DQ320" s="129"/>
      <c r="DR320" s="129"/>
      <c r="DS320" s="129"/>
      <c r="DT320" s="129"/>
      <c r="DU320" s="129"/>
      <c r="DV320" s="129"/>
      <c r="DW320" s="129"/>
      <c r="DX320" s="129"/>
      <c r="DY320" s="129"/>
      <c r="DZ320" s="129"/>
      <c r="EA320" s="129"/>
      <c r="EB320" s="129"/>
      <c r="EC320" s="129"/>
      <c r="ED320" s="129"/>
      <c r="EE320" s="129"/>
      <c r="EF320" s="129"/>
      <c r="EG320" s="129"/>
      <c r="EH320" s="129"/>
      <c r="EI320" s="129"/>
      <c r="EJ320" s="129"/>
      <c r="EK320" s="129"/>
      <c r="EL320" s="129"/>
      <c r="EM320" s="129"/>
      <c r="EN320" s="129"/>
      <c r="EO320" s="129"/>
      <c r="EP320" s="129"/>
      <c r="EQ320" s="129"/>
      <c r="ER320" s="129"/>
      <c r="ES320" s="129"/>
      <c r="ET320" s="129"/>
      <c r="EU320" s="129"/>
      <c r="EV320" s="129"/>
      <c r="EW320" s="129"/>
      <c r="EX320" s="129"/>
      <c r="EY320" s="129"/>
      <c r="EZ320" s="129"/>
      <c r="FA320" s="129"/>
      <c r="FB320" s="129"/>
      <c r="FC320" s="129"/>
      <c r="FD320" s="129"/>
      <c r="FE320" s="129"/>
      <c r="FF320" s="129"/>
      <c r="FG320" s="129"/>
      <c r="FH320" s="129"/>
      <c r="FI320" s="129"/>
      <c r="FJ320" s="129"/>
      <c r="FK320" s="129"/>
      <c r="FL320" s="129"/>
      <c r="FM320" s="129"/>
      <c r="FN320" s="129"/>
      <c r="FO320" s="129"/>
      <c r="FP320" s="129"/>
      <c r="FQ320" s="129"/>
      <c r="FR320" s="129"/>
      <c r="FS320" s="129"/>
      <c r="FT320" s="129"/>
      <c r="FU320" s="129"/>
      <c r="FV320" s="129"/>
      <c r="FW320" s="129"/>
      <c r="FX320" s="129"/>
      <c r="FY320" s="129"/>
      <c r="FZ320" s="129"/>
      <c r="GA320" s="129"/>
      <c r="GB320" s="129"/>
      <c r="GC320" s="129"/>
      <c r="GD320" s="129"/>
      <c r="GE320" s="129"/>
      <c r="GF320" s="129"/>
      <c r="GG320" s="129"/>
      <c r="GH320" s="129"/>
      <c r="GI320" s="129"/>
      <c r="GJ320" s="129"/>
      <c r="GK320" s="129"/>
      <c r="GL320" s="129"/>
      <c r="GM320" s="129"/>
      <c r="GN320" s="129"/>
      <c r="GO320" s="129"/>
      <c r="GP320" s="129"/>
      <c r="GQ320" s="129"/>
      <c r="GR320" s="129"/>
      <c r="GS320" s="129"/>
      <c r="GT320" s="129"/>
      <c r="GU320" s="129"/>
      <c r="GV320" s="129"/>
      <c r="GW320" s="129"/>
      <c r="GX320" s="129"/>
      <c r="GY320" s="129"/>
      <c r="GZ320" s="129"/>
      <c r="HA320" s="129"/>
      <c r="HB320" s="129"/>
      <c r="HC320" s="129"/>
      <c r="HD320" s="129"/>
      <c r="HE320" s="129"/>
      <c r="HF320" s="129"/>
      <c r="HG320" s="129"/>
      <c r="HH320" s="129"/>
      <c r="HI320" s="129"/>
      <c r="HJ320" s="129"/>
      <c r="HK320" s="129"/>
      <c r="HL320" s="129"/>
      <c r="HM320" s="129"/>
      <c r="HN320" s="129"/>
      <c r="HO320" s="129"/>
      <c r="HP320" s="129"/>
      <c r="HQ320" s="129"/>
      <c r="HR320" s="129"/>
      <c r="HS320" s="129"/>
      <c r="HT320" s="129"/>
      <c r="HU320" s="129"/>
      <c r="HV320" s="129"/>
      <c r="HW320" s="129"/>
      <c r="HX320" s="129"/>
      <c r="HY320" s="129"/>
      <c r="HZ320" s="129"/>
      <c r="IA320" s="129"/>
      <c r="IB320" s="129"/>
      <c r="IC320" s="129"/>
      <c r="ID320" s="129"/>
      <c r="IE320" s="129"/>
      <c r="IF320" s="129"/>
      <c r="IG320" s="129"/>
      <c r="IH320" s="129"/>
      <c r="II320" s="129"/>
      <c r="IJ320" s="129"/>
      <c r="IK320" s="129"/>
      <c r="IL320" s="129"/>
      <c r="IM320" s="129"/>
      <c r="IN320" s="129"/>
      <c r="IO320" s="129"/>
      <c r="IP320" s="129"/>
      <c r="IQ320" s="129"/>
      <c r="IR320" s="129"/>
      <c r="IS320" s="129"/>
      <c r="IT320" s="129"/>
      <c r="IU320" s="129"/>
      <c r="IV320" s="129"/>
      <c r="IW320" s="129"/>
      <c r="IX320" s="129"/>
      <c r="IY320" s="129"/>
      <c r="IZ320" s="129"/>
      <c r="JA320" s="129"/>
      <c r="JB320" s="129"/>
      <c r="JC320" s="129"/>
      <c r="JD320" s="129"/>
      <c r="JE320" s="129"/>
      <c r="JF320" s="129"/>
      <c r="JG320" s="129"/>
      <c r="JH320" s="129"/>
      <c r="JI320" s="129"/>
      <c r="JJ320" s="129"/>
      <c r="JK320" s="129"/>
      <c r="JL320" s="129"/>
      <c r="JM320" s="129"/>
      <c r="JN320" s="129"/>
      <c r="JO320" s="129"/>
      <c r="JP320" s="129"/>
      <c r="JQ320" s="129"/>
      <c r="JR320" s="129"/>
      <c r="JS320" s="129"/>
      <c r="JT320" s="129"/>
      <c r="JU320" s="129"/>
      <c r="JV320" s="129"/>
      <c r="JW320" s="129"/>
      <c r="JX320" s="129"/>
      <c r="JY320" s="129"/>
      <c r="JZ320" s="129"/>
      <c r="KA320" s="129"/>
      <c r="KB320" s="129"/>
      <c r="KC320" s="129"/>
      <c r="KD320" s="129"/>
      <c r="KE320" s="129"/>
      <c r="KF320" s="129"/>
      <c r="KG320" s="129"/>
      <c r="KH320" s="129"/>
      <c r="KI320" s="129"/>
      <c r="KJ320" s="129"/>
      <c r="KK320" s="129"/>
      <c r="KL320" s="129"/>
      <c r="KM320" s="129"/>
      <c r="KN320" s="129"/>
      <c r="KO320" s="129"/>
      <c r="KP320" s="129"/>
      <c r="KQ320" s="129"/>
      <c r="KR320" s="129"/>
      <c r="KS320" s="129"/>
      <c r="KT320" s="129"/>
      <c r="KU320" s="129"/>
      <c r="KV320" s="129"/>
      <c r="KW320" s="129"/>
      <c r="KX320" s="129"/>
      <c r="KY320" s="129"/>
      <c r="KZ320" s="129"/>
      <c r="LA320" s="129"/>
      <c r="LB320" s="129"/>
      <c r="LC320" s="129"/>
      <c r="LD320" s="129"/>
      <c r="LE320" s="129"/>
      <c r="LF320" s="129"/>
      <c r="LG320" s="129"/>
      <c r="LH320" s="129"/>
      <c r="LI320" s="129"/>
      <c r="LJ320" s="129"/>
      <c r="LK320" s="129"/>
      <c r="LL320" s="129"/>
      <c r="LM320" s="129"/>
      <c r="LN320" s="129"/>
      <c r="LO320" s="129"/>
      <c r="LP320" s="129"/>
      <c r="LQ320" s="129"/>
      <c r="LR320" s="129"/>
      <c r="LS320" s="129"/>
      <c r="LT320" s="129"/>
      <c r="LU320" s="129"/>
      <c r="LV320" s="129"/>
      <c r="LW320" s="129"/>
      <c r="LX320" s="129"/>
      <c r="LY320" s="129"/>
      <c r="LZ320" s="129"/>
      <c r="MA320" s="129"/>
      <c r="MB320" s="129"/>
      <c r="MC320" s="129"/>
      <c r="MD320" s="129"/>
      <c r="ME320" s="129"/>
      <c r="MF320" s="129"/>
      <c r="MG320" s="129"/>
      <c r="MH320" s="129"/>
      <c r="MI320" s="129"/>
      <c r="MJ320" s="129"/>
      <c r="MK320" s="129"/>
      <c r="ML320" s="129"/>
      <c r="MM320" s="129"/>
      <c r="MN320" s="129"/>
      <c r="MO320" s="129"/>
      <c r="MP320" s="129"/>
      <c r="MQ320" s="129"/>
      <c r="MR320" s="129"/>
      <c r="MS320" s="129"/>
      <c r="MT320" s="129"/>
      <c r="MU320" s="129"/>
      <c r="MV320" s="129"/>
      <c r="MW320" s="129"/>
      <c r="MX320" s="129"/>
      <c r="MY320" s="129"/>
      <c r="MZ320" s="129"/>
      <c r="NA320" s="129"/>
      <c r="NB320" s="129"/>
      <c r="NC320" s="129"/>
      <c r="ND320" s="129"/>
      <c r="NE320" s="129"/>
      <c r="NF320" s="129"/>
      <c r="NG320" s="129"/>
      <c r="NH320" s="129"/>
      <c r="NI320" s="129"/>
      <c r="NJ320" s="129"/>
      <c r="NK320" s="129"/>
      <c r="NL320" s="129"/>
      <c r="NM320" s="129"/>
      <c r="NN320" s="129"/>
      <c r="NO320" s="129"/>
      <c r="NP320" s="129"/>
      <c r="NQ320" s="129"/>
      <c r="NR320" s="129"/>
      <c r="NS320" s="129"/>
      <c r="NT320" s="129"/>
      <c r="NU320" s="129"/>
      <c r="NV320" s="129"/>
      <c r="NW320" s="129"/>
      <c r="NX320" s="129"/>
      <c r="NY320" s="129"/>
      <c r="NZ320" s="129"/>
      <c r="OA320" s="129"/>
      <c r="OB320" s="129"/>
      <c r="OC320" s="129"/>
      <c r="OD320" s="129"/>
      <c r="OE320" s="129"/>
      <c r="OF320" s="129"/>
      <c r="OG320" s="129"/>
      <c r="OH320" s="129"/>
      <c r="OI320" s="129"/>
      <c r="OJ320" s="129"/>
      <c r="OK320" s="129"/>
      <c r="OL320" s="129"/>
      <c r="OM320" s="129"/>
      <c r="ON320" s="129"/>
      <c r="OO320" s="129"/>
      <c r="OP320" s="129"/>
      <c r="OQ320" s="129"/>
      <c r="OR320" s="129"/>
      <c r="OS320" s="129"/>
      <c r="OT320" s="129"/>
      <c r="OU320" s="129"/>
      <c r="OV320" s="129"/>
      <c r="OW320" s="129"/>
      <c r="OX320" s="129"/>
      <c r="OY320" s="129"/>
      <c r="OZ320" s="129"/>
      <c r="PA320" s="129"/>
      <c r="PB320" s="129"/>
      <c r="PC320" s="129"/>
      <c r="PD320" s="129"/>
      <c r="PE320" s="129"/>
      <c r="PF320" s="129"/>
      <c r="PG320" s="129"/>
      <c r="PH320" s="129"/>
      <c r="PI320" s="129"/>
      <c r="PJ320" s="129"/>
      <c r="PK320" s="129"/>
      <c r="PL320" s="129"/>
      <c r="PM320" s="129"/>
      <c r="PN320" s="129"/>
      <c r="PO320" s="129"/>
      <c r="PP320" s="129"/>
      <c r="PQ320" s="129"/>
      <c r="PR320" s="129"/>
      <c r="PS320" s="129"/>
      <c r="PT320" s="129"/>
      <c r="PU320" s="129"/>
      <c r="PV320" s="129"/>
      <c r="PW320" s="129"/>
      <c r="PX320" s="129"/>
      <c r="PY320" s="129"/>
      <c r="PZ320" s="129"/>
      <c r="QA320" s="129"/>
      <c r="QB320" s="129"/>
      <c r="QC320" s="129"/>
      <c r="QD320" s="129"/>
      <c r="QE320" s="129"/>
      <c r="QF320" s="129"/>
      <c r="QG320" s="129"/>
      <c r="QH320" s="129"/>
      <c r="QI320" s="129"/>
      <c r="QJ320" s="129"/>
      <c r="QK320" s="129"/>
      <c r="QL320" s="129"/>
      <c r="QM320" s="129"/>
      <c r="QN320" s="129"/>
      <c r="QO320" s="129"/>
      <c r="QP320" s="129"/>
      <c r="QQ320" s="129"/>
      <c r="QR320" s="129"/>
      <c r="QS320" s="129"/>
      <c r="QT320" s="129"/>
      <c r="QU320" s="129"/>
      <c r="QV320" s="129"/>
      <c r="QW320" s="129"/>
      <c r="QX320" s="129"/>
      <c r="QY320" s="129"/>
      <c r="QZ320" s="129"/>
      <c r="RA320" s="129"/>
      <c r="RB320" s="129"/>
      <c r="RC320" s="129"/>
      <c r="RD320" s="129"/>
      <c r="RE320" s="129"/>
      <c r="RF320" s="129"/>
      <c r="RG320" s="129"/>
      <c r="RH320" s="129"/>
      <c r="RI320" s="129"/>
      <c r="RJ320" s="129"/>
      <c r="RK320" s="129"/>
      <c r="RL320" s="129"/>
      <c r="RM320" s="129"/>
      <c r="RN320" s="129"/>
      <c r="RO320" s="129"/>
      <c r="RP320" s="129"/>
      <c r="RQ320" s="129"/>
      <c r="RR320" s="129"/>
      <c r="RS320" s="129"/>
      <c r="RT320" s="129"/>
      <c r="RU320" s="129"/>
      <c r="RV320" s="129"/>
      <c r="RW320" s="129"/>
      <c r="RX320" s="129"/>
      <c r="RY320" s="129"/>
      <c r="RZ320" s="129"/>
      <c r="SA320" s="129"/>
      <c r="SB320" s="129"/>
      <c r="SC320" s="129"/>
      <c r="SD320" s="129"/>
      <c r="SE320" s="129"/>
      <c r="SF320" s="129"/>
      <c r="SG320" s="129"/>
      <c r="SH320" s="129"/>
      <c r="SI320" s="129"/>
      <c r="SJ320" s="129"/>
      <c r="SK320" s="129"/>
      <c r="SL320" s="129"/>
      <c r="SM320" s="129"/>
      <c r="SN320" s="129"/>
      <c r="SO320" s="129"/>
      <c r="SP320" s="129"/>
      <c r="SQ320" s="129"/>
      <c r="SR320" s="129"/>
      <c r="SS320" s="129"/>
      <c r="ST320" s="129"/>
      <c r="SU320" s="129"/>
      <c r="SV320" s="129"/>
      <c r="SW320" s="129"/>
      <c r="SX320" s="129"/>
      <c r="SY320" s="129"/>
      <c r="SZ320" s="129"/>
      <c r="TA320" s="129"/>
      <c r="TB320" s="129"/>
      <c r="TC320" s="129"/>
      <c r="TD320" s="129"/>
      <c r="TE320" s="129"/>
      <c r="TF320" s="129"/>
      <c r="TG320" s="129"/>
      <c r="TH320" s="129"/>
      <c r="TI320" s="129"/>
      <c r="TJ320" s="129"/>
      <c r="TK320" s="129"/>
      <c r="TL320" s="129"/>
      <c r="TM320" s="129"/>
      <c r="TN320" s="129"/>
      <c r="TO320" s="129"/>
      <c r="TP320" s="129"/>
      <c r="TQ320" s="129"/>
      <c r="TR320" s="129"/>
      <c r="TS320" s="129"/>
      <c r="TT320" s="129"/>
      <c r="TU320" s="129"/>
      <c r="TV320" s="129"/>
      <c r="TW320" s="129"/>
      <c r="TX320" s="129"/>
      <c r="TY320" s="129"/>
      <c r="TZ320" s="129"/>
      <c r="UA320" s="129"/>
      <c r="UB320" s="129"/>
      <c r="UC320" s="129"/>
      <c r="UD320" s="129"/>
      <c r="UE320" s="129"/>
      <c r="UF320" s="129"/>
      <c r="UG320" s="129"/>
      <c r="UH320" s="129"/>
      <c r="UI320" s="129"/>
      <c r="UJ320" s="129"/>
      <c r="UK320" s="129"/>
      <c r="UL320" s="129"/>
      <c r="UM320" s="129"/>
      <c r="UN320" s="129"/>
      <c r="UO320" s="129"/>
      <c r="UP320" s="129"/>
      <c r="UQ320" s="129"/>
      <c r="UR320" s="129"/>
      <c r="US320" s="129"/>
      <c r="UT320" s="129"/>
      <c r="UU320" s="129"/>
      <c r="UV320" s="129"/>
      <c r="UW320" s="129"/>
      <c r="UX320" s="129"/>
      <c r="UY320" s="129"/>
      <c r="UZ320" s="129"/>
      <c r="VA320" s="129"/>
      <c r="VB320" s="129"/>
      <c r="VC320" s="129"/>
      <c r="VD320" s="129"/>
      <c r="VE320" s="129"/>
      <c r="VF320" s="129"/>
      <c r="VG320" s="129"/>
      <c r="VH320" s="129"/>
      <c r="VI320" s="129"/>
      <c r="VJ320" s="129"/>
      <c r="VK320" s="129"/>
      <c r="VL320" s="129"/>
      <c r="VM320" s="129"/>
      <c r="VN320" s="129"/>
      <c r="VO320" s="129"/>
      <c r="VP320" s="129"/>
      <c r="VQ320" s="129"/>
      <c r="VR320" s="129"/>
      <c r="VS320" s="129"/>
      <c r="VT320" s="129"/>
      <c r="VU320" s="129"/>
      <c r="VV320" s="129"/>
      <c r="VW320" s="129"/>
      <c r="VX320" s="129"/>
      <c r="VY320" s="129"/>
      <c r="VZ320" s="129"/>
      <c r="WA320" s="129"/>
      <c r="WB320" s="129"/>
      <c r="WC320" s="129"/>
      <c r="WD320" s="129"/>
      <c r="WE320" s="129"/>
      <c r="WF320" s="129"/>
      <c r="WG320" s="129"/>
      <c r="WH320" s="129"/>
      <c r="WI320" s="129"/>
      <c r="WJ320" s="129"/>
      <c r="WK320" s="129"/>
      <c r="WL320" s="129"/>
      <c r="WM320" s="129"/>
      <c r="WN320" s="129"/>
      <c r="WO320" s="129"/>
      <c r="WP320" s="129"/>
      <c r="WQ320" s="129"/>
      <c r="WR320" s="129"/>
      <c r="WS320" s="129"/>
      <c r="WT320" s="129"/>
      <c r="WU320" s="129"/>
      <c r="WV320" s="129"/>
      <c r="WW320" s="129"/>
      <c r="WX320" s="129"/>
      <c r="WY320" s="129"/>
      <c r="WZ320" s="129"/>
      <c r="XA320" s="129"/>
      <c r="XB320" s="129"/>
      <c r="XC320" s="129"/>
      <c r="XD320" s="129"/>
      <c r="XE320" s="129"/>
      <c r="XF320" s="129"/>
      <c r="XG320" s="129"/>
      <c r="XH320" s="129"/>
      <c r="XI320" s="129"/>
      <c r="XJ320" s="129"/>
      <c r="XK320" s="129"/>
      <c r="XL320" s="129"/>
      <c r="XM320" s="129"/>
      <c r="XN320" s="129"/>
      <c r="XO320" s="129"/>
      <c r="XP320" s="129"/>
      <c r="XQ320" s="129"/>
      <c r="XR320" s="129"/>
      <c r="XS320" s="129"/>
      <c r="XT320" s="129"/>
      <c r="XU320" s="129"/>
      <c r="XV320" s="129"/>
      <c r="XW320" s="129"/>
      <c r="XX320" s="129"/>
      <c r="XY320" s="129"/>
      <c r="XZ320" s="129"/>
      <c r="YA320" s="129"/>
      <c r="YB320" s="129"/>
      <c r="YC320" s="129"/>
      <c r="YD320" s="129"/>
      <c r="YE320" s="129"/>
      <c r="YF320" s="129"/>
      <c r="YG320" s="129"/>
      <c r="YH320" s="129"/>
      <c r="YI320" s="129"/>
      <c r="YJ320" s="129"/>
      <c r="YK320" s="129"/>
      <c r="YL320" s="129"/>
      <c r="YM320" s="129"/>
      <c r="YN320" s="129"/>
      <c r="YO320" s="129"/>
      <c r="YP320" s="129"/>
      <c r="YQ320" s="129"/>
      <c r="YR320" s="129"/>
      <c r="YS320" s="129"/>
      <c r="YT320" s="129"/>
      <c r="YU320" s="129"/>
      <c r="YV320" s="129"/>
      <c r="YW320" s="129"/>
      <c r="YX320" s="129"/>
      <c r="YY320" s="129"/>
      <c r="YZ320" s="129"/>
      <c r="ZA320" s="129"/>
      <c r="ZB320" s="129"/>
      <c r="ZC320" s="129"/>
      <c r="ZD320" s="129"/>
      <c r="ZE320" s="129"/>
      <c r="ZF320" s="129"/>
      <c r="ZG320" s="129"/>
      <c r="ZH320" s="129"/>
      <c r="ZI320" s="129"/>
      <c r="ZJ320" s="129"/>
      <c r="ZK320" s="129"/>
      <c r="ZL320" s="129"/>
      <c r="ZM320" s="129"/>
      <c r="ZN320" s="129"/>
      <c r="ZO320" s="129"/>
      <c r="ZP320" s="129"/>
      <c r="ZQ320" s="129"/>
      <c r="ZR320" s="129"/>
      <c r="ZS320" s="129"/>
      <c r="ZT320" s="129"/>
      <c r="ZU320" s="129"/>
      <c r="ZV320" s="129"/>
      <c r="ZW320" s="129"/>
      <c r="ZX320" s="129"/>
      <c r="ZY320" s="129"/>
      <c r="ZZ320" s="129"/>
      <c r="AAA320" s="129"/>
      <c r="AAB320" s="129"/>
      <c r="AAC320" s="129"/>
      <c r="AAD320" s="129"/>
      <c r="AAE320" s="129"/>
      <c r="AAF320" s="129"/>
      <c r="AAG320" s="129"/>
      <c r="AAH320" s="129"/>
      <c r="AAI320" s="129"/>
      <c r="AAJ320" s="129"/>
      <c r="AAK320" s="129"/>
      <c r="AAL320" s="129"/>
      <c r="AAM320" s="129"/>
      <c r="AAN320" s="129"/>
      <c r="AAO320" s="129"/>
      <c r="AAP320" s="129"/>
      <c r="AAQ320" s="129"/>
      <c r="AAR320" s="129"/>
      <c r="AAS320" s="129"/>
      <c r="AAT320" s="129"/>
      <c r="AAU320" s="129"/>
      <c r="AAV320" s="129"/>
      <c r="AAW320" s="129"/>
      <c r="AAX320" s="129"/>
      <c r="AAY320" s="129"/>
      <c r="AAZ320" s="129"/>
      <c r="ABA320" s="129"/>
      <c r="ABB320" s="129"/>
      <c r="ABC320" s="129"/>
      <c r="ABD320" s="129"/>
      <c r="ABE320" s="129"/>
      <c r="ABF320" s="129"/>
      <c r="ABG320" s="129"/>
      <c r="ABH320" s="129"/>
      <c r="ABI320" s="129"/>
      <c r="ABJ320" s="129"/>
      <c r="ABK320" s="129"/>
      <c r="ABL320" s="129"/>
      <c r="ABM320" s="129"/>
      <c r="ABN320" s="129"/>
      <c r="ABO320" s="129"/>
      <c r="ABP320" s="129"/>
      <c r="ABQ320" s="129"/>
      <c r="ABR320" s="129"/>
      <c r="ABS320" s="129"/>
      <c r="ABT320" s="129"/>
      <c r="ABU320" s="129"/>
      <c r="ABV320" s="129"/>
      <c r="ABW320" s="129"/>
      <c r="ABX320" s="129"/>
      <c r="ABY320" s="129"/>
      <c r="ABZ320" s="129"/>
      <c r="ACA320" s="129"/>
      <c r="ACB320" s="129"/>
      <c r="ACC320" s="129"/>
      <c r="ACD320" s="129"/>
      <c r="ACE320" s="129"/>
      <c r="ACF320" s="129"/>
      <c r="ACG320" s="129"/>
      <c r="ACH320" s="129"/>
      <c r="ACI320" s="129"/>
      <c r="ACJ320" s="129"/>
      <c r="ACK320" s="129"/>
      <c r="ACL320" s="129"/>
      <c r="ACM320" s="129"/>
      <c r="ACN320" s="129"/>
      <c r="ACO320" s="129"/>
      <c r="ACP320" s="129"/>
      <c r="ACQ320" s="129"/>
      <c r="ACR320" s="129"/>
      <c r="ACS320" s="129"/>
      <c r="ACT320" s="129"/>
      <c r="ACU320" s="129"/>
      <c r="ACV320" s="129"/>
      <c r="ACW320" s="129"/>
      <c r="ACX320" s="129"/>
      <c r="ACY320" s="129"/>
      <c r="ACZ320" s="129"/>
      <c r="ADA320" s="129"/>
      <c r="ADB320" s="129"/>
      <c r="ADC320" s="129"/>
      <c r="ADD320" s="129"/>
      <c r="ADE320" s="129"/>
      <c r="ADF320" s="129"/>
      <c r="ADG320" s="129"/>
      <c r="ADH320" s="129"/>
      <c r="ADI320" s="129"/>
      <c r="ADJ320" s="129"/>
      <c r="ADK320" s="129"/>
      <c r="ADL320" s="129"/>
      <c r="ADM320" s="129"/>
      <c r="ADN320" s="129"/>
      <c r="ADO320" s="129"/>
      <c r="ADP320" s="129"/>
      <c r="ADQ320" s="129"/>
      <c r="ADR320" s="129"/>
      <c r="ADS320" s="129"/>
      <c r="ADT320" s="129"/>
      <c r="ADU320" s="129"/>
      <c r="ADV320" s="129"/>
      <c r="ADW320" s="129"/>
      <c r="ADX320" s="129"/>
      <c r="ADY320" s="129"/>
      <c r="ADZ320" s="129"/>
      <c r="AEA320" s="129"/>
      <c r="AEB320" s="129"/>
      <c r="AEC320" s="129"/>
    </row>
    <row r="321" spans="1:809" s="187" customFormat="1" ht="15" customHeight="1">
      <c r="A321" s="180"/>
      <c r="B321" s="180"/>
      <c r="C321" s="185"/>
      <c r="D321" s="218"/>
      <c r="E321" s="188"/>
      <c r="F321" s="183"/>
      <c r="G321" s="189"/>
      <c r="H321" s="182"/>
      <c r="I321" s="189"/>
      <c r="J321" s="190"/>
      <c r="K321" s="191"/>
      <c r="L321" s="180"/>
      <c r="M321" s="181"/>
      <c r="N321" s="182"/>
      <c r="O321" s="183"/>
      <c r="P321" s="184"/>
      <c r="Q321" s="185"/>
      <c r="R321" s="186"/>
      <c r="S321" s="222"/>
      <c r="T321" s="199"/>
      <c r="U321" s="199"/>
      <c r="V321" s="223"/>
      <c r="W321" s="223"/>
      <c r="X321" s="223"/>
      <c r="Y321" s="223"/>
      <c r="Z321" s="223"/>
      <c r="AA321" s="223"/>
      <c r="AB321" s="224"/>
      <c r="AC321" s="225"/>
      <c r="AD321" s="225"/>
      <c r="AE321" s="225"/>
      <c r="AF321" s="225"/>
      <c r="AG321" s="225"/>
      <c r="AH321" s="225"/>
      <c r="AI321" s="225"/>
      <c r="AJ321" s="225"/>
      <c r="AK321" s="225"/>
      <c r="AL321" s="225"/>
      <c r="AM321" s="225"/>
      <c r="AN321" s="225"/>
      <c r="AO321" s="129"/>
      <c r="AP321" s="129"/>
      <c r="AQ321" s="129"/>
      <c r="AR321" s="129"/>
      <c r="AS321" s="129"/>
      <c r="AT321" s="129"/>
      <c r="AU321" s="129"/>
      <c r="AV321" s="129"/>
      <c r="AW321" s="129"/>
      <c r="AX321" s="129"/>
      <c r="AY321" s="129"/>
      <c r="AZ321" s="129"/>
      <c r="BA321" s="129"/>
      <c r="BB321" s="129"/>
      <c r="BC321" s="129"/>
      <c r="BD321" s="129"/>
      <c r="BE321" s="129"/>
      <c r="BF321" s="129"/>
      <c r="BG321" s="129"/>
      <c r="BH321" s="129"/>
      <c r="BI321" s="129"/>
      <c r="BJ321" s="129"/>
      <c r="BK321" s="129"/>
      <c r="BL321" s="129"/>
      <c r="BM321" s="129"/>
      <c r="BN321" s="129"/>
      <c r="BO321" s="129"/>
      <c r="BP321" s="129"/>
      <c r="BQ321" s="129"/>
      <c r="BR321" s="129"/>
      <c r="BS321" s="129"/>
      <c r="BT321" s="129"/>
      <c r="BU321" s="129"/>
      <c r="BV321" s="129"/>
      <c r="BW321" s="129"/>
      <c r="BX321" s="129"/>
      <c r="BY321" s="129"/>
      <c r="BZ321" s="129"/>
      <c r="CA321" s="129"/>
      <c r="CB321" s="129"/>
      <c r="CC321" s="129"/>
      <c r="CD321" s="129"/>
      <c r="CE321" s="129"/>
      <c r="CF321" s="129"/>
      <c r="CG321" s="129"/>
      <c r="CH321" s="129"/>
      <c r="CI321" s="129"/>
      <c r="CJ321" s="129"/>
      <c r="CK321" s="129"/>
      <c r="CL321" s="129"/>
      <c r="CM321" s="129"/>
      <c r="CN321" s="129"/>
      <c r="CO321" s="129"/>
      <c r="CP321" s="129"/>
      <c r="CQ321" s="129"/>
      <c r="CR321" s="129"/>
      <c r="CS321" s="129"/>
      <c r="CT321" s="129"/>
      <c r="CU321" s="129"/>
      <c r="CV321" s="129"/>
      <c r="CW321" s="129"/>
      <c r="CX321" s="129"/>
      <c r="CY321" s="129"/>
      <c r="CZ321" s="129"/>
      <c r="DA321" s="129"/>
      <c r="DB321" s="129"/>
      <c r="DC321" s="129"/>
      <c r="DD321" s="129"/>
      <c r="DE321" s="129"/>
      <c r="DF321" s="129"/>
      <c r="DG321" s="129"/>
      <c r="DH321" s="129"/>
      <c r="DI321" s="129"/>
      <c r="DJ321" s="129"/>
      <c r="DK321" s="129"/>
      <c r="DL321" s="129"/>
      <c r="DM321" s="129"/>
      <c r="DN321" s="129"/>
      <c r="DO321" s="129"/>
      <c r="DP321" s="129"/>
      <c r="DQ321" s="129"/>
      <c r="DR321" s="129"/>
      <c r="DS321" s="129"/>
      <c r="DT321" s="129"/>
      <c r="DU321" s="129"/>
      <c r="DV321" s="129"/>
      <c r="DW321" s="129"/>
      <c r="DX321" s="129"/>
      <c r="DY321" s="129"/>
      <c r="DZ321" s="129"/>
      <c r="EA321" s="129"/>
      <c r="EB321" s="129"/>
      <c r="EC321" s="129"/>
      <c r="ED321" s="129"/>
      <c r="EE321" s="129"/>
      <c r="EF321" s="129"/>
      <c r="EG321" s="129"/>
      <c r="EH321" s="129"/>
      <c r="EI321" s="129"/>
      <c r="EJ321" s="129"/>
      <c r="EK321" s="129"/>
      <c r="EL321" s="129"/>
      <c r="EM321" s="129"/>
      <c r="EN321" s="129"/>
      <c r="EO321" s="129"/>
      <c r="EP321" s="129"/>
      <c r="EQ321" s="129"/>
      <c r="ER321" s="129"/>
      <c r="ES321" s="129"/>
      <c r="ET321" s="129"/>
      <c r="EU321" s="129"/>
      <c r="EV321" s="129"/>
      <c r="EW321" s="129"/>
      <c r="EX321" s="129"/>
      <c r="EY321" s="129"/>
      <c r="EZ321" s="129"/>
      <c r="FA321" s="129"/>
      <c r="FB321" s="129"/>
      <c r="FC321" s="129"/>
      <c r="FD321" s="129"/>
      <c r="FE321" s="129"/>
      <c r="FF321" s="129"/>
      <c r="FG321" s="129"/>
      <c r="FH321" s="129"/>
      <c r="FI321" s="129"/>
      <c r="FJ321" s="129"/>
      <c r="FK321" s="129"/>
      <c r="FL321" s="129"/>
      <c r="FM321" s="129"/>
      <c r="FN321" s="129"/>
      <c r="FO321" s="129"/>
      <c r="FP321" s="129"/>
      <c r="FQ321" s="129"/>
      <c r="FR321" s="129"/>
      <c r="FS321" s="129"/>
      <c r="FT321" s="129"/>
      <c r="FU321" s="129"/>
      <c r="FV321" s="129"/>
      <c r="FW321" s="129"/>
      <c r="FX321" s="129"/>
      <c r="FY321" s="129"/>
      <c r="FZ321" s="129"/>
      <c r="GA321" s="129"/>
      <c r="GB321" s="129"/>
      <c r="GC321" s="129"/>
      <c r="GD321" s="129"/>
      <c r="GE321" s="129"/>
      <c r="GF321" s="129"/>
      <c r="GG321" s="129"/>
      <c r="GH321" s="129"/>
      <c r="GI321" s="129"/>
      <c r="GJ321" s="129"/>
      <c r="GK321" s="129"/>
      <c r="GL321" s="129"/>
      <c r="GM321" s="129"/>
      <c r="GN321" s="129"/>
      <c r="GO321" s="129"/>
      <c r="GP321" s="129"/>
      <c r="GQ321" s="129"/>
      <c r="GR321" s="129"/>
      <c r="GS321" s="129"/>
      <c r="GT321" s="129"/>
      <c r="GU321" s="129"/>
      <c r="GV321" s="129"/>
      <c r="GW321" s="129"/>
      <c r="GX321" s="129"/>
      <c r="GY321" s="129"/>
      <c r="GZ321" s="129"/>
      <c r="HA321" s="129"/>
      <c r="HB321" s="129"/>
      <c r="HC321" s="129"/>
      <c r="HD321" s="129"/>
      <c r="HE321" s="129"/>
      <c r="HF321" s="129"/>
      <c r="HG321" s="129"/>
      <c r="HH321" s="129"/>
      <c r="HI321" s="129"/>
      <c r="HJ321" s="129"/>
      <c r="HK321" s="129"/>
      <c r="HL321" s="129"/>
      <c r="HM321" s="129"/>
      <c r="HN321" s="129"/>
      <c r="HO321" s="129"/>
      <c r="HP321" s="129"/>
      <c r="HQ321" s="129"/>
      <c r="HR321" s="129"/>
      <c r="HS321" s="129"/>
      <c r="HT321" s="129"/>
      <c r="HU321" s="129"/>
      <c r="HV321" s="129"/>
      <c r="HW321" s="129"/>
      <c r="HX321" s="129"/>
      <c r="HY321" s="129"/>
      <c r="HZ321" s="129"/>
      <c r="IA321" s="129"/>
      <c r="IB321" s="129"/>
      <c r="IC321" s="129"/>
      <c r="ID321" s="129"/>
      <c r="IE321" s="129"/>
      <c r="IF321" s="129"/>
      <c r="IG321" s="129"/>
      <c r="IH321" s="129"/>
      <c r="II321" s="129"/>
      <c r="IJ321" s="129"/>
      <c r="IK321" s="129"/>
      <c r="IL321" s="129"/>
      <c r="IM321" s="129"/>
      <c r="IN321" s="129"/>
      <c r="IO321" s="129"/>
      <c r="IP321" s="129"/>
      <c r="IQ321" s="129"/>
      <c r="IR321" s="129"/>
      <c r="IS321" s="129"/>
      <c r="IT321" s="129"/>
      <c r="IU321" s="129"/>
      <c r="IV321" s="129"/>
      <c r="IW321" s="129"/>
      <c r="IX321" s="129"/>
      <c r="IY321" s="129"/>
      <c r="IZ321" s="129"/>
      <c r="JA321" s="129"/>
      <c r="JB321" s="129"/>
      <c r="JC321" s="129"/>
      <c r="JD321" s="129"/>
      <c r="JE321" s="129"/>
      <c r="JF321" s="129"/>
      <c r="JG321" s="129"/>
      <c r="JH321" s="129"/>
      <c r="JI321" s="129"/>
      <c r="JJ321" s="129"/>
      <c r="JK321" s="129"/>
      <c r="JL321" s="129"/>
      <c r="JM321" s="129"/>
      <c r="JN321" s="129"/>
      <c r="JO321" s="129"/>
      <c r="JP321" s="129"/>
      <c r="JQ321" s="129"/>
      <c r="JR321" s="129"/>
      <c r="JS321" s="129"/>
      <c r="JT321" s="129"/>
      <c r="JU321" s="129"/>
      <c r="JV321" s="129"/>
      <c r="JW321" s="129"/>
      <c r="JX321" s="129"/>
      <c r="JY321" s="129"/>
      <c r="JZ321" s="129"/>
      <c r="KA321" s="129"/>
      <c r="KB321" s="129"/>
      <c r="KC321" s="129"/>
      <c r="KD321" s="129"/>
      <c r="KE321" s="129"/>
      <c r="KF321" s="129"/>
      <c r="KG321" s="129"/>
      <c r="KH321" s="129"/>
      <c r="KI321" s="129"/>
      <c r="KJ321" s="129"/>
      <c r="KK321" s="129"/>
      <c r="KL321" s="129"/>
      <c r="KM321" s="129"/>
      <c r="KN321" s="129"/>
      <c r="KO321" s="129"/>
      <c r="KP321" s="129"/>
      <c r="KQ321" s="129"/>
      <c r="KR321" s="129"/>
      <c r="KS321" s="129"/>
      <c r="KT321" s="129"/>
      <c r="KU321" s="129"/>
      <c r="KV321" s="129"/>
      <c r="KW321" s="129"/>
      <c r="KX321" s="129"/>
      <c r="KY321" s="129"/>
      <c r="KZ321" s="129"/>
      <c r="LA321" s="129"/>
      <c r="LB321" s="129"/>
      <c r="LC321" s="129"/>
      <c r="LD321" s="129"/>
      <c r="LE321" s="129"/>
      <c r="LF321" s="129"/>
      <c r="LG321" s="129"/>
      <c r="LH321" s="129"/>
      <c r="LI321" s="129"/>
      <c r="LJ321" s="129"/>
      <c r="LK321" s="129"/>
      <c r="LL321" s="129"/>
      <c r="LM321" s="129"/>
      <c r="LN321" s="129"/>
      <c r="LO321" s="129"/>
      <c r="LP321" s="129"/>
      <c r="LQ321" s="129"/>
      <c r="LR321" s="129"/>
      <c r="LS321" s="129"/>
      <c r="LT321" s="129"/>
      <c r="LU321" s="129"/>
      <c r="LV321" s="129"/>
      <c r="LW321" s="129"/>
      <c r="LX321" s="129"/>
      <c r="LY321" s="129"/>
      <c r="LZ321" s="129"/>
      <c r="MA321" s="129"/>
      <c r="MB321" s="129"/>
      <c r="MC321" s="129"/>
      <c r="MD321" s="129"/>
      <c r="ME321" s="129"/>
      <c r="MF321" s="129"/>
      <c r="MG321" s="129"/>
      <c r="MH321" s="129"/>
      <c r="MI321" s="129"/>
      <c r="MJ321" s="129"/>
      <c r="MK321" s="129"/>
      <c r="ML321" s="129"/>
      <c r="MM321" s="129"/>
      <c r="MN321" s="129"/>
      <c r="MO321" s="129"/>
      <c r="MP321" s="129"/>
      <c r="MQ321" s="129"/>
      <c r="MR321" s="129"/>
      <c r="MS321" s="129"/>
      <c r="MT321" s="129"/>
      <c r="MU321" s="129"/>
      <c r="MV321" s="129"/>
      <c r="MW321" s="129"/>
      <c r="MX321" s="129"/>
      <c r="MY321" s="129"/>
      <c r="MZ321" s="129"/>
      <c r="NA321" s="129"/>
      <c r="NB321" s="129"/>
      <c r="NC321" s="129"/>
      <c r="ND321" s="129"/>
      <c r="NE321" s="129"/>
      <c r="NF321" s="129"/>
      <c r="NG321" s="129"/>
      <c r="NH321" s="129"/>
      <c r="NI321" s="129"/>
      <c r="NJ321" s="129"/>
      <c r="NK321" s="129"/>
      <c r="NL321" s="129"/>
      <c r="NM321" s="129"/>
      <c r="NN321" s="129"/>
      <c r="NO321" s="129"/>
      <c r="NP321" s="129"/>
      <c r="NQ321" s="129"/>
      <c r="NR321" s="129"/>
      <c r="NS321" s="129"/>
      <c r="NT321" s="129"/>
      <c r="NU321" s="129"/>
      <c r="NV321" s="129"/>
      <c r="NW321" s="129"/>
      <c r="NX321" s="129"/>
      <c r="NY321" s="129"/>
      <c r="NZ321" s="129"/>
      <c r="OA321" s="129"/>
      <c r="OB321" s="129"/>
      <c r="OC321" s="129"/>
      <c r="OD321" s="129"/>
      <c r="OE321" s="129"/>
      <c r="OF321" s="129"/>
      <c r="OG321" s="129"/>
      <c r="OH321" s="129"/>
      <c r="OI321" s="129"/>
      <c r="OJ321" s="129"/>
      <c r="OK321" s="129"/>
      <c r="OL321" s="129"/>
      <c r="OM321" s="129"/>
      <c r="ON321" s="129"/>
      <c r="OO321" s="129"/>
      <c r="OP321" s="129"/>
      <c r="OQ321" s="129"/>
      <c r="OR321" s="129"/>
      <c r="OS321" s="129"/>
      <c r="OT321" s="129"/>
      <c r="OU321" s="129"/>
      <c r="OV321" s="129"/>
      <c r="OW321" s="129"/>
      <c r="OX321" s="129"/>
      <c r="OY321" s="129"/>
      <c r="OZ321" s="129"/>
      <c r="PA321" s="129"/>
      <c r="PB321" s="129"/>
      <c r="PC321" s="129"/>
      <c r="PD321" s="129"/>
      <c r="PE321" s="129"/>
      <c r="PF321" s="129"/>
      <c r="PG321" s="129"/>
      <c r="PH321" s="129"/>
      <c r="PI321" s="129"/>
      <c r="PJ321" s="129"/>
      <c r="PK321" s="129"/>
      <c r="PL321" s="129"/>
      <c r="PM321" s="129"/>
      <c r="PN321" s="129"/>
      <c r="PO321" s="129"/>
      <c r="PP321" s="129"/>
      <c r="PQ321" s="129"/>
      <c r="PR321" s="129"/>
      <c r="PS321" s="129"/>
      <c r="PT321" s="129"/>
      <c r="PU321" s="129"/>
      <c r="PV321" s="129"/>
      <c r="PW321" s="129"/>
      <c r="PX321" s="129"/>
      <c r="PY321" s="129"/>
      <c r="PZ321" s="129"/>
      <c r="QA321" s="129"/>
      <c r="QB321" s="129"/>
      <c r="QC321" s="129"/>
      <c r="QD321" s="129"/>
      <c r="QE321" s="129"/>
      <c r="QF321" s="129"/>
      <c r="QG321" s="129"/>
      <c r="QH321" s="129"/>
      <c r="QI321" s="129"/>
      <c r="QJ321" s="129"/>
      <c r="QK321" s="129"/>
      <c r="QL321" s="129"/>
      <c r="QM321" s="129"/>
      <c r="QN321" s="129"/>
      <c r="QO321" s="129"/>
      <c r="QP321" s="129"/>
      <c r="QQ321" s="129"/>
      <c r="QR321" s="129"/>
      <c r="QS321" s="129"/>
      <c r="QT321" s="129"/>
      <c r="QU321" s="129"/>
      <c r="QV321" s="129"/>
      <c r="QW321" s="129"/>
      <c r="QX321" s="129"/>
      <c r="QY321" s="129"/>
      <c r="QZ321" s="129"/>
      <c r="RA321" s="129"/>
      <c r="RB321" s="129"/>
      <c r="RC321" s="129"/>
      <c r="RD321" s="129"/>
      <c r="RE321" s="129"/>
      <c r="RF321" s="129"/>
      <c r="RG321" s="129"/>
      <c r="RH321" s="129"/>
      <c r="RI321" s="129"/>
      <c r="RJ321" s="129"/>
      <c r="RK321" s="129"/>
      <c r="RL321" s="129"/>
      <c r="RM321" s="129"/>
      <c r="RN321" s="129"/>
      <c r="RO321" s="129"/>
      <c r="RP321" s="129"/>
      <c r="RQ321" s="129"/>
      <c r="RR321" s="129"/>
      <c r="RS321" s="129"/>
      <c r="RT321" s="129"/>
      <c r="RU321" s="129"/>
      <c r="RV321" s="129"/>
      <c r="RW321" s="129"/>
      <c r="RX321" s="129"/>
      <c r="RY321" s="129"/>
      <c r="RZ321" s="129"/>
      <c r="SA321" s="129"/>
      <c r="SB321" s="129"/>
      <c r="SC321" s="129"/>
      <c r="SD321" s="129"/>
      <c r="SE321" s="129"/>
      <c r="SF321" s="129"/>
      <c r="SG321" s="129"/>
      <c r="SH321" s="129"/>
      <c r="SI321" s="129"/>
      <c r="SJ321" s="129"/>
      <c r="SK321" s="129"/>
      <c r="SL321" s="129"/>
      <c r="SM321" s="129"/>
      <c r="SN321" s="129"/>
      <c r="SO321" s="129"/>
      <c r="SP321" s="129"/>
      <c r="SQ321" s="129"/>
      <c r="SR321" s="129"/>
      <c r="SS321" s="129"/>
      <c r="ST321" s="129"/>
      <c r="SU321" s="129"/>
      <c r="SV321" s="129"/>
      <c r="SW321" s="129"/>
      <c r="SX321" s="129"/>
      <c r="SY321" s="129"/>
      <c r="SZ321" s="129"/>
      <c r="TA321" s="129"/>
      <c r="TB321" s="129"/>
      <c r="TC321" s="129"/>
      <c r="TD321" s="129"/>
      <c r="TE321" s="129"/>
      <c r="TF321" s="129"/>
      <c r="TG321" s="129"/>
      <c r="TH321" s="129"/>
      <c r="TI321" s="129"/>
      <c r="TJ321" s="129"/>
      <c r="TK321" s="129"/>
      <c r="TL321" s="129"/>
      <c r="TM321" s="129"/>
      <c r="TN321" s="129"/>
      <c r="TO321" s="129"/>
      <c r="TP321" s="129"/>
      <c r="TQ321" s="129"/>
      <c r="TR321" s="129"/>
      <c r="TS321" s="129"/>
      <c r="TT321" s="129"/>
      <c r="TU321" s="129"/>
      <c r="TV321" s="129"/>
      <c r="TW321" s="129"/>
      <c r="TX321" s="129"/>
      <c r="TY321" s="129"/>
      <c r="TZ321" s="129"/>
      <c r="UA321" s="129"/>
      <c r="UB321" s="129"/>
      <c r="UC321" s="129"/>
      <c r="UD321" s="129"/>
      <c r="UE321" s="129"/>
      <c r="UF321" s="129"/>
      <c r="UG321" s="129"/>
      <c r="UH321" s="129"/>
      <c r="UI321" s="129"/>
      <c r="UJ321" s="129"/>
      <c r="UK321" s="129"/>
      <c r="UL321" s="129"/>
      <c r="UM321" s="129"/>
      <c r="UN321" s="129"/>
      <c r="UO321" s="129"/>
      <c r="UP321" s="129"/>
      <c r="UQ321" s="129"/>
      <c r="UR321" s="129"/>
      <c r="US321" s="129"/>
      <c r="UT321" s="129"/>
      <c r="UU321" s="129"/>
      <c r="UV321" s="129"/>
      <c r="UW321" s="129"/>
      <c r="UX321" s="129"/>
      <c r="UY321" s="129"/>
      <c r="UZ321" s="129"/>
      <c r="VA321" s="129"/>
      <c r="VB321" s="129"/>
      <c r="VC321" s="129"/>
      <c r="VD321" s="129"/>
      <c r="VE321" s="129"/>
      <c r="VF321" s="129"/>
      <c r="VG321" s="129"/>
      <c r="VH321" s="129"/>
      <c r="VI321" s="129"/>
      <c r="VJ321" s="129"/>
      <c r="VK321" s="129"/>
      <c r="VL321" s="129"/>
      <c r="VM321" s="129"/>
      <c r="VN321" s="129"/>
      <c r="VO321" s="129"/>
      <c r="VP321" s="129"/>
      <c r="VQ321" s="129"/>
      <c r="VR321" s="129"/>
      <c r="VS321" s="129"/>
      <c r="VT321" s="129"/>
      <c r="VU321" s="129"/>
      <c r="VV321" s="129"/>
      <c r="VW321" s="129"/>
      <c r="VX321" s="129"/>
      <c r="VY321" s="129"/>
      <c r="VZ321" s="129"/>
      <c r="WA321" s="129"/>
      <c r="WB321" s="129"/>
      <c r="WC321" s="129"/>
      <c r="WD321" s="129"/>
      <c r="WE321" s="129"/>
      <c r="WF321" s="129"/>
      <c r="WG321" s="129"/>
      <c r="WH321" s="129"/>
      <c r="WI321" s="129"/>
      <c r="WJ321" s="129"/>
      <c r="WK321" s="129"/>
      <c r="WL321" s="129"/>
      <c r="WM321" s="129"/>
      <c r="WN321" s="129"/>
      <c r="WO321" s="129"/>
      <c r="WP321" s="129"/>
      <c r="WQ321" s="129"/>
      <c r="WR321" s="129"/>
      <c r="WS321" s="129"/>
      <c r="WT321" s="129"/>
      <c r="WU321" s="129"/>
      <c r="WV321" s="129"/>
      <c r="WW321" s="129"/>
      <c r="WX321" s="129"/>
      <c r="WY321" s="129"/>
      <c r="WZ321" s="129"/>
      <c r="XA321" s="129"/>
      <c r="XB321" s="129"/>
      <c r="XC321" s="129"/>
      <c r="XD321" s="129"/>
      <c r="XE321" s="129"/>
      <c r="XF321" s="129"/>
      <c r="XG321" s="129"/>
      <c r="XH321" s="129"/>
      <c r="XI321" s="129"/>
      <c r="XJ321" s="129"/>
      <c r="XK321" s="129"/>
      <c r="XL321" s="129"/>
      <c r="XM321" s="129"/>
      <c r="XN321" s="129"/>
      <c r="XO321" s="129"/>
      <c r="XP321" s="129"/>
      <c r="XQ321" s="129"/>
      <c r="XR321" s="129"/>
      <c r="XS321" s="129"/>
      <c r="XT321" s="129"/>
      <c r="XU321" s="129"/>
      <c r="XV321" s="129"/>
      <c r="XW321" s="129"/>
      <c r="XX321" s="129"/>
      <c r="XY321" s="129"/>
      <c r="XZ321" s="129"/>
      <c r="YA321" s="129"/>
      <c r="YB321" s="129"/>
      <c r="YC321" s="129"/>
      <c r="YD321" s="129"/>
      <c r="YE321" s="129"/>
      <c r="YF321" s="129"/>
      <c r="YG321" s="129"/>
      <c r="YH321" s="129"/>
      <c r="YI321" s="129"/>
      <c r="YJ321" s="129"/>
      <c r="YK321" s="129"/>
      <c r="YL321" s="129"/>
      <c r="YM321" s="129"/>
      <c r="YN321" s="129"/>
      <c r="YO321" s="129"/>
      <c r="YP321" s="129"/>
      <c r="YQ321" s="129"/>
      <c r="YR321" s="129"/>
      <c r="YS321" s="129"/>
      <c r="YT321" s="129"/>
      <c r="YU321" s="129"/>
      <c r="YV321" s="129"/>
      <c r="YW321" s="129"/>
      <c r="YX321" s="129"/>
      <c r="YY321" s="129"/>
      <c r="YZ321" s="129"/>
      <c r="ZA321" s="129"/>
      <c r="ZB321" s="129"/>
      <c r="ZC321" s="129"/>
      <c r="ZD321" s="129"/>
      <c r="ZE321" s="129"/>
      <c r="ZF321" s="129"/>
      <c r="ZG321" s="129"/>
      <c r="ZH321" s="129"/>
      <c r="ZI321" s="129"/>
      <c r="ZJ321" s="129"/>
      <c r="ZK321" s="129"/>
      <c r="ZL321" s="129"/>
      <c r="ZM321" s="129"/>
      <c r="ZN321" s="129"/>
      <c r="ZO321" s="129"/>
      <c r="ZP321" s="129"/>
      <c r="ZQ321" s="129"/>
      <c r="ZR321" s="129"/>
      <c r="ZS321" s="129"/>
      <c r="ZT321" s="129"/>
      <c r="ZU321" s="129"/>
      <c r="ZV321" s="129"/>
      <c r="ZW321" s="129"/>
      <c r="ZX321" s="129"/>
      <c r="ZY321" s="129"/>
      <c r="ZZ321" s="129"/>
      <c r="AAA321" s="129"/>
      <c r="AAB321" s="129"/>
      <c r="AAC321" s="129"/>
      <c r="AAD321" s="129"/>
      <c r="AAE321" s="129"/>
      <c r="AAF321" s="129"/>
      <c r="AAG321" s="129"/>
      <c r="AAH321" s="129"/>
      <c r="AAI321" s="129"/>
      <c r="AAJ321" s="129"/>
      <c r="AAK321" s="129"/>
      <c r="AAL321" s="129"/>
      <c r="AAM321" s="129"/>
      <c r="AAN321" s="129"/>
      <c r="AAO321" s="129"/>
      <c r="AAP321" s="129"/>
      <c r="AAQ321" s="129"/>
      <c r="AAR321" s="129"/>
      <c r="AAS321" s="129"/>
      <c r="AAT321" s="129"/>
      <c r="AAU321" s="129"/>
      <c r="AAV321" s="129"/>
      <c r="AAW321" s="129"/>
      <c r="AAX321" s="129"/>
      <c r="AAY321" s="129"/>
      <c r="AAZ321" s="129"/>
      <c r="ABA321" s="129"/>
      <c r="ABB321" s="129"/>
      <c r="ABC321" s="129"/>
      <c r="ABD321" s="129"/>
      <c r="ABE321" s="129"/>
      <c r="ABF321" s="129"/>
      <c r="ABG321" s="129"/>
      <c r="ABH321" s="129"/>
      <c r="ABI321" s="129"/>
      <c r="ABJ321" s="129"/>
      <c r="ABK321" s="129"/>
      <c r="ABL321" s="129"/>
      <c r="ABM321" s="129"/>
      <c r="ABN321" s="129"/>
      <c r="ABO321" s="129"/>
      <c r="ABP321" s="129"/>
      <c r="ABQ321" s="129"/>
      <c r="ABR321" s="129"/>
      <c r="ABS321" s="129"/>
      <c r="ABT321" s="129"/>
      <c r="ABU321" s="129"/>
      <c r="ABV321" s="129"/>
      <c r="ABW321" s="129"/>
      <c r="ABX321" s="129"/>
      <c r="ABY321" s="129"/>
      <c r="ABZ321" s="129"/>
      <c r="ACA321" s="129"/>
      <c r="ACB321" s="129"/>
      <c r="ACC321" s="129"/>
      <c r="ACD321" s="129"/>
      <c r="ACE321" s="129"/>
      <c r="ACF321" s="129"/>
      <c r="ACG321" s="129"/>
      <c r="ACH321" s="129"/>
      <c r="ACI321" s="129"/>
      <c r="ACJ321" s="129"/>
      <c r="ACK321" s="129"/>
      <c r="ACL321" s="129"/>
      <c r="ACM321" s="129"/>
      <c r="ACN321" s="129"/>
      <c r="ACO321" s="129"/>
      <c r="ACP321" s="129"/>
      <c r="ACQ321" s="129"/>
      <c r="ACR321" s="129"/>
      <c r="ACS321" s="129"/>
      <c r="ACT321" s="129"/>
      <c r="ACU321" s="129"/>
      <c r="ACV321" s="129"/>
      <c r="ACW321" s="129"/>
      <c r="ACX321" s="129"/>
      <c r="ACY321" s="129"/>
      <c r="ACZ321" s="129"/>
      <c r="ADA321" s="129"/>
      <c r="ADB321" s="129"/>
      <c r="ADC321" s="129"/>
      <c r="ADD321" s="129"/>
      <c r="ADE321" s="129"/>
      <c r="ADF321" s="129"/>
      <c r="ADG321" s="129"/>
      <c r="ADH321" s="129"/>
      <c r="ADI321" s="129"/>
      <c r="ADJ321" s="129"/>
      <c r="ADK321" s="129"/>
      <c r="ADL321" s="129"/>
      <c r="ADM321" s="129"/>
      <c r="ADN321" s="129"/>
      <c r="ADO321" s="129"/>
      <c r="ADP321" s="129"/>
      <c r="ADQ321" s="129"/>
      <c r="ADR321" s="129"/>
      <c r="ADS321" s="129"/>
      <c r="ADT321" s="129"/>
      <c r="ADU321" s="129"/>
      <c r="ADV321" s="129"/>
      <c r="ADW321" s="129"/>
      <c r="ADX321" s="129"/>
      <c r="ADY321" s="129"/>
      <c r="ADZ321" s="129"/>
      <c r="AEA321" s="129"/>
      <c r="AEB321" s="129"/>
      <c r="AEC321" s="129"/>
    </row>
    <row r="322" spans="1:809" s="187" customFormat="1" ht="15" customHeight="1">
      <c r="A322" s="180"/>
      <c r="B322" s="180"/>
      <c r="C322" s="185"/>
      <c r="D322" s="218"/>
      <c r="E322" s="188"/>
      <c r="F322" s="183"/>
      <c r="G322" s="189"/>
      <c r="H322" s="182"/>
      <c r="I322" s="189"/>
      <c r="J322" s="190"/>
      <c r="K322" s="191"/>
      <c r="L322" s="180"/>
      <c r="M322" s="181"/>
      <c r="N322" s="182"/>
      <c r="O322" s="183"/>
      <c r="P322" s="184"/>
      <c r="Q322" s="185"/>
      <c r="R322" s="186"/>
      <c r="S322" s="205" t="s">
        <v>726</v>
      </c>
      <c r="T322" s="199" t="s">
        <v>727</v>
      </c>
      <c r="U322" s="199"/>
      <c r="V322" s="223"/>
      <c r="W322" s="223"/>
      <c r="X322" s="223"/>
      <c r="Y322" s="223"/>
      <c r="Z322" s="223"/>
      <c r="AA322" s="223"/>
      <c r="AB322" s="224"/>
      <c r="AC322" s="225"/>
      <c r="AD322" s="225"/>
      <c r="AE322" s="225"/>
      <c r="AF322" s="225"/>
      <c r="AG322" s="225"/>
      <c r="AH322" s="225"/>
      <c r="AI322" s="225"/>
      <c r="AJ322" s="225"/>
      <c r="AK322" s="225"/>
      <c r="AL322" s="225"/>
      <c r="AM322" s="225"/>
      <c r="AN322" s="225"/>
      <c r="AO322" s="129"/>
      <c r="AP322" s="129"/>
      <c r="AQ322" s="129"/>
      <c r="AR322" s="129"/>
      <c r="AS322" s="129"/>
      <c r="AT322" s="129"/>
      <c r="AU322" s="129"/>
      <c r="AV322" s="129"/>
      <c r="AW322" s="129"/>
      <c r="AX322" s="129"/>
      <c r="AY322" s="129"/>
      <c r="AZ322" s="129"/>
      <c r="BA322" s="129"/>
      <c r="BB322" s="129"/>
      <c r="BC322" s="129"/>
      <c r="BD322" s="129"/>
      <c r="BE322" s="129"/>
      <c r="BF322" s="129"/>
      <c r="BG322" s="129"/>
      <c r="BH322" s="129"/>
      <c r="BI322" s="129"/>
      <c r="BJ322" s="129"/>
      <c r="BK322" s="129"/>
      <c r="BL322" s="129"/>
      <c r="BM322" s="129"/>
      <c r="BN322" s="129"/>
      <c r="BO322" s="129"/>
      <c r="BP322" s="129"/>
      <c r="BQ322" s="129"/>
      <c r="BR322" s="129"/>
      <c r="BS322" s="129"/>
      <c r="BT322" s="129"/>
      <c r="BU322" s="129"/>
      <c r="BV322" s="129"/>
      <c r="BW322" s="129"/>
      <c r="BX322" s="129"/>
      <c r="BY322" s="129"/>
      <c r="BZ322" s="129"/>
      <c r="CA322" s="129"/>
      <c r="CB322" s="129"/>
      <c r="CC322" s="129"/>
      <c r="CD322" s="129"/>
      <c r="CE322" s="129"/>
      <c r="CF322" s="129"/>
      <c r="CG322" s="129"/>
      <c r="CH322" s="129"/>
      <c r="CI322" s="129"/>
      <c r="CJ322" s="129"/>
      <c r="CK322" s="129"/>
      <c r="CL322" s="129"/>
      <c r="CM322" s="129"/>
      <c r="CN322" s="129"/>
      <c r="CO322" s="129"/>
      <c r="CP322" s="129"/>
      <c r="CQ322" s="129"/>
      <c r="CR322" s="129"/>
      <c r="CS322" s="129"/>
      <c r="CT322" s="129"/>
      <c r="CU322" s="129"/>
      <c r="CV322" s="129"/>
      <c r="CW322" s="129"/>
      <c r="CX322" s="129"/>
      <c r="CY322" s="129"/>
      <c r="CZ322" s="129"/>
      <c r="DA322" s="129"/>
      <c r="DB322" s="129"/>
      <c r="DC322" s="129"/>
      <c r="DD322" s="129"/>
      <c r="DE322" s="129"/>
      <c r="DF322" s="129"/>
      <c r="DG322" s="129"/>
      <c r="DH322" s="129"/>
      <c r="DI322" s="129"/>
      <c r="DJ322" s="129"/>
      <c r="DK322" s="129"/>
      <c r="DL322" s="129"/>
      <c r="DM322" s="129"/>
      <c r="DN322" s="129"/>
      <c r="DO322" s="129"/>
      <c r="DP322" s="129"/>
      <c r="DQ322" s="129"/>
      <c r="DR322" s="129"/>
      <c r="DS322" s="129"/>
      <c r="DT322" s="129"/>
      <c r="DU322" s="129"/>
      <c r="DV322" s="129"/>
      <c r="DW322" s="129"/>
      <c r="DX322" s="129"/>
      <c r="DY322" s="129"/>
      <c r="DZ322" s="129"/>
      <c r="EA322" s="129"/>
      <c r="EB322" s="129"/>
      <c r="EC322" s="129"/>
      <c r="ED322" s="129"/>
      <c r="EE322" s="129"/>
      <c r="EF322" s="129"/>
      <c r="EG322" s="129"/>
      <c r="EH322" s="129"/>
      <c r="EI322" s="129"/>
      <c r="EJ322" s="129"/>
      <c r="EK322" s="129"/>
      <c r="EL322" s="129"/>
      <c r="EM322" s="129"/>
      <c r="EN322" s="129"/>
      <c r="EO322" s="129"/>
      <c r="EP322" s="129"/>
      <c r="EQ322" s="129"/>
      <c r="ER322" s="129"/>
      <c r="ES322" s="129"/>
      <c r="ET322" s="129"/>
      <c r="EU322" s="129"/>
      <c r="EV322" s="129"/>
      <c r="EW322" s="129"/>
      <c r="EX322" s="129"/>
      <c r="EY322" s="129"/>
      <c r="EZ322" s="129"/>
      <c r="FA322" s="129"/>
      <c r="FB322" s="129"/>
      <c r="FC322" s="129"/>
      <c r="FD322" s="129"/>
      <c r="FE322" s="129"/>
      <c r="FF322" s="129"/>
      <c r="FG322" s="129"/>
      <c r="FH322" s="129"/>
      <c r="FI322" s="129"/>
      <c r="FJ322" s="129"/>
      <c r="FK322" s="129"/>
      <c r="FL322" s="129"/>
      <c r="FM322" s="129"/>
      <c r="FN322" s="129"/>
      <c r="FO322" s="129"/>
      <c r="FP322" s="129"/>
      <c r="FQ322" s="129"/>
      <c r="FR322" s="129"/>
      <c r="FS322" s="129"/>
      <c r="FT322" s="129"/>
      <c r="FU322" s="129"/>
      <c r="FV322" s="129"/>
      <c r="FW322" s="129"/>
      <c r="FX322" s="129"/>
      <c r="FY322" s="129"/>
      <c r="FZ322" s="129"/>
      <c r="GA322" s="129"/>
      <c r="GB322" s="129"/>
      <c r="GC322" s="129"/>
      <c r="GD322" s="129"/>
      <c r="GE322" s="129"/>
      <c r="GF322" s="129"/>
      <c r="GG322" s="129"/>
      <c r="GH322" s="129"/>
      <c r="GI322" s="129"/>
      <c r="GJ322" s="129"/>
      <c r="GK322" s="129"/>
      <c r="GL322" s="129"/>
      <c r="GM322" s="129"/>
      <c r="GN322" s="129"/>
      <c r="GO322" s="129"/>
      <c r="GP322" s="129"/>
      <c r="GQ322" s="129"/>
      <c r="GR322" s="129"/>
      <c r="GS322" s="129"/>
      <c r="GT322" s="129"/>
      <c r="GU322" s="129"/>
      <c r="GV322" s="129"/>
      <c r="GW322" s="129"/>
      <c r="GX322" s="129"/>
      <c r="GY322" s="129"/>
      <c r="GZ322" s="129"/>
      <c r="HA322" s="129"/>
      <c r="HB322" s="129"/>
      <c r="HC322" s="129"/>
      <c r="HD322" s="129"/>
      <c r="HE322" s="129"/>
      <c r="HF322" s="129"/>
      <c r="HG322" s="129"/>
      <c r="HH322" s="129"/>
      <c r="HI322" s="129"/>
      <c r="HJ322" s="129"/>
      <c r="HK322" s="129"/>
      <c r="HL322" s="129"/>
      <c r="HM322" s="129"/>
      <c r="HN322" s="129"/>
      <c r="HO322" s="129"/>
      <c r="HP322" s="129"/>
      <c r="HQ322" s="129"/>
      <c r="HR322" s="129"/>
      <c r="HS322" s="129"/>
      <c r="HT322" s="129"/>
      <c r="HU322" s="129"/>
      <c r="HV322" s="129"/>
      <c r="HW322" s="129"/>
      <c r="HX322" s="129"/>
      <c r="HY322" s="129"/>
      <c r="HZ322" s="129"/>
      <c r="IA322" s="129"/>
      <c r="IB322" s="129"/>
      <c r="IC322" s="129"/>
      <c r="ID322" s="129"/>
      <c r="IE322" s="129"/>
      <c r="IF322" s="129"/>
      <c r="IG322" s="129"/>
      <c r="IH322" s="129"/>
      <c r="II322" s="129"/>
      <c r="IJ322" s="129"/>
      <c r="IK322" s="129"/>
      <c r="IL322" s="129"/>
      <c r="IM322" s="129"/>
      <c r="IN322" s="129"/>
      <c r="IO322" s="129"/>
      <c r="IP322" s="129"/>
      <c r="IQ322" s="129"/>
      <c r="IR322" s="129"/>
      <c r="IS322" s="129"/>
      <c r="IT322" s="129"/>
      <c r="IU322" s="129"/>
      <c r="IV322" s="129"/>
      <c r="IW322" s="129"/>
      <c r="IX322" s="129"/>
      <c r="IY322" s="129"/>
      <c r="IZ322" s="129"/>
      <c r="JA322" s="129"/>
      <c r="JB322" s="129"/>
      <c r="JC322" s="129"/>
      <c r="JD322" s="129"/>
      <c r="JE322" s="129"/>
      <c r="JF322" s="129"/>
      <c r="JG322" s="129"/>
      <c r="JH322" s="129"/>
      <c r="JI322" s="129"/>
      <c r="JJ322" s="129"/>
      <c r="JK322" s="129"/>
      <c r="JL322" s="129"/>
      <c r="JM322" s="129"/>
      <c r="JN322" s="129"/>
      <c r="JO322" s="129"/>
      <c r="JP322" s="129"/>
      <c r="JQ322" s="129"/>
      <c r="JR322" s="129"/>
      <c r="JS322" s="129"/>
      <c r="JT322" s="129"/>
      <c r="JU322" s="129"/>
      <c r="JV322" s="129"/>
      <c r="JW322" s="129"/>
      <c r="JX322" s="129"/>
      <c r="JY322" s="129"/>
      <c r="JZ322" s="129"/>
      <c r="KA322" s="129"/>
      <c r="KB322" s="129"/>
      <c r="KC322" s="129"/>
      <c r="KD322" s="129"/>
      <c r="KE322" s="129"/>
      <c r="KF322" s="129"/>
      <c r="KG322" s="129"/>
      <c r="KH322" s="129"/>
      <c r="KI322" s="129"/>
      <c r="KJ322" s="129"/>
      <c r="KK322" s="129"/>
      <c r="KL322" s="129"/>
      <c r="KM322" s="129"/>
      <c r="KN322" s="129"/>
      <c r="KO322" s="129"/>
      <c r="KP322" s="129"/>
      <c r="KQ322" s="129"/>
      <c r="KR322" s="129"/>
      <c r="KS322" s="129"/>
      <c r="KT322" s="129"/>
      <c r="KU322" s="129"/>
      <c r="KV322" s="129"/>
      <c r="KW322" s="129"/>
      <c r="KX322" s="129"/>
      <c r="KY322" s="129"/>
      <c r="KZ322" s="129"/>
      <c r="LA322" s="129"/>
      <c r="LB322" s="129"/>
      <c r="LC322" s="129"/>
      <c r="LD322" s="129"/>
      <c r="LE322" s="129"/>
      <c r="LF322" s="129"/>
      <c r="LG322" s="129"/>
      <c r="LH322" s="129"/>
      <c r="LI322" s="129"/>
      <c r="LJ322" s="129"/>
      <c r="LK322" s="129"/>
      <c r="LL322" s="129"/>
      <c r="LM322" s="129"/>
      <c r="LN322" s="129"/>
      <c r="LO322" s="129"/>
      <c r="LP322" s="129"/>
      <c r="LQ322" s="129"/>
      <c r="LR322" s="129"/>
      <c r="LS322" s="129"/>
      <c r="LT322" s="129"/>
      <c r="LU322" s="129"/>
      <c r="LV322" s="129"/>
      <c r="LW322" s="129"/>
      <c r="LX322" s="129"/>
      <c r="LY322" s="129"/>
      <c r="LZ322" s="129"/>
      <c r="MA322" s="129"/>
      <c r="MB322" s="129"/>
      <c r="MC322" s="129"/>
      <c r="MD322" s="129"/>
      <c r="ME322" s="129"/>
      <c r="MF322" s="129"/>
      <c r="MG322" s="129"/>
      <c r="MH322" s="129"/>
      <c r="MI322" s="129"/>
      <c r="MJ322" s="129"/>
      <c r="MK322" s="129"/>
      <c r="ML322" s="129"/>
      <c r="MM322" s="129"/>
      <c r="MN322" s="129"/>
      <c r="MO322" s="129"/>
      <c r="MP322" s="129"/>
      <c r="MQ322" s="129"/>
      <c r="MR322" s="129"/>
      <c r="MS322" s="129"/>
      <c r="MT322" s="129"/>
      <c r="MU322" s="129"/>
      <c r="MV322" s="129"/>
      <c r="MW322" s="129"/>
      <c r="MX322" s="129"/>
      <c r="MY322" s="129"/>
      <c r="MZ322" s="129"/>
      <c r="NA322" s="129"/>
      <c r="NB322" s="129"/>
      <c r="NC322" s="129"/>
      <c r="ND322" s="129"/>
      <c r="NE322" s="129"/>
      <c r="NF322" s="129"/>
      <c r="NG322" s="129"/>
      <c r="NH322" s="129"/>
      <c r="NI322" s="129"/>
      <c r="NJ322" s="129"/>
      <c r="NK322" s="129"/>
      <c r="NL322" s="129"/>
      <c r="NM322" s="129"/>
      <c r="NN322" s="129"/>
      <c r="NO322" s="129"/>
      <c r="NP322" s="129"/>
      <c r="NQ322" s="129"/>
      <c r="NR322" s="129"/>
      <c r="NS322" s="129"/>
      <c r="NT322" s="129"/>
      <c r="NU322" s="129"/>
      <c r="NV322" s="129"/>
      <c r="NW322" s="129"/>
      <c r="NX322" s="129"/>
      <c r="NY322" s="129"/>
      <c r="NZ322" s="129"/>
      <c r="OA322" s="129"/>
      <c r="OB322" s="129"/>
      <c r="OC322" s="129"/>
      <c r="OD322" s="129"/>
      <c r="OE322" s="129"/>
      <c r="OF322" s="129"/>
      <c r="OG322" s="129"/>
      <c r="OH322" s="129"/>
      <c r="OI322" s="129"/>
      <c r="OJ322" s="129"/>
      <c r="OK322" s="129"/>
      <c r="OL322" s="129"/>
      <c r="OM322" s="129"/>
      <c r="ON322" s="129"/>
      <c r="OO322" s="129"/>
      <c r="OP322" s="129"/>
      <c r="OQ322" s="129"/>
      <c r="OR322" s="129"/>
      <c r="OS322" s="129"/>
      <c r="OT322" s="129"/>
      <c r="OU322" s="129"/>
      <c r="OV322" s="129"/>
      <c r="OW322" s="129"/>
      <c r="OX322" s="129"/>
      <c r="OY322" s="129"/>
      <c r="OZ322" s="129"/>
      <c r="PA322" s="129"/>
      <c r="PB322" s="129"/>
      <c r="PC322" s="129"/>
      <c r="PD322" s="129"/>
      <c r="PE322" s="129"/>
      <c r="PF322" s="129"/>
      <c r="PG322" s="129"/>
      <c r="PH322" s="129"/>
      <c r="PI322" s="129"/>
      <c r="PJ322" s="129"/>
      <c r="PK322" s="129"/>
      <c r="PL322" s="129"/>
      <c r="PM322" s="129"/>
      <c r="PN322" s="129"/>
      <c r="PO322" s="129"/>
      <c r="PP322" s="129"/>
      <c r="PQ322" s="129"/>
      <c r="PR322" s="129"/>
      <c r="PS322" s="129"/>
      <c r="PT322" s="129"/>
      <c r="PU322" s="129"/>
      <c r="PV322" s="129"/>
      <c r="PW322" s="129"/>
      <c r="PX322" s="129"/>
      <c r="PY322" s="129"/>
      <c r="PZ322" s="129"/>
      <c r="QA322" s="129"/>
      <c r="QB322" s="129"/>
      <c r="QC322" s="129"/>
      <c r="QD322" s="129"/>
      <c r="QE322" s="129"/>
      <c r="QF322" s="129"/>
      <c r="QG322" s="129"/>
      <c r="QH322" s="129"/>
      <c r="QI322" s="129"/>
      <c r="QJ322" s="129"/>
      <c r="QK322" s="129"/>
      <c r="QL322" s="129"/>
      <c r="QM322" s="129"/>
      <c r="QN322" s="129"/>
      <c r="QO322" s="129"/>
      <c r="QP322" s="129"/>
      <c r="QQ322" s="129"/>
      <c r="QR322" s="129"/>
      <c r="QS322" s="129"/>
      <c r="QT322" s="129"/>
      <c r="QU322" s="129"/>
      <c r="QV322" s="129"/>
      <c r="QW322" s="129"/>
      <c r="QX322" s="129"/>
      <c r="QY322" s="129"/>
      <c r="QZ322" s="129"/>
      <c r="RA322" s="129"/>
      <c r="RB322" s="129"/>
      <c r="RC322" s="129"/>
      <c r="RD322" s="129"/>
      <c r="RE322" s="129"/>
      <c r="RF322" s="129"/>
      <c r="RG322" s="129"/>
      <c r="RH322" s="129"/>
      <c r="RI322" s="129"/>
      <c r="RJ322" s="129"/>
      <c r="RK322" s="129"/>
      <c r="RL322" s="129"/>
      <c r="RM322" s="129"/>
      <c r="RN322" s="129"/>
      <c r="RO322" s="129"/>
      <c r="RP322" s="129"/>
      <c r="RQ322" s="129"/>
      <c r="RR322" s="129"/>
      <c r="RS322" s="129"/>
      <c r="RT322" s="129"/>
      <c r="RU322" s="129"/>
      <c r="RV322" s="129"/>
      <c r="RW322" s="129"/>
      <c r="RX322" s="129"/>
      <c r="RY322" s="129"/>
      <c r="RZ322" s="129"/>
      <c r="SA322" s="129"/>
      <c r="SB322" s="129"/>
      <c r="SC322" s="129"/>
      <c r="SD322" s="129"/>
      <c r="SE322" s="129"/>
      <c r="SF322" s="129"/>
      <c r="SG322" s="129"/>
      <c r="SH322" s="129"/>
      <c r="SI322" s="129"/>
      <c r="SJ322" s="129"/>
      <c r="SK322" s="129"/>
      <c r="SL322" s="129"/>
      <c r="SM322" s="129"/>
      <c r="SN322" s="129"/>
      <c r="SO322" s="129"/>
      <c r="SP322" s="129"/>
      <c r="SQ322" s="129"/>
      <c r="SR322" s="129"/>
      <c r="SS322" s="129"/>
      <c r="ST322" s="129"/>
      <c r="SU322" s="129"/>
      <c r="SV322" s="129"/>
      <c r="SW322" s="129"/>
      <c r="SX322" s="129"/>
      <c r="SY322" s="129"/>
      <c r="SZ322" s="129"/>
      <c r="TA322" s="129"/>
      <c r="TB322" s="129"/>
      <c r="TC322" s="129"/>
      <c r="TD322" s="129"/>
      <c r="TE322" s="129"/>
      <c r="TF322" s="129"/>
      <c r="TG322" s="129"/>
      <c r="TH322" s="129"/>
      <c r="TI322" s="129"/>
      <c r="TJ322" s="129"/>
      <c r="TK322" s="129"/>
      <c r="TL322" s="129"/>
      <c r="TM322" s="129"/>
      <c r="TN322" s="129"/>
      <c r="TO322" s="129"/>
      <c r="TP322" s="129"/>
      <c r="TQ322" s="129"/>
      <c r="TR322" s="129"/>
      <c r="TS322" s="129"/>
      <c r="TT322" s="129"/>
      <c r="TU322" s="129"/>
      <c r="TV322" s="129"/>
      <c r="TW322" s="129"/>
      <c r="TX322" s="129"/>
      <c r="TY322" s="129"/>
      <c r="TZ322" s="129"/>
      <c r="UA322" s="129"/>
      <c r="UB322" s="129"/>
      <c r="UC322" s="129"/>
      <c r="UD322" s="129"/>
      <c r="UE322" s="129"/>
      <c r="UF322" s="129"/>
      <c r="UG322" s="129"/>
      <c r="UH322" s="129"/>
      <c r="UI322" s="129"/>
      <c r="UJ322" s="129"/>
      <c r="UK322" s="129"/>
      <c r="UL322" s="129"/>
      <c r="UM322" s="129"/>
      <c r="UN322" s="129"/>
      <c r="UO322" s="129"/>
      <c r="UP322" s="129"/>
      <c r="UQ322" s="129"/>
      <c r="UR322" s="129"/>
      <c r="US322" s="129"/>
      <c r="UT322" s="129"/>
      <c r="UU322" s="129"/>
      <c r="UV322" s="129"/>
      <c r="UW322" s="129"/>
      <c r="UX322" s="129"/>
      <c r="UY322" s="129"/>
      <c r="UZ322" s="129"/>
      <c r="VA322" s="129"/>
      <c r="VB322" s="129"/>
      <c r="VC322" s="129"/>
      <c r="VD322" s="129"/>
      <c r="VE322" s="129"/>
      <c r="VF322" s="129"/>
      <c r="VG322" s="129"/>
      <c r="VH322" s="129"/>
      <c r="VI322" s="129"/>
      <c r="VJ322" s="129"/>
      <c r="VK322" s="129"/>
      <c r="VL322" s="129"/>
      <c r="VM322" s="129"/>
      <c r="VN322" s="129"/>
      <c r="VO322" s="129"/>
      <c r="VP322" s="129"/>
      <c r="VQ322" s="129"/>
      <c r="VR322" s="129"/>
      <c r="VS322" s="129"/>
      <c r="VT322" s="129"/>
      <c r="VU322" s="129"/>
      <c r="VV322" s="129"/>
      <c r="VW322" s="129"/>
      <c r="VX322" s="129"/>
      <c r="VY322" s="129"/>
      <c r="VZ322" s="129"/>
      <c r="WA322" s="129"/>
      <c r="WB322" s="129"/>
      <c r="WC322" s="129"/>
      <c r="WD322" s="129"/>
      <c r="WE322" s="129"/>
      <c r="WF322" s="129"/>
      <c r="WG322" s="129"/>
      <c r="WH322" s="129"/>
      <c r="WI322" s="129"/>
      <c r="WJ322" s="129"/>
      <c r="WK322" s="129"/>
      <c r="WL322" s="129"/>
      <c r="WM322" s="129"/>
      <c r="WN322" s="129"/>
      <c r="WO322" s="129"/>
      <c r="WP322" s="129"/>
      <c r="WQ322" s="129"/>
      <c r="WR322" s="129"/>
      <c r="WS322" s="129"/>
      <c r="WT322" s="129"/>
      <c r="WU322" s="129"/>
      <c r="WV322" s="129"/>
      <c r="WW322" s="129"/>
      <c r="WX322" s="129"/>
      <c r="WY322" s="129"/>
      <c r="WZ322" s="129"/>
      <c r="XA322" s="129"/>
      <c r="XB322" s="129"/>
      <c r="XC322" s="129"/>
      <c r="XD322" s="129"/>
      <c r="XE322" s="129"/>
      <c r="XF322" s="129"/>
      <c r="XG322" s="129"/>
      <c r="XH322" s="129"/>
      <c r="XI322" s="129"/>
      <c r="XJ322" s="129"/>
      <c r="XK322" s="129"/>
      <c r="XL322" s="129"/>
      <c r="XM322" s="129"/>
      <c r="XN322" s="129"/>
      <c r="XO322" s="129"/>
      <c r="XP322" s="129"/>
      <c r="XQ322" s="129"/>
      <c r="XR322" s="129"/>
      <c r="XS322" s="129"/>
      <c r="XT322" s="129"/>
      <c r="XU322" s="129"/>
      <c r="XV322" s="129"/>
      <c r="XW322" s="129"/>
      <c r="XX322" s="129"/>
      <c r="XY322" s="129"/>
      <c r="XZ322" s="129"/>
      <c r="YA322" s="129"/>
      <c r="YB322" s="129"/>
      <c r="YC322" s="129"/>
      <c r="YD322" s="129"/>
      <c r="YE322" s="129"/>
      <c r="YF322" s="129"/>
      <c r="YG322" s="129"/>
      <c r="YH322" s="129"/>
      <c r="YI322" s="129"/>
      <c r="YJ322" s="129"/>
      <c r="YK322" s="129"/>
      <c r="YL322" s="129"/>
      <c r="YM322" s="129"/>
      <c r="YN322" s="129"/>
      <c r="YO322" s="129"/>
      <c r="YP322" s="129"/>
      <c r="YQ322" s="129"/>
      <c r="YR322" s="129"/>
      <c r="YS322" s="129"/>
      <c r="YT322" s="129"/>
      <c r="YU322" s="129"/>
      <c r="YV322" s="129"/>
      <c r="YW322" s="129"/>
      <c r="YX322" s="129"/>
      <c r="YY322" s="129"/>
      <c r="YZ322" s="129"/>
      <c r="ZA322" s="129"/>
      <c r="ZB322" s="129"/>
      <c r="ZC322" s="129"/>
      <c r="ZD322" s="129"/>
      <c r="ZE322" s="129"/>
      <c r="ZF322" s="129"/>
      <c r="ZG322" s="129"/>
      <c r="ZH322" s="129"/>
      <c r="ZI322" s="129"/>
      <c r="ZJ322" s="129"/>
      <c r="ZK322" s="129"/>
      <c r="ZL322" s="129"/>
      <c r="ZM322" s="129"/>
      <c r="ZN322" s="129"/>
      <c r="ZO322" s="129"/>
      <c r="ZP322" s="129"/>
      <c r="ZQ322" s="129"/>
      <c r="ZR322" s="129"/>
      <c r="ZS322" s="129"/>
      <c r="ZT322" s="129"/>
      <c r="ZU322" s="129"/>
      <c r="ZV322" s="129"/>
      <c r="ZW322" s="129"/>
      <c r="ZX322" s="129"/>
      <c r="ZY322" s="129"/>
      <c r="ZZ322" s="129"/>
      <c r="AAA322" s="129"/>
      <c r="AAB322" s="129"/>
      <c r="AAC322" s="129"/>
      <c r="AAD322" s="129"/>
      <c r="AAE322" s="129"/>
      <c r="AAF322" s="129"/>
      <c r="AAG322" s="129"/>
      <c r="AAH322" s="129"/>
      <c r="AAI322" s="129"/>
      <c r="AAJ322" s="129"/>
      <c r="AAK322" s="129"/>
      <c r="AAL322" s="129"/>
      <c r="AAM322" s="129"/>
      <c r="AAN322" s="129"/>
      <c r="AAO322" s="129"/>
      <c r="AAP322" s="129"/>
      <c r="AAQ322" s="129"/>
      <c r="AAR322" s="129"/>
      <c r="AAS322" s="129"/>
      <c r="AAT322" s="129"/>
      <c r="AAU322" s="129"/>
      <c r="AAV322" s="129"/>
      <c r="AAW322" s="129"/>
      <c r="AAX322" s="129"/>
      <c r="AAY322" s="129"/>
      <c r="AAZ322" s="129"/>
      <c r="ABA322" s="129"/>
      <c r="ABB322" s="129"/>
      <c r="ABC322" s="129"/>
      <c r="ABD322" s="129"/>
      <c r="ABE322" s="129"/>
      <c r="ABF322" s="129"/>
      <c r="ABG322" s="129"/>
      <c r="ABH322" s="129"/>
      <c r="ABI322" s="129"/>
      <c r="ABJ322" s="129"/>
      <c r="ABK322" s="129"/>
      <c r="ABL322" s="129"/>
      <c r="ABM322" s="129"/>
      <c r="ABN322" s="129"/>
      <c r="ABO322" s="129"/>
      <c r="ABP322" s="129"/>
      <c r="ABQ322" s="129"/>
      <c r="ABR322" s="129"/>
      <c r="ABS322" s="129"/>
      <c r="ABT322" s="129"/>
      <c r="ABU322" s="129"/>
      <c r="ABV322" s="129"/>
      <c r="ABW322" s="129"/>
      <c r="ABX322" s="129"/>
      <c r="ABY322" s="129"/>
      <c r="ABZ322" s="129"/>
      <c r="ACA322" s="129"/>
      <c r="ACB322" s="129"/>
      <c r="ACC322" s="129"/>
      <c r="ACD322" s="129"/>
      <c r="ACE322" s="129"/>
      <c r="ACF322" s="129"/>
      <c r="ACG322" s="129"/>
      <c r="ACH322" s="129"/>
      <c r="ACI322" s="129"/>
      <c r="ACJ322" s="129"/>
      <c r="ACK322" s="129"/>
      <c r="ACL322" s="129"/>
      <c r="ACM322" s="129"/>
      <c r="ACN322" s="129"/>
      <c r="ACO322" s="129"/>
      <c r="ACP322" s="129"/>
      <c r="ACQ322" s="129"/>
      <c r="ACR322" s="129"/>
      <c r="ACS322" s="129"/>
      <c r="ACT322" s="129"/>
      <c r="ACU322" s="129"/>
      <c r="ACV322" s="129"/>
      <c r="ACW322" s="129"/>
      <c r="ACX322" s="129"/>
      <c r="ACY322" s="129"/>
      <c r="ACZ322" s="129"/>
      <c r="ADA322" s="129"/>
      <c r="ADB322" s="129"/>
      <c r="ADC322" s="129"/>
      <c r="ADD322" s="129"/>
      <c r="ADE322" s="129"/>
      <c r="ADF322" s="129"/>
      <c r="ADG322" s="129"/>
      <c r="ADH322" s="129"/>
      <c r="ADI322" s="129"/>
      <c r="ADJ322" s="129"/>
      <c r="ADK322" s="129"/>
      <c r="ADL322" s="129"/>
      <c r="ADM322" s="129"/>
      <c r="ADN322" s="129"/>
      <c r="ADO322" s="129"/>
      <c r="ADP322" s="129"/>
      <c r="ADQ322" s="129"/>
      <c r="ADR322" s="129"/>
      <c r="ADS322" s="129"/>
      <c r="ADT322" s="129"/>
      <c r="ADU322" s="129"/>
      <c r="ADV322" s="129"/>
      <c r="ADW322" s="129"/>
      <c r="ADX322" s="129"/>
      <c r="ADY322" s="129"/>
      <c r="ADZ322" s="129"/>
      <c r="AEA322" s="129"/>
      <c r="AEB322" s="129"/>
      <c r="AEC322" s="129"/>
    </row>
    <row r="323" spans="1:809" s="187" customFormat="1" ht="15" customHeight="1">
      <c r="A323" s="180"/>
      <c r="B323" s="180"/>
      <c r="C323" s="185"/>
      <c r="D323" s="218"/>
      <c r="E323" s="188"/>
      <c r="F323" s="183"/>
      <c r="G323" s="189"/>
      <c r="H323" s="182"/>
      <c r="I323" s="189"/>
      <c r="J323" s="190"/>
      <c r="K323" s="191"/>
      <c r="L323" s="180"/>
      <c r="M323" s="181"/>
      <c r="N323" s="182"/>
      <c r="O323" s="183"/>
      <c r="P323" s="184"/>
      <c r="Q323" s="185"/>
      <c r="R323" s="186"/>
      <c r="S323" s="222"/>
      <c r="T323" s="199"/>
      <c r="U323" s="199"/>
      <c r="V323" s="223"/>
      <c r="W323" s="223"/>
      <c r="X323" s="223"/>
      <c r="Y323" s="223"/>
      <c r="Z323" s="223"/>
      <c r="AA323" s="223"/>
      <c r="AB323" s="224"/>
      <c r="AC323" s="225"/>
      <c r="AD323" s="225"/>
      <c r="AE323" s="225"/>
      <c r="AF323" s="225"/>
      <c r="AG323" s="225"/>
      <c r="AH323" s="225"/>
      <c r="AI323" s="225"/>
      <c r="AJ323" s="225"/>
      <c r="AK323" s="225"/>
      <c r="AL323" s="225"/>
      <c r="AM323" s="225"/>
      <c r="AN323" s="225"/>
      <c r="AO323" s="129"/>
      <c r="AP323" s="129"/>
      <c r="AQ323" s="129"/>
      <c r="AR323" s="129"/>
      <c r="AS323" s="129"/>
      <c r="AT323" s="129"/>
      <c r="AU323" s="129"/>
      <c r="AV323" s="129"/>
      <c r="AW323" s="129"/>
      <c r="AX323" s="129"/>
      <c r="AY323" s="129"/>
      <c r="AZ323" s="129"/>
      <c r="BA323" s="129"/>
      <c r="BB323" s="129"/>
      <c r="BC323" s="129"/>
      <c r="BD323" s="129"/>
      <c r="BE323" s="129"/>
      <c r="BF323" s="129"/>
      <c r="BG323" s="129"/>
      <c r="BH323" s="129"/>
      <c r="BI323" s="129"/>
      <c r="BJ323" s="129"/>
      <c r="BK323" s="129"/>
      <c r="BL323" s="129"/>
      <c r="BM323" s="129"/>
      <c r="BN323" s="129"/>
      <c r="BO323" s="129"/>
      <c r="BP323" s="129"/>
      <c r="BQ323" s="129"/>
      <c r="BR323" s="129"/>
      <c r="BS323" s="129"/>
      <c r="BT323" s="129"/>
      <c r="BU323" s="129"/>
      <c r="BV323" s="129"/>
      <c r="BW323" s="129"/>
      <c r="BX323" s="129"/>
      <c r="BY323" s="129"/>
      <c r="BZ323" s="129"/>
      <c r="CA323" s="129"/>
      <c r="CB323" s="129"/>
      <c r="CC323" s="129"/>
      <c r="CD323" s="129"/>
      <c r="CE323" s="129"/>
      <c r="CF323" s="129"/>
      <c r="CG323" s="129"/>
      <c r="CH323" s="129"/>
      <c r="CI323" s="129"/>
      <c r="CJ323" s="129"/>
      <c r="CK323" s="129"/>
      <c r="CL323" s="129"/>
      <c r="CM323" s="129"/>
      <c r="CN323" s="129"/>
      <c r="CO323" s="129"/>
      <c r="CP323" s="129"/>
      <c r="CQ323" s="129"/>
      <c r="CR323" s="129"/>
      <c r="CS323" s="129"/>
      <c r="CT323" s="129"/>
      <c r="CU323" s="129"/>
      <c r="CV323" s="129"/>
      <c r="CW323" s="129"/>
      <c r="CX323" s="129"/>
      <c r="CY323" s="129"/>
      <c r="CZ323" s="129"/>
      <c r="DA323" s="129"/>
      <c r="DB323" s="129"/>
      <c r="DC323" s="129"/>
      <c r="DD323" s="129"/>
      <c r="DE323" s="129"/>
      <c r="DF323" s="129"/>
      <c r="DG323" s="129"/>
      <c r="DH323" s="129"/>
      <c r="DI323" s="129"/>
      <c r="DJ323" s="129"/>
      <c r="DK323" s="129"/>
      <c r="DL323" s="129"/>
      <c r="DM323" s="129"/>
      <c r="DN323" s="129"/>
      <c r="DO323" s="129"/>
      <c r="DP323" s="129"/>
      <c r="DQ323" s="129"/>
      <c r="DR323" s="129"/>
      <c r="DS323" s="129"/>
      <c r="DT323" s="129"/>
      <c r="DU323" s="129"/>
      <c r="DV323" s="129"/>
      <c r="DW323" s="129"/>
      <c r="DX323" s="129"/>
      <c r="DY323" s="129"/>
      <c r="DZ323" s="129"/>
      <c r="EA323" s="129"/>
      <c r="EB323" s="129"/>
      <c r="EC323" s="129"/>
      <c r="ED323" s="129"/>
      <c r="EE323" s="129"/>
      <c r="EF323" s="129"/>
      <c r="EG323" s="129"/>
      <c r="EH323" s="129"/>
      <c r="EI323" s="129"/>
      <c r="EJ323" s="129"/>
      <c r="EK323" s="129"/>
      <c r="EL323" s="129"/>
      <c r="EM323" s="129"/>
      <c r="EN323" s="129"/>
      <c r="EO323" s="129"/>
      <c r="EP323" s="129"/>
      <c r="EQ323" s="129"/>
      <c r="ER323" s="129"/>
      <c r="ES323" s="129"/>
      <c r="ET323" s="129"/>
      <c r="EU323" s="129"/>
      <c r="EV323" s="129"/>
      <c r="EW323" s="129"/>
      <c r="EX323" s="129"/>
      <c r="EY323" s="129"/>
      <c r="EZ323" s="129"/>
      <c r="FA323" s="129"/>
      <c r="FB323" s="129"/>
      <c r="FC323" s="129"/>
      <c r="FD323" s="129"/>
      <c r="FE323" s="129"/>
      <c r="FF323" s="129"/>
      <c r="FG323" s="129"/>
      <c r="FH323" s="129"/>
      <c r="FI323" s="129"/>
      <c r="FJ323" s="129"/>
      <c r="FK323" s="129"/>
      <c r="FL323" s="129"/>
      <c r="FM323" s="129"/>
      <c r="FN323" s="129"/>
      <c r="FO323" s="129"/>
      <c r="FP323" s="129"/>
      <c r="FQ323" s="129"/>
      <c r="FR323" s="129"/>
      <c r="FS323" s="129"/>
      <c r="FT323" s="129"/>
      <c r="FU323" s="129"/>
      <c r="FV323" s="129"/>
      <c r="FW323" s="129"/>
      <c r="FX323" s="129"/>
      <c r="FY323" s="129"/>
      <c r="FZ323" s="129"/>
      <c r="GA323" s="129"/>
      <c r="GB323" s="129"/>
      <c r="GC323" s="129"/>
      <c r="GD323" s="129"/>
      <c r="GE323" s="129"/>
      <c r="GF323" s="129"/>
      <c r="GG323" s="129"/>
      <c r="GH323" s="129"/>
      <c r="GI323" s="129"/>
      <c r="GJ323" s="129"/>
      <c r="GK323" s="129"/>
      <c r="GL323" s="129"/>
      <c r="GM323" s="129"/>
      <c r="GN323" s="129"/>
      <c r="GO323" s="129"/>
      <c r="GP323" s="129"/>
      <c r="GQ323" s="129"/>
      <c r="GR323" s="129"/>
      <c r="GS323" s="129"/>
      <c r="GT323" s="129"/>
      <c r="GU323" s="129"/>
      <c r="GV323" s="129"/>
      <c r="GW323" s="129"/>
      <c r="GX323" s="129"/>
      <c r="GY323" s="129"/>
      <c r="GZ323" s="129"/>
      <c r="HA323" s="129"/>
      <c r="HB323" s="129"/>
      <c r="HC323" s="129"/>
      <c r="HD323" s="129"/>
      <c r="HE323" s="129"/>
      <c r="HF323" s="129"/>
      <c r="HG323" s="129"/>
      <c r="HH323" s="129"/>
      <c r="HI323" s="129"/>
      <c r="HJ323" s="129"/>
      <c r="HK323" s="129"/>
      <c r="HL323" s="129"/>
      <c r="HM323" s="129"/>
      <c r="HN323" s="129"/>
      <c r="HO323" s="129"/>
      <c r="HP323" s="129"/>
      <c r="HQ323" s="129"/>
      <c r="HR323" s="129"/>
      <c r="HS323" s="129"/>
      <c r="HT323" s="129"/>
      <c r="HU323" s="129"/>
      <c r="HV323" s="129"/>
      <c r="HW323" s="129"/>
      <c r="HX323" s="129"/>
      <c r="HY323" s="129"/>
      <c r="HZ323" s="129"/>
      <c r="IA323" s="129"/>
      <c r="IB323" s="129"/>
      <c r="IC323" s="129"/>
      <c r="ID323" s="129"/>
      <c r="IE323" s="129"/>
      <c r="IF323" s="129"/>
      <c r="IG323" s="129"/>
      <c r="IH323" s="129"/>
      <c r="II323" s="129"/>
      <c r="IJ323" s="129"/>
      <c r="IK323" s="129"/>
      <c r="IL323" s="129"/>
      <c r="IM323" s="129"/>
      <c r="IN323" s="129"/>
      <c r="IO323" s="129"/>
      <c r="IP323" s="129"/>
      <c r="IQ323" s="129"/>
      <c r="IR323" s="129"/>
      <c r="IS323" s="129"/>
      <c r="IT323" s="129"/>
      <c r="IU323" s="129"/>
      <c r="IV323" s="129"/>
      <c r="IW323" s="129"/>
      <c r="IX323" s="129"/>
      <c r="IY323" s="129"/>
      <c r="IZ323" s="129"/>
      <c r="JA323" s="129"/>
      <c r="JB323" s="129"/>
      <c r="JC323" s="129"/>
      <c r="JD323" s="129"/>
      <c r="JE323" s="129"/>
      <c r="JF323" s="129"/>
      <c r="JG323" s="129"/>
      <c r="JH323" s="129"/>
      <c r="JI323" s="129"/>
      <c r="JJ323" s="129"/>
      <c r="JK323" s="129"/>
      <c r="JL323" s="129"/>
      <c r="JM323" s="129"/>
      <c r="JN323" s="129"/>
      <c r="JO323" s="129"/>
      <c r="JP323" s="129"/>
      <c r="JQ323" s="129"/>
      <c r="JR323" s="129"/>
      <c r="JS323" s="129"/>
      <c r="JT323" s="129"/>
      <c r="JU323" s="129"/>
      <c r="JV323" s="129"/>
      <c r="JW323" s="129"/>
      <c r="JX323" s="129"/>
      <c r="JY323" s="129"/>
      <c r="JZ323" s="129"/>
      <c r="KA323" s="129"/>
      <c r="KB323" s="129"/>
      <c r="KC323" s="129"/>
      <c r="KD323" s="129"/>
      <c r="KE323" s="129"/>
      <c r="KF323" s="129"/>
      <c r="KG323" s="129"/>
      <c r="KH323" s="129"/>
      <c r="KI323" s="129"/>
      <c r="KJ323" s="129"/>
      <c r="KK323" s="129"/>
      <c r="KL323" s="129"/>
      <c r="KM323" s="129"/>
      <c r="KN323" s="129"/>
      <c r="KO323" s="129"/>
      <c r="KP323" s="129"/>
      <c r="KQ323" s="129"/>
      <c r="KR323" s="129"/>
      <c r="KS323" s="129"/>
      <c r="KT323" s="129"/>
      <c r="KU323" s="129"/>
      <c r="KV323" s="129"/>
      <c r="KW323" s="129"/>
      <c r="KX323" s="129"/>
      <c r="KY323" s="129"/>
      <c r="KZ323" s="129"/>
      <c r="LA323" s="129"/>
      <c r="LB323" s="129"/>
      <c r="LC323" s="129"/>
      <c r="LD323" s="129"/>
      <c r="LE323" s="129"/>
      <c r="LF323" s="129"/>
      <c r="LG323" s="129"/>
      <c r="LH323" s="129"/>
      <c r="LI323" s="129"/>
      <c r="LJ323" s="129"/>
      <c r="LK323" s="129"/>
      <c r="LL323" s="129"/>
      <c r="LM323" s="129"/>
      <c r="LN323" s="129"/>
      <c r="LO323" s="129"/>
      <c r="LP323" s="129"/>
      <c r="LQ323" s="129"/>
      <c r="LR323" s="129"/>
      <c r="LS323" s="129"/>
      <c r="LT323" s="129"/>
      <c r="LU323" s="129"/>
      <c r="LV323" s="129"/>
      <c r="LW323" s="129"/>
      <c r="LX323" s="129"/>
      <c r="LY323" s="129"/>
      <c r="LZ323" s="129"/>
      <c r="MA323" s="129"/>
      <c r="MB323" s="129"/>
      <c r="MC323" s="129"/>
      <c r="MD323" s="129"/>
      <c r="ME323" s="129"/>
      <c r="MF323" s="129"/>
      <c r="MG323" s="129"/>
      <c r="MH323" s="129"/>
      <c r="MI323" s="129"/>
      <c r="MJ323" s="129"/>
      <c r="MK323" s="129"/>
      <c r="ML323" s="129"/>
      <c r="MM323" s="129"/>
      <c r="MN323" s="129"/>
      <c r="MO323" s="129"/>
      <c r="MP323" s="129"/>
      <c r="MQ323" s="129"/>
      <c r="MR323" s="129"/>
      <c r="MS323" s="129"/>
      <c r="MT323" s="129"/>
      <c r="MU323" s="129"/>
      <c r="MV323" s="129"/>
      <c r="MW323" s="129"/>
      <c r="MX323" s="129"/>
      <c r="MY323" s="129"/>
      <c r="MZ323" s="129"/>
      <c r="NA323" s="129"/>
      <c r="NB323" s="129"/>
      <c r="NC323" s="129"/>
      <c r="ND323" s="129"/>
      <c r="NE323" s="129"/>
      <c r="NF323" s="129"/>
      <c r="NG323" s="129"/>
      <c r="NH323" s="129"/>
      <c r="NI323" s="129"/>
      <c r="NJ323" s="129"/>
      <c r="NK323" s="129"/>
      <c r="NL323" s="129"/>
      <c r="NM323" s="129"/>
      <c r="NN323" s="129"/>
      <c r="NO323" s="129"/>
      <c r="NP323" s="129"/>
      <c r="NQ323" s="129"/>
      <c r="NR323" s="129"/>
      <c r="NS323" s="129"/>
      <c r="NT323" s="129"/>
      <c r="NU323" s="129"/>
      <c r="NV323" s="129"/>
      <c r="NW323" s="129"/>
      <c r="NX323" s="129"/>
      <c r="NY323" s="129"/>
      <c r="NZ323" s="129"/>
      <c r="OA323" s="129"/>
      <c r="OB323" s="129"/>
      <c r="OC323" s="129"/>
      <c r="OD323" s="129"/>
      <c r="OE323" s="129"/>
      <c r="OF323" s="129"/>
      <c r="OG323" s="129"/>
      <c r="OH323" s="129"/>
      <c r="OI323" s="129"/>
      <c r="OJ323" s="129"/>
      <c r="OK323" s="129"/>
      <c r="OL323" s="129"/>
      <c r="OM323" s="129"/>
      <c r="ON323" s="129"/>
      <c r="OO323" s="129"/>
      <c r="OP323" s="129"/>
      <c r="OQ323" s="129"/>
      <c r="OR323" s="129"/>
      <c r="OS323" s="129"/>
      <c r="OT323" s="129"/>
      <c r="OU323" s="129"/>
      <c r="OV323" s="129"/>
      <c r="OW323" s="129"/>
      <c r="OX323" s="129"/>
      <c r="OY323" s="129"/>
      <c r="OZ323" s="129"/>
      <c r="PA323" s="129"/>
      <c r="PB323" s="129"/>
      <c r="PC323" s="129"/>
      <c r="PD323" s="129"/>
      <c r="PE323" s="129"/>
      <c r="PF323" s="129"/>
      <c r="PG323" s="129"/>
      <c r="PH323" s="129"/>
      <c r="PI323" s="129"/>
      <c r="PJ323" s="129"/>
      <c r="PK323" s="129"/>
      <c r="PL323" s="129"/>
      <c r="PM323" s="129"/>
      <c r="PN323" s="129"/>
      <c r="PO323" s="129"/>
      <c r="PP323" s="129"/>
      <c r="PQ323" s="129"/>
      <c r="PR323" s="129"/>
      <c r="PS323" s="129"/>
      <c r="PT323" s="129"/>
      <c r="PU323" s="129"/>
      <c r="PV323" s="129"/>
      <c r="PW323" s="129"/>
      <c r="PX323" s="129"/>
      <c r="PY323" s="129"/>
      <c r="PZ323" s="129"/>
      <c r="QA323" s="129"/>
      <c r="QB323" s="129"/>
      <c r="QC323" s="129"/>
      <c r="QD323" s="129"/>
      <c r="QE323" s="129"/>
      <c r="QF323" s="129"/>
      <c r="QG323" s="129"/>
      <c r="QH323" s="129"/>
      <c r="QI323" s="129"/>
      <c r="QJ323" s="129"/>
      <c r="QK323" s="129"/>
      <c r="QL323" s="129"/>
      <c r="QM323" s="129"/>
      <c r="QN323" s="129"/>
      <c r="QO323" s="129"/>
      <c r="QP323" s="129"/>
      <c r="QQ323" s="129"/>
      <c r="QR323" s="129"/>
      <c r="QS323" s="129"/>
      <c r="QT323" s="129"/>
      <c r="QU323" s="129"/>
      <c r="QV323" s="129"/>
      <c r="QW323" s="129"/>
      <c r="QX323" s="129"/>
      <c r="QY323" s="129"/>
      <c r="QZ323" s="129"/>
      <c r="RA323" s="129"/>
      <c r="RB323" s="129"/>
      <c r="RC323" s="129"/>
      <c r="RD323" s="129"/>
      <c r="RE323" s="129"/>
      <c r="RF323" s="129"/>
      <c r="RG323" s="129"/>
      <c r="RH323" s="129"/>
      <c r="RI323" s="129"/>
      <c r="RJ323" s="129"/>
      <c r="RK323" s="129"/>
      <c r="RL323" s="129"/>
      <c r="RM323" s="129"/>
      <c r="RN323" s="129"/>
      <c r="RO323" s="129"/>
      <c r="RP323" s="129"/>
      <c r="RQ323" s="129"/>
      <c r="RR323" s="129"/>
      <c r="RS323" s="129"/>
      <c r="RT323" s="129"/>
      <c r="RU323" s="129"/>
      <c r="RV323" s="129"/>
      <c r="RW323" s="129"/>
      <c r="RX323" s="129"/>
      <c r="RY323" s="129"/>
      <c r="RZ323" s="129"/>
      <c r="SA323" s="129"/>
      <c r="SB323" s="129"/>
      <c r="SC323" s="129"/>
      <c r="SD323" s="129"/>
      <c r="SE323" s="129"/>
      <c r="SF323" s="129"/>
      <c r="SG323" s="129"/>
      <c r="SH323" s="129"/>
      <c r="SI323" s="129"/>
      <c r="SJ323" s="129"/>
      <c r="SK323" s="129"/>
      <c r="SL323" s="129"/>
      <c r="SM323" s="129"/>
      <c r="SN323" s="129"/>
      <c r="SO323" s="129"/>
      <c r="SP323" s="129"/>
      <c r="SQ323" s="129"/>
      <c r="SR323" s="129"/>
      <c r="SS323" s="129"/>
      <c r="ST323" s="129"/>
      <c r="SU323" s="129"/>
      <c r="SV323" s="129"/>
      <c r="SW323" s="129"/>
      <c r="SX323" s="129"/>
      <c r="SY323" s="129"/>
      <c r="SZ323" s="129"/>
      <c r="TA323" s="129"/>
      <c r="TB323" s="129"/>
      <c r="TC323" s="129"/>
      <c r="TD323" s="129"/>
      <c r="TE323" s="129"/>
      <c r="TF323" s="129"/>
      <c r="TG323" s="129"/>
      <c r="TH323" s="129"/>
      <c r="TI323" s="129"/>
      <c r="TJ323" s="129"/>
      <c r="TK323" s="129"/>
      <c r="TL323" s="129"/>
      <c r="TM323" s="129"/>
      <c r="TN323" s="129"/>
      <c r="TO323" s="129"/>
      <c r="TP323" s="129"/>
      <c r="TQ323" s="129"/>
      <c r="TR323" s="129"/>
      <c r="TS323" s="129"/>
      <c r="TT323" s="129"/>
      <c r="TU323" s="129"/>
      <c r="TV323" s="129"/>
      <c r="TW323" s="129"/>
      <c r="TX323" s="129"/>
      <c r="TY323" s="129"/>
      <c r="TZ323" s="129"/>
      <c r="UA323" s="129"/>
      <c r="UB323" s="129"/>
      <c r="UC323" s="129"/>
      <c r="UD323" s="129"/>
      <c r="UE323" s="129"/>
      <c r="UF323" s="129"/>
      <c r="UG323" s="129"/>
      <c r="UH323" s="129"/>
      <c r="UI323" s="129"/>
      <c r="UJ323" s="129"/>
      <c r="UK323" s="129"/>
      <c r="UL323" s="129"/>
      <c r="UM323" s="129"/>
      <c r="UN323" s="129"/>
      <c r="UO323" s="129"/>
      <c r="UP323" s="129"/>
      <c r="UQ323" s="129"/>
      <c r="UR323" s="129"/>
      <c r="US323" s="129"/>
      <c r="UT323" s="129"/>
      <c r="UU323" s="129"/>
      <c r="UV323" s="129"/>
      <c r="UW323" s="129"/>
      <c r="UX323" s="129"/>
      <c r="UY323" s="129"/>
      <c r="UZ323" s="129"/>
      <c r="VA323" s="129"/>
      <c r="VB323" s="129"/>
      <c r="VC323" s="129"/>
      <c r="VD323" s="129"/>
      <c r="VE323" s="129"/>
      <c r="VF323" s="129"/>
      <c r="VG323" s="129"/>
      <c r="VH323" s="129"/>
      <c r="VI323" s="129"/>
      <c r="VJ323" s="129"/>
      <c r="VK323" s="129"/>
      <c r="VL323" s="129"/>
      <c r="VM323" s="129"/>
      <c r="VN323" s="129"/>
      <c r="VO323" s="129"/>
      <c r="VP323" s="129"/>
      <c r="VQ323" s="129"/>
      <c r="VR323" s="129"/>
      <c r="VS323" s="129"/>
      <c r="VT323" s="129"/>
      <c r="VU323" s="129"/>
      <c r="VV323" s="129"/>
      <c r="VW323" s="129"/>
      <c r="VX323" s="129"/>
      <c r="VY323" s="129"/>
      <c r="VZ323" s="129"/>
      <c r="WA323" s="129"/>
      <c r="WB323" s="129"/>
      <c r="WC323" s="129"/>
      <c r="WD323" s="129"/>
      <c r="WE323" s="129"/>
      <c r="WF323" s="129"/>
      <c r="WG323" s="129"/>
      <c r="WH323" s="129"/>
      <c r="WI323" s="129"/>
      <c r="WJ323" s="129"/>
      <c r="WK323" s="129"/>
      <c r="WL323" s="129"/>
      <c r="WM323" s="129"/>
      <c r="WN323" s="129"/>
      <c r="WO323" s="129"/>
      <c r="WP323" s="129"/>
      <c r="WQ323" s="129"/>
      <c r="WR323" s="129"/>
      <c r="WS323" s="129"/>
      <c r="WT323" s="129"/>
      <c r="WU323" s="129"/>
      <c r="WV323" s="129"/>
      <c r="WW323" s="129"/>
      <c r="WX323" s="129"/>
      <c r="WY323" s="129"/>
      <c r="WZ323" s="129"/>
      <c r="XA323" s="129"/>
      <c r="XB323" s="129"/>
      <c r="XC323" s="129"/>
      <c r="XD323" s="129"/>
      <c r="XE323" s="129"/>
      <c r="XF323" s="129"/>
      <c r="XG323" s="129"/>
      <c r="XH323" s="129"/>
      <c r="XI323" s="129"/>
      <c r="XJ323" s="129"/>
      <c r="XK323" s="129"/>
      <c r="XL323" s="129"/>
      <c r="XM323" s="129"/>
      <c r="XN323" s="129"/>
      <c r="XO323" s="129"/>
      <c r="XP323" s="129"/>
      <c r="XQ323" s="129"/>
      <c r="XR323" s="129"/>
      <c r="XS323" s="129"/>
      <c r="XT323" s="129"/>
      <c r="XU323" s="129"/>
      <c r="XV323" s="129"/>
      <c r="XW323" s="129"/>
      <c r="XX323" s="129"/>
      <c r="XY323" s="129"/>
      <c r="XZ323" s="129"/>
      <c r="YA323" s="129"/>
      <c r="YB323" s="129"/>
      <c r="YC323" s="129"/>
      <c r="YD323" s="129"/>
      <c r="YE323" s="129"/>
      <c r="YF323" s="129"/>
      <c r="YG323" s="129"/>
      <c r="YH323" s="129"/>
      <c r="YI323" s="129"/>
      <c r="YJ323" s="129"/>
      <c r="YK323" s="129"/>
      <c r="YL323" s="129"/>
      <c r="YM323" s="129"/>
      <c r="YN323" s="129"/>
      <c r="YO323" s="129"/>
      <c r="YP323" s="129"/>
      <c r="YQ323" s="129"/>
      <c r="YR323" s="129"/>
      <c r="YS323" s="129"/>
      <c r="YT323" s="129"/>
      <c r="YU323" s="129"/>
      <c r="YV323" s="129"/>
      <c r="YW323" s="129"/>
      <c r="YX323" s="129"/>
      <c r="YY323" s="129"/>
      <c r="YZ323" s="129"/>
      <c r="ZA323" s="129"/>
      <c r="ZB323" s="129"/>
      <c r="ZC323" s="129"/>
      <c r="ZD323" s="129"/>
      <c r="ZE323" s="129"/>
      <c r="ZF323" s="129"/>
      <c r="ZG323" s="129"/>
      <c r="ZH323" s="129"/>
      <c r="ZI323" s="129"/>
      <c r="ZJ323" s="129"/>
      <c r="ZK323" s="129"/>
      <c r="ZL323" s="129"/>
      <c r="ZM323" s="129"/>
      <c r="ZN323" s="129"/>
      <c r="ZO323" s="129"/>
      <c r="ZP323" s="129"/>
      <c r="ZQ323" s="129"/>
      <c r="ZR323" s="129"/>
      <c r="ZS323" s="129"/>
      <c r="ZT323" s="129"/>
      <c r="ZU323" s="129"/>
      <c r="ZV323" s="129"/>
      <c r="ZW323" s="129"/>
      <c r="ZX323" s="129"/>
      <c r="ZY323" s="129"/>
      <c r="ZZ323" s="129"/>
      <c r="AAA323" s="129"/>
      <c r="AAB323" s="129"/>
      <c r="AAC323" s="129"/>
      <c r="AAD323" s="129"/>
      <c r="AAE323" s="129"/>
      <c r="AAF323" s="129"/>
      <c r="AAG323" s="129"/>
      <c r="AAH323" s="129"/>
      <c r="AAI323" s="129"/>
      <c r="AAJ323" s="129"/>
      <c r="AAK323" s="129"/>
      <c r="AAL323" s="129"/>
      <c r="AAM323" s="129"/>
      <c r="AAN323" s="129"/>
      <c r="AAO323" s="129"/>
      <c r="AAP323" s="129"/>
      <c r="AAQ323" s="129"/>
      <c r="AAR323" s="129"/>
      <c r="AAS323" s="129"/>
      <c r="AAT323" s="129"/>
      <c r="AAU323" s="129"/>
      <c r="AAV323" s="129"/>
      <c r="AAW323" s="129"/>
      <c r="AAX323" s="129"/>
      <c r="AAY323" s="129"/>
      <c r="AAZ323" s="129"/>
      <c r="ABA323" s="129"/>
      <c r="ABB323" s="129"/>
      <c r="ABC323" s="129"/>
      <c r="ABD323" s="129"/>
      <c r="ABE323" s="129"/>
      <c r="ABF323" s="129"/>
      <c r="ABG323" s="129"/>
      <c r="ABH323" s="129"/>
      <c r="ABI323" s="129"/>
      <c r="ABJ323" s="129"/>
      <c r="ABK323" s="129"/>
      <c r="ABL323" s="129"/>
      <c r="ABM323" s="129"/>
      <c r="ABN323" s="129"/>
      <c r="ABO323" s="129"/>
      <c r="ABP323" s="129"/>
      <c r="ABQ323" s="129"/>
      <c r="ABR323" s="129"/>
      <c r="ABS323" s="129"/>
      <c r="ABT323" s="129"/>
      <c r="ABU323" s="129"/>
      <c r="ABV323" s="129"/>
      <c r="ABW323" s="129"/>
      <c r="ABX323" s="129"/>
      <c r="ABY323" s="129"/>
      <c r="ABZ323" s="129"/>
      <c r="ACA323" s="129"/>
      <c r="ACB323" s="129"/>
      <c r="ACC323" s="129"/>
      <c r="ACD323" s="129"/>
      <c r="ACE323" s="129"/>
      <c r="ACF323" s="129"/>
      <c r="ACG323" s="129"/>
      <c r="ACH323" s="129"/>
      <c r="ACI323" s="129"/>
      <c r="ACJ323" s="129"/>
      <c r="ACK323" s="129"/>
      <c r="ACL323" s="129"/>
      <c r="ACM323" s="129"/>
      <c r="ACN323" s="129"/>
      <c r="ACO323" s="129"/>
      <c r="ACP323" s="129"/>
      <c r="ACQ323" s="129"/>
      <c r="ACR323" s="129"/>
      <c r="ACS323" s="129"/>
      <c r="ACT323" s="129"/>
      <c r="ACU323" s="129"/>
      <c r="ACV323" s="129"/>
      <c r="ACW323" s="129"/>
      <c r="ACX323" s="129"/>
      <c r="ACY323" s="129"/>
      <c r="ACZ323" s="129"/>
      <c r="ADA323" s="129"/>
      <c r="ADB323" s="129"/>
      <c r="ADC323" s="129"/>
      <c r="ADD323" s="129"/>
      <c r="ADE323" s="129"/>
      <c r="ADF323" s="129"/>
      <c r="ADG323" s="129"/>
      <c r="ADH323" s="129"/>
      <c r="ADI323" s="129"/>
      <c r="ADJ323" s="129"/>
      <c r="ADK323" s="129"/>
      <c r="ADL323" s="129"/>
      <c r="ADM323" s="129"/>
      <c r="ADN323" s="129"/>
      <c r="ADO323" s="129"/>
      <c r="ADP323" s="129"/>
      <c r="ADQ323" s="129"/>
      <c r="ADR323" s="129"/>
      <c r="ADS323" s="129"/>
      <c r="ADT323" s="129"/>
      <c r="ADU323" s="129"/>
      <c r="ADV323" s="129"/>
      <c r="ADW323" s="129"/>
      <c r="ADX323" s="129"/>
      <c r="ADY323" s="129"/>
      <c r="ADZ323" s="129"/>
      <c r="AEA323" s="129"/>
      <c r="AEB323" s="129"/>
      <c r="AEC323" s="129"/>
    </row>
    <row r="324" spans="1:809" s="187" customFormat="1" ht="15" customHeight="1">
      <c r="A324" s="180"/>
      <c r="B324" s="180"/>
      <c r="C324" s="185"/>
      <c r="D324" s="218"/>
      <c r="E324" s="188"/>
      <c r="F324" s="183"/>
      <c r="G324" s="189"/>
      <c r="H324" s="182"/>
      <c r="I324" s="189"/>
      <c r="J324" s="190"/>
      <c r="K324" s="191"/>
      <c r="L324" s="180"/>
      <c r="M324" s="181"/>
      <c r="N324" s="182"/>
      <c r="O324" s="183"/>
      <c r="P324" s="184"/>
      <c r="Q324" s="185"/>
      <c r="R324" s="186"/>
      <c r="S324" s="205" t="s">
        <v>728</v>
      </c>
      <c r="T324" s="199" t="s">
        <v>729</v>
      </c>
      <c r="U324" s="199"/>
      <c r="V324" s="223"/>
      <c r="W324" s="223"/>
      <c r="X324" s="223"/>
      <c r="Y324" s="223"/>
      <c r="Z324" s="223"/>
      <c r="AA324" s="223"/>
      <c r="AB324" s="224"/>
      <c r="AC324" s="225"/>
      <c r="AD324" s="225"/>
      <c r="AE324" s="225"/>
      <c r="AF324" s="225"/>
      <c r="AG324" s="225"/>
      <c r="AH324" s="225"/>
      <c r="AI324" s="225"/>
      <c r="AJ324" s="225"/>
      <c r="AK324" s="225"/>
      <c r="AL324" s="225"/>
      <c r="AM324" s="225"/>
      <c r="AN324" s="225"/>
      <c r="AO324" s="129"/>
      <c r="AP324" s="129"/>
      <c r="AQ324" s="129"/>
      <c r="AR324" s="129"/>
      <c r="AS324" s="129"/>
      <c r="AT324" s="129"/>
      <c r="AU324" s="129"/>
      <c r="AV324" s="129"/>
      <c r="AW324" s="129"/>
      <c r="AX324" s="129"/>
      <c r="AY324" s="129"/>
      <c r="AZ324" s="129"/>
      <c r="BA324" s="129"/>
      <c r="BB324" s="129"/>
      <c r="BC324" s="129"/>
      <c r="BD324" s="129"/>
      <c r="BE324" s="129"/>
      <c r="BF324" s="129"/>
      <c r="BG324" s="129"/>
      <c r="BH324" s="129"/>
      <c r="BI324" s="129"/>
      <c r="BJ324" s="129"/>
      <c r="BK324" s="129"/>
      <c r="BL324" s="129"/>
      <c r="BM324" s="129"/>
      <c r="BN324" s="129"/>
      <c r="BO324" s="129"/>
      <c r="BP324" s="129"/>
      <c r="BQ324" s="129"/>
      <c r="BR324" s="129"/>
      <c r="BS324" s="129"/>
      <c r="BT324" s="129"/>
      <c r="BU324" s="129"/>
      <c r="BV324" s="129"/>
      <c r="BW324" s="129"/>
      <c r="BX324" s="129"/>
      <c r="BY324" s="129"/>
      <c r="BZ324" s="129"/>
      <c r="CA324" s="129"/>
      <c r="CB324" s="129"/>
      <c r="CC324" s="129"/>
      <c r="CD324" s="129"/>
      <c r="CE324" s="129"/>
      <c r="CF324" s="129"/>
      <c r="CG324" s="129"/>
      <c r="CH324" s="129"/>
      <c r="CI324" s="129"/>
      <c r="CJ324" s="129"/>
      <c r="CK324" s="129"/>
      <c r="CL324" s="129"/>
      <c r="CM324" s="129"/>
      <c r="CN324" s="129"/>
      <c r="CO324" s="129"/>
      <c r="CP324" s="129"/>
      <c r="CQ324" s="129"/>
      <c r="CR324" s="129"/>
      <c r="CS324" s="129"/>
      <c r="CT324" s="129"/>
      <c r="CU324" s="129"/>
      <c r="CV324" s="129"/>
      <c r="CW324" s="129"/>
      <c r="CX324" s="129"/>
      <c r="CY324" s="129"/>
      <c r="CZ324" s="129"/>
      <c r="DA324" s="129"/>
      <c r="DB324" s="129"/>
      <c r="DC324" s="129"/>
      <c r="DD324" s="129"/>
      <c r="DE324" s="129"/>
      <c r="DF324" s="129"/>
      <c r="DG324" s="129"/>
      <c r="DH324" s="129"/>
      <c r="DI324" s="129"/>
      <c r="DJ324" s="129"/>
      <c r="DK324" s="129"/>
      <c r="DL324" s="129"/>
      <c r="DM324" s="129"/>
      <c r="DN324" s="129"/>
      <c r="DO324" s="129"/>
      <c r="DP324" s="129"/>
      <c r="DQ324" s="129"/>
      <c r="DR324" s="129"/>
      <c r="DS324" s="129"/>
      <c r="DT324" s="129"/>
      <c r="DU324" s="129"/>
      <c r="DV324" s="129"/>
      <c r="DW324" s="129"/>
      <c r="DX324" s="129"/>
      <c r="DY324" s="129"/>
      <c r="DZ324" s="129"/>
      <c r="EA324" s="129"/>
      <c r="EB324" s="129"/>
      <c r="EC324" s="129"/>
      <c r="ED324" s="129"/>
      <c r="EE324" s="129"/>
      <c r="EF324" s="129"/>
      <c r="EG324" s="129"/>
      <c r="EH324" s="129"/>
      <c r="EI324" s="129"/>
      <c r="EJ324" s="129"/>
      <c r="EK324" s="129"/>
      <c r="EL324" s="129"/>
      <c r="EM324" s="129"/>
      <c r="EN324" s="129"/>
      <c r="EO324" s="129"/>
      <c r="EP324" s="129"/>
      <c r="EQ324" s="129"/>
      <c r="ER324" s="129"/>
      <c r="ES324" s="129"/>
      <c r="ET324" s="129"/>
      <c r="EU324" s="129"/>
      <c r="EV324" s="129"/>
      <c r="EW324" s="129"/>
      <c r="EX324" s="129"/>
      <c r="EY324" s="129"/>
      <c r="EZ324" s="129"/>
      <c r="FA324" s="129"/>
      <c r="FB324" s="129"/>
      <c r="FC324" s="129"/>
      <c r="FD324" s="129"/>
      <c r="FE324" s="129"/>
      <c r="FF324" s="129"/>
      <c r="FG324" s="129"/>
      <c r="FH324" s="129"/>
      <c r="FI324" s="129"/>
      <c r="FJ324" s="129"/>
      <c r="FK324" s="129"/>
      <c r="FL324" s="129"/>
      <c r="FM324" s="129"/>
      <c r="FN324" s="129"/>
      <c r="FO324" s="129"/>
      <c r="FP324" s="129"/>
      <c r="FQ324" s="129"/>
      <c r="FR324" s="129"/>
      <c r="FS324" s="129"/>
      <c r="FT324" s="129"/>
      <c r="FU324" s="129"/>
      <c r="FV324" s="129"/>
      <c r="FW324" s="129"/>
      <c r="FX324" s="129"/>
      <c r="FY324" s="129"/>
      <c r="FZ324" s="129"/>
      <c r="GA324" s="129"/>
      <c r="GB324" s="129"/>
      <c r="GC324" s="129"/>
      <c r="GD324" s="129"/>
      <c r="GE324" s="129"/>
      <c r="GF324" s="129"/>
      <c r="GG324" s="129"/>
      <c r="GH324" s="129"/>
      <c r="GI324" s="129"/>
      <c r="GJ324" s="129"/>
      <c r="GK324" s="129"/>
      <c r="GL324" s="129"/>
      <c r="GM324" s="129"/>
      <c r="GN324" s="129"/>
      <c r="GO324" s="129"/>
      <c r="GP324" s="129"/>
      <c r="GQ324" s="129"/>
      <c r="GR324" s="129"/>
      <c r="GS324" s="129"/>
      <c r="GT324" s="129"/>
      <c r="GU324" s="129"/>
      <c r="GV324" s="129"/>
      <c r="GW324" s="129"/>
      <c r="GX324" s="129"/>
      <c r="GY324" s="129"/>
      <c r="GZ324" s="129"/>
      <c r="HA324" s="129"/>
      <c r="HB324" s="129"/>
      <c r="HC324" s="129"/>
      <c r="HD324" s="129"/>
      <c r="HE324" s="129"/>
      <c r="HF324" s="129"/>
      <c r="HG324" s="129"/>
      <c r="HH324" s="129"/>
      <c r="HI324" s="129"/>
      <c r="HJ324" s="129"/>
      <c r="HK324" s="129"/>
      <c r="HL324" s="129"/>
      <c r="HM324" s="129"/>
      <c r="HN324" s="129"/>
      <c r="HO324" s="129"/>
      <c r="HP324" s="129"/>
      <c r="HQ324" s="129"/>
      <c r="HR324" s="129"/>
      <c r="HS324" s="129"/>
      <c r="HT324" s="129"/>
      <c r="HU324" s="129"/>
      <c r="HV324" s="129"/>
      <c r="HW324" s="129"/>
      <c r="HX324" s="129"/>
      <c r="HY324" s="129"/>
      <c r="HZ324" s="129"/>
      <c r="IA324" s="129"/>
      <c r="IB324" s="129"/>
      <c r="IC324" s="129"/>
      <c r="ID324" s="129"/>
      <c r="IE324" s="129"/>
      <c r="IF324" s="129"/>
      <c r="IG324" s="129"/>
      <c r="IH324" s="129"/>
      <c r="II324" s="129"/>
      <c r="IJ324" s="129"/>
      <c r="IK324" s="129"/>
      <c r="IL324" s="129"/>
      <c r="IM324" s="129"/>
      <c r="IN324" s="129"/>
      <c r="IO324" s="129"/>
      <c r="IP324" s="129"/>
      <c r="IQ324" s="129"/>
      <c r="IR324" s="129"/>
      <c r="IS324" s="129"/>
      <c r="IT324" s="129"/>
      <c r="IU324" s="129"/>
      <c r="IV324" s="129"/>
      <c r="IW324" s="129"/>
      <c r="IX324" s="129"/>
      <c r="IY324" s="129"/>
      <c r="IZ324" s="129"/>
      <c r="JA324" s="129"/>
      <c r="JB324" s="129"/>
      <c r="JC324" s="129"/>
      <c r="JD324" s="129"/>
      <c r="JE324" s="129"/>
      <c r="JF324" s="129"/>
      <c r="JG324" s="129"/>
      <c r="JH324" s="129"/>
      <c r="JI324" s="129"/>
      <c r="JJ324" s="129"/>
      <c r="JK324" s="129"/>
      <c r="JL324" s="129"/>
      <c r="JM324" s="129"/>
      <c r="JN324" s="129"/>
      <c r="JO324" s="129"/>
      <c r="JP324" s="129"/>
      <c r="JQ324" s="129"/>
      <c r="JR324" s="129"/>
      <c r="JS324" s="129"/>
      <c r="JT324" s="129"/>
      <c r="JU324" s="129"/>
      <c r="JV324" s="129"/>
      <c r="JW324" s="129"/>
      <c r="JX324" s="129"/>
      <c r="JY324" s="129"/>
      <c r="JZ324" s="129"/>
      <c r="KA324" s="129"/>
      <c r="KB324" s="129"/>
      <c r="KC324" s="129"/>
      <c r="KD324" s="129"/>
      <c r="KE324" s="129"/>
      <c r="KF324" s="129"/>
      <c r="KG324" s="129"/>
      <c r="KH324" s="129"/>
      <c r="KI324" s="129"/>
      <c r="KJ324" s="129"/>
      <c r="KK324" s="129"/>
      <c r="KL324" s="129"/>
      <c r="KM324" s="129"/>
      <c r="KN324" s="129"/>
      <c r="KO324" s="129"/>
      <c r="KP324" s="129"/>
      <c r="KQ324" s="129"/>
      <c r="KR324" s="129"/>
      <c r="KS324" s="129"/>
      <c r="KT324" s="129"/>
      <c r="KU324" s="129"/>
      <c r="KV324" s="129"/>
      <c r="KW324" s="129"/>
      <c r="KX324" s="129"/>
      <c r="KY324" s="129"/>
      <c r="KZ324" s="129"/>
      <c r="LA324" s="129"/>
      <c r="LB324" s="129"/>
      <c r="LC324" s="129"/>
      <c r="LD324" s="129"/>
      <c r="LE324" s="129"/>
      <c r="LF324" s="129"/>
      <c r="LG324" s="129"/>
      <c r="LH324" s="129"/>
      <c r="LI324" s="129"/>
      <c r="LJ324" s="129"/>
      <c r="LK324" s="129"/>
      <c r="LL324" s="129"/>
      <c r="LM324" s="129"/>
      <c r="LN324" s="129"/>
      <c r="LO324" s="129"/>
      <c r="LP324" s="129"/>
      <c r="LQ324" s="129"/>
      <c r="LR324" s="129"/>
      <c r="LS324" s="129"/>
      <c r="LT324" s="129"/>
      <c r="LU324" s="129"/>
      <c r="LV324" s="129"/>
      <c r="LW324" s="129"/>
      <c r="LX324" s="129"/>
      <c r="LY324" s="129"/>
      <c r="LZ324" s="129"/>
      <c r="MA324" s="129"/>
      <c r="MB324" s="129"/>
      <c r="MC324" s="129"/>
      <c r="MD324" s="129"/>
      <c r="ME324" s="129"/>
      <c r="MF324" s="129"/>
      <c r="MG324" s="129"/>
      <c r="MH324" s="129"/>
      <c r="MI324" s="129"/>
      <c r="MJ324" s="129"/>
      <c r="MK324" s="129"/>
      <c r="ML324" s="129"/>
      <c r="MM324" s="129"/>
      <c r="MN324" s="129"/>
      <c r="MO324" s="129"/>
      <c r="MP324" s="129"/>
      <c r="MQ324" s="129"/>
      <c r="MR324" s="129"/>
      <c r="MS324" s="129"/>
      <c r="MT324" s="129"/>
      <c r="MU324" s="129"/>
      <c r="MV324" s="129"/>
      <c r="MW324" s="129"/>
      <c r="MX324" s="129"/>
      <c r="MY324" s="129"/>
      <c r="MZ324" s="129"/>
      <c r="NA324" s="129"/>
      <c r="NB324" s="129"/>
      <c r="NC324" s="129"/>
      <c r="ND324" s="129"/>
      <c r="NE324" s="129"/>
      <c r="NF324" s="129"/>
      <c r="NG324" s="129"/>
      <c r="NH324" s="129"/>
      <c r="NI324" s="129"/>
      <c r="NJ324" s="129"/>
      <c r="NK324" s="129"/>
      <c r="NL324" s="129"/>
      <c r="NM324" s="129"/>
      <c r="NN324" s="129"/>
      <c r="NO324" s="129"/>
      <c r="NP324" s="129"/>
      <c r="NQ324" s="129"/>
      <c r="NR324" s="129"/>
      <c r="NS324" s="129"/>
      <c r="NT324" s="129"/>
      <c r="NU324" s="129"/>
      <c r="NV324" s="129"/>
      <c r="NW324" s="129"/>
      <c r="NX324" s="129"/>
      <c r="NY324" s="129"/>
      <c r="NZ324" s="129"/>
      <c r="OA324" s="129"/>
      <c r="OB324" s="129"/>
      <c r="OC324" s="129"/>
      <c r="OD324" s="129"/>
      <c r="OE324" s="129"/>
      <c r="OF324" s="129"/>
      <c r="OG324" s="129"/>
      <c r="OH324" s="129"/>
      <c r="OI324" s="129"/>
      <c r="OJ324" s="129"/>
      <c r="OK324" s="129"/>
      <c r="OL324" s="129"/>
      <c r="OM324" s="129"/>
      <c r="ON324" s="129"/>
      <c r="OO324" s="129"/>
      <c r="OP324" s="129"/>
      <c r="OQ324" s="129"/>
      <c r="OR324" s="129"/>
      <c r="OS324" s="129"/>
      <c r="OT324" s="129"/>
      <c r="OU324" s="129"/>
      <c r="OV324" s="129"/>
      <c r="OW324" s="129"/>
      <c r="OX324" s="129"/>
      <c r="OY324" s="129"/>
      <c r="OZ324" s="129"/>
      <c r="PA324" s="129"/>
      <c r="PB324" s="129"/>
      <c r="PC324" s="129"/>
      <c r="PD324" s="129"/>
      <c r="PE324" s="129"/>
      <c r="PF324" s="129"/>
      <c r="PG324" s="129"/>
      <c r="PH324" s="129"/>
      <c r="PI324" s="129"/>
      <c r="PJ324" s="129"/>
      <c r="PK324" s="129"/>
      <c r="PL324" s="129"/>
      <c r="PM324" s="129"/>
      <c r="PN324" s="129"/>
      <c r="PO324" s="129"/>
      <c r="PP324" s="129"/>
      <c r="PQ324" s="129"/>
      <c r="PR324" s="129"/>
      <c r="PS324" s="129"/>
      <c r="PT324" s="129"/>
      <c r="PU324" s="129"/>
      <c r="PV324" s="129"/>
      <c r="PW324" s="129"/>
      <c r="PX324" s="129"/>
      <c r="PY324" s="129"/>
      <c r="PZ324" s="129"/>
      <c r="QA324" s="129"/>
      <c r="QB324" s="129"/>
      <c r="QC324" s="129"/>
      <c r="QD324" s="129"/>
      <c r="QE324" s="129"/>
      <c r="QF324" s="129"/>
      <c r="QG324" s="129"/>
      <c r="QH324" s="129"/>
      <c r="QI324" s="129"/>
      <c r="QJ324" s="129"/>
      <c r="QK324" s="129"/>
      <c r="QL324" s="129"/>
      <c r="QM324" s="129"/>
      <c r="QN324" s="129"/>
      <c r="QO324" s="129"/>
      <c r="QP324" s="129"/>
      <c r="QQ324" s="129"/>
      <c r="QR324" s="129"/>
      <c r="QS324" s="129"/>
      <c r="QT324" s="129"/>
      <c r="QU324" s="129"/>
      <c r="QV324" s="129"/>
      <c r="QW324" s="129"/>
      <c r="QX324" s="129"/>
      <c r="QY324" s="129"/>
      <c r="QZ324" s="129"/>
      <c r="RA324" s="129"/>
      <c r="RB324" s="129"/>
      <c r="RC324" s="129"/>
      <c r="RD324" s="129"/>
      <c r="RE324" s="129"/>
      <c r="RF324" s="129"/>
      <c r="RG324" s="129"/>
      <c r="RH324" s="129"/>
      <c r="RI324" s="129"/>
      <c r="RJ324" s="129"/>
      <c r="RK324" s="129"/>
      <c r="RL324" s="129"/>
      <c r="RM324" s="129"/>
      <c r="RN324" s="129"/>
      <c r="RO324" s="129"/>
      <c r="RP324" s="129"/>
      <c r="RQ324" s="129"/>
      <c r="RR324" s="129"/>
      <c r="RS324" s="129"/>
      <c r="RT324" s="129"/>
      <c r="RU324" s="129"/>
      <c r="RV324" s="129"/>
      <c r="RW324" s="129"/>
      <c r="RX324" s="129"/>
      <c r="RY324" s="129"/>
      <c r="RZ324" s="129"/>
      <c r="SA324" s="129"/>
      <c r="SB324" s="129"/>
      <c r="SC324" s="129"/>
      <c r="SD324" s="129"/>
      <c r="SE324" s="129"/>
      <c r="SF324" s="129"/>
      <c r="SG324" s="129"/>
      <c r="SH324" s="129"/>
      <c r="SI324" s="129"/>
      <c r="SJ324" s="129"/>
      <c r="SK324" s="129"/>
      <c r="SL324" s="129"/>
      <c r="SM324" s="129"/>
      <c r="SN324" s="129"/>
      <c r="SO324" s="129"/>
      <c r="SP324" s="129"/>
      <c r="SQ324" s="129"/>
      <c r="SR324" s="129"/>
      <c r="SS324" s="129"/>
      <c r="ST324" s="129"/>
      <c r="SU324" s="129"/>
      <c r="SV324" s="129"/>
      <c r="SW324" s="129"/>
      <c r="SX324" s="129"/>
      <c r="SY324" s="129"/>
      <c r="SZ324" s="129"/>
      <c r="TA324" s="129"/>
      <c r="TB324" s="129"/>
      <c r="TC324" s="129"/>
      <c r="TD324" s="129"/>
      <c r="TE324" s="129"/>
      <c r="TF324" s="129"/>
      <c r="TG324" s="129"/>
      <c r="TH324" s="129"/>
      <c r="TI324" s="129"/>
      <c r="TJ324" s="129"/>
      <c r="TK324" s="129"/>
      <c r="TL324" s="129"/>
      <c r="TM324" s="129"/>
      <c r="TN324" s="129"/>
      <c r="TO324" s="129"/>
      <c r="TP324" s="129"/>
      <c r="TQ324" s="129"/>
      <c r="TR324" s="129"/>
      <c r="TS324" s="129"/>
      <c r="TT324" s="129"/>
      <c r="TU324" s="129"/>
      <c r="TV324" s="129"/>
      <c r="TW324" s="129"/>
      <c r="TX324" s="129"/>
      <c r="TY324" s="129"/>
      <c r="TZ324" s="129"/>
      <c r="UA324" s="129"/>
      <c r="UB324" s="129"/>
      <c r="UC324" s="129"/>
      <c r="UD324" s="129"/>
      <c r="UE324" s="129"/>
      <c r="UF324" s="129"/>
      <c r="UG324" s="129"/>
      <c r="UH324" s="129"/>
      <c r="UI324" s="129"/>
      <c r="UJ324" s="129"/>
      <c r="UK324" s="129"/>
      <c r="UL324" s="129"/>
      <c r="UM324" s="129"/>
      <c r="UN324" s="129"/>
      <c r="UO324" s="129"/>
      <c r="UP324" s="129"/>
      <c r="UQ324" s="129"/>
      <c r="UR324" s="129"/>
      <c r="US324" s="129"/>
      <c r="UT324" s="129"/>
      <c r="UU324" s="129"/>
      <c r="UV324" s="129"/>
      <c r="UW324" s="129"/>
      <c r="UX324" s="129"/>
      <c r="UY324" s="129"/>
      <c r="UZ324" s="129"/>
      <c r="VA324" s="129"/>
      <c r="VB324" s="129"/>
      <c r="VC324" s="129"/>
      <c r="VD324" s="129"/>
      <c r="VE324" s="129"/>
      <c r="VF324" s="129"/>
      <c r="VG324" s="129"/>
      <c r="VH324" s="129"/>
      <c r="VI324" s="129"/>
      <c r="VJ324" s="129"/>
      <c r="VK324" s="129"/>
      <c r="VL324" s="129"/>
      <c r="VM324" s="129"/>
      <c r="VN324" s="129"/>
      <c r="VO324" s="129"/>
      <c r="VP324" s="129"/>
      <c r="VQ324" s="129"/>
      <c r="VR324" s="129"/>
      <c r="VS324" s="129"/>
      <c r="VT324" s="129"/>
      <c r="VU324" s="129"/>
      <c r="VV324" s="129"/>
      <c r="VW324" s="129"/>
      <c r="VX324" s="129"/>
      <c r="VY324" s="129"/>
      <c r="VZ324" s="129"/>
      <c r="WA324" s="129"/>
      <c r="WB324" s="129"/>
      <c r="WC324" s="129"/>
      <c r="WD324" s="129"/>
      <c r="WE324" s="129"/>
      <c r="WF324" s="129"/>
      <c r="WG324" s="129"/>
      <c r="WH324" s="129"/>
      <c r="WI324" s="129"/>
      <c r="WJ324" s="129"/>
      <c r="WK324" s="129"/>
      <c r="WL324" s="129"/>
      <c r="WM324" s="129"/>
      <c r="WN324" s="129"/>
      <c r="WO324" s="129"/>
      <c r="WP324" s="129"/>
      <c r="WQ324" s="129"/>
      <c r="WR324" s="129"/>
      <c r="WS324" s="129"/>
      <c r="WT324" s="129"/>
      <c r="WU324" s="129"/>
      <c r="WV324" s="129"/>
      <c r="WW324" s="129"/>
      <c r="WX324" s="129"/>
      <c r="WY324" s="129"/>
      <c r="WZ324" s="129"/>
      <c r="XA324" s="129"/>
      <c r="XB324" s="129"/>
      <c r="XC324" s="129"/>
      <c r="XD324" s="129"/>
      <c r="XE324" s="129"/>
      <c r="XF324" s="129"/>
      <c r="XG324" s="129"/>
      <c r="XH324" s="129"/>
      <c r="XI324" s="129"/>
      <c r="XJ324" s="129"/>
      <c r="XK324" s="129"/>
      <c r="XL324" s="129"/>
      <c r="XM324" s="129"/>
      <c r="XN324" s="129"/>
      <c r="XO324" s="129"/>
      <c r="XP324" s="129"/>
      <c r="XQ324" s="129"/>
      <c r="XR324" s="129"/>
      <c r="XS324" s="129"/>
      <c r="XT324" s="129"/>
      <c r="XU324" s="129"/>
      <c r="XV324" s="129"/>
      <c r="XW324" s="129"/>
      <c r="XX324" s="129"/>
      <c r="XY324" s="129"/>
      <c r="XZ324" s="129"/>
      <c r="YA324" s="129"/>
      <c r="YB324" s="129"/>
      <c r="YC324" s="129"/>
      <c r="YD324" s="129"/>
      <c r="YE324" s="129"/>
      <c r="YF324" s="129"/>
      <c r="YG324" s="129"/>
      <c r="YH324" s="129"/>
      <c r="YI324" s="129"/>
      <c r="YJ324" s="129"/>
      <c r="YK324" s="129"/>
      <c r="YL324" s="129"/>
      <c r="YM324" s="129"/>
      <c r="YN324" s="129"/>
      <c r="YO324" s="129"/>
      <c r="YP324" s="129"/>
      <c r="YQ324" s="129"/>
      <c r="YR324" s="129"/>
      <c r="YS324" s="129"/>
      <c r="YT324" s="129"/>
      <c r="YU324" s="129"/>
      <c r="YV324" s="129"/>
      <c r="YW324" s="129"/>
      <c r="YX324" s="129"/>
      <c r="YY324" s="129"/>
      <c r="YZ324" s="129"/>
      <c r="ZA324" s="129"/>
      <c r="ZB324" s="129"/>
      <c r="ZC324" s="129"/>
      <c r="ZD324" s="129"/>
      <c r="ZE324" s="129"/>
      <c r="ZF324" s="129"/>
      <c r="ZG324" s="129"/>
      <c r="ZH324" s="129"/>
      <c r="ZI324" s="129"/>
      <c r="ZJ324" s="129"/>
      <c r="ZK324" s="129"/>
      <c r="ZL324" s="129"/>
      <c r="ZM324" s="129"/>
      <c r="ZN324" s="129"/>
      <c r="ZO324" s="129"/>
      <c r="ZP324" s="129"/>
      <c r="ZQ324" s="129"/>
      <c r="ZR324" s="129"/>
      <c r="ZS324" s="129"/>
      <c r="ZT324" s="129"/>
      <c r="ZU324" s="129"/>
      <c r="ZV324" s="129"/>
      <c r="ZW324" s="129"/>
      <c r="ZX324" s="129"/>
      <c r="ZY324" s="129"/>
      <c r="ZZ324" s="129"/>
      <c r="AAA324" s="129"/>
      <c r="AAB324" s="129"/>
      <c r="AAC324" s="129"/>
      <c r="AAD324" s="129"/>
      <c r="AAE324" s="129"/>
      <c r="AAF324" s="129"/>
      <c r="AAG324" s="129"/>
      <c r="AAH324" s="129"/>
      <c r="AAI324" s="129"/>
      <c r="AAJ324" s="129"/>
      <c r="AAK324" s="129"/>
      <c r="AAL324" s="129"/>
      <c r="AAM324" s="129"/>
      <c r="AAN324" s="129"/>
      <c r="AAO324" s="129"/>
      <c r="AAP324" s="129"/>
      <c r="AAQ324" s="129"/>
      <c r="AAR324" s="129"/>
      <c r="AAS324" s="129"/>
      <c r="AAT324" s="129"/>
      <c r="AAU324" s="129"/>
      <c r="AAV324" s="129"/>
      <c r="AAW324" s="129"/>
      <c r="AAX324" s="129"/>
      <c r="AAY324" s="129"/>
      <c r="AAZ324" s="129"/>
      <c r="ABA324" s="129"/>
      <c r="ABB324" s="129"/>
      <c r="ABC324" s="129"/>
      <c r="ABD324" s="129"/>
      <c r="ABE324" s="129"/>
      <c r="ABF324" s="129"/>
      <c r="ABG324" s="129"/>
      <c r="ABH324" s="129"/>
      <c r="ABI324" s="129"/>
      <c r="ABJ324" s="129"/>
      <c r="ABK324" s="129"/>
      <c r="ABL324" s="129"/>
      <c r="ABM324" s="129"/>
      <c r="ABN324" s="129"/>
      <c r="ABO324" s="129"/>
      <c r="ABP324" s="129"/>
      <c r="ABQ324" s="129"/>
      <c r="ABR324" s="129"/>
      <c r="ABS324" s="129"/>
      <c r="ABT324" s="129"/>
      <c r="ABU324" s="129"/>
      <c r="ABV324" s="129"/>
      <c r="ABW324" s="129"/>
      <c r="ABX324" s="129"/>
      <c r="ABY324" s="129"/>
      <c r="ABZ324" s="129"/>
      <c r="ACA324" s="129"/>
      <c r="ACB324" s="129"/>
      <c r="ACC324" s="129"/>
      <c r="ACD324" s="129"/>
      <c r="ACE324" s="129"/>
      <c r="ACF324" s="129"/>
      <c r="ACG324" s="129"/>
      <c r="ACH324" s="129"/>
      <c r="ACI324" s="129"/>
      <c r="ACJ324" s="129"/>
      <c r="ACK324" s="129"/>
      <c r="ACL324" s="129"/>
      <c r="ACM324" s="129"/>
      <c r="ACN324" s="129"/>
      <c r="ACO324" s="129"/>
      <c r="ACP324" s="129"/>
      <c r="ACQ324" s="129"/>
      <c r="ACR324" s="129"/>
      <c r="ACS324" s="129"/>
      <c r="ACT324" s="129"/>
      <c r="ACU324" s="129"/>
      <c r="ACV324" s="129"/>
      <c r="ACW324" s="129"/>
      <c r="ACX324" s="129"/>
      <c r="ACY324" s="129"/>
      <c r="ACZ324" s="129"/>
      <c r="ADA324" s="129"/>
      <c r="ADB324" s="129"/>
      <c r="ADC324" s="129"/>
      <c r="ADD324" s="129"/>
      <c r="ADE324" s="129"/>
      <c r="ADF324" s="129"/>
      <c r="ADG324" s="129"/>
      <c r="ADH324" s="129"/>
      <c r="ADI324" s="129"/>
      <c r="ADJ324" s="129"/>
      <c r="ADK324" s="129"/>
      <c r="ADL324" s="129"/>
      <c r="ADM324" s="129"/>
      <c r="ADN324" s="129"/>
      <c r="ADO324" s="129"/>
      <c r="ADP324" s="129"/>
      <c r="ADQ324" s="129"/>
      <c r="ADR324" s="129"/>
      <c r="ADS324" s="129"/>
      <c r="ADT324" s="129"/>
      <c r="ADU324" s="129"/>
      <c r="ADV324" s="129"/>
      <c r="ADW324" s="129"/>
      <c r="ADX324" s="129"/>
      <c r="ADY324" s="129"/>
      <c r="ADZ324" s="129"/>
      <c r="AEA324" s="129"/>
      <c r="AEB324" s="129"/>
      <c r="AEC324" s="129"/>
    </row>
    <row r="325" spans="1:809" s="187" customFormat="1" ht="15" customHeight="1">
      <c r="A325" s="180"/>
      <c r="B325" s="180"/>
      <c r="C325" s="185"/>
      <c r="D325" s="218"/>
      <c r="E325" s="188"/>
      <c r="F325" s="183"/>
      <c r="G325" s="189"/>
      <c r="H325" s="182"/>
      <c r="I325" s="189"/>
      <c r="J325" s="190"/>
      <c r="K325" s="191"/>
      <c r="L325" s="180"/>
      <c r="M325" s="181"/>
      <c r="N325" s="182"/>
      <c r="O325" s="183"/>
      <c r="P325" s="184"/>
      <c r="Q325" s="185"/>
      <c r="R325" s="186"/>
      <c r="S325" s="222"/>
      <c r="T325" s="199"/>
      <c r="U325" s="199"/>
      <c r="V325" s="223"/>
      <c r="W325" s="223"/>
      <c r="X325" s="223"/>
      <c r="Y325" s="223"/>
      <c r="Z325" s="223"/>
      <c r="AA325" s="223"/>
      <c r="AB325" s="224"/>
      <c r="AC325" s="225"/>
      <c r="AD325" s="225"/>
      <c r="AE325" s="225"/>
      <c r="AF325" s="225"/>
      <c r="AG325" s="225"/>
      <c r="AH325" s="225"/>
      <c r="AI325" s="225"/>
      <c r="AJ325" s="225"/>
      <c r="AK325" s="225"/>
      <c r="AL325" s="225"/>
      <c r="AM325" s="225"/>
      <c r="AN325" s="225"/>
      <c r="AO325" s="129"/>
      <c r="AP325" s="129"/>
      <c r="AQ325" s="129"/>
      <c r="AR325" s="129"/>
      <c r="AS325" s="129"/>
      <c r="AT325" s="129"/>
      <c r="AU325" s="129"/>
      <c r="AV325" s="129"/>
      <c r="AW325" s="129"/>
      <c r="AX325" s="129"/>
      <c r="AY325" s="129"/>
      <c r="AZ325" s="129"/>
      <c r="BA325" s="129"/>
      <c r="BB325" s="129"/>
      <c r="BC325" s="129"/>
      <c r="BD325" s="129"/>
      <c r="BE325" s="129"/>
      <c r="BF325" s="129"/>
      <c r="BG325" s="129"/>
      <c r="BH325" s="129"/>
      <c r="BI325" s="129"/>
      <c r="BJ325" s="129"/>
      <c r="BK325" s="129"/>
      <c r="BL325" s="129"/>
      <c r="BM325" s="129"/>
      <c r="BN325" s="129"/>
      <c r="BO325" s="129"/>
      <c r="BP325" s="129"/>
      <c r="BQ325" s="129"/>
      <c r="BR325" s="129"/>
      <c r="BS325" s="129"/>
      <c r="BT325" s="129"/>
      <c r="BU325" s="129"/>
      <c r="BV325" s="129"/>
      <c r="BW325" s="129"/>
      <c r="BX325" s="129"/>
      <c r="BY325" s="129"/>
      <c r="BZ325" s="129"/>
      <c r="CA325" s="129"/>
      <c r="CB325" s="129"/>
      <c r="CC325" s="129"/>
      <c r="CD325" s="129"/>
      <c r="CE325" s="129"/>
      <c r="CF325" s="129"/>
      <c r="CG325" s="129"/>
      <c r="CH325" s="129"/>
      <c r="CI325" s="129"/>
      <c r="CJ325" s="129"/>
      <c r="CK325" s="129"/>
      <c r="CL325" s="129"/>
      <c r="CM325" s="129"/>
      <c r="CN325" s="129"/>
      <c r="CO325" s="129"/>
      <c r="CP325" s="129"/>
      <c r="CQ325" s="129"/>
      <c r="CR325" s="129"/>
      <c r="CS325" s="129"/>
      <c r="CT325" s="129"/>
      <c r="CU325" s="129"/>
      <c r="CV325" s="129"/>
      <c r="CW325" s="129"/>
      <c r="CX325" s="129"/>
      <c r="CY325" s="129"/>
      <c r="CZ325" s="129"/>
      <c r="DA325" s="129"/>
      <c r="DB325" s="129"/>
      <c r="DC325" s="129"/>
      <c r="DD325" s="129"/>
      <c r="DE325" s="129"/>
      <c r="DF325" s="129"/>
      <c r="DG325" s="129"/>
      <c r="DH325" s="129"/>
      <c r="DI325" s="129"/>
      <c r="DJ325" s="129"/>
      <c r="DK325" s="129"/>
      <c r="DL325" s="129"/>
      <c r="DM325" s="129"/>
      <c r="DN325" s="129"/>
      <c r="DO325" s="129"/>
      <c r="DP325" s="129"/>
      <c r="DQ325" s="129"/>
      <c r="DR325" s="129"/>
      <c r="DS325" s="129"/>
      <c r="DT325" s="129"/>
      <c r="DU325" s="129"/>
      <c r="DV325" s="129"/>
      <c r="DW325" s="129"/>
      <c r="DX325" s="129"/>
      <c r="DY325" s="129"/>
      <c r="DZ325" s="129"/>
      <c r="EA325" s="129"/>
      <c r="EB325" s="129"/>
      <c r="EC325" s="129"/>
      <c r="ED325" s="129"/>
      <c r="EE325" s="129"/>
      <c r="EF325" s="129"/>
      <c r="EG325" s="129"/>
      <c r="EH325" s="129"/>
      <c r="EI325" s="129"/>
      <c r="EJ325" s="129"/>
      <c r="EK325" s="129"/>
      <c r="EL325" s="129"/>
      <c r="EM325" s="129"/>
      <c r="EN325" s="129"/>
      <c r="EO325" s="129"/>
      <c r="EP325" s="129"/>
      <c r="EQ325" s="129"/>
      <c r="ER325" s="129"/>
      <c r="ES325" s="129"/>
      <c r="ET325" s="129"/>
      <c r="EU325" s="129"/>
      <c r="EV325" s="129"/>
      <c r="EW325" s="129"/>
      <c r="EX325" s="129"/>
      <c r="EY325" s="129"/>
      <c r="EZ325" s="129"/>
      <c r="FA325" s="129"/>
      <c r="FB325" s="129"/>
      <c r="FC325" s="129"/>
      <c r="FD325" s="129"/>
      <c r="FE325" s="129"/>
      <c r="FF325" s="129"/>
      <c r="FG325" s="129"/>
      <c r="FH325" s="129"/>
      <c r="FI325" s="129"/>
      <c r="FJ325" s="129"/>
      <c r="FK325" s="129"/>
      <c r="FL325" s="129"/>
      <c r="FM325" s="129"/>
      <c r="FN325" s="129"/>
      <c r="FO325" s="129"/>
      <c r="FP325" s="129"/>
      <c r="FQ325" s="129"/>
      <c r="FR325" s="129"/>
      <c r="FS325" s="129"/>
      <c r="FT325" s="129"/>
      <c r="FU325" s="129"/>
      <c r="FV325" s="129"/>
      <c r="FW325" s="129"/>
      <c r="FX325" s="129"/>
      <c r="FY325" s="129"/>
      <c r="FZ325" s="129"/>
      <c r="GA325" s="129"/>
      <c r="GB325" s="129"/>
      <c r="GC325" s="129"/>
      <c r="GD325" s="129"/>
      <c r="GE325" s="129"/>
      <c r="GF325" s="129"/>
      <c r="GG325" s="129"/>
      <c r="GH325" s="129"/>
      <c r="GI325" s="129"/>
      <c r="GJ325" s="129"/>
      <c r="GK325" s="129"/>
      <c r="GL325" s="129"/>
      <c r="GM325" s="129"/>
      <c r="GN325" s="129"/>
      <c r="GO325" s="129"/>
      <c r="GP325" s="129"/>
      <c r="GQ325" s="129"/>
      <c r="GR325" s="129"/>
      <c r="GS325" s="129"/>
      <c r="GT325" s="129"/>
      <c r="GU325" s="129"/>
      <c r="GV325" s="129"/>
      <c r="GW325" s="129"/>
      <c r="GX325" s="129"/>
      <c r="GY325" s="129"/>
      <c r="GZ325" s="129"/>
      <c r="HA325" s="129"/>
      <c r="HB325" s="129"/>
      <c r="HC325" s="129"/>
      <c r="HD325" s="129"/>
      <c r="HE325" s="129"/>
      <c r="HF325" s="129"/>
      <c r="HG325" s="129"/>
      <c r="HH325" s="129"/>
      <c r="HI325" s="129"/>
      <c r="HJ325" s="129"/>
      <c r="HK325" s="129"/>
      <c r="HL325" s="129"/>
      <c r="HM325" s="129"/>
      <c r="HN325" s="129"/>
      <c r="HO325" s="129"/>
      <c r="HP325" s="129"/>
      <c r="HQ325" s="129"/>
      <c r="HR325" s="129"/>
      <c r="HS325" s="129"/>
      <c r="HT325" s="129"/>
      <c r="HU325" s="129"/>
      <c r="HV325" s="129"/>
      <c r="HW325" s="129"/>
      <c r="HX325" s="129"/>
      <c r="HY325" s="129"/>
      <c r="HZ325" s="129"/>
      <c r="IA325" s="129"/>
      <c r="IB325" s="129"/>
      <c r="IC325" s="129"/>
      <c r="ID325" s="129"/>
      <c r="IE325" s="129"/>
      <c r="IF325" s="129"/>
      <c r="IG325" s="129"/>
      <c r="IH325" s="129"/>
      <c r="II325" s="129"/>
      <c r="IJ325" s="129"/>
      <c r="IK325" s="129"/>
      <c r="IL325" s="129"/>
      <c r="IM325" s="129"/>
      <c r="IN325" s="129"/>
      <c r="IO325" s="129"/>
      <c r="IP325" s="129"/>
      <c r="IQ325" s="129"/>
      <c r="IR325" s="129"/>
      <c r="IS325" s="129"/>
      <c r="IT325" s="129"/>
      <c r="IU325" s="129"/>
      <c r="IV325" s="129"/>
      <c r="IW325" s="129"/>
      <c r="IX325" s="129"/>
      <c r="IY325" s="129"/>
      <c r="IZ325" s="129"/>
      <c r="JA325" s="129"/>
      <c r="JB325" s="129"/>
      <c r="JC325" s="129"/>
      <c r="JD325" s="129"/>
      <c r="JE325" s="129"/>
      <c r="JF325" s="129"/>
      <c r="JG325" s="129"/>
      <c r="JH325" s="129"/>
      <c r="JI325" s="129"/>
      <c r="JJ325" s="129"/>
      <c r="JK325" s="129"/>
      <c r="JL325" s="129"/>
      <c r="JM325" s="129"/>
      <c r="JN325" s="129"/>
      <c r="JO325" s="129"/>
      <c r="JP325" s="129"/>
      <c r="JQ325" s="129"/>
      <c r="JR325" s="129"/>
      <c r="JS325" s="129"/>
      <c r="JT325" s="129"/>
      <c r="JU325" s="129"/>
      <c r="JV325" s="129"/>
      <c r="JW325" s="129"/>
      <c r="JX325" s="129"/>
      <c r="JY325" s="129"/>
      <c r="JZ325" s="129"/>
      <c r="KA325" s="129"/>
      <c r="KB325" s="129"/>
      <c r="KC325" s="129"/>
      <c r="KD325" s="129"/>
      <c r="KE325" s="129"/>
      <c r="KF325" s="129"/>
      <c r="KG325" s="129"/>
      <c r="KH325" s="129"/>
      <c r="KI325" s="129"/>
      <c r="KJ325" s="129"/>
      <c r="KK325" s="129"/>
      <c r="KL325" s="129"/>
      <c r="KM325" s="129"/>
      <c r="KN325" s="129"/>
      <c r="KO325" s="129"/>
      <c r="KP325" s="129"/>
      <c r="KQ325" s="129"/>
      <c r="KR325" s="129"/>
      <c r="KS325" s="129"/>
      <c r="KT325" s="129"/>
      <c r="KU325" s="129"/>
      <c r="KV325" s="129"/>
      <c r="KW325" s="129"/>
      <c r="KX325" s="129"/>
      <c r="KY325" s="129"/>
      <c r="KZ325" s="129"/>
      <c r="LA325" s="129"/>
      <c r="LB325" s="129"/>
      <c r="LC325" s="129"/>
      <c r="LD325" s="129"/>
      <c r="LE325" s="129"/>
      <c r="LF325" s="129"/>
      <c r="LG325" s="129"/>
      <c r="LH325" s="129"/>
      <c r="LI325" s="129"/>
      <c r="LJ325" s="129"/>
      <c r="LK325" s="129"/>
      <c r="LL325" s="129"/>
      <c r="LM325" s="129"/>
      <c r="LN325" s="129"/>
      <c r="LO325" s="129"/>
      <c r="LP325" s="129"/>
      <c r="LQ325" s="129"/>
      <c r="LR325" s="129"/>
      <c r="LS325" s="129"/>
      <c r="LT325" s="129"/>
      <c r="LU325" s="129"/>
      <c r="LV325" s="129"/>
      <c r="LW325" s="129"/>
      <c r="LX325" s="129"/>
      <c r="LY325" s="129"/>
      <c r="LZ325" s="129"/>
      <c r="MA325" s="129"/>
      <c r="MB325" s="129"/>
      <c r="MC325" s="129"/>
      <c r="MD325" s="129"/>
      <c r="ME325" s="129"/>
      <c r="MF325" s="129"/>
      <c r="MG325" s="129"/>
      <c r="MH325" s="129"/>
      <c r="MI325" s="129"/>
      <c r="MJ325" s="129"/>
      <c r="MK325" s="129"/>
      <c r="ML325" s="129"/>
      <c r="MM325" s="129"/>
      <c r="MN325" s="129"/>
      <c r="MO325" s="129"/>
      <c r="MP325" s="129"/>
      <c r="MQ325" s="129"/>
      <c r="MR325" s="129"/>
      <c r="MS325" s="129"/>
      <c r="MT325" s="129"/>
      <c r="MU325" s="129"/>
      <c r="MV325" s="129"/>
      <c r="MW325" s="129"/>
      <c r="MX325" s="129"/>
      <c r="MY325" s="129"/>
      <c r="MZ325" s="129"/>
      <c r="NA325" s="129"/>
      <c r="NB325" s="129"/>
      <c r="NC325" s="129"/>
      <c r="ND325" s="129"/>
      <c r="NE325" s="129"/>
      <c r="NF325" s="129"/>
      <c r="NG325" s="129"/>
      <c r="NH325" s="129"/>
      <c r="NI325" s="129"/>
      <c r="NJ325" s="129"/>
      <c r="NK325" s="129"/>
      <c r="NL325" s="129"/>
      <c r="NM325" s="129"/>
      <c r="NN325" s="129"/>
      <c r="NO325" s="129"/>
      <c r="NP325" s="129"/>
      <c r="NQ325" s="129"/>
      <c r="NR325" s="129"/>
      <c r="NS325" s="129"/>
      <c r="NT325" s="129"/>
      <c r="NU325" s="129"/>
      <c r="NV325" s="129"/>
      <c r="NW325" s="129"/>
      <c r="NX325" s="129"/>
      <c r="NY325" s="129"/>
      <c r="NZ325" s="129"/>
      <c r="OA325" s="129"/>
      <c r="OB325" s="129"/>
      <c r="OC325" s="129"/>
      <c r="OD325" s="129"/>
      <c r="OE325" s="129"/>
      <c r="OF325" s="129"/>
      <c r="OG325" s="129"/>
      <c r="OH325" s="129"/>
      <c r="OI325" s="129"/>
      <c r="OJ325" s="129"/>
      <c r="OK325" s="129"/>
      <c r="OL325" s="129"/>
      <c r="OM325" s="129"/>
      <c r="ON325" s="129"/>
      <c r="OO325" s="129"/>
      <c r="OP325" s="129"/>
      <c r="OQ325" s="129"/>
      <c r="OR325" s="129"/>
      <c r="OS325" s="129"/>
      <c r="OT325" s="129"/>
      <c r="OU325" s="129"/>
      <c r="OV325" s="129"/>
      <c r="OW325" s="129"/>
      <c r="OX325" s="129"/>
      <c r="OY325" s="129"/>
      <c r="OZ325" s="129"/>
      <c r="PA325" s="129"/>
      <c r="PB325" s="129"/>
      <c r="PC325" s="129"/>
      <c r="PD325" s="129"/>
      <c r="PE325" s="129"/>
      <c r="PF325" s="129"/>
      <c r="PG325" s="129"/>
      <c r="PH325" s="129"/>
      <c r="PI325" s="129"/>
      <c r="PJ325" s="129"/>
      <c r="PK325" s="129"/>
      <c r="PL325" s="129"/>
      <c r="PM325" s="129"/>
      <c r="PN325" s="129"/>
      <c r="PO325" s="129"/>
      <c r="PP325" s="129"/>
      <c r="PQ325" s="129"/>
      <c r="PR325" s="129"/>
      <c r="PS325" s="129"/>
      <c r="PT325" s="129"/>
      <c r="PU325" s="129"/>
      <c r="PV325" s="129"/>
      <c r="PW325" s="129"/>
      <c r="PX325" s="129"/>
      <c r="PY325" s="129"/>
      <c r="PZ325" s="129"/>
      <c r="QA325" s="129"/>
      <c r="QB325" s="129"/>
      <c r="QC325" s="129"/>
      <c r="QD325" s="129"/>
      <c r="QE325" s="129"/>
      <c r="QF325" s="129"/>
      <c r="QG325" s="129"/>
      <c r="QH325" s="129"/>
      <c r="QI325" s="129"/>
      <c r="QJ325" s="129"/>
      <c r="QK325" s="129"/>
      <c r="QL325" s="129"/>
      <c r="QM325" s="129"/>
      <c r="QN325" s="129"/>
      <c r="QO325" s="129"/>
      <c r="QP325" s="129"/>
      <c r="QQ325" s="129"/>
      <c r="QR325" s="129"/>
      <c r="QS325" s="129"/>
      <c r="QT325" s="129"/>
      <c r="QU325" s="129"/>
      <c r="QV325" s="129"/>
      <c r="QW325" s="129"/>
      <c r="QX325" s="129"/>
      <c r="QY325" s="129"/>
      <c r="QZ325" s="129"/>
      <c r="RA325" s="129"/>
      <c r="RB325" s="129"/>
      <c r="RC325" s="129"/>
      <c r="RD325" s="129"/>
      <c r="RE325" s="129"/>
      <c r="RF325" s="129"/>
      <c r="RG325" s="129"/>
      <c r="RH325" s="129"/>
      <c r="RI325" s="129"/>
      <c r="RJ325" s="129"/>
      <c r="RK325" s="129"/>
      <c r="RL325" s="129"/>
      <c r="RM325" s="129"/>
      <c r="RN325" s="129"/>
      <c r="RO325" s="129"/>
      <c r="RP325" s="129"/>
      <c r="RQ325" s="129"/>
      <c r="RR325" s="129"/>
      <c r="RS325" s="129"/>
      <c r="RT325" s="129"/>
      <c r="RU325" s="129"/>
      <c r="RV325" s="129"/>
      <c r="RW325" s="129"/>
      <c r="RX325" s="129"/>
      <c r="RY325" s="129"/>
      <c r="RZ325" s="129"/>
      <c r="SA325" s="129"/>
      <c r="SB325" s="129"/>
      <c r="SC325" s="129"/>
      <c r="SD325" s="129"/>
      <c r="SE325" s="129"/>
      <c r="SF325" s="129"/>
      <c r="SG325" s="129"/>
      <c r="SH325" s="129"/>
      <c r="SI325" s="129"/>
      <c r="SJ325" s="129"/>
      <c r="SK325" s="129"/>
      <c r="SL325" s="129"/>
      <c r="SM325" s="129"/>
      <c r="SN325" s="129"/>
      <c r="SO325" s="129"/>
      <c r="SP325" s="129"/>
      <c r="SQ325" s="129"/>
      <c r="SR325" s="129"/>
      <c r="SS325" s="129"/>
      <c r="ST325" s="129"/>
      <c r="SU325" s="129"/>
      <c r="SV325" s="129"/>
      <c r="SW325" s="129"/>
      <c r="SX325" s="129"/>
      <c r="SY325" s="129"/>
      <c r="SZ325" s="129"/>
      <c r="TA325" s="129"/>
      <c r="TB325" s="129"/>
      <c r="TC325" s="129"/>
      <c r="TD325" s="129"/>
      <c r="TE325" s="129"/>
      <c r="TF325" s="129"/>
      <c r="TG325" s="129"/>
      <c r="TH325" s="129"/>
      <c r="TI325" s="129"/>
      <c r="TJ325" s="129"/>
      <c r="TK325" s="129"/>
      <c r="TL325" s="129"/>
      <c r="TM325" s="129"/>
      <c r="TN325" s="129"/>
      <c r="TO325" s="129"/>
      <c r="TP325" s="129"/>
      <c r="TQ325" s="129"/>
      <c r="TR325" s="129"/>
      <c r="TS325" s="129"/>
      <c r="TT325" s="129"/>
      <c r="TU325" s="129"/>
      <c r="TV325" s="129"/>
      <c r="TW325" s="129"/>
      <c r="TX325" s="129"/>
      <c r="TY325" s="129"/>
      <c r="TZ325" s="129"/>
      <c r="UA325" s="129"/>
      <c r="UB325" s="129"/>
      <c r="UC325" s="129"/>
      <c r="UD325" s="129"/>
      <c r="UE325" s="129"/>
      <c r="UF325" s="129"/>
      <c r="UG325" s="129"/>
      <c r="UH325" s="129"/>
      <c r="UI325" s="129"/>
      <c r="UJ325" s="129"/>
      <c r="UK325" s="129"/>
      <c r="UL325" s="129"/>
      <c r="UM325" s="129"/>
      <c r="UN325" s="129"/>
      <c r="UO325" s="129"/>
      <c r="UP325" s="129"/>
      <c r="UQ325" s="129"/>
      <c r="UR325" s="129"/>
      <c r="US325" s="129"/>
      <c r="UT325" s="129"/>
      <c r="UU325" s="129"/>
      <c r="UV325" s="129"/>
      <c r="UW325" s="129"/>
      <c r="UX325" s="129"/>
      <c r="UY325" s="129"/>
      <c r="UZ325" s="129"/>
      <c r="VA325" s="129"/>
      <c r="VB325" s="129"/>
      <c r="VC325" s="129"/>
      <c r="VD325" s="129"/>
      <c r="VE325" s="129"/>
      <c r="VF325" s="129"/>
      <c r="VG325" s="129"/>
      <c r="VH325" s="129"/>
      <c r="VI325" s="129"/>
      <c r="VJ325" s="129"/>
      <c r="VK325" s="129"/>
      <c r="VL325" s="129"/>
      <c r="VM325" s="129"/>
      <c r="VN325" s="129"/>
      <c r="VO325" s="129"/>
      <c r="VP325" s="129"/>
      <c r="VQ325" s="129"/>
      <c r="VR325" s="129"/>
      <c r="VS325" s="129"/>
      <c r="VT325" s="129"/>
      <c r="VU325" s="129"/>
      <c r="VV325" s="129"/>
      <c r="VW325" s="129"/>
      <c r="VX325" s="129"/>
      <c r="VY325" s="129"/>
      <c r="VZ325" s="129"/>
      <c r="WA325" s="129"/>
      <c r="WB325" s="129"/>
      <c r="WC325" s="129"/>
      <c r="WD325" s="129"/>
      <c r="WE325" s="129"/>
      <c r="WF325" s="129"/>
      <c r="WG325" s="129"/>
      <c r="WH325" s="129"/>
      <c r="WI325" s="129"/>
      <c r="WJ325" s="129"/>
      <c r="WK325" s="129"/>
      <c r="WL325" s="129"/>
      <c r="WM325" s="129"/>
      <c r="WN325" s="129"/>
      <c r="WO325" s="129"/>
      <c r="WP325" s="129"/>
      <c r="WQ325" s="129"/>
      <c r="WR325" s="129"/>
      <c r="WS325" s="129"/>
      <c r="WT325" s="129"/>
      <c r="WU325" s="129"/>
      <c r="WV325" s="129"/>
      <c r="WW325" s="129"/>
      <c r="WX325" s="129"/>
      <c r="WY325" s="129"/>
      <c r="WZ325" s="129"/>
      <c r="XA325" s="129"/>
      <c r="XB325" s="129"/>
      <c r="XC325" s="129"/>
      <c r="XD325" s="129"/>
      <c r="XE325" s="129"/>
      <c r="XF325" s="129"/>
      <c r="XG325" s="129"/>
      <c r="XH325" s="129"/>
      <c r="XI325" s="129"/>
      <c r="XJ325" s="129"/>
      <c r="XK325" s="129"/>
      <c r="XL325" s="129"/>
      <c r="XM325" s="129"/>
      <c r="XN325" s="129"/>
      <c r="XO325" s="129"/>
      <c r="XP325" s="129"/>
      <c r="XQ325" s="129"/>
      <c r="XR325" s="129"/>
      <c r="XS325" s="129"/>
      <c r="XT325" s="129"/>
      <c r="XU325" s="129"/>
      <c r="XV325" s="129"/>
      <c r="XW325" s="129"/>
      <c r="XX325" s="129"/>
      <c r="XY325" s="129"/>
      <c r="XZ325" s="129"/>
      <c r="YA325" s="129"/>
      <c r="YB325" s="129"/>
      <c r="YC325" s="129"/>
      <c r="YD325" s="129"/>
      <c r="YE325" s="129"/>
      <c r="YF325" s="129"/>
      <c r="YG325" s="129"/>
      <c r="YH325" s="129"/>
      <c r="YI325" s="129"/>
      <c r="YJ325" s="129"/>
      <c r="YK325" s="129"/>
      <c r="YL325" s="129"/>
      <c r="YM325" s="129"/>
      <c r="YN325" s="129"/>
      <c r="YO325" s="129"/>
      <c r="YP325" s="129"/>
      <c r="YQ325" s="129"/>
      <c r="YR325" s="129"/>
      <c r="YS325" s="129"/>
      <c r="YT325" s="129"/>
      <c r="YU325" s="129"/>
      <c r="YV325" s="129"/>
      <c r="YW325" s="129"/>
      <c r="YX325" s="129"/>
      <c r="YY325" s="129"/>
      <c r="YZ325" s="129"/>
      <c r="ZA325" s="129"/>
      <c r="ZB325" s="129"/>
      <c r="ZC325" s="129"/>
      <c r="ZD325" s="129"/>
      <c r="ZE325" s="129"/>
      <c r="ZF325" s="129"/>
      <c r="ZG325" s="129"/>
      <c r="ZH325" s="129"/>
      <c r="ZI325" s="129"/>
      <c r="ZJ325" s="129"/>
      <c r="ZK325" s="129"/>
      <c r="ZL325" s="129"/>
      <c r="ZM325" s="129"/>
      <c r="ZN325" s="129"/>
      <c r="ZO325" s="129"/>
      <c r="ZP325" s="129"/>
      <c r="ZQ325" s="129"/>
      <c r="ZR325" s="129"/>
      <c r="ZS325" s="129"/>
      <c r="ZT325" s="129"/>
      <c r="ZU325" s="129"/>
      <c r="ZV325" s="129"/>
      <c r="ZW325" s="129"/>
      <c r="ZX325" s="129"/>
      <c r="ZY325" s="129"/>
      <c r="ZZ325" s="129"/>
      <c r="AAA325" s="129"/>
      <c r="AAB325" s="129"/>
      <c r="AAC325" s="129"/>
      <c r="AAD325" s="129"/>
      <c r="AAE325" s="129"/>
      <c r="AAF325" s="129"/>
      <c r="AAG325" s="129"/>
      <c r="AAH325" s="129"/>
      <c r="AAI325" s="129"/>
      <c r="AAJ325" s="129"/>
      <c r="AAK325" s="129"/>
      <c r="AAL325" s="129"/>
      <c r="AAM325" s="129"/>
      <c r="AAN325" s="129"/>
      <c r="AAO325" s="129"/>
      <c r="AAP325" s="129"/>
      <c r="AAQ325" s="129"/>
      <c r="AAR325" s="129"/>
      <c r="AAS325" s="129"/>
      <c r="AAT325" s="129"/>
      <c r="AAU325" s="129"/>
      <c r="AAV325" s="129"/>
      <c r="AAW325" s="129"/>
      <c r="AAX325" s="129"/>
      <c r="AAY325" s="129"/>
      <c r="AAZ325" s="129"/>
      <c r="ABA325" s="129"/>
      <c r="ABB325" s="129"/>
      <c r="ABC325" s="129"/>
      <c r="ABD325" s="129"/>
      <c r="ABE325" s="129"/>
      <c r="ABF325" s="129"/>
      <c r="ABG325" s="129"/>
      <c r="ABH325" s="129"/>
      <c r="ABI325" s="129"/>
      <c r="ABJ325" s="129"/>
      <c r="ABK325" s="129"/>
      <c r="ABL325" s="129"/>
      <c r="ABM325" s="129"/>
      <c r="ABN325" s="129"/>
      <c r="ABO325" s="129"/>
      <c r="ABP325" s="129"/>
      <c r="ABQ325" s="129"/>
      <c r="ABR325" s="129"/>
      <c r="ABS325" s="129"/>
      <c r="ABT325" s="129"/>
      <c r="ABU325" s="129"/>
      <c r="ABV325" s="129"/>
      <c r="ABW325" s="129"/>
      <c r="ABX325" s="129"/>
      <c r="ABY325" s="129"/>
      <c r="ABZ325" s="129"/>
      <c r="ACA325" s="129"/>
      <c r="ACB325" s="129"/>
      <c r="ACC325" s="129"/>
      <c r="ACD325" s="129"/>
      <c r="ACE325" s="129"/>
      <c r="ACF325" s="129"/>
      <c r="ACG325" s="129"/>
      <c r="ACH325" s="129"/>
      <c r="ACI325" s="129"/>
      <c r="ACJ325" s="129"/>
      <c r="ACK325" s="129"/>
      <c r="ACL325" s="129"/>
      <c r="ACM325" s="129"/>
      <c r="ACN325" s="129"/>
      <c r="ACO325" s="129"/>
      <c r="ACP325" s="129"/>
      <c r="ACQ325" s="129"/>
      <c r="ACR325" s="129"/>
      <c r="ACS325" s="129"/>
      <c r="ACT325" s="129"/>
      <c r="ACU325" s="129"/>
      <c r="ACV325" s="129"/>
      <c r="ACW325" s="129"/>
      <c r="ACX325" s="129"/>
      <c r="ACY325" s="129"/>
      <c r="ACZ325" s="129"/>
      <c r="ADA325" s="129"/>
      <c r="ADB325" s="129"/>
      <c r="ADC325" s="129"/>
      <c r="ADD325" s="129"/>
      <c r="ADE325" s="129"/>
      <c r="ADF325" s="129"/>
      <c r="ADG325" s="129"/>
      <c r="ADH325" s="129"/>
      <c r="ADI325" s="129"/>
      <c r="ADJ325" s="129"/>
      <c r="ADK325" s="129"/>
      <c r="ADL325" s="129"/>
      <c r="ADM325" s="129"/>
      <c r="ADN325" s="129"/>
      <c r="ADO325" s="129"/>
      <c r="ADP325" s="129"/>
      <c r="ADQ325" s="129"/>
      <c r="ADR325" s="129"/>
      <c r="ADS325" s="129"/>
      <c r="ADT325" s="129"/>
      <c r="ADU325" s="129"/>
      <c r="ADV325" s="129"/>
      <c r="ADW325" s="129"/>
      <c r="ADX325" s="129"/>
      <c r="ADY325" s="129"/>
      <c r="ADZ325" s="129"/>
      <c r="AEA325" s="129"/>
      <c r="AEB325" s="129"/>
      <c r="AEC325" s="129"/>
    </row>
    <row r="326" spans="1:809" s="187" customFormat="1" ht="15" customHeight="1">
      <c r="A326" s="180"/>
      <c r="B326" s="180"/>
      <c r="C326" s="185"/>
      <c r="D326" s="218"/>
      <c r="E326" s="188"/>
      <c r="F326" s="183"/>
      <c r="G326" s="189"/>
      <c r="H326" s="182"/>
      <c r="I326" s="189"/>
      <c r="J326" s="190"/>
      <c r="K326" s="191"/>
      <c r="L326" s="180"/>
      <c r="M326" s="181"/>
      <c r="N326" s="182"/>
      <c r="O326" s="183"/>
      <c r="P326" s="184"/>
      <c r="Q326" s="185"/>
      <c r="R326" s="186"/>
      <c r="S326" s="205" t="s">
        <v>730</v>
      </c>
      <c r="T326" s="199" t="s">
        <v>731</v>
      </c>
      <c r="U326" s="199"/>
      <c r="V326" s="223"/>
      <c r="W326" s="223"/>
      <c r="X326" s="223"/>
      <c r="Y326" s="223"/>
      <c r="Z326" s="223"/>
      <c r="AA326" s="223"/>
      <c r="AB326" s="224"/>
      <c r="AC326" s="225"/>
      <c r="AD326" s="225"/>
      <c r="AE326" s="225"/>
      <c r="AF326" s="225"/>
      <c r="AG326" s="225"/>
      <c r="AH326" s="225"/>
      <c r="AI326" s="225"/>
      <c r="AJ326" s="225"/>
      <c r="AK326" s="225"/>
      <c r="AL326" s="225"/>
      <c r="AM326" s="225"/>
      <c r="AN326" s="225"/>
      <c r="AO326" s="129"/>
      <c r="AP326" s="129"/>
      <c r="AQ326" s="129"/>
      <c r="AR326" s="129"/>
      <c r="AS326" s="129"/>
      <c r="AT326" s="129"/>
      <c r="AU326" s="129"/>
      <c r="AV326" s="129"/>
      <c r="AW326" s="129"/>
      <c r="AX326" s="129"/>
      <c r="AY326" s="129"/>
      <c r="AZ326" s="129"/>
      <c r="BA326" s="129"/>
      <c r="BB326" s="129"/>
      <c r="BC326" s="129"/>
      <c r="BD326" s="129"/>
      <c r="BE326" s="129"/>
      <c r="BF326" s="129"/>
      <c r="BG326" s="129"/>
      <c r="BH326" s="129"/>
      <c r="BI326" s="129"/>
      <c r="BJ326" s="129"/>
      <c r="BK326" s="129"/>
      <c r="BL326" s="129"/>
      <c r="BM326" s="129"/>
      <c r="BN326" s="129"/>
      <c r="BO326" s="129"/>
      <c r="BP326" s="129"/>
      <c r="BQ326" s="129"/>
      <c r="BR326" s="129"/>
      <c r="BS326" s="129"/>
      <c r="BT326" s="129"/>
      <c r="BU326" s="129"/>
      <c r="BV326" s="129"/>
      <c r="BW326" s="129"/>
      <c r="BX326" s="129"/>
      <c r="BY326" s="129"/>
      <c r="BZ326" s="129"/>
      <c r="CA326" s="129"/>
      <c r="CB326" s="129"/>
      <c r="CC326" s="129"/>
      <c r="CD326" s="129"/>
      <c r="CE326" s="129"/>
      <c r="CF326" s="129"/>
      <c r="CG326" s="129"/>
      <c r="CH326" s="129"/>
      <c r="CI326" s="129"/>
      <c r="CJ326" s="129"/>
      <c r="CK326" s="129"/>
      <c r="CL326" s="129"/>
      <c r="CM326" s="129"/>
      <c r="CN326" s="129"/>
      <c r="CO326" s="129"/>
      <c r="CP326" s="129"/>
      <c r="CQ326" s="129"/>
      <c r="CR326" s="129"/>
      <c r="CS326" s="129"/>
      <c r="CT326" s="129"/>
      <c r="CU326" s="129"/>
      <c r="CV326" s="129"/>
      <c r="CW326" s="129"/>
      <c r="CX326" s="129"/>
      <c r="CY326" s="129"/>
      <c r="CZ326" s="129"/>
      <c r="DA326" s="129"/>
      <c r="DB326" s="129"/>
      <c r="DC326" s="129"/>
      <c r="DD326" s="129"/>
      <c r="DE326" s="129"/>
      <c r="DF326" s="129"/>
      <c r="DG326" s="129"/>
      <c r="DH326" s="129"/>
      <c r="DI326" s="129"/>
      <c r="DJ326" s="129"/>
      <c r="DK326" s="129"/>
      <c r="DL326" s="129"/>
      <c r="DM326" s="129"/>
      <c r="DN326" s="129"/>
      <c r="DO326" s="129"/>
      <c r="DP326" s="129"/>
      <c r="DQ326" s="129"/>
      <c r="DR326" s="129"/>
      <c r="DS326" s="129"/>
      <c r="DT326" s="129"/>
      <c r="DU326" s="129"/>
      <c r="DV326" s="129"/>
      <c r="DW326" s="129"/>
      <c r="DX326" s="129"/>
      <c r="DY326" s="129"/>
      <c r="DZ326" s="129"/>
      <c r="EA326" s="129"/>
      <c r="EB326" s="129"/>
      <c r="EC326" s="129"/>
      <c r="ED326" s="129"/>
      <c r="EE326" s="129"/>
      <c r="EF326" s="129"/>
      <c r="EG326" s="129"/>
      <c r="EH326" s="129"/>
      <c r="EI326" s="129"/>
      <c r="EJ326" s="129"/>
      <c r="EK326" s="129"/>
      <c r="EL326" s="129"/>
      <c r="EM326" s="129"/>
      <c r="EN326" s="129"/>
      <c r="EO326" s="129"/>
      <c r="EP326" s="129"/>
      <c r="EQ326" s="129"/>
      <c r="ER326" s="129"/>
      <c r="ES326" s="129"/>
      <c r="ET326" s="129"/>
      <c r="EU326" s="129"/>
      <c r="EV326" s="129"/>
      <c r="EW326" s="129"/>
      <c r="EX326" s="129"/>
      <c r="EY326" s="129"/>
      <c r="EZ326" s="129"/>
      <c r="FA326" s="129"/>
      <c r="FB326" s="129"/>
      <c r="FC326" s="129"/>
      <c r="FD326" s="129"/>
      <c r="FE326" s="129"/>
      <c r="FF326" s="129"/>
      <c r="FG326" s="129"/>
      <c r="FH326" s="129"/>
      <c r="FI326" s="129"/>
      <c r="FJ326" s="129"/>
      <c r="FK326" s="129"/>
      <c r="FL326" s="129"/>
      <c r="FM326" s="129"/>
      <c r="FN326" s="129"/>
      <c r="FO326" s="129"/>
      <c r="FP326" s="129"/>
      <c r="FQ326" s="129"/>
      <c r="FR326" s="129"/>
      <c r="FS326" s="129"/>
      <c r="FT326" s="129"/>
      <c r="FU326" s="129"/>
      <c r="FV326" s="129"/>
      <c r="FW326" s="129"/>
      <c r="FX326" s="129"/>
      <c r="FY326" s="129"/>
      <c r="FZ326" s="129"/>
      <c r="GA326" s="129"/>
      <c r="GB326" s="129"/>
      <c r="GC326" s="129"/>
      <c r="GD326" s="129"/>
      <c r="GE326" s="129"/>
      <c r="GF326" s="129"/>
      <c r="GG326" s="129"/>
      <c r="GH326" s="129"/>
      <c r="GI326" s="129"/>
      <c r="GJ326" s="129"/>
      <c r="GK326" s="129"/>
      <c r="GL326" s="129"/>
      <c r="GM326" s="129"/>
      <c r="GN326" s="129"/>
      <c r="GO326" s="129"/>
      <c r="GP326" s="129"/>
      <c r="GQ326" s="129"/>
      <c r="GR326" s="129"/>
      <c r="GS326" s="129"/>
      <c r="GT326" s="129"/>
      <c r="GU326" s="129"/>
      <c r="GV326" s="129"/>
      <c r="GW326" s="129"/>
      <c r="GX326" s="129"/>
      <c r="GY326" s="129"/>
      <c r="GZ326" s="129"/>
      <c r="HA326" s="129"/>
      <c r="HB326" s="129"/>
      <c r="HC326" s="129"/>
      <c r="HD326" s="129"/>
      <c r="HE326" s="129"/>
      <c r="HF326" s="129"/>
      <c r="HG326" s="129"/>
      <c r="HH326" s="129"/>
      <c r="HI326" s="129"/>
      <c r="HJ326" s="129"/>
      <c r="HK326" s="129"/>
      <c r="HL326" s="129"/>
      <c r="HM326" s="129"/>
      <c r="HN326" s="129"/>
      <c r="HO326" s="129"/>
      <c r="HP326" s="129"/>
      <c r="HQ326" s="129"/>
      <c r="HR326" s="129"/>
      <c r="HS326" s="129"/>
      <c r="HT326" s="129"/>
      <c r="HU326" s="129"/>
      <c r="HV326" s="129"/>
      <c r="HW326" s="129"/>
      <c r="HX326" s="129"/>
      <c r="HY326" s="129"/>
      <c r="HZ326" s="129"/>
      <c r="IA326" s="129"/>
      <c r="IB326" s="129"/>
      <c r="IC326" s="129"/>
      <c r="ID326" s="129"/>
      <c r="IE326" s="129"/>
      <c r="IF326" s="129"/>
      <c r="IG326" s="129"/>
      <c r="IH326" s="129"/>
      <c r="II326" s="129"/>
      <c r="IJ326" s="129"/>
      <c r="IK326" s="129"/>
      <c r="IL326" s="129"/>
      <c r="IM326" s="129"/>
      <c r="IN326" s="129"/>
      <c r="IO326" s="129"/>
      <c r="IP326" s="129"/>
      <c r="IQ326" s="129"/>
      <c r="IR326" s="129"/>
      <c r="IS326" s="129"/>
      <c r="IT326" s="129"/>
      <c r="IU326" s="129"/>
      <c r="IV326" s="129"/>
      <c r="IW326" s="129"/>
      <c r="IX326" s="129"/>
      <c r="IY326" s="129"/>
      <c r="IZ326" s="129"/>
      <c r="JA326" s="129"/>
      <c r="JB326" s="129"/>
      <c r="JC326" s="129"/>
      <c r="JD326" s="129"/>
      <c r="JE326" s="129"/>
      <c r="JF326" s="129"/>
      <c r="JG326" s="129"/>
      <c r="JH326" s="129"/>
      <c r="JI326" s="129"/>
      <c r="JJ326" s="129"/>
      <c r="JK326" s="129"/>
      <c r="JL326" s="129"/>
      <c r="JM326" s="129"/>
      <c r="JN326" s="129"/>
      <c r="JO326" s="129"/>
      <c r="JP326" s="129"/>
      <c r="JQ326" s="129"/>
      <c r="JR326" s="129"/>
      <c r="JS326" s="129"/>
      <c r="JT326" s="129"/>
      <c r="JU326" s="129"/>
      <c r="JV326" s="129"/>
      <c r="JW326" s="129"/>
      <c r="JX326" s="129"/>
      <c r="JY326" s="129"/>
      <c r="JZ326" s="129"/>
      <c r="KA326" s="129"/>
      <c r="KB326" s="129"/>
      <c r="KC326" s="129"/>
      <c r="KD326" s="129"/>
      <c r="KE326" s="129"/>
      <c r="KF326" s="129"/>
      <c r="KG326" s="129"/>
      <c r="KH326" s="129"/>
      <c r="KI326" s="129"/>
      <c r="KJ326" s="129"/>
      <c r="KK326" s="129"/>
      <c r="KL326" s="129"/>
      <c r="KM326" s="129"/>
      <c r="KN326" s="129"/>
      <c r="KO326" s="129"/>
      <c r="KP326" s="129"/>
      <c r="KQ326" s="129"/>
      <c r="KR326" s="129"/>
      <c r="KS326" s="129"/>
      <c r="KT326" s="129"/>
      <c r="KU326" s="129"/>
      <c r="KV326" s="129"/>
      <c r="KW326" s="129"/>
      <c r="KX326" s="129"/>
      <c r="KY326" s="129"/>
      <c r="KZ326" s="129"/>
      <c r="LA326" s="129"/>
      <c r="LB326" s="129"/>
      <c r="LC326" s="129"/>
      <c r="LD326" s="129"/>
      <c r="LE326" s="129"/>
      <c r="LF326" s="129"/>
      <c r="LG326" s="129"/>
      <c r="LH326" s="129"/>
      <c r="LI326" s="129"/>
      <c r="LJ326" s="129"/>
      <c r="LK326" s="129"/>
      <c r="LL326" s="129"/>
      <c r="LM326" s="129"/>
      <c r="LN326" s="129"/>
      <c r="LO326" s="129"/>
      <c r="LP326" s="129"/>
      <c r="LQ326" s="129"/>
      <c r="LR326" s="129"/>
      <c r="LS326" s="129"/>
      <c r="LT326" s="129"/>
      <c r="LU326" s="129"/>
      <c r="LV326" s="129"/>
      <c r="LW326" s="129"/>
      <c r="LX326" s="129"/>
      <c r="LY326" s="129"/>
      <c r="LZ326" s="129"/>
      <c r="MA326" s="129"/>
      <c r="MB326" s="129"/>
      <c r="MC326" s="129"/>
      <c r="MD326" s="129"/>
      <c r="ME326" s="129"/>
      <c r="MF326" s="129"/>
      <c r="MG326" s="129"/>
      <c r="MH326" s="129"/>
      <c r="MI326" s="129"/>
      <c r="MJ326" s="129"/>
      <c r="MK326" s="129"/>
      <c r="ML326" s="129"/>
      <c r="MM326" s="129"/>
      <c r="MN326" s="129"/>
      <c r="MO326" s="129"/>
      <c r="MP326" s="129"/>
      <c r="MQ326" s="129"/>
      <c r="MR326" s="129"/>
      <c r="MS326" s="129"/>
      <c r="MT326" s="129"/>
      <c r="MU326" s="129"/>
      <c r="MV326" s="129"/>
      <c r="MW326" s="129"/>
      <c r="MX326" s="129"/>
      <c r="MY326" s="129"/>
      <c r="MZ326" s="129"/>
      <c r="NA326" s="129"/>
      <c r="NB326" s="129"/>
      <c r="NC326" s="129"/>
      <c r="ND326" s="129"/>
      <c r="NE326" s="129"/>
      <c r="NF326" s="129"/>
      <c r="NG326" s="129"/>
      <c r="NH326" s="129"/>
      <c r="NI326" s="129"/>
      <c r="NJ326" s="129"/>
      <c r="NK326" s="129"/>
      <c r="NL326" s="129"/>
      <c r="NM326" s="129"/>
      <c r="NN326" s="129"/>
      <c r="NO326" s="129"/>
      <c r="NP326" s="129"/>
      <c r="NQ326" s="129"/>
      <c r="NR326" s="129"/>
      <c r="NS326" s="129"/>
      <c r="NT326" s="129"/>
      <c r="NU326" s="129"/>
      <c r="NV326" s="129"/>
      <c r="NW326" s="129"/>
      <c r="NX326" s="129"/>
      <c r="NY326" s="129"/>
      <c r="NZ326" s="129"/>
      <c r="OA326" s="129"/>
      <c r="OB326" s="129"/>
      <c r="OC326" s="129"/>
      <c r="OD326" s="129"/>
      <c r="OE326" s="129"/>
      <c r="OF326" s="129"/>
      <c r="OG326" s="129"/>
      <c r="OH326" s="129"/>
      <c r="OI326" s="129"/>
      <c r="OJ326" s="129"/>
      <c r="OK326" s="129"/>
      <c r="OL326" s="129"/>
      <c r="OM326" s="129"/>
      <c r="ON326" s="129"/>
      <c r="OO326" s="129"/>
      <c r="OP326" s="129"/>
      <c r="OQ326" s="129"/>
      <c r="OR326" s="129"/>
      <c r="OS326" s="129"/>
      <c r="OT326" s="129"/>
      <c r="OU326" s="129"/>
      <c r="OV326" s="129"/>
      <c r="OW326" s="129"/>
      <c r="OX326" s="129"/>
      <c r="OY326" s="129"/>
      <c r="OZ326" s="129"/>
      <c r="PA326" s="129"/>
      <c r="PB326" s="129"/>
      <c r="PC326" s="129"/>
      <c r="PD326" s="129"/>
      <c r="PE326" s="129"/>
      <c r="PF326" s="129"/>
      <c r="PG326" s="129"/>
      <c r="PH326" s="129"/>
      <c r="PI326" s="129"/>
      <c r="PJ326" s="129"/>
      <c r="PK326" s="129"/>
      <c r="PL326" s="129"/>
      <c r="PM326" s="129"/>
      <c r="PN326" s="129"/>
      <c r="PO326" s="129"/>
      <c r="PP326" s="129"/>
      <c r="PQ326" s="129"/>
      <c r="PR326" s="129"/>
      <c r="PS326" s="129"/>
      <c r="PT326" s="129"/>
      <c r="PU326" s="129"/>
      <c r="PV326" s="129"/>
      <c r="PW326" s="129"/>
      <c r="PX326" s="129"/>
      <c r="PY326" s="129"/>
      <c r="PZ326" s="129"/>
      <c r="QA326" s="129"/>
      <c r="QB326" s="129"/>
      <c r="QC326" s="129"/>
      <c r="QD326" s="129"/>
      <c r="QE326" s="129"/>
      <c r="QF326" s="129"/>
      <c r="QG326" s="129"/>
      <c r="QH326" s="129"/>
      <c r="QI326" s="129"/>
      <c r="QJ326" s="129"/>
      <c r="QK326" s="129"/>
      <c r="QL326" s="129"/>
      <c r="QM326" s="129"/>
      <c r="QN326" s="129"/>
      <c r="QO326" s="129"/>
      <c r="QP326" s="129"/>
      <c r="QQ326" s="129"/>
      <c r="QR326" s="129"/>
      <c r="QS326" s="129"/>
      <c r="QT326" s="129"/>
      <c r="QU326" s="129"/>
      <c r="QV326" s="129"/>
      <c r="QW326" s="129"/>
      <c r="QX326" s="129"/>
      <c r="QY326" s="129"/>
      <c r="QZ326" s="129"/>
      <c r="RA326" s="129"/>
      <c r="RB326" s="129"/>
      <c r="RC326" s="129"/>
      <c r="RD326" s="129"/>
      <c r="RE326" s="129"/>
      <c r="RF326" s="129"/>
      <c r="RG326" s="129"/>
      <c r="RH326" s="129"/>
      <c r="RI326" s="129"/>
      <c r="RJ326" s="129"/>
      <c r="RK326" s="129"/>
      <c r="RL326" s="129"/>
      <c r="RM326" s="129"/>
      <c r="RN326" s="129"/>
      <c r="RO326" s="129"/>
      <c r="RP326" s="129"/>
      <c r="RQ326" s="129"/>
      <c r="RR326" s="129"/>
      <c r="RS326" s="129"/>
      <c r="RT326" s="129"/>
      <c r="RU326" s="129"/>
      <c r="RV326" s="129"/>
      <c r="RW326" s="129"/>
      <c r="RX326" s="129"/>
      <c r="RY326" s="129"/>
      <c r="RZ326" s="129"/>
      <c r="SA326" s="129"/>
      <c r="SB326" s="129"/>
      <c r="SC326" s="129"/>
      <c r="SD326" s="129"/>
      <c r="SE326" s="129"/>
      <c r="SF326" s="129"/>
      <c r="SG326" s="129"/>
      <c r="SH326" s="129"/>
      <c r="SI326" s="129"/>
      <c r="SJ326" s="129"/>
      <c r="SK326" s="129"/>
      <c r="SL326" s="129"/>
      <c r="SM326" s="129"/>
      <c r="SN326" s="129"/>
      <c r="SO326" s="129"/>
      <c r="SP326" s="129"/>
      <c r="SQ326" s="129"/>
      <c r="SR326" s="129"/>
      <c r="SS326" s="129"/>
      <c r="ST326" s="129"/>
      <c r="SU326" s="129"/>
      <c r="SV326" s="129"/>
      <c r="SW326" s="129"/>
      <c r="SX326" s="129"/>
      <c r="SY326" s="129"/>
      <c r="SZ326" s="129"/>
      <c r="TA326" s="129"/>
      <c r="TB326" s="129"/>
      <c r="TC326" s="129"/>
      <c r="TD326" s="129"/>
      <c r="TE326" s="129"/>
      <c r="TF326" s="129"/>
      <c r="TG326" s="129"/>
      <c r="TH326" s="129"/>
      <c r="TI326" s="129"/>
      <c r="TJ326" s="129"/>
      <c r="TK326" s="129"/>
      <c r="TL326" s="129"/>
      <c r="TM326" s="129"/>
      <c r="TN326" s="129"/>
      <c r="TO326" s="129"/>
      <c r="TP326" s="129"/>
      <c r="TQ326" s="129"/>
      <c r="TR326" s="129"/>
      <c r="TS326" s="129"/>
      <c r="TT326" s="129"/>
      <c r="TU326" s="129"/>
      <c r="TV326" s="129"/>
      <c r="TW326" s="129"/>
      <c r="TX326" s="129"/>
      <c r="TY326" s="129"/>
      <c r="TZ326" s="129"/>
      <c r="UA326" s="129"/>
      <c r="UB326" s="129"/>
      <c r="UC326" s="129"/>
      <c r="UD326" s="129"/>
      <c r="UE326" s="129"/>
      <c r="UF326" s="129"/>
      <c r="UG326" s="129"/>
      <c r="UH326" s="129"/>
      <c r="UI326" s="129"/>
      <c r="UJ326" s="129"/>
      <c r="UK326" s="129"/>
      <c r="UL326" s="129"/>
      <c r="UM326" s="129"/>
      <c r="UN326" s="129"/>
      <c r="UO326" s="129"/>
      <c r="UP326" s="129"/>
      <c r="UQ326" s="129"/>
      <c r="UR326" s="129"/>
      <c r="US326" s="129"/>
      <c r="UT326" s="129"/>
      <c r="UU326" s="129"/>
      <c r="UV326" s="129"/>
      <c r="UW326" s="129"/>
      <c r="UX326" s="129"/>
      <c r="UY326" s="129"/>
      <c r="UZ326" s="129"/>
      <c r="VA326" s="129"/>
      <c r="VB326" s="129"/>
      <c r="VC326" s="129"/>
      <c r="VD326" s="129"/>
      <c r="VE326" s="129"/>
      <c r="VF326" s="129"/>
      <c r="VG326" s="129"/>
      <c r="VH326" s="129"/>
      <c r="VI326" s="129"/>
      <c r="VJ326" s="129"/>
      <c r="VK326" s="129"/>
      <c r="VL326" s="129"/>
      <c r="VM326" s="129"/>
      <c r="VN326" s="129"/>
      <c r="VO326" s="129"/>
      <c r="VP326" s="129"/>
      <c r="VQ326" s="129"/>
      <c r="VR326" s="129"/>
      <c r="VS326" s="129"/>
      <c r="VT326" s="129"/>
      <c r="VU326" s="129"/>
      <c r="VV326" s="129"/>
      <c r="VW326" s="129"/>
      <c r="VX326" s="129"/>
      <c r="VY326" s="129"/>
      <c r="VZ326" s="129"/>
      <c r="WA326" s="129"/>
      <c r="WB326" s="129"/>
      <c r="WC326" s="129"/>
      <c r="WD326" s="129"/>
      <c r="WE326" s="129"/>
      <c r="WF326" s="129"/>
      <c r="WG326" s="129"/>
      <c r="WH326" s="129"/>
      <c r="WI326" s="129"/>
      <c r="WJ326" s="129"/>
      <c r="WK326" s="129"/>
      <c r="WL326" s="129"/>
      <c r="WM326" s="129"/>
      <c r="WN326" s="129"/>
      <c r="WO326" s="129"/>
      <c r="WP326" s="129"/>
      <c r="WQ326" s="129"/>
      <c r="WR326" s="129"/>
      <c r="WS326" s="129"/>
      <c r="WT326" s="129"/>
      <c r="WU326" s="129"/>
      <c r="WV326" s="129"/>
      <c r="WW326" s="129"/>
      <c r="WX326" s="129"/>
      <c r="WY326" s="129"/>
      <c r="WZ326" s="129"/>
      <c r="XA326" s="129"/>
      <c r="XB326" s="129"/>
      <c r="XC326" s="129"/>
      <c r="XD326" s="129"/>
      <c r="XE326" s="129"/>
      <c r="XF326" s="129"/>
      <c r="XG326" s="129"/>
      <c r="XH326" s="129"/>
      <c r="XI326" s="129"/>
      <c r="XJ326" s="129"/>
      <c r="XK326" s="129"/>
      <c r="XL326" s="129"/>
      <c r="XM326" s="129"/>
      <c r="XN326" s="129"/>
      <c r="XO326" s="129"/>
      <c r="XP326" s="129"/>
      <c r="XQ326" s="129"/>
      <c r="XR326" s="129"/>
      <c r="XS326" s="129"/>
      <c r="XT326" s="129"/>
      <c r="XU326" s="129"/>
      <c r="XV326" s="129"/>
      <c r="XW326" s="129"/>
      <c r="XX326" s="129"/>
      <c r="XY326" s="129"/>
      <c r="XZ326" s="129"/>
      <c r="YA326" s="129"/>
      <c r="YB326" s="129"/>
      <c r="YC326" s="129"/>
      <c r="YD326" s="129"/>
      <c r="YE326" s="129"/>
      <c r="YF326" s="129"/>
      <c r="YG326" s="129"/>
      <c r="YH326" s="129"/>
      <c r="YI326" s="129"/>
      <c r="YJ326" s="129"/>
      <c r="YK326" s="129"/>
      <c r="YL326" s="129"/>
      <c r="YM326" s="129"/>
      <c r="YN326" s="129"/>
      <c r="YO326" s="129"/>
      <c r="YP326" s="129"/>
      <c r="YQ326" s="129"/>
      <c r="YR326" s="129"/>
      <c r="YS326" s="129"/>
      <c r="YT326" s="129"/>
      <c r="YU326" s="129"/>
      <c r="YV326" s="129"/>
      <c r="YW326" s="129"/>
      <c r="YX326" s="129"/>
      <c r="YY326" s="129"/>
      <c r="YZ326" s="129"/>
      <c r="ZA326" s="129"/>
      <c r="ZB326" s="129"/>
      <c r="ZC326" s="129"/>
      <c r="ZD326" s="129"/>
      <c r="ZE326" s="129"/>
      <c r="ZF326" s="129"/>
      <c r="ZG326" s="129"/>
      <c r="ZH326" s="129"/>
      <c r="ZI326" s="129"/>
      <c r="ZJ326" s="129"/>
      <c r="ZK326" s="129"/>
      <c r="ZL326" s="129"/>
      <c r="ZM326" s="129"/>
      <c r="ZN326" s="129"/>
      <c r="ZO326" s="129"/>
      <c r="ZP326" s="129"/>
      <c r="ZQ326" s="129"/>
      <c r="ZR326" s="129"/>
      <c r="ZS326" s="129"/>
      <c r="ZT326" s="129"/>
      <c r="ZU326" s="129"/>
      <c r="ZV326" s="129"/>
      <c r="ZW326" s="129"/>
      <c r="ZX326" s="129"/>
      <c r="ZY326" s="129"/>
      <c r="ZZ326" s="129"/>
      <c r="AAA326" s="129"/>
      <c r="AAB326" s="129"/>
      <c r="AAC326" s="129"/>
      <c r="AAD326" s="129"/>
      <c r="AAE326" s="129"/>
      <c r="AAF326" s="129"/>
      <c r="AAG326" s="129"/>
      <c r="AAH326" s="129"/>
      <c r="AAI326" s="129"/>
      <c r="AAJ326" s="129"/>
      <c r="AAK326" s="129"/>
      <c r="AAL326" s="129"/>
      <c r="AAM326" s="129"/>
      <c r="AAN326" s="129"/>
      <c r="AAO326" s="129"/>
      <c r="AAP326" s="129"/>
      <c r="AAQ326" s="129"/>
      <c r="AAR326" s="129"/>
      <c r="AAS326" s="129"/>
      <c r="AAT326" s="129"/>
      <c r="AAU326" s="129"/>
      <c r="AAV326" s="129"/>
      <c r="AAW326" s="129"/>
      <c r="AAX326" s="129"/>
      <c r="AAY326" s="129"/>
      <c r="AAZ326" s="129"/>
      <c r="ABA326" s="129"/>
      <c r="ABB326" s="129"/>
      <c r="ABC326" s="129"/>
      <c r="ABD326" s="129"/>
      <c r="ABE326" s="129"/>
      <c r="ABF326" s="129"/>
      <c r="ABG326" s="129"/>
      <c r="ABH326" s="129"/>
      <c r="ABI326" s="129"/>
      <c r="ABJ326" s="129"/>
      <c r="ABK326" s="129"/>
      <c r="ABL326" s="129"/>
      <c r="ABM326" s="129"/>
      <c r="ABN326" s="129"/>
      <c r="ABO326" s="129"/>
      <c r="ABP326" s="129"/>
      <c r="ABQ326" s="129"/>
      <c r="ABR326" s="129"/>
      <c r="ABS326" s="129"/>
      <c r="ABT326" s="129"/>
      <c r="ABU326" s="129"/>
      <c r="ABV326" s="129"/>
      <c r="ABW326" s="129"/>
      <c r="ABX326" s="129"/>
      <c r="ABY326" s="129"/>
      <c r="ABZ326" s="129"/>
      <c r="ACA326" s="129"/>
      <c r="ACB326" s="129"/>
      <c r="ACC326" s="129"/>
      <c r="ACD326" s="129"/>
      <c r="ACE326" s="129"/>
      <c r="ACF326" s="129"/>
      <c r="ACG326" s="129"/>
      <c r="ACH326" s="129"/>
      <c r="ACI326" s="129"/>
      <c r="ACJ326" s="129"/>
      <c r="ACK326" s="129"/>
      <c r="ACL326" s="129"/>
      <c r="ACM326" s="129"/>
      <c r="ACN326" s="129"/>
      <c r="ACO326" s="129"/>
      <c r="ACP326" s="129"/>
      <c r="ACQ326" s="129"/>
      <c r="ACR326" s="129"/>
      <c r="ACS326" s="129"/>
      <c r="ACT326" s="129"/>
      <c r="ACU326" s="129"/>
      <c r="ACV326" s="129"/>
      <c r="ACW326" s="129"/>
      <c r="ACX326" s="129"/>
      <c r="ACY326" s="129"/>
      <c r="ACZ326" s="129"/>
      <c r="ADA326" s="129"/>
      <c r="ADB326" s="129"/>
      <c r="ADC326" s="129"/>
      <c r="ADD326" s="129"/>
      <c r="ADE326" s="129"/>
      <c r="ADF326" s="129"/>
      <c r="ADG326" s="129"/>
      <c r="ADH326" s="129"/>
      <c r="ADI326" s="129"/>
      <c r="ADJ326" s="129"/>
      <c r="ADK326" s="129"/>
      <c r="ADL326" s="129"/>
      <c r="ADM326" s="129"/>
      <c r="ADN326" s="129"/>
      <c r="ADO326" s="129"/>
      <c r="ADP326" s="129"/>
      <c r="ADQ326" s="129"/>
      <c r="ADR326" s="129"/>
      <c r="ADS326" s="129"/>
      <c r="ADT326" s="129"/>
      <c r="ADU326" s="129"/>
      <c r="ADV326" s="129"/>
      <c r="ADW326" s="129"/>
      <c r="ADX326" s="129"/>
      <c r="ADY326" s="129"/>
      <c r="ADZ326" s="129"/>
      <c r="AEA326" s="129"/>
      <c r="AEB326" s="129"/>
      <c r="AEC326" s="129"/>
    </row>
    <row r="327" spans="1:809" s="187" customFormat="1" ht="15" customHeight="1">
      <c r="A327" s="180"/>
      <c r="B327" s="180"/>
      <c r="C327" s="185"/>
      <c r="D327" s="218"/>
      <c r="E327" s="188"/>
      <c r="F327" s="183"/>
      <c r="G327" s="189"/>
      <c r="H327" s="182"/>
      <c r="I327" s="189"/>
      <c r="J327" s="190"/>
      <c r="K327" s="191"/>
      <c r="L327" s="180"/>
      <c r="M327" s="181"/>
      <c r="N327" s="182"/>
      <c r="O327" s="183"/>
      <c r="P327" s="184"/>
      <c r="Q327" s="185"/>
      <c r="R327" s="186"/>
      <c r="S327" s="222"/>
      <c r="T327" s="199"/>
      <c r="U327" s="199"/>
      <c r="V327" s="223"/>
      <c r="W327" s="223"/>
      <c r="X327" s="223"/>
      <c r="Y327" s="223"/>
      <c r="Z327" s="223"/>
      <c r="AA327" s="223"/>
      <c r="AB327" s="224"/>
      <c r="AC327" s="225"/>
      <c r="AD327" s="225"/>
      <c r="AE327" s="225"/>
      <c r="AF327" s="225"/>
      <c r="AG327" s="225"/>
      <c r="AH327" s="225"/>
      <c r="AI327" s="225"/>
      <c r="AJ327" s="225"/>
      <c r="AK327" s="225"/>
      <c r="AL327" s="225"/>
      <c r="AM327" s="225"/>
      <c r="AN327" s="225"/>
      <c r="AO327" s="129"/>
      <c r="AP327" s="129"/>
      <c r="AQ327" s="129"/>
      <c r="AR327" s="129"/>
      <c r="AS327" s="129"/>
      <c r="AT327" s="129"/>
      <c r="AU327" s="129"/>
      <c r="AV327" s="129"/>
      <c r="AW327" s="129"/>
      <c r="AX327" s="129"/>
      <c r="AY327" s="129"/>
      <c r="AZ327" s="129"/>
      <c r="BA327" s="129"/>
      <c r="BB327" s="129"/>
      <c r="BC327" s="129"/>
      <c r="BD327" s="129"/>
      <c r="BE327" s="129"/>
      <c r="BF327" s="129"/>
      <c r="BG327" s="129"/>
      <c r="BH327" s="129"/>
      <c r="BI327" s="129"/>
      <c r="BJ327" s="129"/>
      <c r="BK327" s="129"/>
      <c r="BL327" s="129"/>
      <c r="BM327" s="129"/>
      <c r="BN327" s="129"/>
      <c r="BO327" s="129"/>
      <c r="BP327" s="129"/>
      <c r="BQ327" s="129"/>
      <c r="BR327" s="129"/>
      <c r="BS327" s="129"/>
      <c r="BT327" s="129"/>
      <c r="BU327" s="129"/>
      <c r="BV327" s="129"/>
      <c r="BW327" s="129"/>
      <c r="BX327" s="129"/>
      <c r="BY327" s="129"/>
      <c r="BZ327" s="129"/>
      <c r="CA327" s="129"/>
      <c r="CB327" s="129"/>
      <c r="CC327" s="129"/>
      <c r="CD327" s="129"/>
      <c r="CE327" s="129"/>
      <c r="CF327" s="129"/>
      <c r="CG327" s="129"/>
      <c r="CH327" s="129"/>
      <c r="CI327" s="129"/>
      <c r="CJ327" s="129"/>
      <c r="CK327" s="129"/>
      <c r="CL327" s="129"/>
      <c r="CM327" s="129"/>
      <c r="CN327" s="129"/>
      <c r="CO327" s="129"/>
      <c r="CP327" s="129"/>
      <c r="CQ327" s="129"/>
      <c r="CR327" s="129"/>
      <c r="CS327" s="129"/>
      <c r="CT327" s="129"/>
      <c r="CU327" s="129"/>
      <c r="CV327" s="129"/>
      <c r="CW327" s="129"/>
      <c r="CX327" s="129"/>
      <c r="CY327" s="129"/>
      <c r="CZ327" s="129"/>
      <c r="DA327" s="129"/>
      <c r="DB327" s="129"/>
      <c r="DC327" s="129"/>
      <c r="DD327" s="129"/>
      <c r="DE327" s="129"/>
      <c r="DF327" s="129"/>
      <c r="DG327" s="129"/>
      <c r="DH327" s="129"/>
      <c r="DI327" s="129"/>
      <c r="DJ327" s="129"/>
      <c r="DK327" s="129"/>
      <c r="DL327" s="129"/>
      <c r="DM327" s="129"/>
      <c r="DN327" s="129"/>
      <c r="DO327" s="129"/>
      <c r="DP327" s="129"/>
      <c r="DQ327" s="129"/>
      <c r="DR327" s="129"/>
      <c r="DS327" s="129"/>
      <c r="DT327" s="129"/>
      <c r="DU327" s="129"/>
      <c r="DV327" s="129"/>
      <c r="DW327" s="129"/>
      <c r="DX327" s="129"/>
      <c r="DY327" s="129"/>
      <c r="DZ327" s="129"/>
      <c r="EA327" s="129"/>
      <c r="EB327" s="129"/>
      <c r="EC327" s="129"/>
      <c r="ED327" s="129"/>
      <c r="EE327" s="129"/>
      <c r="EF327" s="129"/>
      <c r="EG327" s="129"/>
      <c r="EH327" s="129"/>
      <c r="EI327" s="129"/>
      <c r="EJ327" s="129"/>
      <c r="EK327" s="129"/>
      <c r="EL327" s="129"/>
      <c r="EM327" s="129"/>
      <c r="EN327" s="129"/>
      <c r="EO327" s="129"/>
      <c r="EP327" s="129"/>
      <c r="EQ327" s="129"/>
      <c r="ER327" s="129"/>
      <c r="ES327" s="129"/>
      <c r="ET327" s="129"/>
      <c r="EU327" s="129"/>
      <c r="EV327" s="129"/>
      <c r="EW327" s="129"/>
      <c r="EX327" s="129"/>
      <c r="EY327" s="129"/>
      <c r="EZ327" s="129"/>
      <c r="FA327" s="129"/>
      <c r="FB327" s="129"/>
      <c r="FC327" s="129"/>
      <c r="FD327" s="129"/>
      <c r="FE327" s="129"/>
      <c r="FF327" s="129"/>
      <c r="FG327" s="129"/>
      <c r="FH327" s="129"/>
      <c r="FI327" s="129"/>
      <c r="FJ327" s="129"/>
      <c r="FK327" s="129"/>
      <c r="FL327" s="129"/>
      <c r="FM327" s="129"/>
      <c r="FN327" s="129"/>
      <c r="FO327" s="129"/>
      <c r="FP327" s="129"/>
      <c r="FQ327" s="129"/>
      <c r="FR327" s="129"/>
      <c r="FS327" s="129"/>
      <c r="FT327" s="129"/>
      <c r="FU327" s="129"/>
      <c r="FV327" s="129"/>
      <c r="FW327" s="129"/>
      <c r="FX327" s="129"/>
      <c r="FY327" s="129"/>
      <c r="FZ327" s="129"/>
      <c r="GA327" s="129"/>
      <c r="GB327" s="129"/>
      <c r="GC327" s="129"/>
      <c r="GD327" s="129"/>
      <c r="GE327" s="129"/>
      <c r="GF327" s="129"/>
      <c r="GG327" s="129"/>
      <c r="GH327" s="129"/>
      <c r="GI327" s="129"/>
      <c r="GJ327" s="129"/>
      <c r="GK327" s="129"/>
      <c r="GL327" s="129"/>
      <c r="GM327" s="129"/>
      <c r="GN327" s="129"/>
      <c r="GO327" s="129"/>
      <c r="GP327" s="129"/>
      <c r="GQ327" s="129"/>
      <c r="GR327" s="129"/>
      <c r="GS327" s="129"/>
      <c r="GT327" s="129"/>
      <c r="GU327" s="129"/>
      <c r="GV327" s="129"/>
      <c r="GW327" s="129"/>
      <c r="GX327" s="129"/>
      <c r="GY327" s="129"/>
      <c r="GZ327" s="129"/>
      <c r="HA327" s="129"/>
      <c r="HB327" s="129"/>
      <c r="HC327" s="129"/>
      <c r="HD327" s="129"/>
      <c r="HE327" s="129"/>
      <c r="HF327" s="129"/>
      <c r="HG327" s="129"/>
      <c r="HH327" s="129"/>
      <c r="HI327" s="129"/>
      <c r="HJ327" s="129"/>
      <c r="HK327" s="129"/>
      <c r="HL327" s="129"/>
      <c r="HM327" s="129"/>
      <c r="HN327" s="129"/>
      <c r="HO327" s="129"/>
      <c r="HP327" s="129"/>
      <c r="HQ327" s="129"/>
      <c r="HR327" s="129"/>
      <c r="HS327" s="129"/>
      <c r="HT327" s="129"/>
      <c r="HU327" s="129"/>
      <c r="HV327" s="129"/>
      <c r="HW327" s="129"/>
      <c r="HX327" s="129"/>
      <c r="HY327" s="129"/>
      <c r="HZ327" s="129"/>
      <c r="IA327" s="129"/>
      <c r="IB327" s="129"/>
      <c r="IC327" s="129"/>
      <c r="ID327" s="129"/>
      <c r="IE327" s="129"/>
      <c r="IF327" s="129"/>
      <c r="IG327" s="129"/>
      <c r="IH327" s="129"/>
      <c r="II327" s="129"/>
      <c r="IJ327" s="129"/>
      <c r="IK327" s="129"/>
      <c r="IL327" s="129"/>
      <c r="IM327" s="129"/>
      <c r="IN327" s="129"/>
      <c r="IO327" s="129"/>
      <c r="IP327" s="129"/>
      <c r="IQ327" s="129"/>
      <c r="IR327" s="129"/>
      <c r="IS327" s="129"/>
      <c r="IT327" s="129"/>
      <c r="IU327" s="129"/>
      <c r="IV327" s="129"/>
      <c r="IW327" s="129"/>
      <c r="IX327" s="129"/>
      <c r="IY327" s="129"/>
      <c r="IZ327" s="129"/>
      <c r="JA327" s="129"/>
      <c r="JB327" s="129"/>
      <c r="JC327" s="129"/>
      <c r="JD327" s="129"/>
      <c r="JE327" s="129"/>
      <c r="JF327" s="129"/>
      <c r="JG327" s="129"/>
      <c r="JH327" s="129"/>
      <c r="JI327" s="129"/>
      <c r="JJ327" s="129"/>
      <c r="JK327" s="129"/>
      <c r="JL327" s="129"/>
      <c r="JM327" s="129"/>
      <c r="JN327" s="129"/>
      <c r="JO327" s="129"/>
      <c r="JP327" s="129"/>
      <c r="JQ327" s="129"/>
      <c r="JR327" s="129"/>
      <c r="JS327" s="129"/>
      <c r="JT327" s="129"/>
      <c r="JU327" s="129"/>
      <c r="JV327" s="129"/>
      <c r="JW327" s="129"/>
      <c r="JX327" s="129"/>
      <c r="JY327" s="129"/>
      <c r="JZ327" s="129"/>
      <c r="KA327" s="129"/>
      <c r="KB327" s="129"/>
      <c r="KC327" s="129"/>
      <c r="KD327" s="129"/>
      <c r="KE327" s="129"/>
      <c r="KF327" s="129"/>
      <c r="KG327" s="129"/>
      <c r="KH327" s="129"/>
      <c r="KI327" s="129"/>
      <c r="KJ327" s="129"/>
      <c r="KK327" s="129"/>
      <c r="KL327" s="129"/>
      <c r="KM327" s="129"/>
      <c r="KN327" s="129"/>
      <c r="KO327" s="129"/>
      <c r="KP327" s="129"/>
      <c r="KQ327" s="129"/>
      <c r="KR327" s="129"/>
      <c r="KS327" s="129"/>
      <c r="KT327" s="129"/>
      <c r="KU327" s="129"/>
      <c r="KV327" s="129"/>
      <c r="KW327" s="129"/>
      <c r="KX327" s="129"/>
      <c r="KY327" s="129"/>
      <c r="KZ327" s="129"/>
      <c r="LA327" s="129"/>
      <c r="LB327" s="129"/>
      <c r="LC327" s="129"/>
      <c r="LD327" s="129"/>
      <c r="LE327" s="129"/>
      <c r="LF327" s="129"/>
      <c r="LG327" s="129"/>
      <c r="LH327" s="129"/>
      <c r="LI327" s="129"/>
      <c r="LJ327" s="129"/>
      <c r="LK327" s="129"/>
      <c r="LL327" s="129"/>
      <c r="LM327" s="129"/>
      <c r="LN327" s="129"/>
      <c r="LO327" s="129"/>
      <c r="LP327" s="129"/>
      <c r="LQ327" s="129"/>
      <c r="LR327" s="129"/>
      <c r="LS327" s="129"/>
      <c r="LT327" s="129"/>
      <c r="LU327" s="129"/>
      <c r="LV327" s="129"/>
      <c r="LW327" s="129"/>
      <c r="LX327" s="129"/>
      <c r="LY327" s="129"/>
      <c r="LZ327" s="129"/>
      <c r="MA327" s="129"/>
      <c r="MB327" s="129"/>
      <c r="MC327" s="129"/>
      <c r="MD327" s="129"/>
      <c r="ME327" s="129"/>
      <c r="MF327" s="129"/>
      <c r="MG327" s="129"/>
      <c r="MH327" s="129"/>
      <c r="MI327" s="129"/>
      <c r="MJ327" s="129"/>
      <c r="MK327" s="129"/>
      <c r="ML327" s="129"/>
      <c r="MM327" s="129"/>
      <c r="MN327" s="129"/>
      <c r="MO327" s="129"/>
      <c r="MP327" s="129"/>
      <c r="MQ327" s="129"/>
      <c r="MR327" s="129"/>
      <c r="MS327" s="129"/>
      <c r="MT327" s="129"/>
      <c r="MU327" s="129"/>
      <c r="MV327" s="129"/>
      <c r="MW327" s="129"/>
      <c r="MX327" s="129"/>
      <c r="MY327" s="129"/>
      <c r="MZ327" s="129"/>
      <c r="NA327" s="129"/>
      <c r="NB327" s="129"/>
      <c r="NC327" s="129"/>
      <c r="ND327" s="129"/>
      <c r="NE327" s="129"/>
      <c r="NF327" s="129"/>
      <c r="NG327" s="129"/>
      <c r="NH327" s="129"/>
      <c r="NI327" s="129"/>
      <c r="NJ327" s="129"/>
      <c r="NK327" s="129"/>
      <c r="NL327" s="129"/>
      <c r="NM327" s="129"/>
      <c r="NN327" s="129"/>
      <c r="NO327" s="129"/>
      <c r="NP327" s="129"/>
      <c r="NQ327" s="129"/>
      <c r="NR327" s="129"/>
      <c r="NS327" s="129"/>
      <c r="NT327" s="129"/>
      <c r="NU327" s="129"/>
      <c r="NV327" s="129"/>
      <c r="NW327" s="129"/>
      <c r="NX327" s="129"/>
      <c r="NY327" s="129"/>
      <c r="NZ327" s="129"/>
      <c r="OA327" s="129"/>
      <c r="OB327" s="129"/>
      <c r="OC327" s="129"/>
      <c r="OD327" s="129"/>
      <c r="OE327" s="129"/>
      <c r="OF327" s="129"/>
      <c r="OG327" s="129"/>
      <c r="OH327" s="129"/>
      <c r="OI327" s="129"/>
      <c r="OJ327" s="129"/>
      <c r="OK327" s="129"/>
      <c r="OL327" s="129"/>
      <c r="OM327" s="129"/>
      <c r="ON327" s="129"/>
      <c r="OO327" s="129"/>
      <c r="OP327" s="129"/>
      <c r="OQ327" s="129"/>
      <c r="OR327" s="129"/>
      <c r="OS327" s="129"/>
      <c r="OT327" s="129"/>
      <c r="OU327" s="129"/>
      <c r="OV327" s="129"/>
      <c r="OW327" s="129"/>
      <c r="OX327" s="129"/>
      <c r="OY327" s="129"/>
      <c r="OZ327" s="129"/>
      <c r="PA327" s="129"/>
      <c r="PB327" s="129"/>
      <c r="PC327" s="129"/>
      <c r="PD327" s="129"/>
      <c r="PE327" s="129"/>
      <c r="PF327" s="129"/>
      <c r="PG327" s="129"/>
      <c r="PH327" s="129"/>
      <c r="PI327" s="129"/>
      <c r="PJ327" s="129"/>
      <c r="PK327" s="129"/>
      <c r="PL327" s="129"/>
      <c r="PM327" s="129"/>
      <c r="PN327" s="129"/>
      <c r="PO327" s="129"/>
      <c r="PP327" s="129"/>
      <c r="PQ327" s="129"/>
      <c r="PR327" s="129"/>
      <c r="PS327" s="129"/>
      <c r="PT327" s="129"/>
      <c r="PU327" s="129"/>
      <c r="PV327" s="129"/>
      <c r="PW327" s="129"/>
      <c r="PX327" s="129"/>
      <c r="PY327" s="129"/>
      <c r="PZ327" s="129"/>
      <c r="QA327" s="129"/>
      <c r="QB327" s="129"/>
      <c r="QC327" s="129"/>
      <c r="QD327" s="129"/>
      <c r="QE327" s="129"/>
      <c r="QF327" s="129"/>
      <c r="QG327" s="129"/>
      <c r="QH327" s="129"/>
      <c r="QI327" s="129"/>
      <c r="QJ327" s="129"/>
      <c r="QK327" s="129"/>
      <c r="QL327" s="129"/>
      <c r="QM327" s="129"/>
      <c r="QN327" s="129"/>
      <c r="QO327" s="129"/>
      <c r="QP327" s="129"/>
      <c r="QQ327" s="129"/>
      <c r="QR327" s="129"/>
      <c r="QS327" s="129"/>
      <c r="QT327" s="129"/>
      <c r="QU327" s="129"/>
      <c r="QV327" s="129"/>
      <c r="QW327" s="129"/>
      <c r="QX327" s="129"/>
      <c r="QY327" s="129"/>
      <c r="QZ327" s="129"/>
      <c r="RA327" s="129"/>
      <c r="RB327" s="129"/>
      <c r="RC327" s="129"/>
      <c r="RD327" s="129"/>
      <c r="RE327" s="129"/>
      <c r="RF327" s="129"/>
      <c r="RG327" s="129"/>
      <c r="RH327" s="129"/>
      <c r="RI327" s="129"/>
      <c r="RJ327" s="129"/>
      <c r="RK327" s="129"/>
      <c r="RL327" s="129"/>
      <c r="RM327" s="129"/>
      <c r="RN327" s="129"/>
      <c r="RO327" s="129"/>
      <c r="RP327" s="129"/>
      <c r="RQ327" s="129"/>
      <c r="RR327" s="129"/>
      <c r="RS327" s="129"/>
      <c r="RT327" s="129"/>
      <c r="RU327" s="129"/>
      <c r="RV327" s="129"/>
      <c r="RW327" s="129"/>
      <c r="RX327" s="129"/>
      <c r="RY327" s="129"/>
      <c r="RZ327" s="129"/>
      <c r="SA327" s="129"/>
      <c r="SB327" s="129"/>
      <c r="SC327" s="129"/>
      <c r="SD327" s="129"/>
      <c r="SE327" s="129"/>
      <c r="SF327" s="129"/>
      <c r="SG327" s="129"/>
      <c r="SH327" s="129"/>
      <c r="SI327" s="129"/>
      <c r="SJ327" s="129"/>
      <c r="SK327" s="129"/>
      <c r="SL327" s="129"/>
      <c r="SM327" s="129"/>
      <c r="SN327" s="129"/>
      <c r="SO327" s="129"/>
      <c r="SP327" s="129"/>
      <c r="SQ327" s="129"/>
      <c r="SR327" s="129"/>
      <c r="SS327" s="129"/>
      <c r="ST327" s="129"/>
      <c r="SU327" s="129"/>
      <c r="SV327" s="129"/>
      <c r="SW327" s="129"/>
      <c r="SX327" s="129"/>
      <c r="SY327" s="129"/>
      <c r="SZ327" s="129"/>
      <c r="TA327" s="129"/>
      <c r="TB327" s="129"/>
      <c r="TC327" s="129"/>
      <c r="TD327" s="129"/>
      <c r="TE327" s="129"/>
      <c r="TF327" s="129"/>
      <c r="TG327" s="129"/>
      <c r="TH327" s="129"/>
      <c r="TI327" s="129"/>
      <c r="TJ327" s="129"/>
      <c r="TK327" s="129"/>
      <c r="TL327" s="129"/>
      <c r="TM327" s="129"/>
      <c r="TN327" s="129"/>
      <c r="TO327" s="129"/>
      <c r="TP327" s="129"/>
      <c r="TQ327" s="129"/>
      <c r="TR327" s="129"/>
      <c r="TS327" s="129"/>
      <c r="TT327" s="129"/>
      <c r="TU327" s="129"/>
      <c r="TV327" s="129"/>
      <c r="TW327" s="129"/>
      <c r="TX327" s="129"/>
      <c r="TY327" s="129"/>
      <c r="TZ327" s="129"/>
      <c r="UA327" s="129"/>
      <c r="UB327" s="129"/>
      <c r="UC327" s="129"/>
      <c r="UD327" s="129"/>
      <c r="UE327" s="129"/>
      <c r="UF327" s="129"/>
      <c r="UG327" s="129"/>
      <c r="UH327" s="129"/>
      <c r="UI327" s="129"/>
      <c r="UJ327" s="129"/>
      <c r="UK327" s="129"/>
      <c r="UL327" s="129"/>
      <c r="UM327" s="129"/>
      <c r="UN327" s="129"/>
      <c r="UO327" s="129"/>
      <c r="UP327" s="129"/>
      <c r="UQ327" s="129"/>
      <c r="UR327" s="129"/>
      <c r="US327" s="129"/>
      <c r="UT327" s="129"/>
      <c r="UU327" s="129"/>
      <c r="UV327" s="129"/>
      <c r="UW327" s="129"/>
      <c r="UX327" s="129"/>
      <c r="UY327" s="129"/>
      <c r="UZ327" s="129"/>
      <c r="VA327" s="129"/>
      <c r="VB327" s="129"/>
      <c r="VC327" s="129"/>
      <c r="VD327" s="129"/>
      <c r="VE327" s="129"/>
      <c r="VF327" s="129"/>
      <c r="VG327" s="129"/>
      <c r="VH327" s="129"/>
      <c r="VI327" s="129"/>
      <c r="VJ327" s="129"/>
      <c r="VK327" s="129"/>
      <c r="VL327" s="129"/>
      <c r="VM327" s="129"/>
      <c r="VN327" s="129"/>
      <c r="VO327" s="129"/>
      <c r="VP327" s="129"/>
      <c r="VQ327" s="129"/>
      <c r="VR327" s="129"/>
      <c r="VS327" s="129"/>
      <c r="VT327" s="129"/>
      <c r="VU327" s="129"/>
      <c r="VV327" s="129"/>
      <c r="VW327" s="129"/>
      <c r="VX327" s="129"/>
      <c r="VY327" s="129"/>
      <c r="VZ327" s="129"/>
      <c r="WA327" s="129"/>
      <c r="WB327" s="129"/>
      <c r="WC327" s="129"/>
      <c r="WD327" s="129"/>
      <c r="WE327" s="129"/>
      <c r="WF327" s="129"/>
      <c r="WG327" s="129"/>
      <c r="WH327" s="129"/>
      <c r="WI327" s="129"/>
      <c r="WJ327" s="129"/>
      <c r="WK327" s="129"/>
      <c r="WL327" s="129"/>
      <c r="WM327" s="129"/>
      <c r="WN327" s="129"/>
      <c r="WO327" s="129"/>
      <c r="WP327" s="129"/>
      <c r="WQ327" s="129"/>
      <c r="WR327" s="129"/>
      <c r="WS327" s="129"/>
      <c r="WT327" s="129"/>
      <c r="WU327" s="129"/>
      <c r="WV327" s="129"/>
      <c r="WW327" s="129"/>
      <c r="WX327" s="129"/>
      <c r="WY327" s="129"/>
      <c r="WZ327" s="129"/>
      <c r="XA327" s="129"/>
      <c r="XB327" s="129"/>
      <c r="XC327" s="129"/>
      <c r="XD327" s="129"/>
      <c r="XE327" s="129"/>
      <c r="XF327" s="129"/>
      <c r="XG327" s="129"/>
      <c r="XH327" s="129"/>
      <c r="XI327" s="129"/>
      <c r="XJ327" s="129"/>
      <c r="XK327" s="129"/>
      <c r="XL327" s="129"/>
      <c r="XM327" s="129"/>
      <c r="XN327" s="129"/>
      <c r="XO327" s="129"/>
      <c r="XP327" s="129"/>
      <c r="XQ327" s="129"/>
      <c r="XR327" s="129"/>
      <c r="XS327" s="129"/>
      <c r="XT327" s="129"/>
      <c r="XU327" s="129"/>
      <c r="XV327" s="129"/>
      <c r="XW327" s="129"/>
      <c r="XX327" s="129"/>
      <c r="XY327" s="129"/>
      <c r="XZ327" s="129"/>
      <c r="YA327" s="129"/>
      <c r="YB327" s="129"/>
      <c r="YC327" s="129"/>
      <c r="YD327" s="129"/>
      <c r="YE327" s="129"/>
      <c r="YF327" s="129"/>
      <c r="YG327" s="129"/>
      <c r="YH327" s="129"/>
      <c r="YI327" s="129"/>
      <c r="YJ327" s="129"/>
      <c r="YK327" s="129"/>
      <c r="YL327" s="129"/>
      <c r="YM327" s="129"/>
      <c r="YN327" s="129"/>
      <c r="YO327" s="129"/>
      <c r="YP327" s="129"/>
      <c r="YQ327" s="129"/>
      <c r="YR327" s="129"/>
      <c r="YS327" s="129"/>
      <c r="YT327" s="129"/>
      <c r="YU327" s="129"/>
      <c r="YV327" s="129"/>
      <c r="YW327" s="129"/>
      <c r="YX327" s="129"/>
      <c r="YY327" s="129"/>
      <c r="YZ327" s="129"/>
      <c r="ZA327" s="129"/>
      <c r="ZB327" s="129"/>
      <c r="ZC327" s="129"/>
      <c r="ZD327" s="129"/>
      <c r="ZE327" s="129"/>
      <c r="ZF327" s="129"/>
      <c r="ZG327" s="129"/>
      <c r="ZH327" s="129"/>
      <c r="ZI327" s="129"/>
      <c r="ZJ327" s="129"/>
      <c r="ZK327" s="129"/>
      <c r="ZL327" s="129"/>
      <c r="ZM327" s="129"/>
      <c r="ZN327" s="129"/>
      <c r="ZO327" s="129"/>
      <c r="ZP327" s="129"/>
      <c r="ZQ327" s="129"/>
      <c r="ZR327" s="129"/>
      <c r="ZS327" s="129"/>
      <c r="ZT327" s="129"/>
      <c r="ZU327" s="129"/>
      <c r="ZV327" s="129"/>
      <c r="ZW327" s="129"/>
      <c r="ZX327" s="129"/>
      <c r="ZY327" s="129"/>
      <c r="ZZ327" s="129"/>
      <c r="AAA327" s="129"/>
      <c r="AAB327" s="129"/>
      <c r="AAC327" s="129"/>
      <c r="AAD327" s="129"/>
      <c r="AAE327" s="129"/>
      <c r="AAF327" s="129"/>
      <c r="AAG327" s="129"/>
      <c r="AAH327" s="129"/>
      <c r="AAI327" s="129"/>
      <c r="AAJ327" s="129"/>
      <c r="AAK327" s="129"/>
      <c r="AAL327" s="129"/>
      <c r="AAM327" s="129"/>
      <c r="AAN327" s="129"/>
      <c r="AAO327" s="129"/>
      <c r="AAP327" s="129"/>
      <c r="AAQ327" s="129"/>
      <c r="AAR327" s="129"/>
      <c r="AAS327" s="129"/>
      <c r="AAT327" s="129"/>
      <c r="AAU327" s="129"/>
      <c r="AAV327" s="129"/>
      <c r="AAW327" s="129"/>
      <c r="AAX327" s="129"/>
      <c r="AAY327" s="129"/>
      <c r="AAZ327" s="129"/>
      <c r="ABA327" s="129"/>
      <c r="ABB327" s="129"/>
      <c r="ABC327" s="129"/>
      <c r="ABD327" s="129"/>
      <c r="ABE327" s="129"/>
      <c r="ABF327" s="129"/>
      <c r="ABG327" s="129"/>
      <c r="ABH327" s="129"/>
      <c r="ABI327" s="129"/>
      <c r="ABJ327" s="129"/>
      <c r="ABK327" s="129"/>
      <c r="ABL327" s="129"/>
      <c r="ABM327" s="129"/>
      <c r="ABN327" s="129"/>
      <c r="ABO327" s="129"/>
      <c r="ABP327" s="129"/>
      <c r="ABQ327" s="129"/>
      <c r="ABR327" s="129"/>
      <c r="ABS327" s="129"/>
      <c r="ABT327" s="129"/>
      <c r="ABU327" s="129"/>
      <c r="ABV327" s="129"/>
      <c r="ABW327" s="129"/>
      <c r="ABX327" s="129"/>
      <c r="ABY327" s="129"/>
      <c r="ABZ327" s="129"/>
      <c r="ACA327" s="129"/>
      <c r="ACB327" s="129"/>
      <c r="ACC327" s="129"/>
      <c r="ACD327" s="129"/>
      <c r="ACE327" s="129"/>
      <c r="ACF327" s="129"/>
      <c r="ACG327" s="129"/>
      <c r="ACH327" s="129"/>
      <c r="ACI327" s="129"/>
      <c r="ACJ327" s="129"/>
      <c r="ACK327" s="129"/>
      <c r="ACL327" s="129"/>
      <c r="ACM327" s="129"/>
      <c r="ACN327" s="129"/>
      <c r="ACO327" s="129"/>
      <c r="ACP327" s="129"/>
      <c r="ACQ327" s="129"/>
      <c r="ACR327" s="129"/>
      <c r="ACS327" s="129"/>
      <c r="ACT327" s="129"/>
      <c r="ACU327" s="129"/>
      <c r="ACV327" s="129"/>
      <c r="ACW327" s="129"/>
      <c r="ACX327" s="129"/>
      <c r="ACY327" s="129"/>
      <c r="ACZ327" s="129"/>
      <c r="ADA327" s="129"/>
      <c r="ADB327" s="129"/>
      <c r="ADC327" s="129"/>
      <c r="ADD327" s="129"/>
      <c r="ADE327" s="129"/>
      <c r="ADF327" s="129"/>
      <c r="ADG327" s="129"/>
      <c r="ADH327" s="129"/>
      <c r="ADI327" s="129"/>
      <c r="ADJ327" s="129"/>
      <c r="ADK327" s="129"/>
      <c r="ADL327" s="129"/>
      <c r="ADM327" s="129"/>
      <c r="ADN327" s="129"/>
      <c r="ADO327" s="129"/>
      <c r="ADP327" s="129"/>
      <c r="ADQ327" s="129"/>
      <c r="ADR327" s="129"/>
      <c r="ADS327" s="129"/>
      <c r="ADT327" s="129"/>
      <c r="ADU327" s="129"/>
      <c r="ADV327" s="129"/>
      <c r="ADW327" s="129"/>
      <c r="ADX327" s="129"/>
      <c r="ADY327" s="129"/>
      <c r="ADZ327" s="129"/>
      <c r="AEA327" s="129"/>
      <c r="AEB327" s="129"/>
      <c r="AEC327" s="129"/>
    </row>
    <row r="328" spans="1:809" s="187" customFormat="1" ht="15" customHeight="1">
      <c r="A328" s="180"/>
      <c r="B328" s="180"/>
      <c r="C328" s="185"/>
      <c r="D328" s="218"/>
      <c r="E328" s="188"/>
      <c r="F328" s="183"/>
      <c r="G328" s="189"/>
      <c r="H328" s="182"/>
      <c r="I328" s="189"/>
      <c r="J328" s="190"/>
      <c r="K328" s="191"/>
      <c r="L328" s="180"/>
      <c r="M328" s="181"/>
      <c r="N328" s="182"/>
      <c r="O328" s="183"/>
      <c r="P328" s="184"/>
      <c r="Q328" s="185"/>
      <c r="R328" s="186"/>
      <c r="S328" s="205" t="s">
        <v>732</v>
      </c>
      <c r="T328" s="225"/>
      <c r="U328" s="199" t="s">
        <v>733</v>
      </c>
      <c r="V328" s="223"/>
      <c r="W328" s="223"/>
      <c r="X328" s="223"/>
      <c r="Y328" s="223"/>
      <c r="Z328" s="223"/>
      <c r="AA328" s="223"/>
      <c r="AB328" s="224"/>
      <c r="AC328" s="225"/>
      <c r="AD328" s="225"/>
      <c r="AE328" s="225"/>
      <c r="AF328" s="225"/>
      <c r="AG328" s="225"/>
      <c r="AH328" s="225"/>
      <c r="AI328" s="225"/>
      <c r="AJ328" s="225"/>
      <c r="AK328" s="225"/>
      <c r="AL328" s="225"/>
      <c r="AM328" s="225"/>
      <c r="AN328" s="225"/>
      <c r="AO328" s="129"/>
      <c r="AP328" s="129"/>
      <c r="AQ328" s="129"/>
      <c r="AR328" s="129"/>
      <c r="AS328" s="129"/>
      <c r="AT328" s="129"/>
      <c r="AU328" s="129"/>
      <c r="AV328" s="129"/>
      <c r="AW328" s="129"/>
      <c r="AX328" s="129"/>
      <c r="AY328" s="129"/>
      <c r="AZ328" s="129"/>
      <c r="BA328" s="129"/>
      <c r="BB328" s="129"/>
      <c r="BC328" s="129"/>
      <c r="BD328" s="129"/>
      <c r="BE328" s="129"/>
      <c r="BF328" s="129"/>
      <c r="BG328" s="129"/>
      <c r="BH328" s="129"/>
      <c r="BI328" s="129"/>
      <c r="BJ328" s="129"/>
      <c r="BK328" s="129"/>
      <c r="BL328" s="129"/>
      <c r="BM328" s="129"/>
      <c r="BN328" s="129"/>
      <c r="BO328" s="129"/>
      <c r="BP328" s="129"/>
      <c r="BQ328" s="129"/>
      <c r="BR328" s="129"/>
      <c r="BS328" s="129"/>
      <c r="BT328" s="129"/>
      <c r="BU328" s="129"/>
      <c r="BV328" s="129"/>
      <c r="BW328" s="129"/>
      <c r="BX328" s="129"/>
      <c r="BY328" s="129"/>
      <c r="BZ328" s="129"/>
      <c r="CA328" s="129"/>
      <c r="CB328" s="129"/>
      <c r="CC328" s="129"/>
      <c r="CD328" s="129"/>
      <c r="CE328" s="129"/>
      <c r="CF328" s="129"/>
      <c r="CG328" s="129"/>
      <c r="CH328" s="129"/>
      <c r="CI328" s="129"/>
      <c r="CJ328" s="129"/>
      <c r="CK328" s="129"/>
      <c r="CL328" s="129"/>
      <c r="CM328" s="129"/>
      <c r="CN328" s="129"/>
      <c r="CO328" s="129"/>
      <c r="CP328" s="129"/>
      <c r="CQ328" s="129"/>
      <c r="CR328" s="129"/>
      <c r="CS328" s="129"/>
      <c r="CT328" s="129"/>
      <c r="CU328" s="129"/>
      <c r="CV328" s="129"/>
      <c r="CW328" s="129"/>
      <c r="CX328" s="129"/>
      <c r="CY328" s="129"/>
      <c r="CZ328" s="129"/>
      <c r="DA328" s="129"/>
      <c r="DB328" s="129"/>
      <c r="DC328" s="129"/>
      <c r="DD328" s="129"/>
      <c r="DE328" s="129"/>
      <c r="DF328" s="129"/>
      <c r="DG328" s="129"/>
      <c r="DH328" s="129"/>
      <c r="DI328" s="129"/>
      <c r="DJ328" s="129"/>
      <c r="DK328" s="129"/>
      <c r="DL328" s="129"/>
      <c r="DM328" s="129"/>
      <c r="DN328" s="129"/>
      <c r="DO328" s="129"/>
      <c r="DP328" s="129"/>
      <c r="DQ328" s="129"/>
      <c r="DR328" s="129"/>
      <c r="DS328" s="129"/>
      <c r="DT328" s="129"/>
      <c r="DU328" s="129"/>
      <c r="DV328" s="129"/>
      <c r="DW328" s="129"/>
      <c r="DX328" s="129"/>
      <c r="DY328" s="129"/>
      <c r="DZ328" s="129"/>
      <c r="EA328" s="129"/>
      <c r="EB328" s="129"/>
      <c r="EC328" s="129"/>
      <c r="ED328" s="129"/>
      <c r="EE328" s="129"/>
      <c r="EF328" s="129"/>
      <c r="EG328" s="129"/>
      <c r="EH328" s="129"/>
      <c r="EI328" s="129"/>
      <c r="EJ328" s="129"/>
      <c r="EK328" s="129"/>
      <c r="EL328" s="129"/>
      <c r="EM328" s="129"/>
      <c r="EN328" s="129"/>
      <c r="EO328" s="129"/>
      <c r="EP328" s="129"/>
      <c r="EQ328" s="129"/>
      <c r="ER328" s="129"/>
      <c r="ES328" s="129"/>
      <c r="ET328" s="129"/>
      <c r="EU328" s="129"/>
      <c r="EV328" s="129"/>
      <c r="EW328" s="129"/>
      <c r="EX328" s="129"/>
      <c r="EY328" s="129"/>
      <c r="EZ328" s="129"/>
      <c r="FA328" s="129"/>
      <c r="FB328" s="129"/>
      <c r="FC328" s="129"/>
      <c r="FD328" s="129"/>
      <c r="FE328" s="129"/>
      <c r="FF328" s="129"/>
      <c r="FG328" s="129"/>
      <c r="FH328" s="129"/>
      <c r="FI328" s="129"/>
      <c r="FJ328" s="129"/>
      <c r="FK328" s="129"/>
      <c r="FL328" s="129"/>
      <c r="FM328" s="129"/>
      <c r="FN328" s="129"/>
      <c r="FO328" s="129"/>
      <c r="FP328" s="129"/>
      <c r="FQ328" s="129"/>
      <c r="FR328" s="129"/>
      <c r="FS328" s="129"/>
      <c r="FT328" s="129"/>
      <c r="FU328" s="129"/>
      <c r="FV328" s="129"/>
      <c r="FW328" s="129"/>
      <c r="FX328" s="129"/>
      <c r="FY328" s="129"/>
      <c r="FZ328" s="129"/>
      <c r="GA328" s="129"/>
      <c r="GB328" s="129"/>
      <c r="GC328" s="129"/>
      <c r="GD328" s="129"/>
      <c r="GE328" s="129"/>
      <c r="GF328" s="129"/>
      <c r="GG328" s="129"/>
      <c r="GH328" s="129"/>
      <c r="GI328" s="129"/>
      <c r="GJ328" s="129"/>
      <c r="GK328" s="129"/>
      <c r="GL328" s="129"/>
      <c r="GM328" s="129"/>
      <c r="GN328" s="129"/>
      <c r="GO328" s="129"/>
      <c r="GP328" s="129"/>
      <c r="GQ328" s="129"/>
      <c r="GR328" s="129"/>
      <c r="GS328" s="129"/>
      <c r="GT328" s="129"/>
      <c r="GU328" s="129"/>
      <c r="GV328" s="129"/>
      <c r="GW328" s="129"/>
      <c r="GX328" s="129"/>
      <c r="GY328" s="129"/>
      <c r="GZ328" s="129"/>
      <c r="HA328" s="129"/>
      <c r="HB328" s="129"/>
      <c r="HC328" s="129"/>
      <c r="HD328" s="129"/>
      <c r="HE328" s="129"/>
      <c r="HF328" s="129"/>
      <c r="HG328" s="129"/>
      <c r="HH328" s="129"/>
      <c r="HI328" s="129"/>
      <c r="HJ328" s="129"/>
      <c r="HK328" s="129"/>
      <c r="HL328" s="129"/>
      <c r="HM328" s="129"/>
      <c r="HN328" s="129"/>
      <c r="HO328" s="129"/>
      <c r="HP328" s="129"/>
      <c r="HQ328" s="129"/>
      <c r="HR328" s="129"/>
      <c r="HS328" s="129"/>
      <c r="HT328" s="129"/>
      <c r="HU328" s="129"/>
      <c r="HV328" s="129"/>
      <c r="HW328" s="129"/>
      <c r="HX328" s="129"/>
      <c r="HY328" s="129"/>
      <c r="HZ328" s="129"/>
      <c r="IA328" s="129"/>
      <c r="IB328" s="129"/>
      <c r="IC328" s="129"/>
      <c r="ID328" s="129"/>
      <c r="IE328" s="129"/>
      <c r="IF328" s="129"/>
      <c r="IG328" s="129"/>
      <c r="IH328" s="129"/>
      <c r="II328" s="129"/>
      <c r="IJ328" s="129"/>
      <c r="IK328" s="129"/>
      <c r="IL328" s="129"/>
      <c r="IM328" s="129"/>
      <c r="IN328" s="129"/>
      <c r="IO328" s="129"/>
      <c r="IP328" s="129"/>
      <c r="IQ328" s="129"/>
      <c r="IR328" s="129"/>
      <c r="IS328" s="129"/>
      <c r="IT328" s="129"/>
      <c r="IU328" s="129"/>
      <c r="IV328" s="129"/>
      <c r="IW328" s="129"/>
      <c r="IX328" s="129"/>
      <c r="IY328" s="129"/>
      <c r="IZ328" s="129"/>
      <c r="JA328" s="129"/>
      <c r="JB328" s="129"/>
      <c r="JC328" s="129"/>
      <c r="JD328" s="129"/>
      <c r="JE328" s="129"/>
      <c r="JF328" s="129"/>
      <c r="JG328" s="129"/>
      <c r="JH328" s="129"/>
      <c r="JI328" s="129"/>
      <c r="JJ328" s="129"/>
      <c r="JK328" s="129"/>
      <c r="JL328" s="129"/>
      <c r="JM328" s="129"/>
      <c r="JN328" s="129"/>
      <c r="JO328" s="129"/>
      <c r="JP328" s="129"/>
      <c r="JQ328" s="129"/>
      <c r="JR328" s="129"/>
      <c r="JS328" s="129"/>
      <c r="JT328" s="129"/>
      <c r="JU328" s="129"/>
      <c r="JV328" s="129"/>
      <c r="JW328" s="129"/>
      <c r="JX328" s="129"/>
      <c r="JY328" s="129"/>
      <c r="JZ328" s="129"/>
      <c r="KA328" s="129"/>
      <c r="KB328" s="129"/>
      <c r="KC328" s="129"/>
      <c r="KD328" s="129"/>
      <c r="KE328" s="129"/>
      <c r="KF328" s="129"/>
      <c r="KG328" s="129"/>
      <c r="KH328" s="129"/>
      <c r="KI328" s="129"/>
      <c r="KJ328" s="129"/>
      <c r="KK328" s="129"/>
      <c r="KL328" s="129"/>
      <c r="KM328" s="129"/>
      <c r="KN328" s="129"/>
      <c r="KO328" s="129"/>
      <c r="KP328" s="129"/>
      <c r="KQ328" s="129"/>
      <c r="KR328" s="129"/>
      <c r="KS328" s="129"/>
      <c r="KT328" s="129"/>
      <c r="KU328" s="129"/>
      <c r="KV328" s="129"/>
      <c r="KW328" s="129"/>
      <c r="KX328" s="129"/>
      <c r="KY328" s="129"/>
      <c r="KZ328" s="129"/>
      <c r="LA328" s="129"/>
      <c r="LB328" s="129"/>
      <c r="LC328" s="129"/>
      <c r="LD328" s="129"/>
      <c r="LE328" s="129"/>
      <c r="LF328" s="129"/>
      <c r="LG328" s="129"/>
      <c r="LH328" s="129"/>
      <c r="LI328" s="129"/>
      <c r="LJ328" s="129"/>
      <c r="LK328" s="129"/>
      <c r="LL328" s="129"/>
      <c r="LM328" s="129"/>
      <c r="LN328" s="129"/>
      <c r="LO328" s="129"/>
      <c r="LP328" s="129"/>
      <c r="LQ328" s="129"/>
      <c r="LR328" s="129"/>
      <c r="LS328" s="129"/>
      <c r="LT328" s="129"/>
      <c r="LU328" s="129"/>
      <c r="LV328" s="129"/>
      <c r="LW328" s="129"/>
      <c r="LX328" s="129"/>
      <c r="LY328" s="129"/>
      <c r="LZ328" s="129"/>
      <c r="MA328" s="129"/>
      <c r="MB328" s="129"/>
      <c r="MC328" s="129"/>
      <c r="MD328" s="129"/>
      <c r="ME328" s="129"/>
      <c r="MF328" s="129"/>
      <c r="MG328" s="129"/>
      <c r="MH328" s="129"/>
      <c r="MI328" s="129"/>
      <c r="MJ328" s="129"/>
      <c r="MK328" s="129"/>
      <c r="ML328" s="129"/>
      <c r="MM328" s="129"/>
      <c r="MN328" s="129"/>
      <c r="MO328" s="129"/>
      <c r="MP328" s="129"/>
      <c r="MQ328" s="129"/>
      <c r="MR328" s="129"/>
      <c r="MS328" s="129"/>
      <c r="MT328" s="129"/>
      <c r="MU328" s="129"/>
      <c r="MV328" s="129"/>
      <c r="MW328" s="129"/>
      <c r="MX328" s="129"/>
      <c r="MY328" s="129"/>
      <c r="MZ328" s="129"/>
      <c r="NA328" s="129"/>
      <c r="NB328" s="129"/>
      <c r="NC328" s="129"/>
      <c r="ND328" s="129"/>
      <c r="NE328" s="129"/>
      <c r="NF328" s="129"/>
      <c r="NG328" s="129"/>
      <c r="NH328" s="129"/>
      <c r="NI328" s="129"/>
      <c r="NJ328" s="129"/>
      <c r="NK328" s="129"/>
      <c r="NL328" s="129"/>
      <c r="NM328" s="129"/>
      <c r="NN328" s="129"/>
      <c r="NO328" s="129"/>
      <c r="NP328" s="129"/>
      <c r="NQ328" s="129"/>
      <c r="NR328" s="129"/>
      <c r="NS328" s="129"/>
      <c r="NT328" s="129"/>
      <c r="NU328" s="129"/>
      <c r="NV328" s="129"/>
      <c r="NW328" s="129"/>
      <c r="NX328" s="129"/>
      <c r="NY328" s="129"/>
      <c r="NZ328" s="129"/>
      <c r="OA328" s="129"/>
      <c r="OB328" s="129"/>
      <c r="OC328" s="129"/>
      <c r="OD328" s="129"/>
      <c r="OE328" s="129"/>
      <c r="OF328" s="129"/>
      <c r="OG328" s="129"/>
      <c r="OH328" s="129"/>
      <c r="OI328" s="129"/>
      <c r="OJ328" s="129"/>
      <c r="OK328" s="129"/>
      <c r="OL328" s="129"/>
      <c r="OM328" s="129"/>
      <c r="ON328" s="129"/>
      <c r="OO328" s="129"/>
      <c r="OP328" s="129"/>
      <c r="OQ328" s="129"/>
      <c r="OR328" s="129"/>
      <c r="OS328" s="129"/>
      <c r="OT328" s="129"/>
      <c r="OU328" s="129"/>
      <c r="OV328" s="129"/>
      <c r="OW328" s="129"/>
      <c r="OX328" s="129"/>
      <c r="OY328" s="129"/>
      <c r="OZ328" s="129"/>
      <c r="PA328" s="129"/>
      <c r="PB328" s="129"/>
      <c r="PC328" s="129"/>
      <c r="PD328" s="129"/>
      <c r="PE328" s="129"/>
      <c r="PF328" s="129"/>
      <c r="PG328" s="129"/>
      <c r="PH328" s="129"/>
      <c r="PI328" s="129"/>
      <c r="PJ328" s="129"/>
      <c r="PK328" s="129"/>
      <c r="PL328" s="129"/>
      <c r="PM328" s="129"/>
      <c r="PN328" s="129"/>
      <c r="PO328" s="129"/>
      <c r="PP328" s="129"/>
      <c r="PQ328" s="129"/>
      <c r="PR328" s="129"/>
      <c r="PS328" s="129"/>
      <c r="PT328" s="129"/>
      <c r="PU328" s="129"/>
      <c r="PV328" s="129"/>
      <c r="PW328" s="129"/>
      <c r="PX328" s="129"/>
      <c r="PY328" s="129"/>
      <c r="PZ328" s="129"/>
      <c r="QA328" s="129"/>
      <c r="QB328" s="129"/>
      <c r="QC328" s="129"/>
      <c r="QD328" s="129"/>
      <c r="QE328" s="129"/>
      <c r="QF328" s="129"/>
      <c r="QG328" s="129"/>
      <c r="QH328" s="129"/>
      <c r="QI328" s="129"/>
      <c r="QJ328" s="129"/>
      <c r="QK328" s="129"/>
      <c r="QL328" s="129"/>
      <c r="QM328" s="129"/>
      <c r="QN328" s="129"/>
      <c r="QO328" s="129"/>
      <c r="QP328" s="129"/>
      <c r="QQ328" s="129"/>
      <c r="QR328" s="129"/>
      <c r="QS328" s="129"/>
      <c r="QT328" s="129"/>
      <c r="QU328" s="129"/>
      <c r="QV328" s="129"/>
      <c r="QW328" s="129"/>
      <c r="QX328" s="129"/>
      <c r="QY328" s="129"/>
      <c r="QZ328" s="129"/>
      <c r="RA328" s="129"/>
      <c r="RB328" s="129"/>
      <c r="RC328" s="129"/>
      <c r="RD328" s="129"/>
      <c r="RE328" s="129"/>
      <c r="RF328" s="129"/>
      <c r="RG328" s="129"/>
      <c r="RH328" s="129"/>
      <c r="RI328" s="129"/>
      <c r="RJ328" s="129"/>
      <c r="RK328" s="129"/>
      <c r="RL328" s="129"/>
      <c r="RM328" s="129"/>
      <c r="RN328" s="129"/>
      <c r="RO328" s="129"/>
      <c r="RP328" s="129"/>
      <c r="RQ328" s="129"/>
      <c r="RR328" s="129"/>
      <c r="RS328" s="129"/>
      <c r="RT328" s="129"/>
      <c r="RU328" s="129"/>
      <c r="RV328" s="129"/>
      <c r="RW328" s="129"/>
      <c r="RX328" s="129"/>
      <c r="RY328" s="129"/>
      <c r="RZ328" s="129"/>
      <c r="SA328" s="129"/>
      <c r="SB328" s="129"/>
      <c r="SC328" s="129"/>
      <c r="SD328" s="129"/>
      <c r="SE328" s="129"/>
      <c r="SF328" s="129"/>
      <c r="SG328" s="129"/>
      <c r="SH328" s="129"/>
      <c r="SI328" s="129"/>
      <c r="SJ328" s="129"/>
      <c r="SK328" s="129"/>
      <c r="SL328" s="129"/>
      <c r="SM328" s="129"/>
      <c r="SN328" s="129"/>
      <c r="SO328" s="129"/>
      <c r="SP328" s="129"/>
      <c r="SQ328" s="129"/>
      <c r="SR328" s="129"/>
      <c r="SS328" s="129"/>
      <c r="ST328" s="129"/>
      <c r="SU328" s="129"/>
      <c r="SV328" s="129"/>
      <c r="SW328" s="129"/>
      <c r="SX328" s="129"/>
      <c r="SY328" s="129"/>
      <c r="SZ328" s="129"/>
      <c r="TA328" s="129"/>
      <c r="TB328" s="129"/>
      <c r="TC328" s="129"/>
      <c r="TD328" s="129"/>
      <c r="TE328" s="129"/>
      <c r="TF328" s="129"/>
      <c r="TG328" s="129"/>
      <c r="TH328" s="129"/>
      <c r="TI328" s="129"/>
      <c r="TJ328" s="129"/>
      <c r="TK328" s="129"/>
      <c r="TL328" s="129"/>
      <c r="TM328" s="129"/>
      <c r="TN328" s="129"/>
      <c r="TO328" s="129"/>
      <c r="TP328" s="129"/>
      <c r="TQ328" s="129"/>
      <c r="TR328" s="129"/>
      <c r="TS328" s="129"/>
      <c r="TT328" s="129"/>
      <c r="TU328" s="129"/>
      <c r="TV328" s="129"/>
      <c r="TW328" s="129"/>
      <c r="TX328" s="129"/>
      <c r="TY328" s="129"/>
      <c r="TZ328" s="129"/>
      <c r="UA328" s="129"/>
      <c r="UB328" s="129"/>
      <c r="UC328" s="129"/>
      <c r="UD328" s="129"/>
      <c r="UE328" s="129"/>
      <c r="UF328" s="129"/>
      <c r="UG328" s="129"/>
      <c r="UH328" s="129"/>
      <c r="UI328" s="129"/>
      <c r="UJ328" s="129"/>
      <c r="UK328" s="129"/>
      <c r="UL328" s="129"/>
      <c r="UM328" s="129"/>
      <c r="UN328" s="129"/>
      <c r="UO328" s="129"/>
      <c r="UP328" s="129"/>
      <c r="UQ328" s="129"/>
      <c r="UR328" s="129"/>
      <c r="US328" s="129"/>
      <c r="UT328" s="129"/>
      <c r="UU328" s="129"/>
      <c r="UV328" s="129"/>
      <c r="UW328" s="129"/>
      <c r="UX328" s="129"/>
      <c r="UY328" s="129"/>
      <c r="UZ328" s="129"/>
      <c r="VA328" s="129"/>
      <c r="VB328" s="129"/>
      <c r="VC328" s="129"/>
      <c r="VD328" s="129"/>
      <c r="VE328" s="129"/>
      <c r="VF328" s="129"/>
      <c r="VG328" s="129"/>
      <c r="VH328" s="129"/>
      <c r="VI328" s="129"/>
      <c r="VJ328" s="129"/>
      <c r="VK328" s="129"/>
      <c r="VL328" s="129"/>
      <c r="VM328" s="129"/>
      <c r="VN328" s="129"/>
      <c r="VO328" s="129"/>
      <c r="VP328" s="129"/>
      <c r="VQ328" s="129"/>
      <c r="VR328" s="129"/>
      <c r="VS328" s="129"/>
      <c r="VT328" s="129"/>
      <c r="VU328" s="129"/>
      <c r="VV328" s="129"/>
      <c r="VW328" s="129"/>
      <c r="VX328" s="129"/>
      <c r="VY328" s="129"/>
      <c r="VZ328" s="129"/>
      <c r="WA328" s="129"/>
      <c r="WB328" s="129"/>
      <c r="WC328" s="129"/>
      <c r="WD328" s="129"/>
      <c r="WE328" s="129"/>
      <c r="WF328" s="129"/>
      <c r="WG328" s="129"/>
      <c r="WH328" s="129"/>
      <c r="WI328" s="129"/>
      <c r="WJ328" s="129"/>
      <c r="WK328" s="129"/>
      <c r="WL328" s="129"/>
      <c r="WM328" s="129"/>
      <c r="WN328" s="129"/>
      <c r="WO328" s="129"/>
      <c r="WP328" s="129"/>
      <c r="WQ328" s="129"/>
      <c r="WR328" s="129"/>
      <c r="WS328" s="129"/>
      <c r="WT328" s="129"/>
      <c r="WU328" s="129"/>
      <c r="WV328" s="129"/>
      <c r="WW328" s="129"/>
      <c r="WX328" s="129"/>
      <c r="WY328" s="129"/>
      <c r="WZ328" s="129"/>
      <c r="XA328" s="129"/>
      <c r="XB328" s="129"/>
      <c r="XC328" s="129"/>
      <c r="XD328" s="129"/>
      <c r="XE328" s="129"/>
      <c r="XF328" s="129"/>
      <c r="XG328" s="129"/>
      <c r="XH328" s="129"/>
      <c r="XI328" s="129"/>
      <c r="XJ328" s="129"/>
      <c r="XK328" s="129"/>
      <c r="XL328" s="129"/>
      <c r="XM328" s="129"/>
      <c r="XN328" s="129"/>
      <c r="XO328" s="129"/>
      <c r="XP328" s="129"/>
      <c r="XQ328" s="129"/>
      <c r="XR328" s="129"/>
      <c r="XS328" s="129"/>
      <c r="XT328" s="129"/>
      <c r="XU328" s="129"/>
      <c r="XV328" s="129"/>
      <c r="XW328" s="129"/>
      <c r="XX328" s="129"/>
      <c r="XY328" s="129"/>
      <c r="XZ328" s="129"/>
      <c r="YA328" s="129"/>
      <c r="YB328" s="129"/>
      <c r="YC328" s="129"/>
      <c r="YD328" s="129"/>
      <c r="YE328" s="129"/>
      <c r="YF328" s="129"/>
      <c r="YG328" s="129"/>
      <c r="YH328" s="129"/>
      <c r="YI328" s="129"/>
      <c r="YJ328" s="129"/>
      <c r="YK328" s="129"/>
      <c r="YL328" s="129"/>
      <c r="YM328" s="129"/>
      <c r="YN328" s="129"/>
      <c r="YO328" s="129"/>
      <c r="YP328" s="129"/>
      <c r="YQ328" s="129"/>
      <c r="YR328" s="129"/>
      <c r="YS328" s="129"/>
      <c r="YT328" s="129"/>
      <c r="YU328" s="129"/>
      <c r="YV328" s="129"/>
      <c r="YW328" s="129"/>
      <c r="YX328" s="129"/>
      <c r="YY328" s="129"/>
      <c r="YZ328" s="129"/>
      <c r="ZA328" s="129"/>
      <c r="ZB328" s="129"/>
      <c r="ZC328" s="129"/>
      <c r="ZD328" s="129"/>
      <c r="ZE328" s="129"/>
      <c r="ZF328" s="129"/>
      <c r="ZG328" s="129"/>
      <c r="ZH328" s="129"/>
      <c r="ZI328" s="129"/>
      <c r="ZJ328" s="129"/>
      <c r="ZK328" s="129"/>
      <c r="ZL328" s="129"/>
      <c r="ZM328" s="129"/>
      <c r="ZN328" s="129"/>
      <c r="ZO328" s="129"/>
      <c r="ZP328" s="129"/>
      <c r="ZQ328" s="129"/>
      <c r="ZR328" s="129"/>
      <c r="ZS328" s="129"/>
      <c r="ZT328" s="129"/>
      <c r="ZU328" s="129"/>
      <c r="ZV328" s="129"/>
      <c r="ZW328" s="129"/>
      <c r="ZX328" s="129"/>
      <c r="ZY328" s="129"/>
      <c r="ZZ328" s="129"/>
      <c r="AAA328" s="129"/>
      <c r="AAB328" s="129"/>
      <c r="AAC328" s="129"/>
      <c r="AAD328" s="129"/>
      <c r="AAE328" s="129"/>
      <c r="AAF328" s="129"/>
      <c r="AAG328" s="129"/>
      <c r="AAH328" s="129"/>
      <c r="AAI328" s="129"/>
      <c r="AAJ328" s="129"/>
      <c r="AAK328" s="129"/>
      <c r="AAL328" s="129"/>
      <c r="AAM328" s="129"/>
      <c r="AAN328" s="129"/>
      <c r="AAO328" s="129"/>
      <c r="AAP328" s="129"/>
      <c r="AAQ328" s="129"/>
      <c r="AAR328" s="129"/>
      <c r="AAS328" s="129"/>
      <c r="AAT328" s="129"/>
      <c r="AAU328" s="129"/>
      <c r="AAV328" s="129"/>
      <c r="AAW328" s="129"/>
      <c r="AAX328" s="129"/>
      <c r="AAY328" s="129"/>
      <c r="AAZ328" s="129"/>
      <c r="ABA328" s="129"/>
      <c r="ABB328" s="129"/>
      <c r="ABC328" s="129"/>
      <c r="ABD328" s="129"/>
      <c r="ABE328" s="129"/>
      <c r="ABF328" s="129"/>
      <c r="ABG328" s="129"/>
      <c r="ABH328" s="129"/>
      <c r="ABI328" s="129"/>
      <c r="ABJ328" s="129"/>
      <c r="ABK328" s="129"/>
      <c r="ABL328" s="129"/>
      <c r="ABM328" s="129"/>
      <c r="ABN328" s="129"/>
      <c r="ABO328" s="129"/>
      <c r="ABP328" s="129"/>
      <c r="ABQ328" s="129"/>
      <c r="ABR328" s="129"/>
      <c r="ABS328" s="129"/>
      <c r="ABT328" s="129"/>
      <c r="ABU328" s="129"/>
      <c r="ABV328" s="129"/>
      <c r="ABW328" s="129"/>
      <c r="ABX328" s="129"/>
      <c r="ABY328" s="129"/>
      <c r="ABZ328" s="129"/>
      <c r="ACA328" s="129"/>
      <c r="ACB328" s="129"/>
      <c r="ACC328" s="129"/>
      <c r="ACD328" s="129"/>
      <c r="ACE328" s="129"/>
      <c r="ACF328" s="129"/>
      <c r="ACG328" s="129"/>
      <c r="ACH328" s="129"/>
      <c r="ACI328" s="129"/>
      <c r="ACJ328" s="129"/>
      <c r="ACK328" s="129"/>
      <c r="ACL328" s="129"/>
      <c r="ACM328" s="129"/>
      <c r="ACN328" s="129"/>
      <c r="ACO328" s="129"/>
      <c r="ACP328" s="129"/>
      <c r="ACQ328" s="129"/>
      <c r="ACR328" s="129"/>
      <c r="ACS328" s="129"/>
      <c r="ACT328" s="129"/>
      <c r="ACU328" s="129"/>
      <c r="ACV328" s="129"/>
      <c r="ACW328" s="129"/>
      <c r="ACX328" s="129"/>
      <c r="ACY328" s="129"/>
      <c r="ACZ328" s="129"/>
      <c r="ADA328" s="129"/>
      <c r="ADB328" s="129"/>
      <c r="ADC328" s="129"/>
      <c r="ADD328" s="129"/>
      <c r="ADE328" s="129"/>
      <c r="ADF328" s="129"/>
      <c r="ADG328" s="129"/>
      <c r="ADH328" s="129"/>
      <c r="ADI328" s="129"/>
      <c r="ADJ328" s="129"/>
      <c r="ADK328" s="129"/>
      <c r="ADL328" s="129"/>
      <c r="ADM328" s="129"/>
      <c r="ADN328" s="129"/>
      <c r="ADO328" s="129"/>
      <c r="ADP328" s="129"/>
      <c r="ADQ328" s="129"/>
      <c r="ADR328" s="129"/>
      <c r="ADS328" s="129"/>
      <c r="ADT328" s="129"/>
      <c r="ADU328" s="129"/>
      <c r="ADV328" s="129"/>
      <c r="ADW328" s="129"/>
      <c r="ADX328" s="129"/>
      <c r="ADY328" s="129"/>
      <c r="ADZ328" s="129"/>
      <c r="AEA328" s="129"/>
      <c r="AEB328" s="129"/>
      <c r="AEC328" s="129"/>
    </row>
    <row r="329" spans="1:809" s="187" customFormat="1" ht="15" customHeight="1">
      <c r="A329" s="180"/>
      <c r="B329" s="180"/>
      <c r="C329" s="185"/>
      <c r="D329" s="218"/>
      <c r="E329" s="188"/>
      <c r="F329" s="183"/>
      <c r="G329" s="189"/>
      <c r="H329" s="182"/>
      <c r="I329" s="189"/>
      <c r="J329" s="190"/>
      <c r="K329" s="191"/>
      <c r="L329" s="180"/>
      <c r="M329" s="181"/>
      <c r="N329" s="182"/>
      <c r="O329" s="183"/>
      <c r="P329" s="184"/>
      <c r="Q329" s="185"/>
      <c r="R329" s="186"/>
      <c r="S329" s="199"/>
      <c r="T329" s="199"/>
      <c r="U329" s="199"/>
      <c r="V329" s="223"/>
      <c r="W329" s="223"/>
      <c r="X329" s="223"/>
      <c r="Y329" s="223"/>
      <c r="Z329" s="223"/>
      <c r="AA329" s="223"/>
      <c r="AB329" s="224"/>
      <c r="AC329" s="225"/>
      <c r="AD329" s="225"/>
      <c r="AE329" s="225"/>
      <c r="AF329" s="225"/>
      <c r="AG329" s="225"/>
      <c r="AH329" s="225"/>
      <c r="AI329" s="225"/>
      <c r="AJ329" s="225"/>
      <c r="AK329" s="225"/>
      <c r="AL329" s="225"/>
      <c r="AM329" s="225"/>
      <c r="AN329" s="225"/>
      <c r="AO329" s="129"/>
      <c r="AP329" s="129"/>
      <c r="AQ329" s="129"/>
      <c r="AR329" s="129"/>
      <c r="AS329" s="129"/>
      <c r="AT329" s="129"/>
      <c r="AU329" s="129"/>
      <c r="AV329" s="129"/>
      <c r="AW329" s="129"/>
      <c r="AX329" s="129"/>
      <c r="AY329" s="129"/>
      <c r="AZ329" s="129"/>
      <c r="BA329" s="129"/>
      <c r="BB329" s="129"/>
      <c r="BC329" s="129"/>
      <c r="BD329" s="129"/>
      <c r="BE329" s="129"/>
      <c r="BF329" s="129"/>
      <c r="BG329" s="129"/>
      <c r="BH329" s="129"/>
      <c r="BI329" s="129"/>
      <c r="BJ329" s="129"/>
      <c r="BK329" s="129"/>
      <c r="BL329" s="129"/>
      <c r="BM329" s="129"/>
      <c r="BN329" s="129"/>
      <c r="BO329" s="129"/>
      <c r="BP329" s="129"/>
      <c r="BQ329" s="129"/>
      <c r="BR329" s="129"/>
      <c r="BS329" s="129"/>
      <c r="BT329" s="129"/>
      <c r="BU329" s="129"/>
      <c r="BV329" s="129"/>
      <c r="BW329" s="129"/>
      <c r="BX329" s="129"/>
      <c r="BY329" s="129"/>
      <c r="BZ329" s="129"/>
      <c r="CA329" s="129"/>
      <c r="CB329" s="129"/>
      <c r="CC329" s="129"/>
      <c r="CD329" s="129"/>
      <c r="CE329" s="129"/>
      <c r="CF329" s="129"/>
      <c r="CG329" s="129"/>
      <c r="CH329" s="129"/>
      <c r="CI329" s="129"/>
      <c r="CJ329" s="129"/>
      <c r="CK329" s="129"/>
      <c r="CL329" s="129"/>
      <c r="CM329" s="129"/>
      <c r="CN329" s="129"/>
      <c r="CO329" s="129"/>
      <c r="CP329" s="129"/>
      <c r="CQ329" s="129"/>
      <c r="CR329" s="129"/>
      <c r="CS329" s="129"/>
      <c r="CT329" s="129"/>
      <c r="CU329" s="129"/>
      <c r="CV329" s="129"/>
      <c r="CW329" s="129"/>
      <c r="CX329" s="129"/>
      <c r="CY329" s="129"/>
      <c r="CZ329" s="129"/>
      <c r="DA329" s="129"/>
      <c r="DB329" s="129"/>
      <c r="DC329" s="129"/>
      <c r="DD329" s="129"/>
      <c r="DE329" s="129"/>
      <c r="DF329" s="129"/>
      <c r="DG329" s="129"/>
      <c r="DH329" s="129"/>
      <c r="DI329" s="129"/>
      <c r="DJ329" s="129"/>
      <c r="DK329" s="129"/>
      <c r="DL329" s="129"/>
      <c r="DM329" s="129"/>
      <c r="DN329" s="129"/>
      <c r="DO329" s="129"/>
      <c r="DP329" s="129"/>
      <c r="DQ329" s="129"/>
      <c r="DR329" s="129"/>
      <c r="DS329" s="129"/>
      <c r="DT329" s="129"/>
      <c r="DU329" s="129"/>
      <c r="DV329" s="129"/>
      <c r="DW329" s="129"/>
      <c r="DX329" s="129"/>
      <c r="DY329" s="129"/>
      <c r="DZ329" s="129"/>
      <c r="EA329" s="129"/>
      <c r="EB329" s="129"/>
      <c r="EC329" s="129"/>
      <c r="ED329" s="129"/>
      <c r="EE329" s="129"/>
      <c r="EF329" s="129"/>
      <c r="EG329" s="129"/>
      <c r="EH329" s="129"/>
      <c r="EI329" s="129"/>
      <c r="EJ329" s="129"/>
      <c r="EK329" s="129"/>
      <c r="EL329" s="129"/>
      <c r="EM329" s="129"/>
      <c r="EN329" s="129"/>
      <c r="EO329" s="129"/>
      <c r="EP329" s="129"/>
      <c r="EQ329" s="129"/>
      <c r="ER329" s="129"/>
      <c r="ES329" s="129"/>
      <c r="ET329" s="129"/>
      <c r="EU329" s="129"/>
      <c r="EV329" s="129"/>
      <c r="EW329" s="129"/>
      <c r="EX329" s="129"/>
      <c r="EY329" s="129"/>
      <c r="EZ329" s="129"/>
      <c r="FA329" s="129"/>
      <c r="FB329" s="129"/>
      <c r="FC329" s="129"/>
      <c r="FD329" s="129"/>
      <c r="FE329" s="129"/>
      <c r="FF329" s="129"/>
      <c r="FG329" s="129"/>
      <c r="FH329" s="129"/>
      <c r="FI329" s="129"/>
      <c r="FJ329" s="129"/>
      <c r="FK329" s="129"/>
      <c r="FL329" s="129"/>
      <c r="FM329" s="129"/>
      <c r="FN329" s="129"/>
      <c r="FO329" s="129"/>
      <c r="FP329" s="129"/>
      <c r="FQ329" s="129"/>
      <c r="FR329" s="129"/>
      <c r="FS329" s="129"/>
      <c r="FT329" s="129"/>
      <c r="FU329" s="129"/>
      <c r="FV329" s="129"/>
      <c r="FW329" s="129"/>
      <c r="FX329" s="129"/>
      <c r="FY329" s="129"/>
      <c r="FZ329" s="129"/>
      <c r="GA329" s="129"/>
      <c r="GB329" s="129"/>
      <c r="GC329" s="129"/>
      <c r="GD329" s="129"/>
      <c r="GE329" s="129"/>
      <c r="GF329" s="129"/>
      <c r="GG329" s="129"/>
      <c r="GH329" s="129"/>
      <c r="GI329" s="129"/>
      <c r="GJ329" s="129"/>
      <c r="GK329" s="129"/>
      <c r="GL329" s="129"/>
      <c r="GM329" s="129"/>
      <c r="GN329" s="129"/>
      <c r="GO329" s="129"/>
      <c r="GP329" s="129"/>
      <c r="GQ329" s="129"/>
      <c r="GR329" s="129"/>
      <c r="GS329" s="129"/>
      <c r="GT329" s="129"/>
      <c r="GU329" s="129"/>
      <c r="GV329" s="129"/>
      <c r="GW329" s="129"/>
      <c r="GX329" s="129"/>
      <c r="GY329" s="129"/>
      <c r="GZ329" s="129"/>
      <c r="HA329" s="129"/>
      <c r="HB329" s="129"/>
      <c r="HC329" s="129"/>
      <c r="HD329" s="129"/>
      <c r="HE329" s="129"/>
      <c r="HF329" s="129"/>
      <c r="HG329" s="129"/>
      <c r="HH329" s="129"/>
      <c r="HI329" s="129"/>
      <c r="HJ329" s="129"/>
      <c r="HK329" s="129"/>
      <c r="HL329" s="129"/>
      <c r="HM329" s="129"/>
      <c r="HN329" s="129"/>
      <c r="HO329" s="129"/>
      <c r="HP329" s="129"/>
      <c r="HQ329" s="129"/>
      <c r="HR329" s="129"/>
      <c r="HS329" s="129"/>
      <c r="HT329" s="129"/>
      <c r="HU329" s="129"/>
      <c r="HV329" s="129"/>
      <c r="HW329" s="129"/>
      <c r="HX329" s="129"/>
      <c r="HY329" s="129"/>
      <c r="HZ329" s="129"/>
      <c r="IA329" s="129"/>
      <c r="IB329" s="129"/>
      <c r="IC329" s="129"/>
      <c r="ID329" s="129"/>
      <c r="IE329" s="129"/>
      <c r="IF329" s="129"/>
      <c r="IG329" s="129"/>
      <c r="IH329" s="129"/>
      <c r="II329" s="129"/>
      <c r="IJ329" s="129"/>
      <c r="IK329" s="129"/>
      <c r="IL329" s="129"/>
      <c r="IM329" s="129"/>
      <c r="IN329" s="129"/>
      <c r="IO329" s="129"/>
      <c r="IP329" s="129"/>
      <c r="IQ329" s="129"/>
      <c r="IR329" s="129"/>
      <c r="IS329" s="129"/>
      <c r="IT329" s="129"/>
      <c r="IU329" s="129"/>
      <c r="IV329" s="129"/>
      <c r="IW329" s="129"/>
      <c r="IX329" s="129"/>
      <c r="IY329" s="129"/>
      <c r="IZ329" s="129"/>
      <c r="JA329" s="129"/>
      <c r="JB329" s="129"/>
      <c r="JC329" s="129"/>
      <c r="JD329" s="129"/>
      <c r="JE329" s="129"/>
      <c r="JF329" s="129"/>
      <c r="JG329" s="129"/>
      <c r="JH329" s="129"/>
      <c r="JI329" s="129"/>
      <c r="JJ329" s="129"/>
      <c r="JK329" s="129"/>
      <c r="JL329" s="129"/>
      <c r="JM329" s="129"/>
      <c r="JN329" s="129"/>
      <c r="JO329" s="129"/>
      <c r="JP329" s="129"/>
      <c r="JQ329" s="129"/>
      <c r="JR329" s="129"/>
      <c r="JS329" s="129"/>
      <c r="JT329" s="129"/>
      <c r="JU329" s="129"/>
      <c r="JV329" s="129"/>
      <c r="JW329" s="129"/>
      <c r="JX329" s="129"/>
      <c r="JY329" s="129"/>
      <c r="JZ329" s="129"/>
      <c r="KA329" s="129"/>
      <c r="KB329" s="129"/>
      <c r="KC329" s="129"/>
      <c r="KD329" s="129"/>
      <c r="KE329" s="129"/>
      <c r="KF329" s="129"/>
      <c r="KG329" s="129"/>
      <c r="KH329" s="129"/>
      <c r="KI329" s="129"/>
      <c r="KJ329" s="129"/>
      <c r="KK329" s="129"/>
      <c r="KL329" s="129"/>
      <c r="KM329" s="129"/>
      <c r="KN329" s="129"/>
      <c r="KO329" s="129"/>
      <c r="KP329" s="129"/>
      <c r="KQ329" s="129"/>
      <c r="KR329" s="129"/>
      <c r="KS329" s="129"/>
      <c r="KT329" s="129"/>
      <c r="KU329" s="129"/>
      <c r="KV329" s="129"/>
      <c r="KW329" s="129"/>
      <c r="KX329" s="129"/>
      <c r="KY329" s="129"/>
      <c r="KZ329" s="129"/>
      <c r="LA329" s="129"/>
      <c r="LB329" s="129"/>
      <c r="LC329" s="129"/>
      <c r="LD329" s="129"/>
      <c r="LE329" s="129"/>
      <c r="LF329" s="129"/>
      <c r="LG329" s="129"/>
      <c r="LH329" s="129"/>
      <c r="LI329" s="129"/>
      <c r="LJ329" s="129"/>
      <c r="LK329" s="129"/>
      <c r="LL329" s="129"/>
      <c r="LM329" s="129"/>
      <c r="LN329" s="129"/>
      <c r="LO329" s="129"/>
      <c r="LP329" s="129"/>
      <c r="LQ329" s="129"/>
      <c r="LR329" s="129"/>
      <c r="LS329" s="129"/>
      <c r="LT329" s="129"/>
      <c r="LU329" s="129"/>
      <c r="LV329" s="129"/>
      <c r="LW329" s="129"/>
      <c r="LX329" s="129"/>
      <c r="LY329" s="129"/>
      <c r="LZ329" s="129"/>
      <c r="MA329" s="129"/>
      <c r="MB329" s="129"/>
      <c r="MC329" s="129"/>
      <c r="MD329" s="129"/>
      <c r="ME329" s="129"/>
      <c r="MF329" s="129"/>
      <c r="MG329" s="129"/>
      <c r="MH329" s="129"/>
      <c r="MI329" s="129"/>
      <c r="MJ329" s="129"/>
      <c r="MK329" s="129"/>
      <c r="ML329" s="129"/>
      <c r="MM329" s="129"/>
      <c r="MN329" s="129"/>
      <c r="MO329" s="129"/>
      <c r="MP329" s="129"/>
      <c r="MQ329" s="129"/>
      <c r="MR329" s="129"/>
      <c r="MS329" s="129"/>
      <c r="MT329" s="129"/>
      <c r="MU329" s="129"/>
      <c r="MV329" s="129"/>
      <c r="MW329" s="129"/>
      <c r="MX329" s="129"/>
      <c r="MY329" s="129"/>
      <c r="MZ329" s="129"/>
      <c r="NA329" s="129"/>
      <c r="NB329" s="129"/>
      <c r="NC329" s="129"/>
      <c r="ND329" s="129"/>
      <c r="NE329" s="129"/>
      <c r="NF329" s="129"/>
      <c r="NG329" s="129"/>
      <c r="NH329" s="129"/>
      <c r="NI329" s="129"/>
      <c r="NJ329" s="129"/>
      <c r="NK329" s="129"/>
      <c r="NL329" s="129"/>
      <c r="NM329" s="129"/>
      <c r="NN329" s="129"/>
      <c r="NO329" s="129"/>
      <c r="NP329" s="129"/>
      <c r="NQ329" s="129"/>
      <c r="NR329" s="129"/>
      <c r="NS329" s="129"/>
      <c r="NT329" s="129"/>
      <c r="NU329" s="129"/>
      <c r="NV329" s="129"/>
      <c r="NW329" s="129"/>
      <c r="NX329" s="129"/>
      <c r="NY329" s="129"/>
      <c r="NZ329" s="129"/>
      <c r="OA329" s="129"/>
      <c r="OB329" s="129"/>
      <c r="OC329" s="129"/>
      <c r="OD329" s="129"/>
      <c r="OE329" s="129"/>
      <c r="OF329" s="129"/>
      <c r="OG329" s="129"/>
      <c r="OH329" s="129"/>
      <c r="OI329" s="129"/>
      <c r="OJ329" s="129"/>
      <c r="OK329" s="129"/>
      <c r="OL329" s="129"/>
      <c r="OM329" s="129"/>
      <c r="ON329" s="129"/>
      <c r="OO329" s="129"/>
      <c r="OP329" s="129"/>
      <c r="OQ329" s="129"/>
      <c r="OR329" s="129"/>
      <c r="OS329" s="129"/>
      <c r="OT329" s="129"/>
      <c r="OU329" s="129"/>
      <c r="OV329" s="129"/>
      <c r="OW329" s="129"/>
      <c r="OX329" s="129"/>
      <c r="OY329" s="129"/>
      <c r="OZ329" s="129"/>
      <c r="PA329" s="129"/>
      <c r="PB329" s="129"/>
      <c r="PC329" s="129"/>
      <c r="PD329" s="129"/>
      <c r="PE329" s="129"/>
      <c r="PF329" s="129"/>
      <c r="PG329" s="129"/>
      <c r="PH329" s="129"/>
      <c r="PI329" s="129"/>
      <c r="PJ329" s="129"/>
      <c r="PK329" s="129"/>
      <c r="PL329" s="129"/>
      <c r="PM329" s="129"/>
      <c r="PN329" s="129"/>
      <c r="PO329" s="129"/>
      <c r="PP329" s="129"/>
      <c r="PQ329" s="129"/>
      <c r="PR329" s="129"/>
      <c r="PS329" s="129"/>
      <c r="PT329" s="129"/>
      <c r="PU329" s="129"/>
      <c r="PV329" s="129"/>
      <c r="PW329" s="129"/>
      <c r="PX329" s="129"/>
      <c r="PY329" s="129"/>
      <c r="PZ329" s="129"/>
      <c r="QA329" s="129"/>
      <c r="QB329" s="129"/>
      <c r="QC329" s="129"/>
      <c r="QD329" s="129"/>
      <c r="QE329" s="129"/>
      <c r="QF329" s="129"/>
      <c r="QG329" s="129"/>
      <c r="QH329" s="129"/>
      <c r="QI329" s="129"/>
      <c r="QJ329" s="129"/>
      <c r="QK329" s="129"/>
      <c r="QL329" s="129"/>
      <c r="QM329" s="129"/>
      <c r="QN329" s="129"/>
      <c r="QO329" s="129"/>
      <c r="QP329" s="129"/>
      <c r="QQ329" s="129"/>
      <c r="QR329" s="129"/>
      <c r="QS329" s="129"/>
      <c r="QT329" s="129"/>
      <c r="QU329" s="129"/>
      <c r="QV329" s="129"/>
      <c r="QW329" s="129"/>
      <c r="QX329" s="129"/>
      <c r="QY329" s="129"/>
      <c r="QZ329" s="129"/>
      <c r="RA329" s="129"/>
      <c r="RB329" s="129"/>
      <c r="RC329" s="129"/>
      <c r="RD329" s="129"/>
      <c r="RE329" s="129"/>
      <c r="RF329" s="129"/>
      <c r="RG329" s="129"/>
      <c r="RH329" s="129"/>
      <c r="RI329" s="129"/>
      <c r="RJ329" s="129"/>
      <c r="RK329" s="129"/>
      <c r="RL329" s="129"/>
      <c r="RM329" s="129"/>
      <c r="RN329" s="129"/>
      <c r="RO329" s="129"/>
      <c r="RP329" s="129"/>
      <c r="RQ329" s="129"/>
      <c r="RR329" s="129"/>
      <c r="RS329" s="129"/>
      <c r="RT329" s="129"/>
      <c r="RU329" s="129"/>
      <c r="RV329" s="129"/>
      <c r="RW329" s="129"/>
      <c r="RX329" s="129"/>
      <c r="RY329" s="129"/>
      <c r="RZ329" s="129"/>
      <c r="SA329" s="129"/>
      <c r="SB329" s="129"/>
      <c r="SC329" s="129"/>
      <c r="SD329" s="129"/>
      <c r="SE329" s="129"/>
      <c r="SF329" s="129"/>
      <c r="SG329" s="129"/>
      <c r="SH329" s="129"/>
      <c r="SI329" s="129"/>
      <c r="SJ329" s="129"/>
      <c r="SK329" s="129"/>
      <c r="SL329" s="129"/>
      <c r="SM329" s="129"/>
      <c r="SN329" s="129"/>
      <c r="SO329" s="129"/>
      <c r="SP329" s="129"/>
      <c r="SQ329" s="129"/>
      <c r="SR329" s="129"/>
      <c r="SS329" s="129"/>
      <c r="ST329" s="129"/>
      <c r="SU329" s="129"/>
      <c r="SV329" s="129"/>
      <c r="SW329" s="129"/>
      <c r="SX329" s="129"/>
      <c r="SY329" s="129"/>
      <c r="SZ329" s="129"/>
      <c r="TA329" s="129"/>
      <c r="TB329" s="129"/>
      <c r="TC329" s="129"/>
      <c r="TD329" s="129"/>
      <c r="TE329" s="129"/>
      <c r="TF329" s="129"/>
      <c r="TG329" s="129"/>
      <c r="TH329" s="129"/>
      <c r="TI329" s="129"/>
      <c r="TJ329" s="129"/>
      <c r="TK329" s="129"/>
      <c r="TL329" s="129"/>
      <c r="TM329" s="129"/>
      <c r="TN329" s="129"/>
      <c r="TO329" s="129"/>
      <c r="TP329" s="129"/>
      <c r="TQ329" s="129"/>
      <c r="TR329" s="129"/>
      <c r="TS329" s="129"/>
      <c r="TT329" s="129"/>
      <c r="TU329" s="129"/>
      <c r="TV329" s="129"/>
      <c r="TW329" s="129"/>
      <c r="TX329" s="129"/>
      <c r="TY329" s="129"/>
      <c r="TZ329" s="129"/>
      <c r="UA329" s="129"/>
      <c r="UB329" s="129"/>
      <c r="UC329" s="129"/>
      <c r="UD329" s="129"/>
      <c r="UE329" s="129"/>
      <c r="UF329" s="129"/>
      <c r="UG329" s="129"/>
      <c r="UH329" s="129"/>
      <c r="UI329" s="129"/>
      <c r="UJ329" s="129"/>
      <c r="UK329" s="129"/>
      <c r="UL329" s="129"/>
      <c r="UM329" s="129"/>
      <c r="UN329" s="129"/>
      <c r="UO329" s="129"/>
      <c r="UP329" s="129"/>
      <c r="UQ329" s="129"/>
      <c r="UR329" s="129"/>
      <c r="US329" s="129"/>
      <c r="UT329" s="129"/>
      <c r="UU329" s="129"/>
      <c r="UV329" s="129"/>
      <c r="UW329" s="129"/>
      <c r="UX329" s="129"/>
      <c r="UY329" s="129"/>
      <c r="UZ329" s="129"/>
      <c r="VA329" s="129"/>
      <c r="VB329" s="129"/>
      <c r="VC329" s="129"/>
      <c r="VD329" s="129"/>
      <c r="VE329" s="129"/>
      <c r="VF329" s="129"/>
      <c r="VG329" s="129"/>
      <c r="VH329" s="129"/>
      <c r="VI329" s="129"/>
      <c r="VJ329" s="129"/>
      <c r="VK329" s="129"/>
      <c r="VL329" s="129"/>
      <c r="VM329" s="129"/>
      <c r="VN329" s="129"/>
      <c r="VO329" s="129"/>
      <c r="VP329" s="129"/>
      <c r="VQ329" s="129"/>
      <c r="VR329" s="129"/>
      <c r="VS329" s="129"/>
      <c r="VT329" s="129"/>
      <c r="VU329" s="129"/>
      <c r="VV329" s="129"/>
      <c r="VW329" s="129"/>
      <c r="VX329" s="129"/>
      <c r="VY329" s="129"/>
      <c r="VZ329" s="129"/>
      <c r="WA329" s="129"/>
      <c r="WB329" s="129"/>
      <c r="WC329" s="129"/>
      <c r="WD329" s="129"/>
      <c r="WE329" s="129"/>
      <c r="WF329" s="129"/>
      <c r="WG329" s="129"/>
      <c r="WH329" s="129"/>
      <c r="WI329" s="129"/>
      <c r="WJ329" s="129"/>
      <c r="WK329" s="129"/>
      <c r="WL329" s="129"/>
      <c r="WM329" s="129"/>
      <c r="WN329" s="129"/>
      <c r="WO329" s="129"/>
      <c r="WP329" s="129"/>
      <c r="WQ329" s="129"/>
      <c r="WR329" s="129"/>
      <c r="WS329" s="129"/>
      <c r="WT329" s="129"/>
      <c r="WU329" s="129"/>
      <c r="WV329" s="129"/>
      <c r="WW329" s="129"/>
      <c r="WX329" s="129"/>
      <c r="WY329" s="129"/>
      <c r="WZ329" s="129"/>
      <c r="XA329" s="129"/>
      <c r="XB329" s="129"/>
      <c r="XC329" s="129"/>
      <c r="XD329" s="129"/>
      <c r="XE329" s="129"/>
      <c r="XF329" s="129"/>
      <c r="XG329" s="129"/>
      <c r="XH329" s="129"/>
      <c r="XI329" s="129"/>
      <c r="XJ329" s="129"/>
      <c r="XK329" s="129"/>
      <c r="XL329" s="129"/>
      <c r="XM329" s="129"/>
      <c r="XN329" s="129"/>
      <c r="XO329" s="129"/>
      <c r="XP329" s="129"/>
      <c r="XQ329" s="129"/>
      <c r="XR329" s="129"/>
      <c r="XS329" s="129"/>
      <c r="XT329" s="129"/>
      <c r="XU329" s="129"/>
      <c r="XV329" s="129"/>
      <c r="XW329" s="129"/>
      <c r="XX329" s="129"/>
      <c r="XY329" s="129"/>
      <c r="XZ329" s="129"/>
      <c r="YA329" s="129"/>
      <c r="YB329" s="129"/>
      <c r="YC329" s="129"/>
      <c r="YD329" s="129"/>
      <c r="YE329" s="129"/>
      <c r="YF329" s="129"/>
      <c r="YG329" s="129"/>
      <c r="YH329" s="129"/>
      <c r="YI329" s="129"/>
      <c r="YJ329" s="129"/>
      <c r="YK329" s="129"/>
      <c r="YL329" s="129"/>
      <c r="YM329" s="129"/>
      <c r="YN329" s="129"/>
      <c r="YO329" s="129"/>
      <c r="YP329" s="129"/>
      <c r="YQ329" s="129"/>
      <c r="YR329" s="129"/>
      <c r="YS329" s="129"/>
      <c r="YT329" s="129"/>
      <c r="YU329" s="129"/>
      <c r="YV329" s="129"/>
      <c r="YW329" s="129"/>
      <c r="YX329" s="129"/>
      <c r="YY329" s="129"/>
      <c r="YZ329" s="129"/>
      <c r="ZA329" s="129"/>
      <c r="ZB329" s="129"/>
      <c r="ZC329" s="129"/>
      <c r="ZD329" s="129"/>
      <c r="ZE329" s="129"/>
      <c r="ZF329" s="129"/>
      <c r="ZG329" s="129"/>
      <c r="ZH329" s="129"/>
      <c r="ZI329" s="129"/>
      <c r="ZJ329" s="129"/>
      <c r="ZK329" s="129"/>
      <c r="ZL329" s="129"/>
      <c r="ZM329" s="129"/>
      <c r="ZN329" s="129"/>
      <c r="ZO329" s="129"/>
      <c r="ZP329" s="129"/>
      <c r="ZQ329" s="129"/>
      <c r="ZR329" s="129"/>
      <c r="ZS329" s="129"/>
      <c r="ZT329" s="129"/>
      <c r="ZU329" s="129"/>
      <c r="ZV329" s="129"/>
      <c r="ZW329" s="129"/>
      <c r="ZX329" s="129"/>
      <c r="ZY329" s="129"/>
      <c r="ZZ329" s="129"/>
      <c r="AAA329" s="129"/>
      <c r="AAB329" s="129"/>
      <c r="AAC329" s="129"/>
      <c r="AAD329" s="129"/>
      <c r="AAE329" s="129"/>
      <c r="AAF329" s="129"/>
      <c r="AAG329" s="129"/>
      <c r="AAH329" s="129"/>
      <c r="AAI329" s="129"/>
      <c r="AAJ329" s="129"/>
      <c r="AAK329" s="129"/>
      <c r="AAL329" s="129"/>
      <c r="AAM329" s="129"/>
      <c r="AAN329" s="129"/>
      <c r="AAO329" s="129"/>
      <c r="AAP329" s="129"/>
      <c r="AAQ329" s="129"/>
      <c r="AAR329" s="129"/>
      <c r="AAS329" s="129"/>
      <c r="AAT329" s="129"/>
      <c r="AAU329" s="129"/>
      <c r="AAV329" s="129"/>
      <c r="AAW329" s="129"/>
      <c r="AAX329" s="129"/>
      <c r="AAY329" s="129"/>
      <c r="AAZ329" s="129"/>
      <c r="ABA329" s="129"/>
      <c r="ABB329" s="129"/>
      <c r="ABC329" s="129"/>
      <c r="ABD329" s="129"/>
      <c r="ABE329" s="129"/>
      <c r="ABF329" s="129"/>
      <c r="ABG329" s="129"/>
      <c r="ABH329" s="129"/>
      <c r="ABI329" s="129"/>
      <c r="ABJ329" s="129"/>
      <c r="ABK329" s="129"/>
      <c r="ABL329" s="129"/>
      <c r="ABM329" s="129"/>
      <c r="ABN329" s="129"/>
      <c r="ABO329" s="129"/>
      <c r="ABP329" s="129"/>
      <c r="ABQ329" s="129"/>
      <c r="ABR329" s="129"/>
      <c r="ABS329" s="129"/>
      <c r="ABT329" s="129"/>
      <c r="ABU329" s="129"/>
      <c r="ABV329" s="129"/>
      <c r="ABW329" s="129"/>
      <c r="ABX329" s="129"/>
      <c r="ABY329" s="129"/>
      <c r="ABZ329" s="129"/>
      <c r="ACA329" s="129"/>
      <c r="ACB329" s="129"/>
      <c r="ACC329" s="129"/>
      <c r="ACD329" s="129"/>
      <c r="ACE329" s="129"/>
      <c r="ACF329" s="129"/>
      <c r="ACG329" s="129"/>
      <c r="ACH329" s="129"/>
      <c r="ACI329" s="129"/>
      <c r="ACJ329" s="129"/>
      <c r="ACK329" s="129"/>
      <c r="ACL329" s="129"/>
      <c r="ACM329" s="129"/>
      <c r="ACN329" s="129"/>
      <c r="ACO329" s="129"/>
      <c r="ACP329" s="129"/>
      <c r="ACQ329" s="129"/>
      <c r="ACR329" s="129"/>
      <c r="ACS329" s="129"/>
      <c r="ACT329" s="129"/>
      <c r="ACU329" s="129"/>
      <c r="ACV329" s="129"/>
      <c r="ACW329" s="129"/>
      <c r="ACX329" s="129"/>
      <c r="ACY329" s="129"/>
      <c r="ACZ329" s="129"/>
      <c r="ADA329" s="129"/>
      <c r="ADB329" s="129"/>
      <c r="ADC329" s="129"/>
      <c r="ADD329" s="129"/>
      <c r="ADE329" s="129"/>
      <c r="ADF329" s="129"/>
      <c r="ADG329" s="129"/>
      <c r="ADH329" s="129"/>
      <c r="ADI329" s="129"/>
      <c r="ADJ329" s="129"/>
      <c r="ADK329" s="129"/>
      <c r="ADL329" s="129"/>
      <c r="ADM329" s="129"/>
      <c r="ADN329" s="129"/>
      <c r="ADO329" s="129"/>
      <c r="ADP329" s="129"/>
      <c r="ADQ329" s="129"/>
      <c r="ADR329" s="129"/>
      <c r="ADS329" s="129"/>
      <c r="ADT329" s="129"/>
      <c r="ADU329" s="129"/>
      <c r="ADV329" s="129"/>
      <c r="ADW329" s="129"/>
      <c r="ADX329" s="129"/>
      <c r="ADY329" s="129"/>
      <c r="ADZ329" s="129"/>
      <c r="AEA329" s="129"/>
      <c r="AEB329" s="129"/>
      <c r="AEC329" s="129"/>
    </row>
    <row r="330" spans="1:809" s="187" customFormat="1" ht="15" customHeight="1">
      <c r="A330" s="180"/>
      <c r="B330" s="180"/>
      <c r="C330" s="185"/>
      <c r="D330" s="218"/>
      <c r="E330" s="188"/>
      <c r="F330" s="183"/>
      <c r="G330" s="189"/>
      <c r="H330" s="182"/>
      <c r="I330" s="189"/>
      <c r="J330" s="190"/>
      <c r="K330" s="191"/>
      <c r="L330" s="180"/>
      <c r="M330" s="181"/>
      <c r="N330" s="182"/>
      <c r="O330" s="183"/>
      <c r="P330" s="184"/>
      <c r="Q330" s="185"/>
      <c r="R330" s="186"/>
      <c r="S330" s="225"/>
      <c r="T330" s="226" t="s">
        <v>734</v>
      </c>
      <c r="U330" s="199" t="s">
        <v>735</v>
      </c>
      <c r="V330" s="225"/>
      <c r="W330" s="223"/>
      <c r="X330" s="223"/>
      <c r="Y330" s="223"/>
      <c r="Z330" s="223"/>
      <c r="AA330" s="223"/>
      <c r="AB330" s="224"/>
      <c r="AC330" s="225"/>
      <c r="AD330" s="225"/>
      <c r="AE330" s="225"/>
      <c r="AF330" s="225"/>
      <c r="AG330" s="225"/>
      <c r="AH330" s="225"/>
      <c r="AI330" s="225"/>
      <c r="AJ330" s="225"/>
      <c r="AK330" s="225"/>
      <c r="AL330" s="225"/>
      <c r="AM330" s="225"/>
      <c r="AN330" s="225"/>
      <c r="AO330" s="129"/>
      <c r="AP330" s="129"/>
      <c r="AQ330" s="129"/>
      <c r="AR330" s="129"/>
      <c r="AS330" s="129"/>
      <c r="AT330" s="129"/>
      <c r="AU330" s="129"/>
      <c r="AV330" s="129"/>
      <c r="AW330" s="129"/>
      <c r="AX330" s="129"/>
      <c r="AY330" s="129"/>
      <c r="AZ330" s="129"/>
      <c r="BA330" s="129"/>
      <c r="BB330" s="129"/>
      <c r="BC330" s="129"/>
      <c r="BD330" s="129"/>
      <c r="BE330" s="129"/>
      <c r="BF330" s="129"/>
      <c r="BG330" s="129"/>
      <c r="BH330" s="129"/>
      <c r="BI330" s="129"/>
      <c r="BJ330" s="129"/>
      <c r="BK330" s="129"/>
      <c r="BL330" s="129"/>
      <c r="BM330" s="129"/>
      <c r="BN330" s="129"/>
      <c r="BO330" s="129"/>
      <c r="BP330" s="129"/>
      <c r="BQ330" s="129"/>
      <c r="BR330" s="129"/>
      <c r="BS330" s="129"/>
      <c r="BT330" s="129"/>
      <c r="BU330" s="129"/>
      <c r="BV330" s="129"/>
      <c r="BW330" s="129"/>
      <c r="BX330" s="129"/>
      <c r="BY330" s="129"/>
      <c r="BZ330" s="129"/>
      <c r="CA330" s="129"/>
      <c r="CB330" s="129"/>
      <c r="CC330" s="129"/>
      <c r="CD330" s="129"/>
      <c r="CE330" s="129"/>
      <c r="CF330" s="129"/>
      <c r="CG330" s="129"/>
      <c r="CH330" s="129"/>
      <c r="CI330" s="129"/>
      <c r="CJ330" s="129"/>
      <c r="CK330" s="129"/>
      <c r="CL330" s="129"/>
      <c r="CM330" s="129"/>
      <c r="CN330" s="129"/>
      <c r="CO330" s="129"/>
      <c r="CP330" s="129"/>
      <c r="CQ330" s="129"/>
      <c r="CR330" s="129"/>
      <c r="CS330" s="129"/>
      <c r="CT330" s="129"/>
      <c r="CU330" s="129"/>
      <c r="CV330" s="129"/>
      <c r="CW330" s="129"/>
      <c r="CX330" s="129"/>
      <c r="CY330" s="129"/>
      <c r="CZ330" s="129"/>
      <c r="DA330" s="129"/>
      <c r="DB330" s="129"/>
      <c r="DC330" s="129"/>
      <c r="DD330" s="129"/>
      <c r="DE330" s="129"/>
      <c r="DF330" s="129"/>
      <c r="DG330" s="129"/>
      <c r="DH330" s="129"/>
      <c r="DI330" s="129"/>
      <c r="DJ330" s="129"/>
      <c r="DK330" s="129"/>
      <c r="DL330" s="129"/>
      <c r="DM330" s="129"/>
      <c r="DN330" s="129"/>
      <c r="DO330" s="129"/>
      <c r="DP330" s="129"/>
      <c r="DQ330" s="129"/>
      <c r="DR330" s="129"/>
      <c r="DS330" s="129"/>
      <c r="DT330" s="129"/>
      <c r="DU330" s="129"/>
      <c r="DV330" s="129"/>
      <c r="DW330" s="129"/>
      <c r="DX330" s="129"/>
      <c r="DY330" s="129"/>
      <c r="DZ330" s="129"/>
      <c r="EA330" s="129"/>
      <c r="EB330" s="129"/>
      <c r="EC330" s="129"/>
      <c r="ED330" s="129"/>
      <c r="EE330" s="129"/>
      <c r="EF330" s="129"/>
      <c r="EG330" s="129"/>
      <c r="EH330" s="129"/>
      <c r="EI330" s="129"/>
      <c r="EJ330" s="129"/>
      <c r="EK330" s="129"/>
      <c r="EL330" s="129"/>
      <c r="EM330" s="129"/>
      <c r="EN330" s="129"/>
      <c r="EO330" s="129"/>
      <c r="EP330" s="129"/>
      <c r="EQ330" s="129"/>
      <c r="ER330" s="129"/>
      <c r="ES330" s="129"/>
      <c r="ET330" s="129"/>
      <c r="EU330" s="129"/>
      <c r="EV330" s="129"/>
      <c r="EW330" s="129"/>
      <c r="EX330" s="129"/>
      <c r="EY330" s="129"/>
      <c r="EZ330" s="129"/>
      <c r="FA330" s="129"/>
      <c r="FB330" s="129"/>
      <c r="FC330" s="129"/>
      <c r="FD330" s="129"/>
      <c r="FE330" s="129"/>
      <c r="FF330" s="129"/>
      <c r="FG330" s="129"/>
      <c r="FH330" s="129"/>
      <c r="FI330" s="129"/>
      <c r="FJ330" s="129"/>
      <c r="FK330" s="129"/>
      <c r="FL330" s="129"/>
      <c r="FM330" s="129"/>
      <c r="FN330" s="129"/>
      <c r="FO330" s="129"/>
      <c r="FP330" s="129"/>
      <c r="FQ330" s="129"/>
      <c r="FR330" s="129"/>
      <c r="FS330" s="129"/>
      <c r="FT330" s="129"/>
      <c r="FU330" s="129"/>
      <c r="FV330" s="129"/>
      <c r="FW330" s="129"/>
      <c r="FX330" s="129"/>
      <c r="FY330" s="129"/>
      <c r="FZ330" s="129"/>
      <c r="GA330" s="129"/>
      <c r="GB330" s="129"/>
      <c r="GC330" s="129"/>
      <c r="GD330" s="129"/>
      <c r="GE330" s="129"/>
      <c r="GF330" s="129"/>
      <c r="GG330" s="129"/>
      <c r="GH330" s="129"/>
      <c r="GI330" s="129"/>
      <c r="GJ330" s="129"/>
      <c r="GK330" s="129"/>
      <c r="GL330" s="129"/>
      <c r="GM330" s="129"/>
      <c r="GN330" s="129"/>
      <c r="GO330" s="129"/>
      <c r="GP330" s="129"/>
      <c r="GQ330" s="129"/>
      <c r="GR330" s="129"/>
      <c r="GS330" s="129"/>
      <c r="GT330" s="129"/>
      <c r="GU330" s="129"/>
      <c r="GV330" s="129"/>
      <c r="GW330" s="129"/>
      <c r="GX330" s="129"/>
      <c r="GY330" s="129"/>
      <c r="GZ330" s="129"/>
      <c r="HA330" s="129"/>
      <c r="HB330" s="129"/>
      <c r="HC330" s="129"/>
      <c r="HD330" s="129"/>
      <c r="HE330" s="129"/>
      <c r="HF330" s="129"/>
      <c r="HG330" s="129"/>
      <c r="HH330" s="129"/>
      <c r="HI330" s="129"/>
      <c r="HJ330" s="129"/>
      <c r="HK330" s="129"/>
      <c r="HL330" s="129"/>
      <c r="HM330" s="129"/>
      <c r="HN330" s="129"/>
      <c r="HO330" s="129"/>
      <c r="HP330" s="129"/>
      <c r="HQ330" s="129"/>
      <c r="HR330" s="129"/>
      <c r="HS330" s="129"/>
      <c r="HT330" s="129"/>
      <c r="HU330" s="129"/>
      <c r="HV330" s="129"/>
      <c r="HW330" s="129"/>
      <c r="HX330" s="129"/>
      <c r="HY330" s="129"/>
      <c r="HZ330" s="129"/>
      <c r="IA330" s="129"/>
      <c r="IB330" s="129"/>
      <c r="IC330" s="129"/>
      <c r="ID330" s="129"/>
      <c r="IE330" s="129"/>
      <c r="IF330" s="129"/>
      <c r="IG330" s="129"/>
      <c r="IH330" s="129"/>
      <c r="II330" s="129"/>
      <c r="IJ330" s="129"/>
      <c r="IK330" s="129"/>
      <c r="IL330" s="129"/>
      <c r="IM330" s="129"/>
      <c r="IN330" s="129"/>
      <c r="IO330" s="129"/>
      <c r="IP330" s="129"/>
      <c r="IQ330" s="129"/>
      <c r="IR330" s="129"/>
      <c r="IS330" s="129"/>
      <c r="IT330" s="129"/>
      <c r="IU330" s="129"/>
      <c r="IV330" s="129"/>
      <c r="IW330" s="129"/>
      <c r="IX330" s="129"/>
      <c r="IY330" s="129"/>
      <c r="IZ330" s="129"/>
      <c r="JA330" s="129"/>
      <c r="JB330" s="129"/>
      <c r="JC330" s="129"/>
      <c r="JD330" s="129"/>
      <c r="JE330" s="129"/>
      <c r="JF330" s="129"/>
      <c r="JG330" s="129"/>
      <c r="JH330" s="129"/>
      <c r="JI330" s="129"/>
      <c r="JJ330" s="129"/>
      <c r="JK330" s="129"/>
      <c r="JL330" s="129"/>
      <c r="JM330" s="129"/>
      <c r="JN330" s="129"/>
      <c r="JO330" s="129"/>
      <c r="JP330" s="129"/>
      <c r="JQ330" s="129"/>
      <c r="JR330" s="129"/>
      <c r="JS330" s="129"/>
      <c r="JT330" s="129"/>
      <c r="JU330" s="129"/>
      <c r="JV330" s="129"/>
      <c r="JW330" s="129"/>
      <c r="JX330" s="129"/>
      <c r="JY330" s="129"/>
      <c r="JZ330" s="129"/>
      <c r="KA330" s="129"/>
      <c r="KB330" s="129"/>
      <c r="KC330" s="129"/>
      <c r="KD330" s="129"/>
      <c r="KE330" s="129"/>
      <c r="KF330" s="129"/>
      <c r="KG330" s="129"/>
      <c r="KH330" s="129"/>
      <c r="KI330" s="129"/>
      <c r="KJ330" s="129"/>
      <c r="KK330" s="129"/>
      <c r="KL330" s="129"/>
      <c r="KM330" s="129"/>
      <c r="KN330" s="129"/>
      <c r="KO330" s="129"/>
      <c r="KP330" s="129"/>
      <c r="KQ330" s="129"/>
      <c r="KR330" s="129"/>
      <c r="KS330" s="129"/>
      <c r="KT330" s="129"/>
      <c r="KU330" s="129"/>
      <c r="KV330" s="129"/>
      <c r="KW330" s="129"/>
      <c r="KX330" s="129"/>
      <c r="KY330" s="129"/>
      <c r="KZ330" s="129"/>
      <c r="LA330" s="129"/>
      <c r="LB330" s="129"/>
      <c r="LC330" s="129"/>
      <c r="LD330" s="129"/>
      <c r="LE330" s="129"/>
      <c r="LF330" s="129"/>
      <c r="LG330" s="129"/>
      <c r="LH330" s="129"/>
      <c r="LI330" s="129"/>
      <c r="LJ330" s="129"/>
      <c r="LK330" s="129"/>
      <c r="LL330" s="129"/>
      <c r="LM330" s="129"/>
      <c r="LN330" s="129"/>
      <c r="LO330" s="129"/>
      <c r="LP330" s="129"/>
      <c r="LQ330" s="129"/>
      <c r="LR330" s="129"/>
      <c r="LS330" s="129"/>
      <c r="LT330" s="129"/>
      <c r="LU330" s="129"/>
      <c r="LV330" s="129"/>
      <c r="LW330" s="129"/>
      <c r="LX330" s="129"/>
      <c r="LY330" s="129"/>
      <c r="LZ330" s="129"/>
      <c r="MA330" s="129"/>
      <c r="MB330" s="129"/>
      <c r="MC330" s="129"/>
      <c r="MD330" s="129"/>
      <c r="ME330" s="129"/>
      <c r="MF330" s="129"/>
      <c r="MG330" s="129"/>
      <c r="MH330" s="129"/>
      <c r="MI330" s="129"/>
      <c r="MJ330" s="129"/>
      <c r="MK330" s="129"/>
      <c r="ML330" s="129"/>
      <c r="MM330" s="129"/>
      <c r="MN330" s="129"/>
      <c r="MO330" s="129"/>
      <c r="MP330" s="129"/>
      <c r="MQ330" s="129"/>
      <c r="MR330" s="129"/>
      <c r="MS330" s="129"/>
      <c r="MT330" s="129"/>
      <c r="MU330" s="129"/>
      <c r="MV330" s="129"/>
      <c r="MW330" s="129"/>
      <c r="MX330" s="129"/>
      <c r="MY330" s="129"/>
      <c r="MZ330" s="129"/>
      <c r="NA330" s="129"/>
      <c r="NB330" s="129"/>
      <c r="NC330" s="129"/>
      <c r="ND330" s="129"/>
      <c r="NE330" s="129"/>
      <c r="NF330" s="129"/>
      <c r="NG330" s="129"/>
      <c r="NH330" s="129"/>
      <c r="NI330" s="129"/>
      <c r="NJ330" s="129"/>
      <c r="NK330" s="129"/>
      <c r="NL330" s="129"/>
      <c r="NM330" s="129"/>
      <c r="NN330" s="129"/>
      <c r="NO330" s="129"/>
      <c r="NP330" s="129"/>
      <c r="NQ330" s="129"/>
      <c r="NR330" s="129"/>
      <c r="NS330" s="129"/>
      <c r="NT330" s="129"/>
      <c r="NU330" s="129"/>
      <c r="NV330" s="129"/>
      <c r="NW330" s="129"/>
      <c r="NX330" s="129"/>
      <c r="NY330" s="129"/>
      <c r="NZ330" s="129"/>
      <c r="OA330" s="129"/>
      <c r="OB330" s="129"/>
      <c r="OC330" s="129"/>
      <c r="OD330" s="129"/>
      <c r="OE330" s="129"/>
      <c r="OF330" s="129"/>
      <c r="OG330" s="129"/>
      <c r="OH330" s="129"/>
      <c r="OI330" s="129"/>
      <c r="OJ330" s="129"/>
      <c r="OK330" s="129"/>
      <c r="OL330" s="129"/>
      <c r="OM330" s="129"/>
      <c r="ON330" s="129"/>
      <c r="OO330" s="129"/>
      <c r="OP330" s="129"/>
      <c r="OQ330" s="129"/>
      <c r="OR330" s="129"/>
      <c r="OS330" s="129"/>
      <c r="OT330" s="129"/>
      <c r="OU330" s="129"/>
      <c r="OV330" s="129"/>
      <c r="OW330" s="129"/>
      <c r="OX330" s="129"/>
      <c r="OY330" s="129"/>
      <c r="OZ330" s="129"/>
      <c r="PA330" s="129"/>
      <c r="PB330" s="129"/>
      <c r="PC330" s="129"/>
      <c r="PD330" s="129"/>
      <c r="PE330" s="129"/>
      <c r="PF330" s="129"/>
      <c r="PG330" s="129"/>
      <c r="PH330" s="129"/>
      <c r="PI330" s="129"/>
      <c r="PJ330" s="129"/>
      <c r="PK330" s="129"/>
      <c r="PL330" s="129"/>
      <c r="PM330" s="129"/>
      <c r="PN330" s="129"/>
      <c r="PO330" s="129"/>
      <c r="PP330" s="129"/>
      <c r="PQ330" s="129"/>
      <c r="PR330" s="129"/>
      <c r="PS330" s="129"/>
      <c r="PT330" s="129"/>
      <c r="PU330" s="129"/>
      <c r="PV330" s="129"/>
      <c r="PW330" s="129"/>
      <c r="PX330" s="129"/>
      <c r="PY330" s="129"/>
      <c r="PZ330" s="129"/>
      <c r="QA330" s="129"/>
      <c r="QB330" s="129"/>
      <c r="QC330" s="129"/>
      <c r="QD330" s="129"/>
      <c r="QE330" s="129"/>
      <c r="QF330" s="129"/>
      <c r="QG330" s="129"/>
      <c r="QH330" s="129"/>
      <c r="QI330" s="129"/>
      <c r="QJ330" s="129"/>
      <c r="QK330" s="129"/>
      <c r="QL330" s="129"/>
      <c r="QM330" s="129"/>
      <c r="QN330" s="129"/>
      <c r="QO330" s="129"/>
      <c r="QP330" s="129"/>
      <c r="QQ330" s="129"/>
      <c r="QR330" s="129"/>
      <c r="QS330" s="129"/>
      <c r="QT330" s="129"/>
      <c r="QU330" s="129"/>
      <c r="QV330" s="129"/>
      <c r="QW330" s="129"/>
      <c r="QX330" s="129"/>
      <c r="QY330" s="129"/>
      <c r="QZ330" s="129"/>
      <c r="RA330" s="129"/>
      <c r="RB330" s="129"/>
      <c r="RC330" s="129"/>
      <c r="RD330" s="129"/>
      <c r="RE330" s="129"/>
      <c r="RF330" s="129"/>
      <c r="RG330" s="129"/>
      <c r="RH330" s="129"/>
      <c r="RI330" s="129"/>
      <c r="RJ330" s="129"/>
      <c r="RK330" s="129"/>
      <c r="RL330" s="129"/>
      <c r="RM330" s="129"/>
      <c r="RN330" s="129"/>
      <c r="RO330" s="129"/>
      <c r="RP330" s="129"/>
      <c r="RQ330" s="129"/>
      <c r="RR330" s="129"/>
      <c r="RS330" s="129"/>
      <c r="RT330" s="129"/>
      <c r="RU330" s="129"/>
      <c r="RV330" s="129"/>
      <c r="RW330" s="129"/>
      <c r="RX330" s="129"/>
      <c r="RY330" s="129"/>
      <c r="RZ330" s="129"/>
      <c r="SA330" s="129"/>
      <c r="SB330" s="129"/>
      <c r="SC330" s="129"/>
      <c r="SD330" s="129"/>
      <c r="SE330" s="129"/>
      <c r="SF330" s="129"/>
      <c r="SG330" s="129"/>
      <c r="SH330" s="129"/>
      <c r="SI330" s="129"/>
      <c r="SJ330" s="129"/>
      <c r="SK330" s="129"/>
      <c r="SL330" s="129"/>
      <c r="SM330" s="129"/>
      <c r="SN330" s="129"/>
      <c r="SO330" s="129"/>
      <c r="SP330" s="129"/>
      <c r="SQ330" s="129"/>
      <c r="SR330" s="129"/>
      <c r="SS330" s="129"/>
      <c r="ST330" s="129"/>
      <c r="SU330" s="129"/>
      <c r="SV330" s="129"/>
      <c r="SW330" s="129"/>
      <c r="SX330" s="129"/>
      <c r="SY330" s="129"/>
      <c r="SZ330" s="129"/>
      <c r="TA330" s="129"/>
      <c r="TB330" s="129"/>
      <c r="TC330" s="129"/>
      <c r="TD330" s="129"/>
      <c r="TE330" s="129"/>
      <c r="TF330" s="129"/>
      <c r="TG330" s="129"/>
      <c r="TH330" s="129"/>
      <c r="TI330" s="129"/>
      <c r="TJ330" s="129"/>
      <c r="TK330" s="129"/>
      <c r="TL330" s="129"/>
      <c r="TM330" s="129"/>
      <c r="TN330" s="129"/>
      <c r="TO330" s="129"/>
      <c r="TP330" s="129"/>
      <c r="TQ330" s="129"/>
      <c r="TR330" s="129"/>
      <c r="TS330" s="129"/>
      <c r="TT330" s="129"/>
      <c r="TU330" s="129"/>
      <c r="TV330" s="129"/>
      <c r="TW330" s="129"/>
      <c r="TX330" s="129"/>
      <c r="TY330" s="129"/>
      <c r="TZ330" s="129"/>
      <c r="UA330" s="129"/>
      <c r="UB330" s="129"/>
      <c r="UC330" s="129"/>
      <c r="UD330" s="129"/>
      <c r="UE330" s="129"/>
      <c r="UF330" s="129"/>
      <c r="UG330" s="129"/>
      <c r="UH330" s="129"/>
      <c r="UI330" s="129"/>
      <c r="UJ330" s="129"/>
      <c r="UK330" s="129"/>
      <c r="UL330" s="129"/>
      <c r="UM330" s="129"/>
      <c r="UN330" s="129"/>
      <c r="UO330" s="129"/>
      <c r="UP330" s="129"/>
      <c r="UQ330" s="129"/>
      <c r="UR330" s="129"/>
      <c r="US330" s="129"/>
      <c r="UT330" s="129"/>
      <c r="UU330" s="129"/>
      <c r="UV330" s="129"/>
      <c r="UW330" s="129"/>
      <c r="UX330" s="129"/>
      <c r="UY330" s="129"/>
      <c r="UZ330" s="129"/>
      <c r="VA330" s="129"/>
      <c r="VB330" s="129"/>
      <c r="VC330" s="129"/>
      <c r="VD330" s="129"/>
      <c r="VE330" s="129"/>
      <c r="VF330" s="129"/>
      <c r="VG330" s="129"/>
      <c r="VH330" s="129"/>
      <c r="VI330" s="129"/>
      <c r="VJ330" s="129"/>
      <c r="VK330" s="129"/>
      <c r="VL330" s="129"/>
      <c r="VM330" s="129"/>
      <c r="VN330" s="129"/>
      <c r="VO330" s="129"/>
      <c r="VP330" s="129"/>
      <c r="VQ330" s="129"/>
      <c r="VR330" s="129"/>
      <c r="VS330" s="129"/>
      <c r="VT330" s="129"/>
      <c r="VU330" s="129"/>
      <c r="VV330" s="129"/>
      <c r="VW330" s="129"/>
      <c r="VX330" s="129"/>
      <c r="VY330" s="129"/>
      <c r="VZ330" s="129"/>
      <c r="WA330" s="129"/>
      <c r="WB330" s="129"/>
      <c r="WC330" s="129"/>
      <c r="WD330" s="129"/>
      <c r="WE330" s="129"/>
      <c r="WF330" s="129"/>
      <c r="WG330" s="129"/>
      <c r="WH330" s="129"/>
      <c r="WI330" s="129"/>
      <c r="WJ330" s="129"/>
      <c r="WK330" s="129"/>
      <c r="WL330" s="129"/>
      <c r="WM330" s="129"/>
      <c r="WN330" s="129"/>
      <c r="WO330" s="129"/>
      <c r="WP330" s="129"/>
      <c r="WQ330" s="129"/>
      <c r="WR330" s="129"/>
      <c r="WS330" s="129"/>
      <c r="WT330" s="129"/>
      <c r="WU330" s="129"/>
      <c r="WV330" s="129"/>
      <c r="WW330" s="129"/>
      <c r="WX330" s="129"/>
      <c r="WY330" s="129"/>
      <c r="WZ330" s="129"/>
      <c r="XA330" s="129"/>
      <c r="XB330" s="129"/>
      <c r="XC330" s="129"/>
      <c r="XD330" s="129"/>
      <c r="XE330" s="129"/>
      <c r="XF330" s="129"/>
      <c r="XG330" s="129"/>
      <c r="XH330" s="129"/>
      <c r="XI330" s="129"/>
      <c r="XJ330" s="129"/>
      <c r="XK330" s="129"/>
      <c r="XL330" s="129"/>
      <c r="XM330" s="129"/>
      <c r="XN330" s="129"/>
      <c r="XO330" s="129"/>
      <c r="XP330" s="129"/>
      <c r="XQ330" s="129"/>
      <c r="XR330" s="129"/>
      <c r="XS330" s="129"/>
      <c r="XT330" s="129"/>
      <c r="XU330" s="129"/>
      <c r="XV330" s="129"/>
      <c r="XW330" s="129"/>
      <c r="XX330" s="129"/>
      <c r="XY330" s="129"/>
      <c r="XZ330" s="129"/>
      <c r="YA330" s="129"/>
      <c r="YB330" s="129"/>
      <c r="YC330" s="129"/>
      <c r="YD330" s="129"/>
      <c r="YE330" s="129"/>
      <c r="YF330" s="129"/>
      <c r="YG330" s="129"/>
      <c r="YH330" s="129"/>
      <c r="YI330" s="129"/>
      <c r="YJ330" s="129"/>
      <c r="YK330" s="129"/>
      <c r="YL330" s="129"/>
      <c r="YM330" s="129"/>
      <c r="YN330" s="129"/>
      <c r="YO330" s="129"/>
      <c r="YP330" s="129"/>
      <c r="YQ330" s="129"/>
      <c r="YR330" s="129"/>
      <c r="YS330" s="129"/>
      <c r="YT330" s="129"/>
      <c r="YU330" s="129"/>
      <c r="YV330" s="129"/>
      <c r="YW330" s="129"/>
      <c r="YX330" s="129"/>
      <c r="YY330" s="129"/>
      <c r="YZ330" s="129"/>
      <c r="ZA330" s="129"/>
      <c r="ZB330" s="129"/>
      <c r="ZC330" s="129"/>
      <c r="ZD330" s="129"/>
      <c r="ZE330" s="129"/>
      <c r="ZF330" s="129"/>
      <c r="ZG330" s="129"/>
      <c r="ZH330" s="129"/>
      <c r="ZI330" s="129"/>
      <c r="ZJ330" s="129"/>
      <c r="ZK330" s="129"/>
      <c r="ZL330" s="129"/>
      <c r="ZM330" s="129"/>
      <c r="ZN330" s="129"/>
      <c r="ZO330" s="129"/>
      <c r="ZP330" s="129"/>
      <c r="ZQ330" s="129"/>
      <c r="ZR330" s="129"/>
      <c r="ZS330" s="129"/>
      <c r="ZT330" s="129"/>
      <c r="ZU330" s="129"/>
      <c r="ZV330" s="129"/>
      <c r="ZW330" s="129"/>
      <c r="ZX330" s="129"/>
      <c r="ZY330" s="129"/>
      <c r="ZZ330" s="129"/>
      <c r="AAA330" s="129"/>
      <c r="AAB330" s="129"/>
      <c r="AAC330" s="129"/>
      <c r="AAD330" s="129"/>
      <c r="AAE330" s="129"/>
      <c r="AAF330" s="129"/>
      <c r="AAG330" s="129"/>
      <c r="AAH330" s="129"/>
      <c r="AAI330" s="129"/>
      <c r="AAJ330" s="129"/>
      <c r="AAK330" s="129"/>
      <c r="AAL330" s="129"/>
      <c r="AAM330" s="129"/>
      <c r="AAN330" s="129"/>
      <c r="AAO330" s="129"/>
      <c r="AAP330" s="129"/>
      <c r="AAQ330" s="129"/>
      <c r="AAR330" s="129"/>
      <c r="AAS330" s="129"/>
      <c r="AAT330" s="129"/>
      <c r="AAU330" s="129"/>
      <c r="AAV330" s="129"/>
      <c r="AAW330" s="129"/>
      <c r="AAX330" s="129"/>
      <c r="AAY330" s="129"/>
      <c r="AAZ330" s="129"/>
      <c r="ABA330" s="129"/>
      <c r="ABB330" s="129"/>
      <c r="ABC330" s="129"/>
      <c r="ABD330" s="129"/>
      <c r="ABE330" s="129"/>
      <c r="ABF330" s="129"/>
      <c r="ABG330" s="129"/>
      <c r="ABH330" s="129"/>
      <c r="ABI330" s="129"/>
      <c r="ABJ330" s="129"/>
      <c r="ABK330" s="129"/>
      <c r="ABL330" s="129"/>
      <c r="ABM330" s="129"/>
      <c r="ABN330" s="129"/>
      <c r="ABO330" s="129"/>
      <c r="ABP330" s="129"/>
      <c r="ABQ330" s="129"/>
      <c r="ABR330" s="129"/>
      <c r="ABS330" s="129"/>
      <c r="ABT330" s="129"/>
      <c r="ABU330" s="129"/>
      <c r="ABV330" s="129"/>
      <c r="ABW330" s="129"/>
      <c r="ABX330" s="129"/>
      <c r="ABY330" s="129"/>
      <c r="ABZ330" s="129"/>
      <c r="ACA330" s="129"/>
      <c r="ACB330" s="129"/>
      <c r="ACC330" s="129"/>
      <c r="ACD330" s="129"/>
      <c r="ACE330" s="129"/>
      <c r="ACF330" s="129"/>
      <c r="ACG330" s="129"/>
      <c r="ACH330" s="129"/>
      <c r="ACI330" s="129"/>
      <c r="ACJ330" s="129"/>
      <c r="ACK330" s="129"/>
      <c r="ACL330" s="129"/>
      <c r="ACM330" s="129"/>
      <c r="ACN330" s="129"/>
      <c r="ACO330" s="129"/>
      <c r="ACP330" s="129"/>
      <c r="ACQ330" s="129"/>
      <c r="ACR330" s="129"/>
      <c r="ACS330" s="129"/>
      <c r="ACT330" s="129"/>
      <c r="ACU330" s="129"/>
      <c r="ACV330" s="129"/>
      <c r="ACW330" s="129"/>
      <c r="ACX330" s="129"/>
      <c r="ACY330" s="129"/>
      <c r="ACZ330" s="129"/>
      <c r="ADA330" s="129"/>
      <c r="ADB330" s="129"/>
      <c r="ADC330" s="129"/>
      <c r="ADD330" s="129"/>
      <c r="ADE330" s="129"/>
      <c r="ADF330" s="129"/>
      <c r="ADG330" s="129"/>
      <c r="ADH330" s="129"/>
      <c r="ADI330" s="129"/>
      <c r="ADJ330" s="129"/>
      <c r="ADK330" s="129"/>
      <c r="ADL330" s="129"/>
      <c r="ADM330" s="129"/>
      <c r="ADN330" s="129"/>
      <c r="ADO330" s="129"/>
      <c r="ADP330" s="129"/>
      <c r="ADQ330" s="129"/>
      <c r="ADR330" s="129"/>
      <c r="ADS330" s="129"/>
      <c r="ADT330" s="129"/>
      <c r="ADU330" s="129"/>
      <c r="ADV330" s="129"/>
      <c r="ADW330" s="129"/>
      <c r="ADX330" s="129"/>
      <c r="ADY330" s="129"/>
      <c r="ADZ330" s="129"/>
      <c r="AEA330" s="129"/>
      <c r="AEB330" s="129"/>
      <c r="AEC330" s="129"/>
    </row>
    <row r="331" spans="1:809" s="187" customFormat="1" ht="15" customHeight="1">
      <c r="A331" s="180"/>
      <c r="B331" s="180"/>
      <c r="C331" s="185"/>
      <c r="D331" s="218"/>
      <c r="E331" s="188"/>
      <c r="F331" s="183"/>
      <c r="G331" s="189"/>
      <c r="H331" s="182"/>
      <c r="I331" s="189"/>
      <c r="J331" s="190"/>
      <c r="K331" s="191"/>
      <c r="L331" s="180"/>
      <c r="M331" s="181"/>
      <c r="N331" s="182"/>
      <c r="O331" s="183"/>
      <c r="P331" s="184"/>
      <c r="Q331" s="185"/>
      <c r="R331" s="186"/>
      <c r="S331" s="205" t="s">
        <v>59</v>
      </c>
      <c r="T331" s="205" t="s">
        <v>736</v>
      </c>
      <c r="U331" s="199" t="s">
        <v>737</v>
      </c>
      <c r="V331" s="225"/>
      <c r="W331" s="223"/>
      <c r="X331" s="223"/>
      <c r="Y331" s="223"/>
      <c r="Z331" s="223"/>
      <c r="AA331" s="223"/>
      <c r="AB331" s="224"/>
      <c r="AC331" s="225"/>
      <c r="AD331" s="225"/>
      <c r="AE331" s="225"/>
      <c r="AF331" s="225"/>
      <c r="AG331" s="225"/>
      <c r="AH331" s="225"/>
      <c r="AI331" s="225"/>
      <c r="AJ331" s="225"/>
      <c r="AK331" s="225"/>
      <c r="AL331" s="225"/>
      <c r="AM331" s="225"/>
      <c r="AN331" s="225"/>
      <c r="AO331" s="129"/>
      <c r="AP331" s="129"/>
      <c r="AQ331" s="129"/>
      <c r="AR331" s="129"/>
      <c r="AS331" s="129"/>
      <c r="AT331" s="129"/>
      <c r="AU331" s="129"/>
      <c r="AV331" s="129"/>
      <c r="AW331" s="129"/>
      <c r="AX331" s="129"/>
      <c r="AY331" s="129"/>
      <c r="AZ331" s="129"/>
      <c r="BA331" s="129"/>
      <c r="BB331" s="129"/>
      <c r="BC331" s="129"/>
      <c r="BD331" s="129"/>
      <c r="BE331" s="129"/>
      <c r="BF331" s="129"/>
      <c r="BG331" s="129"/>
      <c r="BH331" s="129"/>
      <c r="BI331" s="129"/>
      <c r="BJ331" s="129"/>
      <c r="BK331" s="129"/>
      <c r="BL331" s="129"/>
      <c r="BM331" s="129"/>
      <c r="BN331" s="129"/>
      <c r="BO331" s="129"/>
      <c r="BP331" s="129"/>
      <c r="BQ331" s="129"/>
      <c r="BR331" s="129"/>
      <c r="BS331" s="129"/>
      <c r="BT331" s="129"/>
      <c r="BU331" s="129"/>
      <c r="BV331" s="129"/>
      <c r="BW331" s="129"/>
      <c r="BX331" s="129"/>
      <c r="BY331" s="129"/>
      <c r="BZ331" s="129"/>
      <c r="CA331" s="129"/>
      <c r="CB331" s="129"/>
      <c r="CC331" s="129"/>
      <c r="CD331" s="129"/>
      <c r="CE331" s="129"/>
      <c r="CF331" s="129"/>
      <c r="CG331" s="129"/>
      <c r="CH331" s="129"/>
      <c r="CI331" s="129"/>
      <c r="CJ331" s="129"/>
      <c r="CK331" s="129"/>
      <c r="CL331" s="129"/>
      <c r="CM331" s="129"/>
      <c r="CN331" s="129"/>
      <c r="CO331" s="129"/>
      <c r="CP331" s="129"/>
      <c r="CQ331" s="129"/>
      <c r="CR331" s="129"/>
      <c r="CS331" s="129"/>
      <c r="CT331" s="129"/>
      <c r="CU331" s="129"/>
      <c r="CV331" s="129"/>
      <c r="CW331" s="129"/>
      <c r="CX331" s="129"/>
      <c r="CY331" s="129"/>
      <c r="CZ331" s="129"/>
      <c r="DA331" s="129"/>
      <c r="DB331" s="129"/>
      <c r="DC331" s="129"/>
      <c r="DD331" s="129"/>
      <c r="DE331" s="129"/>
      <c r="DF331" s="129"/>
      <c r="DG331" s="129"/>
      <c r="DH331" s="129"/>
      <c r="DI331" s="129"/>
      <c r="DJ331" s="129"/>
      <c r="DK331" s="129"/>
      <c r="DL331" s="129"/>
      <c r="DM331" s="129"/>
      <c r="DN331" s="129"/>
      <c r="DO331" s="129"/>
      <c r="DP331" s="129"/>
      <c r="DQ331" s="129"/>
      <c r="DR331" s="129"/>
      <c r="DS331" s="129"/>
      <c r="DT331" s="129"/>
      <c r="DU331" s="129"/>
      <c r="DV331" s="129"/>
      <c r="DW331" s="129"/>
      <c r="DX331" s="129"/>
      <c r="DY331" s="129"/>
      <c r="DZ331" s="129"/>
      <c r="EA331" s="129"/>
      <c r="EB331" s="129"/>
      <c r="EC331" s="129"/>
      <c r="ED331" s="129"/>
      <c r="EE331" s="129"/>
      <c r="EF331" s="129"/>
      <c r="EG331" s="129"/>
      <c r="EH331" s="129"/>
      <c r="EI331" s="129"/>
      <c r="EJ331" s="129"/>
      <c r="EK331" s="129"/>
      <c r="EL331" s="129"/>
      <c r="EM331" s="129"/>
      <c r="EN331" s="129"/>
      <c r="EO331" s="129"/>
      <c r="EP331" s="129"/>
      <c r="EQ331" s="129"/>
      <c r="ER331" s="129"/>
      <c r="ES331" s="129"/>
      <c r="ET331" s="129"/>
      <c r="EU331" s="129"/>
      <c r="EV331" s="129"/>
      <c r="EW331" s="129"/>
      <c r="EX331" s="129"/>
      <c r="EY331" s="129"/>
      <c r="EZ331" s="129"/>
      <c r="FA331" s="129"/>
      <c r="FB331" s="129"/>
      <c r="FC331" s="129"/>
      <c r="FD331" s="129"/>
      <c r="FE331" s="129"/>
      <c r="FF331" s="129"/>
      <c r="FG331" s="129"/>
      <c r="FH331" s="129"/>
      <c r="FI331" s="129"/>
      <c r="FJ331" s="129"/>
      <c r="FK331" s="129"/>
      <c r="FL331" s="129"/>
      <c r="FM331" s="129"/>
      <c r="FN331" s="129"/>
      <c r="FO331" s="129"/>
      <c r="FP331" s="129"/>
      <c r="FQ331" s="129"/>
      <c r="FR331" s="129"/>
      <c r="FS331" s="129"/>
      <c r="FT331" s="129"/>
      <c r="FU331" s="129"/>
      <c r="FV331" s="129"/>
      <c r="FW331" s="129"/>
      <c r="FX331" s="129"/>
      <c r="FY331" s="129"/>
      <c r="FZ331" s="129"/>
      <c r="GA331" s="129"/>
      <c r="GB331" s="129"/>
      <c r="GC331" s="129"/>
      <c r="GD331" s="129"/>
      <c r="GE331" s="129"/>
      <c r="GF331" s="129"/>
      <c r="GG331" s="129"/>
      <c r="GH331" s="129"/>
      <c r="GI331" s="129"/>
      <c r="GJ331" s="129"/>
      <c r="GK331" s="129"/>
      <c r="GL331" s="129"/>
      <c r="GM331" s="129"/>
      <c r="GN331" s="129"/>
      <c r="GO331" s="129"/>
      <c r="GP331" s="129"/>
      <c r="GQ331" s="129"/>
      <c r="GR331" s="129"/>
      <c r="GS331" s="129"/>
      <c r="GT331" s="129"/>
      <c r="GU331" s="129"/>
      <c r="GV331" s="129"/>
      <c r="GW331" s="129"/>
      <c r="GX331" s="129"/>
      <c r="GY331" s="129"/>
      <c r="GZ331" s="129"/>
      <c r="HA331" s="129"/>
      <c r="HB331" s="129"/>
      <c r="HC331" s="129"/>
      <c r="HD331" s="129"/>
      <c r="HE331" s="129"/>
      <c r="HF331" s="129"/>
      <c r="HG331" s="129"/>
      <c r="HH331" s="129"/>
      <c r="HI331" s="129"/>
      <c r="HJ331" s="129"/>
      <c r="HK331" s="129"/>
      <c r="HL331" s="129"/>
      <c r="HM331" s="129"/>
      <c r="HN331" s="129"/>
      <c r="HO331" s="129"/>
      <c r="HP331" s="129"/>
      <c r="HQ331" s="129"/>
      <c r="HR331" s="129"/>
      <c r="HS331" s="129"/>
      <c r="HT331" s="129"/>
      <c r="HU331" s="129"/>
      <c r="HV331" s="129"/>
      <c r="HW331" s="129"/>
      <c r="HX331" s="129"/>
      <c r="HY331" s="129"/>
      <c r="HZ331" s="129"/>
      <c r="IA331" s="129"/>
      <c r="IB331" s="129"/>
      <c r="IC331" s="129"/>
      <c r="ID331" s="129"/>
      <c r="IE331" s="129"/>
      <c r="IF331" s="129"/>
      <c r="IG331" s="129"/>
      <c r="IH331" s="129"/>
      <c r="II331" s="129"/>
      <c r="IJ331" s="129"/>
      <c r="IK331" s="129"/>
      <c r="IL331" s="129"/>
      <c r="IM331" s="129"/>
      <c r="IN331" s="129"/>
      <c r="IO331" s="129"/>
      <c r="IP331" s="129"/>
      <c r="IQ331" s="129"/>
      <c r="IR331" s="129"/>
      <c r="IS331" s="129"/>
      <c r="IT331" s="129"/>
      <c r="IU331" s="129"/>
      <c r="IV331" s="129"/>
      <c r="IW331" s="129"/>
      <c r="IX331" s="129"/>
      <c r="IY331" s="129"/>
      <c r="IZ331" s="129"/>
      <c r="JA331" s="129"/>
      <c r="JB331" s="129"/>
      <c r="JC331" s="129"/>
      <c r="JD331" s="129"/>
      <c r="JE331" s="129"/>
      <c r="JF331" s="129"/>
      <c r="JG331" s="129"/>
      <c r="JH331" s="129"/>
      <c r="JI331" s="129"/>
      <c r="JJ331" s="129"/>
      <c r="JK331" s="129"/>
      <c r="JL331" s="129"/>
      <c r="JM331" s="129"/>
      <c r="JN331" s="129"/>
      <c r="JO331" s="129"/>
      <c r="JP331" s="129"/>
      <c r="JQ331" s="129"/>
      <c r="JR331" s="129"/>
      <c r="JS331" s="129"/>
      <c r="JT331" s="129"/>
      <c r="JU331" s="129"/>
      <c r="JV331" s="129"/>
      <c r="JW331" s="129"/>
      <c r="JX331" s="129"/>
      <c r="JY331" s="129"/>
      <c r="JZ331" s="129"/>
      <c r="KA331" s="129"/>
      <c r="KB331" s="129"/>
      <c r="KC331" s="129"/>
      <c r="KD331" s="129"/>
      <c r="KE331" s="129"/>
      <c r="KF331" s="129"/>
      <c r="KG331" s="129"/>
      <c r="KH331" s="129"/>
      <c r="KI331" s="129"/>
      <c r="KJ331" s="129"/>
      <c r="KK331" s="129"/>
      <c r="KL331" s="129"/>
      <c r="KM331" s="129"/>
      <c r="KN331" s="129"/>
      <c r="KO331" s="129"/>
      <c r="KP331" s="129"/>
      <c r="KQ331" s="129"/>
      <c r="KR331" s="129"/>
      <c r="KS331" s="129"/>
      <c r="KT331" s="129"/>
      <c r="KU331" s="129"/>
      <c r="KV331" s="129"/>
      <c r="KW331" s="129"/>
      <c r="KX331" s="129"/>
      <c r="KY331" s="129"/>
      <c r="KZ331" s="129"/>
      <c r="LA331" s="129"/>
      <c r="LB331" s="129"/>
      <c r="LC331" s="129"/>
      <c r="LD331" s="129"/>
      <c r="LE331" s="129"/>
      <c r="LF331" s="129"/>
      <c r="LG331" s="129"/>
      <c r="LH331" s="129"/>
      <c r="LI331" s="129"/>
      <c r="LJ331" s="129"/>
      <c r="LK331" s="129"/>
      <c r="LL331" s="129"/>
      <c r="LM331" s="129"/>
      <c r="LN331" s="129"/>
      <c r="LO331" s="129"/>
      <c r="LP331" s="129"/>
      <c r="LQ331" s="129"/>
      <c r="LR331" s="129"/>
      <c r="LS331" s="129"/>
      <c r="LT331" s="129"/>
      <c r="LU331" s="129"/>
      <c r="LV331" s="129"/>
      <c r="LW331" s="129"/>
      <c r="LX331" s="129"/>
      <c r="LY331" s="129"/>
      <c r="LZ331" s="129"/>
      <c r="MA331" s="129"/>
      <c r="MB331" s="129"/>
      <c r="MC331" s="129"/>
      <c r="MD331" s="129"/>
      <c r="ME331" s="129"/>
      <c r="MF331" s="129"/>
      <c r="MG331" s="129"/>
      <c r="MH331" s="129"/>
      <c r="MI331" s="129"/>
      <c r="MJ331" s="129"/>
      <c r="MK331" s="129"/>
      <c r="ML331" s="129"/>
      <c r="MM331" s="129"/>
      <c r="MN331" s="129"/>
      <c r="MO331" s="129"/>
      <c r="MP331" s="129"/>
      <c r="MQ331" s="129"/>
      <c r="MR331" s="129"/>
      <c r="MS331" s="129"/>
      <c r="MT331" s="129"/>
      <c r="MU331" s="129"/>
      <c r="MV331" s="129"/>
      <c r="MW331" s="129"/>
      <c r="MX331" s="129"/>
      <c r="MY331" s="129"/>
      <c r="MZ331" s="129"/>
      <c r="NA331" s="129"/>
      <c r="NB331" s="129"/>
      <c r="NC331" s="129"/>
      <c r="ND331" s="129"/>
      <c r="NE331" s="129"/>
      <c r="NF331" s="129"/>
      <c r="NG331" s="129"/>
      <c r="NH331" s="129"/>
      <c r="NI331" s="129"/>
      <c r="NJ331" s="129"/>
      <c r="NK331" s="129"/>
      <c r="NL331" s="129"/>
      <c r="NM331" s="129"/>
      <c r="NN331" s="129"/>
      <c r="NO331" s="129"/>
      <c r="NP331" s="129"/>
      <c r="NQ331" s="129"/>
      <c r="NR331" s="129"/>
      <c r="NS331" s="129"/>
      <c r="NT331" s="129"/>
      <c r="NU331" s="129"/>
      <c r="NV331" s="129"/>
      <c r="NW331" s="129"/>
      <c r="NX331" s="129"/>
      <c r="NY331" s="129"/>
      <c r="NZ331" s="129"/>
      <c r="OA331" s="129"/>
      <c r="OB331" s="129"/>
      <c r="OC331" s="129"/>
      <c r="OD331" s="129"/>
      <c r="OE331" s="129"/>
      <c r="OF331" s="129"/>
      <c r="OG331" s="129"/>
      <c r="OH331" s="129"/>
      <c r="OI331" s="129"/>
      <c r="OJ331" s="129"/>
      <c r="OK331" s="129"/>
      <c r="OL331" s="129"/>
      <c r="OM331" s="129"/>
      <c r="ON331" s="129"/>
      <c r="OO331" s="129"/>
      <c r="OP331" s="129"/>
      <c r="OQ331" s="129"/>
      <c r="OR331" s="129"/>
      <c r="OS331" s="129"/>
      <c r="OT331" s="129"/>
      <c r="OU331" s="129"/>
      <c r="OV331" s="129"/>
      <c r="OW331" s="129"/>
      <c r="OX331" s="129"/>
      <c r="OY331" s="129"/>
      <c r="OZ331" s="129"/>
      <c r="PA331" s="129"/>
      <c r="PB331" s="129"/>
      <c r="PC331" s="129"/>
      <c r="PD331" s="129"/>
      <c r="PE331" s="129"/>
      <c r="PF331" s="129"/>
      <c r="PG331" s="129"/>
      <c r="PH331" s="129"/>
      <c r="PI331" s="129"/>
      <c r="PJ331" s="129"/>
      <c r="PK331" s="129"/>
      <c r="PL331" s="129"/>
      <c r="PM331" s="129"/>
      <c r="PN331" s="129"/>
      <c r="PO331" s="129"/>
      <c r="PP331" s="129"/>
      <c r="PQ331" s="129"/>
      <c r="PR331" s="129"/>
      <c r="PS331" s="129"/>
      <c r="PT331" s="129"/>
      <c r="PU331" s="129"/>
      <c r="PV331" s="129"/>
      <c r="PW331" s="129"/>
      <c r="PX331" s="129"/>
      <c r="PY331" s="129"/>
      <c r="PZ331" s="129"/>
      <c r="QA331" s="129"/>
      <c r="QB331" s="129"/>
      <c r="QC331" s="129"/>
      <c r="QD331" s="129"/>
      <c r="QE331" s="129"/>
      <c r="QF331" s="129"/>
      <c r="QG331" s="129"/>
      <c r="QH331" s="129"/>
      <c r="QI331" s="129"/>
      <c r="QJ331" s="129"/>
      <c r="QK331" s="129"/>
      <c r="QL331" s="129"/>
      <c r="QM331" s="129"/>
      <c r="QN331" s="129"/>
      <c r="QO331" s="129"/>
      <c r="QP331" s="129"/>
      <c r="QQ331" s="129"/>
      <c r="QR331" s="129"/>
      <c r="QS331" s="129"/>
      <c r="QT331" s="129"/>
      <c r="QU331" s="129"/>
      <c r="QV331" s="129"/>
      <c r="QW331" s="129"/>
      <c r="QX331" s="129"/>
      <c r="QY331" s="129"/>
      <c r="QZ331" s="129"/>
      <c r="RA331" s="129"/>
      <c r="RB331" s="129"/>
      <c r="RC331" s="129"/>
      <c r="RD331" s="129"/>
      <c r="RE331" s="129"/>
      <c r="RF331" s="129"/>
      <c r="RG331" s="129"/>
      <c r="RH331" s="129"/>
      <c r="RI331" s="129"/>
      <c r="RJ331" s="129"/>
      <c r="RK331" s="129"/>
      <c r="RL331" s="129"/>
      <c r="RM331" s="129"/>
      <c r="RN331" s="129"/>
      <c r="RO331" s="129"/>
      <c r="RP331" s="129"/>
      <c r="RQ331" s="129"/>
      <c r="RR331" s="129"/>
      <c r="RS331" s="129"/>
      <c r="RT331" s="129"/>
      <c r="RU331" s="129"/>
      <c r="RV331" s="129"/>
      <c r="RW331" s="129"/>
      <c r="RX331" s="129"/>
      <c r="RY331" s="129"/>
      <c r="RZ331" s="129"/>
      <c r="SA331" s="129"/>
      <c r="SB331" s="129"/>
      <c r="SC331" s="129"/>
      <c r="SD331" s="129"/>
      <c r="SE331" s="129"/>
      <c r="SF331" s="129"/>
      <c r="SG331" s="129"/>
      <c r="SH331" s="129"/>
      <c r="SI331" s="129"/>
      <c r="SJ331" s="129"/>
      <c r="SK331" s="129"/>
      <c r="SL331" s="129"/>
      <c r="SM331" s="129"/>
      <c r="SN331" s="129"/>
      <c r="SO331" s="129"/>
      <c r="SP331" s="129"/>
      <c r="SQ331" s="129"/>
      <c r="SR331" s="129"/>
      <c r="SS331" s="129"/>
      <c r="ST331" s="129"/>
      <c r="SU331" s="129"/>
      <c r="SV331" s="129"/>
      <c r="SW331" s="129"/>
      <c r="SX331" s="129"/>
      <c r="SY331" s="129"/>
      <c r="SZ331" s="129"/>
      <c r="TA331" s="129"/>
      <c r="TB331" s="129"/>
      <c r="TC331" s="129"/>
      <c r="TD331" s="129"/>
      <c r="TE331" s="129"/>
      <c r="TF331" s="129"/>
      <c r="TG331" s="129"/>
      <c r="TH331" s="129"/>
      <c r="TI331" s="129"/>
      <c r="TJ331" s="129"/>
      <c r="TK331" s="129"/>
      <c r="TL331" s="129"/>
      <c r="TM331" s="129"/>
      <c r="TN331" s="129"/>
      <c r="TO331" s="129"/>
      <c r="TP331" s="129"/>
      <c r="TQ331" s="129"/>
      <c r="TR331" s="129"/>
      <c r="TS331" s="129"/>
      <c r="TT331" s="129"/>
      <c r="TU331" s="129"/>
      <c r="TV331" s="129"/>
      <c r="TW331" s="129"/>
      <c r="TX331" s="129"/>
      <c r="TY331" s="129"/>
      <c r="TZ331" s="129"/>
      <c r="UA331" s="129"/>
      <c r="UB331" s="129"/>
      <c r="UC331" s="129"/>
      <c r="UD331" s="129"/>
      <c r="UE331" s="129"/>
      <c r="UF331" s="129"/>
      <c r="UG331" s="129"/>
      <c r="UH331" s="129"/>
      <c r="UI331" s="129"/>
      <c r="UJ331" s="129"/>
      <c r="UK331" s="129"/>
      <c r="UL331" s="129"/>
      <c r="UM331" s="129"/>
      <c r="UN331" s="129"/>
      <c r="UO331" s="129"/>
      <c r="UP331" s="129"/>
      <c r="UQ331" s="129"/>
      <c r="UR331" s="129"/>
      <c r="US331" s="129"/>
      <c r="UT331" s="129"/>
      <c r="UU331" s="129"/>
      <c r="UV331" s="129"/>
      <c r="UW331" s="129"/>
      <c r="UX331" s="129"/>
      <c r="UY331" s="129"/>
      <c r="UZ331" s="129"/>
      <c r="VA331" s="129"/>
      <c r="VB331" s="129"/>
      <c r="VC331" s="129"/>
      <c r="VD331" s="129"/>
      <c r="VE331" s="129"/>
      <c r="VF331" s="129"/>
      <c r="VG331" s="129"/>
      <c r="VH331" s="129"/>
      <c r="VI331" s="129"/>
      <c r="VJ331" s="129"/>
      <c r="VK331" s="129"/>
      <c r="VL331" s="129"/>
      <c r="VM331" s="129"/>
      <c r="VN331" s="129"/>
      <c r="VO331" s="129"/>
      <c r="VP331" s="129"/>
      <c r="VQ331" s="129"/>
      <c r="VR331" s="129"/>
      <c r="VS331" s="129"/>
      <c r="VT331" s="129"/>
      <c r="VU331" s="129"/>
      <c r="VV331" s="129"/>
      <c r="VW331" s="129"/>
      <c r="VX331" s="129"/>
      <c r="VY331" s="129"/>
      <c r="VZ331" s="129"/>
      <c r="WA331" s="129"/>
      <c r="WB331" s="129"/>
      <c r="WC331" s="129"/>
      <c r="WD331" s="129"/>
      <c r="WE331" s="129"/>
      <c r="WF331" s="129"/>
      <c r="WG331" s="129"/>
      <c r="WH331" s="129"/>
      <c r="WI331" s="129"/>
      <c r="WJ331" s="129"/>
      <c r="WK331" s="129"/>
      <c r="WL331" s="129"/>
      <c r="WM331" s="129"/>
      <c r="WN331" s="129"/>
      <c r="WO331" s="129"/>
      <c r="WP331" s="129"/>
      <c r="WQ331" s="129"/>
      <c r="WR331" s="129"/>
      <c r="WS331" s="129"/>
      <c r="WT331" s="129"/>
      <c r="WU331" s="129"/>
      <c r="WV331" s="129"/>
      <c r="WW331" s="129"/>
      <c r="WX331" s="129"/>
      <c r="WY331" s="129"/>
      <c r="WZ331" s="129"/>
      <c r="XA331" s="129"/>
      <c r="XB331" s="129"/>
      <c r="XC331" s="129"/>
      <c r="XD331" s="129"/>
      <c r="XE331" s="129"/>
      <c r="XF331" s="129"/>
      <c r="XG331" s="129"/>
      <c r="XH331" s="129"/>
      <c r="XI331" s="129"/>
      <c r="XJ331" s="129"/>
      <c r="XK331" s="129"/>
      <c r="XL331" s="129"/>
      <c r="XM331" s="129"/>
      <c r="XN331" s="129"/>
      <c r="XO331" s="129"/>
      <c r="XP331" s="129"/>
      <c r="XQ331" s="129"/>
      <c r="XR331" s="129"/>
      <c r="XS331" s="129"/>
      <c r="XT331" s="129"/>
      <c r="XU331" s="129"/>
      <c r="XV331" s="129"/>
      <c r="XW331" s="129"/>
      <c r="XX331" s="129"/>
      <c r="XY331" s="129"/>
      <c r="XZ331" s="129"/>
      <c r="YA331" s="129"/>
      <c r="YB331" s="129"/>
      <c r="YC331" s="129"/>
      <c r="YD331" s="129"/>
      <c r="YE331" s="129"/>
      <c r="YF331" s="129"/>
      <c r="YG331" s="129"/>
      <c r="YH331" s="129"/>
      <c r="YI331" s="129"/>
      <c r="YJ331" s="129"/>
      <c r="YK331" s="129"/>
      <c r="YL331" s="129"/>
      <c r="YM331" s="129"/>
      <c r="YN331" s="129"/>
      <c r="YO331" s="129"/>
      <c r="YP331" s="129"/>
      <c r="YQ331" s="129"/>
      <c r="YR331" s="129"/>
      <c r="YS331" s="129"/>
      <c r="YT331" s="129"/>
      <c r="YU331" s="129"/>
      <c r="YV331" s="129"/>
      <c r="YW331" s="129"/>
      <c r="YX331" s="129"/>
      <c r="YY331" s="129"/>
      <c r="YZ331" s="129"/>
      <c r="ZA331" s="129"/>
      <c r="ZB331" s="129"/>
      <c r="ZC331" s="129"/>
      <c r="ZD331" s="129"/>
      <c r="ZE331" s="129"/>
      <c r="ZF331" s="129"/>
      <c r="ZG331" s="129"/>
      <c r="ZH331" s="129"/>
      <c r="ZI331" s="129"/>
      <c r="ZJ331" s="129"/>
      <c r="ZK331" s="129"/>
      <c r="ZL331" s="129"/>
      <c r="ZM331" s="129"/>
      <c r="ZN331" s="129"/>
      <c r="ZO331" s="129"/>
      <c r="ZP331" s="129"/>
      <c r="ZQ331" s="129"/>
      <c r="ZR331" s="129"/>
      <c r="ZS331" s="129"/>
      <c r="ZT331" s="129"/>
      <c r="ZU331" s="129"/>
      <c r="ZV331" s="129"/>
      <c r="ZW331" s="129"/>
      <c r="ZX331" s="129"/>
      <c r="ZY331" s="129"/>
      <c r="ZZ331" s="129"/>
      <c r="AAA331" s="129"/>
      <c r="AAB331" s="129"/>
      <c r="AAC331" s="129"/>
      <c r="AAD331" s="129"/>
      <c r="AAE331" s="129"/>
      <c r="AAF331" s="129"/>
      <c r="AAG331" s="129"/>
      <c r="AAH331" s="129"/>
      <c r="AAI331" s="129"/>
      <c r="AAJ331" s="129"/>
      <c r="AAK331" s="129"/>
      <c r="AAL331" s="129"/>
      <c r="AAM331" s="129"/>
      <c r="AAN331" s="129"/>
      <c r="AAO331" s="129"/>
      <c r="AAP331" s="129"/>
      <c r="AAQ331" s="129"/>
      <c r="AAR331" s="129"/>
      <c r="AAS331" s="129"/>
      <c r="AAT331" s="129"/>
      <c r="AAU331" s="129"/>
      <c r="AAV331" s="129"/>
      <c r="AAW331" s="129"/>
      <c r="AAX331" s="129"/>
      <c r="AAY331" s="129"/>
      <c r="AAZ331" s="129"/>
      <c r="ABA331" s="129"/>
      <c r="ABB331" s="129"/>
      <c r="ABC331" s="129"/>
      <c r="ABD331" s="129"/>
      <c r="ABE331" s="129"/>
      <c r="ABF331" s="129"/>
      <c r="ABG331" s="129"/>
      <c r="ABH331" s="129"/>
      <c r="ABI331" s="129"/>
      <c r="ABJ331" s="129"/>
      <c r="ABK331" s="129"/>
      <c r="ABL331" s="129"/>
      <c r="ABM331" s="129"/>
      <c r="ABN331" s="129"/>
      <c r="ABO331" s="129"/>
      <c r="ABP331" s="129"/>
      <c r="ABQ331" s="129"/>
      <c r="ABR331" s="129"/>
      <c r="ABS331" s="129"/>
      <c r="ABT331" s="129"/>
      <c r="ABU331" s="129"/>
      <c r="ABV331" s="129"/>
      <c r="ABW331" s="129"/>
      <c r="ABX331" s="129"/>
      <c r="ABY331" s="129"/>
      <c r="ABZ331" s="129"/>
      <c r="ACA331" s="129"/>
      <c r="ACB331" s="129"/>
      <c r="ACC331" s="129"/>
      <c r="ACD331" s="129"/>
      <c r="ACE331" s="129"/>
      <c r="ACF331" s="129"/>
      <c r="ACG331" s="129"/>
      <c r="ACH331" s="129"/>
      <c r="ACI331" s="129"/>
      <c r="ACJ331" s="129"/>
      <c r="ACK331" s="129"/>
      <c r="ACL331" s="129"/>
      <c r="ACM331" s="129"/>
      <c r="ACN331" s="129"/>
      <c r="ACO331" s="129"/>
      <c r="ACP331" s="129"/>
      <c r="ACQ331" s="129"/>
      <c r="ACR331" s="129"/>
      <c r="ACS331" s="129"/>
      <c r="ACT331" s="129"/>
      <c r="ACU331" s="129"/>
      <c r="ACV331" s="129"/>
      <c r="ACW331" s="129"/>
      <c r="ACX331" s="129"/>
      <c r="ACY331" s="129"/>
      <c r="ACZ331" s="129"/>
      <c r="ADA331" s="129"/>
      <c r="ADB331" s="129"/>
      <c r="ADC331" s="129"/>
      <c r="ADD331" s="129"/>
      <c r="ADE331" s="129"/>
      <c r="ADF331" s="129"/>
      <c r="ADG331" s="129"/>
      <c r="ADH331" s="129"/>
      <c r="ADI331" s="129"/>
      <c r="ADJ331" s="129"/>
      <c r="ADK331" s="129"/>
      <c r="ADL331" s="129"/>
      <c r="ADM331" s="129"/>
      <c r="ADN331" s="129"/>
      <c r="ADO331" s="129"/>
      <c r="ADP331" s="129"/>
      <c r="ADQ331" s="129"/>
      <c r="ADR331" s="129"/>
      <c r="ADS331" s="129"/>
      <c r="ADT331" s="129"/>
      <c r="ADU331" s="129"/>
      <c r="ADV331" s="129"/>
      <c r="ADW331" s="129"/>
      <c r="ADX331" s="129"/>
      <c r="ADY331" s="129"/>
      <c r="ADZ331" s="129"/>
      <c r="AEA331" s="129"/>
      <c r="AEB331" s="129"/>
      <c r="AEC331" s="129"/>
    </row>
    <row r="332" spans="1:809" s="187" customFormat="1" ht="15" customHeight="1">
      <c r="A332" s="180"/>
      <c r="B332" s="180"/>
      <c r="C332" s="185"/>
      <c r="D332" s="218"/>
      <c r="E332" s="188"/>
      <c r="F332" s="183"/>
      <c r="G332" s="189"/>
      <c r="H332" s="182"/>
      <c r="I332" s="189"/>
      <c r="J332" s="190"/>
      <c r="K332" s="191"/>
      <c r="L332" s="180"/>
      <c r="M332" s="181"/>
      <c r="N332" s="182"/>
      <c r="O332" s="183"/>
      <c r="P332" s="184"/>
      <c r="Q332" s="185"/>
      <c r="R332" s="186"/>
      <c r="S332" s="205" t="s">
        <v>738</v>
      </c>
      <c r="T332" s="205" t="s">
        <v>739</v>
      </c>
      <c r="U332" s="199" t="s">
        <v>740</v>
      </c>
      <c r="V332" s="225"/>
      <c r="W332" s="223"/>
      <c r="X332" s="223"/>
      <c r="Y332" s="223"/>
      <c r="Z332" s="223"/>
      <c r="AA332" s="223"/>
      <c r="AB332" s="224"/>
      <c r="AC332" s="225"/>
      <c r="AD332" s="225"/>
      <c r="AE332" s="225"/>
      <c r="AF332" s="225"/>
      <c r="AG332" s="225"/>
      <c r="AH332" s="225"/>
      <c r="AI332" s="225"/>
      <c r="AJ332" s="225"/>
      <c r="AK332" s="225"/>
      <c r="AL332" s="225"/>
      <c r="AM332" s="225"/>
      <c r="AN332" s="225"/>
      <c r="AO332" s="129"/>
      <c r="AP332" s="129"/>
      <c r="AQ332" s="129"/>
      <c r="AR332" s="129"/>
      <c r="AS332" s="129"/>
      <c r="AT332" s="129"/>
      <c r="AU332" s="129"/>
      <c r="AV332" s="129"/>
      <c r="AW332" s="129"/>
      <c r="AX332" s="129"/>
      <c r="AY332" s="129"/>
      <c r="AZ332" s="129"/>
      <c r="BA332" s="129"/>
      <c r="BB332" s="129"/>
      <c r="BC332" s="129"/>
      <c r="BD332" s="129"/>
      <c r="BE332" s="129"/>
      <c r="BF332" s="129"/>
      <c r="BG332" s="129"/>
      <c r="BH332" s="129"/>
      <c r="BI332" s="129"/>
      <c r="BJ332" s="129"/>
      <c r="BK332" s="129"/>
      <c r="BL332" s="129"/>
      <c r="BM332" s="129"/>
      <c r="BN332" s="129"/>
      <c r="BO332" s="129"/>
      <c r="BP332" s="129"/>
      <c r="BQ332" s="129"/>
      <c r="BR332" s="129"/>
      <c r="BS332" s="129"/>
      <c r="BT332" s="129"/>
      <c r="BU332" s="129"/>
      <c r="BV332" s="129"/>
      <c r="BW332" s="129"/>
      <c r="BX332" s="129"/>
      <c r="BY332" s="129"/>
      <c r="BZ332" s="129"/>
      <c r="CA332" s="129"/>
      <c r="CB332" s="129"/>
      <c r="CC332" s="129"/>
      <c r="CD332" s="129"/>
      <c r="CE332" s="129"/>
      <c r="CF332" s="129"/>
      <c r="CG332" s="129"/>
      <c r="CH332" s="129"/>
      <c r="CI332" s="129"/>
      <c r="CJ332" s="129"/>
      <c r="CK332" s="129"/>
      <c r="CL332" s="129"/>
      <c r="CM332" s="129"/>
      <c r="CN332" s="129"/>
      <c r="CO332" s="129"/>
      <c r="CP332" s="129"/>
      <c r="CQ332" s="129"/>
      <c r="CR332" s="129"/>
      <c r="CS332" s="129"/>
      <c r="CT332" s="129"/>
      <c r="CU332" s="129"/>
      <c r="CV332" s="129"/>
      <c r="CW332" s="129"/>
      <c r="CX332" s="129"/>
      <c r="CY332" s="129"/>
      <c r="CZ332" s="129"/>
      <c r="DA332" s="129"/>
      <c r="DB332" s="129"/>
      <c r="DC332" s="129"/>
      <c r="DD332" s="129"/>
      <c r="DE332" s="129"/>
      <c r="DF332" s="129"/>
      <c r="DG332" s="129"/>
      <c r="DH332" s="129"/>
      <c r="DI332" s="129"/>
      <c r="DJ332" s="129"/>
      <c r="DK332" s="129"/>
      <c r="DL332" s="129"/>
      <c r="DM332" s="129"/>
      <c r="DN332" s="129"/>
      <c r="DO332" s="129"/>
      <c r="DP332" s="129"/>
      <c r="DQ332" s="129"/>
      <c r="DR332" s="129"/>
      <c r="DS332" s="129"/>
      <c r="DT332" s="129"/>
      <c r="DU332" s="129"/>
      <c r="DV332" s="129"/>
      <c r="DW332" s="129"/>
      <c r="DX332" s="129"/>
      <c r="DY332" s="129"/>
      <c r="DZ332" s="129"/>
      <c r="EA332" s="129"/>
      <c r="EB332" s="129"/>
      <c r="EC332" s="129"/>
      <c r="ED332" s="129"/>
      <c r="EE332" s="129"/>
      <c r="EF332" s="129"/>
      <c r="EG332" s="129"/>
      <c r="EH332" s="129"/>
      <c r="EI332" s="129"/>
      <c r="EJ332" s="129"/>
      <c r="EK332" s="129"/>
      <c r="EL332" s="129"/>
      <c r="EM332" s="129"/>
      <c r="EN332" s="129"/>
      <c r="EO332" s="129"/>
      <c r="EP332" s="129"/>
      <c r="EQ332" s="129"/>
      <c r="ER332" s="129"/>
      <c r="ES332" s="129"/>
      <c r="ET332" s="129"/>
      <c r="EU332" s="129"/>
      <c r="EV332" s="129"/>
      <c r="EW332" s="129"/>
      <c r="EX332" s="129"/>
      <c r="EY332" s="129"/>
      <c r="EZ332" s="129"/>
      <c r="FA332" s="129"/>
      <c r="FB332" s="129"/>
      <c r="FC332" s="129"/>
      <c r="FD332" s="129"/>
      <c r="FE332" s="129"/>
      <c r="FF332" s="129"/>
      <c r="FG332" s="129"/>
      <c r="FH332" s="129"/>
      <c r="FI332" s="129"/>
      <c r="FJ332" s="129"/>
      <c r="FK332" s="129"/>
      <c r="FL332" s="129"/>
      <c r="FM332" s="129"/>
      <c r="FN332" s="129"/>
      <c r="FO332" s="129"/>
      <c r="FP332" s="129"/>
      <c r="FQ332" s="129"/>
      <c r="FR332" s="129"/>
      <c r="FS332" s="129"/>
      <c r="FT332" s="129"/>
      <c r="FU332" s="129"/>
      <c r="FV332" s="129"/>
      <c r="FW332" s="129"/>
      <c r="FX332" s="129"/>
      <c r="FY332" s="129"/>
      <c r="FZ332" s="129"/>
      <c r="GA332" s="129"/>
      <c r="GB332" s="129"/>
      <c r="GC332" s="129"/>
      <c r="GD332" s="129"/>
      <c r="GE332" s="129"/>
      <c r="GF332" s="129"/>
      <c r="GG332" s="129"/>
      <c r="GH332" s="129"/>
      <c r="GI332" s="129"/>
      <c r="GJ332" s="129"/>
      <c r="GK332" s="129"/>
      <c r="GL332" s="129"/>
      <c r="GM332" s="129"/>
      <c r="GN332" s="129"/>
      <c r="GO332" s="129"/>
      <c r="GP332" s="129"/>
      <c r="GQ332" s="129"/>
      <c r="GR332" s="129"/>
      <c r="GS332" s="129"/>
      <c r="GT332" s="129"/>
      <c r="GU332" s="129"/>
      <c r="GV332" s="129"/>
      <c r="GW332" s="129"/>
      <c r="GX332" s="129"/>
      <c r="GY332" s="129"/>
      <c r="GZ332" s="129"/>
      <c r="HA332" s="129"/>
      <c r="HB332" s="129"/>
      <c r="HC332" s="129"/>
      <c r="HD332" s="129"/>
      <c r="HE332" s="129"/>
      <c r="HF332" s="129"/>
      <c r="HG332" s="129"/>
      <c r="HH332" s="129"/>
      <c r="HI332" s="129"/>
      <c r="HJ332" s="129"/>
      <c r="HK332" s="129"/>
      <c r="HL332" s="129"/>
      <c r="HM332" s="129"/>
      <c r="HN332" s="129"/>
      <c r="HO332" s="129"/>
      <c r="HP332" s="129"/>
      <c r="HQ332" s="129"/>
      <c r="HR332" s="129"/>
      <c r="HS332" s="129"/>
      <c r="HT332" s="129"/>
      <c r="HU332" s="129"/>
      <c r="HV332" s="129"/>
      <c r="HW332" s="129"/>
      <c r="HX332" s="129"/>
      <c r="HY332" s="129"/>
      <c r="HZ332" s="129"/>
      <c r="IA332" s="129"/>
      <c r="IB332" s="129"/>
      <c r="IC332" s="129"/>
      <c r="ID332" s="129"/>
      <c r="IE332" s="129"/>
      <c r="IF332" s="129"/>
      <c r="IG332" s="129"/>
      <c r="IH332" s="129"/>
      <c r="II332" s="129"/>
      <c r="IJ332" s="129"/>
      <c r="IK332" s="129"/>
      <c r="IL332" s="129"/>
      <c r="IM332" s="129"/>
      <c r="IN332" s="129"/>
      <c r="IO332" s="129"/>
      <c r="IP332" s="129"/>
      <c r="IQ332" s="129"/>
      <c r="IR332" s="129"/>
      <c r="IS332" s="129"/>
      <c r="IT332" s="129"/>
      <c r="IU332" s="129"/>
      <c r="IV332" s="129"/>
      <c r="IW332" s="129"/>
      <c r="IX332" s="129"/>
      <c r="IY332" s="129"/>
      <c r="IZ332" s="129"/>
      <c r="JA332" s="129"/>
      <c r="JB332" s="129"/>
      <c r="JC332" s="129"/>
      <c r="JD332" s="129"/>
      <c r="JE332" s="129"/>
      <c r="JF332" s="129"/>
      <c r="JG332" s="129"/>
      <c r="JH332" s="129"/>
      <c r="JI332" s="129"/>
      <c r="JJ332" s="129"/>
      <c r="JK332" s="129"/>
      <c r="JL332" s="129"/>
      <c r="JM332" s="129"/>
      <c r="JN332" s="129"/>
      <c r="JO332" s="129"/>
      <c r="JP332" s="129"/>
      <c r="JQ332" s="129"/>
      <c r="JR332" s="129"/>
      <c r="JS332" s="129"/>
      <c r="JT332" s="129"/>
      <c r="JU332" s="129"/>
      <c r="JV332" s="129"/>
      <c r="JW332" s="129"/>
      <c r="JX332" s="129"/>
      <c r="JY332" s="129"/>
      <c r="JZ332" s="129"/>
      <c r="KA332" s="129"/>
      <c r="KB332" s="129"/>
      <c r="KC332" s="129"/>
      <c r="KD332" s="129"/>
      <c r="KE332" s="129"/>
      <c r="KF332" s="129"/>
      <c r="KG332" s="129"/>
      <c r="KH332" s="129"/>
      <c r="KI332" s="129"/>
      <c r="KJ332" s="129"/>
      <c r="KK332" s="129"/>
      <c r="KL332" s="129"/>
      <c r="KM332" s="129"/>
      <c r="KN332" s="129"/>
      <c r="KO332" s="129"/>
      <c r="KP332" s="129"/>
      <c r="KQ332" s="129"/>
      <c r="KR332" s="129"/>
      <c r="KS332" s="129"/>
      <c r="KT332" s="129"/>
      <c r="KU332" s="129"/>
      <c r="KV332" s="129"/>
      <c r="KW332" s="129"/>
      <c r="KX332" s="129"/>
      <c r="KY332" s="129"/>
      <c r="KZ332" s="129"/>
      <c r="LA332" s="129"/>
      <c r="LB332" s="129"/>
      <c r="LC332" s="129"/>
      <c r="LD332" s="129"/>
      <c r="LE332" s="129"/>
      <c r="LF332" s="129"/>
      <c r="LG332" s="129"/>
      <c r="LH332" s="129"/>
      <c r="LI332" s="129"/>
      <c r="LJ332" s="129"/>
      <c r="LK332" s="129"/>
      <c r="LL332" s="129"/>
      <c r="LM332" s="129"/>
      <c r="LN332" s="129"/>
      <c r="LO332" s="129"/>
      <c r="LP332" s="129"/>
      <c r="LQ332" s="129"/>
      <c r="LR332" s="129"/>
      <c r="LS332" s="129"/>
      <c r="LT332" s="129"/>
      <c r="LU332" s="129"/>
      <c r="LV332" s="129"/>
      <c r="LW332" s="129"/>
      <c r="LX332" s="129"/>
      <c r="LY332" s="129"/>
      <c r="LZ332" s="129"/>
      <c r="MA332" s="129"/>
      <c r="MB332" s="129"/>
      <c r="MC332" s="129"/>
      <c r="MD332" s="129"/>
      <c r="ME332" s="129"/>
      <c r="MF332" s="129"/>
      <c r="MG332" s="129"/>
      <c r="MH332" s="129"/>
      <c r="MI332" s="129"/>
      <c r="MJ332" s="129"/>
      <c r="MK332" s="129"/>
      <c r="ML332" s="129"/>
      <c r="MM332" s="129"/>
      <c r="MN332" s="129"/>
      <c r="MO332" s="129"/>
      <c r="MP332" s="129"/>
      <c r="MQ332" s="129"/>
      <c r="MR332" s="129"/>
      <c r="MS332" s="129"/>
      <c r="MT332" s="129"/>
      <c r="MU332" s="129"/>
      <c r="MV332" s="129"/>
      <c r="MW332" s="129"/>
      <c r="MX332" s="129"/>
      <c r="MY332" s="129"/>
      <c r="MZ332" s="129"/>
      <c r="NA332" s="129"/>
      <c r="NB332" s="129"/>
      <c r="NC332" s="129"/>
      <c r="ND332" s="129"/>
      <c r="NE332" s="129"/>
      <c r="NF332" s="129"/>
      <c r="NG332" s="129"/>
      <c r="NH332" s="129"/>
      <c r="NI332" s="129"/>
      <c r="NJ332" s="129"/>
      <c r="NK332" s="129"/>
      <c r="NL332" s="129"/>
      <c r="NM332" s="129"/>
      <c r="NN332" s="129"/>
      <c r="NO332" s="129"/>
      <c r="NP332" s="129"/>
      <c r="NQ332" s="129"/>
      <c r="NR332" s="129"/>
      <c r="NS332" s="129"/>
      <c r="NT332" s="129"/>
      <c r="NU332" s="129"/>
      <c r="NV332" s="129"/>
      <c r="NW332" s="129"/>
      <c r="NX332" s="129"/>
      <c r="NY332" s="129"/>
      <c r="NZ332" s="129"/>
      <c r="OA332" s="129"/>
      <c r="OB332" s="129"/>
      <c r="OC332" s="129"/>
      <c r="OD332" s="129"/>
      <c r="OE332" s="129"/>
      <c r="OF332" s="129"/>
      <c r="OG332" s="129"/>
      <c r="OH332" s="129"/>
      <c r="OI332" s="129"/>
      <c r="OJ332" s="129"/>
      <c r="OK332" s="129"/>
      <c r="OL332" s="129"/>
      <c r="OM332" s="129"/>
      <c r="ON332" s="129"/>
      <c r="OO332" s="129"/>
      <c r="OP332" s="129"/>
      <c r="OQ332" s="129"/>
      <c r="OR332" s="129"/>
      <c r="OS332" s="129"/>
      <c r="OT332" s="129"/>
      <c r="OU332" s="129"/>
      <c r="OV332" s="129"/>
      <c r="OW332" s="129"/>
      <c r="OX332" s="129"/>
      <c r="OY332" s="129"/>
      <c r="OZ332" s="129"/>
      <c r="PA332" s="129"/>
      <c r="PB332" s="129"/>
      <c r="PC332" s="129"/>
      <c r="PD332" s="129"/>
      <c r="PE332" s="129"/>
      <c r="PF332" s="129"/>
      <c r="PG332" s="129"/>
      <c r="PH332" s="129"/>
      <c r="PI332" s="129"/>
      <c r="PJ332" s="129"/>
      <c r="PK332" s="129"/>
      <c r="PL332" s="129"/>
      <c r="PM332" s="129"/>
      <c r="PN332" s="129"/>
      <c r="PO332" s="129"/>
      <c r="PP332" s="129"/>
      <c r="PQ332" s="129"/>
      <c r="PR332" s="129"/>
      <c r="PS332" s="129"/>
      <c r="PT332" s="129"/>
      <c r="PU332" s="129"/>
      <c r="PV332" s="129"/>
      <c r="PW332" s="129"/>
      <c r="PX332" s="129"/>
      <c r="PY332" s="129"/>
      <c r="PZ332" s="129"/>
      <c r="QA332" s="129"/>
      <c r="QB332" s="129"/>
      <c r="QC332" s="129"/>
      <c r="QD332" s="129"/>
      <c r="QE332" s="129"/>
      <c r="QF332" s="129"/>
      <c r="QG332" s="129"/>
      <c r="QH332" s="129"/>
      <c r="QI332" s="129"/>
      <c r="QJ332" s="129"/>
      <c r="QK332" s="129"/>
      <c r="QL332" s="129"/>
      <c r="QM332" s="129"/>
      <c r="QN332" s="129"/>
      <c r="QO332" s="129"/>
      <c r="QP332" s="129"/>
      <c r="QQ332" s="129"/>
      <c r="QR332" s="129"/>
      <c r="QS332" s="129"/>
      <c r="QT332" s="129"/>
      <c r="QU332" s="129"/>
      <c r="QV332" s="129"/>
      <c r="QW332" s="129"/>
      <c r="QX332" s="129"/>
      <c r="QY332" s="129"/>
      <c r="QZ332" s="129"/>
      <c r="RA332" s="129"/>
      <c r="RB332" s="129"/>
      <c r="RC332" s="129"/>
      <c r="RD332" s="129"/>
      <c r="RE332" s="129"/>
      <c r="RF332" s="129"/>
      <c r="RG332" s="129"/>
      <c r="RH332" s="129"/>
      <c r="RI332" s="129"/>
      <c r="RJ332" s="129"/>
      <c r="RK332" s="129"/>
      <c r="RL332" s="129"/>
      <c r="RM332" s="129"/>
      <c r="RN332" s="129"/>
      <c r="RO332" s="129"/>
      <c r="RP332" s="129"/>
      <c r="RQ332" s="129"/>
      <c r="RR332" s="129"/>
      <c r="RS332" s="129"/>
      <c r="RT332" s="129"/>
      <c r="RU332" s="129"/>
      <c r="RV332" s="129"/>
      <c r="RW332" s="129"/>
      <c r="RX332" s="129"/>
      <c r="RY332" s="129"/>
      <c r="RZ332" s="129"/>
      <c r="SA332" s="129"/>
      <c r="SB332" s="129"/>
      <c r="SC332" s="129"/>
      <c r="SD332" s="129"/>
      <c r="SE332" s="129"/>
      <c r="SF332" s="129"/>
      <c r="SG332" s="129"/>
      <c r="SH332" s="129"/>
      <c r="SI332" s="129"/>
      <c r="SJ332" s="129"/>
      <c r="SK332" s="129"/>
      <c r="SL332" s="129"/>
      <c r="SM332" s="129"/>
      <c r="SN332" s="129"/>
      <c r="SO332" s="129"/>
      <c r="SP332" s="129"/>
      <c r="SQ332" s="129"/>
      <c r="SR332" s="129"/>
      <c r="SS332" s="129"/>
      <c r="ST332" s="129"/>
      <c r="SU332" s="129"/>
      <c r="SV332" s="129"/>
      <c r="SW332" s="129"/>
      <c r="SX332" s="129"/>
      <c r="SY332" s="129"/>
      <c r="SZ332" s="129"/>
      <c r="TA332" s="129"/>
      <c r="TB332" s="129"/>
      <c r="TC332" s="129"/>
      <c r="TD332" s="129"/>
      <c r="TE332" s="129"/>
      <c r="TF332" s="129"/>
      <c r="TG332" s="129"/>
      <c r="TH332" s="129"/>
      <c r="TI332" s="129"/>
      <c r="TJ332" s="129"/>
      <c r="TK332" s="129"/>
      <c r="TL332" s="129"/>
      <c r="TM332" s="129"/>
      <c r="TN332" s="129"/>
      <c r="TO332" s="129"/>
      <c r="TP332" s="129"/>
      <c r="TQ332" s="129"/>
      <c r="TR332" s="129"/>
      <c r="TS332" s="129"/>
      <c r="TT332" s="129"/>
      <c r="TU332" s="129"/>
      <c r="TV332" s="129"/>
      <c r="TW332" s="129"/>
      <c r="TX332" s="129"/>
      <c r="TY332" s="129"/>
      <c r="TZ332" s="129"/>
      <c r="UA332" s="129"/>
      <c r="UB332" s="129"/>
      <c r="UC332" s="129"/>
      <c r="UD332" s="129"/>
      <c r="UE332" s="129"/>
      <c r="UF332" s="129"/>
      <c r="UG332" s="129"/>
      <c r="UH332" s="129"/>
      <c r="UI332" s="129"/>
      <c r="UJ332" s="129"/>
      <c r="UK332" s="129"/>
      <c r="UL332" s="129"/>
      <c r="UM332" s="129"/>
      <c r="UN332" s="129"/>
      <c r="UO332" s="129"/>
      <c r="UP332" s="129"/>
      <c r="UQ332" s="129"/>
      <c r="UR332" s="129"/>
      <c r="US332" s="129"/>
      <c r="UT332" s="129"/>
      <c r="UU332" s="129"/>
      <c r="UV332" s="129"/>
      <c r="UW332" s="129"/>
      <c r="UX332" s="129"/>
      <c r="UY332" s="129"/>
      <c r="UZ332" s="129"/>
      <c r="VA332" s="129"/>
      <c r="VB332" s="129"/>
      <c r="VC332" s="129"/>
      <c r="VD332" s="129"/>
      <c r="VE332" s="129"/>
      <c r="VF332" s="129"/>
      <c r="VG332" s="129"/>
      <c r="VH332" s="129"/>
      <c r="VI332" s="129"/>
      <c r="VJ332" s="129"/>
      <c r="VK332" s="129"/>
      <c r="VL332" s="129"/>
      <c r="VM332" s="129"/>
      <c r="VN332" s="129"/>
      <c r="VO332" s="129"/>
      <c r="VP332" s="129"/>
      <c r="VQ332" s="129"/>
      <c r="VR332" s="129"/>
      <c r="VS332" s="129"/>
      <c r="VT332" s="129"/>
      <c r="VU332" s="129"/>
      <c r="VV332" s="129"/>
      <c r="VW332" s="129"/>
      <c r="VX332" s="129"/>
      <c r="VY332" s="129"/>
      <c r="VZ332" s="129"/>
      <c r="WA332" s="129"/>
      <c r="WB332" s="129"/>
      <c r="WC332" s="129"/>
      <c r="WD332" s="129"/>
      <c r="WE332" s="129"/>
      <c r="WF332" s="129"/>
      <c r="WG332" s="129"/>
      <c r="WH332" s="129"/>
      <c r="WI332" s="129"/>
      <c r="WJ332" s="129"/>
      <c r="WK332" s="129"/>
      <c r="WL332" s="129"/>
      <c r="WM332" s="129"/>
      <c r="WN332" s="129"/>
      <c r="WO332" s="129"/>
      <c r="WP332" s="129"/>
      <c r="WQ332" s="129"/>
      <c r="WR332" s="129"/>
      <c r="WS332" s="129"/>
      <c r="WT332" s="129"/>
      <c r="WU332" s="129"/>
      <c r="WV332" s="129"/>
      <c r="WW332" s="129"/>
      <c r="WX332" s="129"/>
      <c r="WY332" s="129"/>
      <c r="WZ332" s="129"/>
      <c r="XA332" s="129"/>
      <c r="XB332" s="129"/>
      <c r="XC332" s="129"/>
      <c r="XD332" s="129"/>
      <c r="XE332" s="129"/>
      <c r="XF332" s="129"/>
      <c r="XG332" s="129"/>
      <c r="XH332" s="129"/>
      <c r="XI332" s="129"/>
      <c r="XJ332" s="129"/>
      <c r="XK332" s="129"/>
      <c r="XL332" s="129"/>
      <c r="XM332" s="129"/>
      <c r="XN332" s="129"/>
      <c r="XO332" s="129"/>
      <c r="XP332" s="129"/>
      <c r="XQ332" s="129"/>
      <c r="XR332" s="129"/>
      <c r="XS332" s="129"/>
      <c r="XT332" s="129"/>
      <c r="XU332" s="129"/>
      <c r="XV332" s="129"/>
      <c r="XW332" s="129"/>
      <c r="XX332" s="129"/>
      <c r="XY332" s="129"/>
      <c r="XZ332" s="129"/>
      <c r="YA332" s="129"/>
      <c r="YB332" s="129"/>
      <c r="YC332" s="129"/>
      <c r="YD332" s="129"/>
      <c r="YE332" s="129"/>
      <c r="YF332" s="129"/>
      <c r="YG332" s="129"/>
      <c r="YH332" s="129"/>
      <c r="YI332" s="129"/>
      <c r="YJ332" s="129"/>
      <c r="YK332" s="129"/>
      <c r="YL332" s="129"/>
      <c r="YM332" s="129"/>
      <c r="YN332" s="129"/>
      <c r="YO332" s="129"/>
      <c r="YP332" s="129"/>
      <c r="YQ332" s="129"/>
      <c r="YR332" s="129"/>
      <c r="YS332" s="129"/>
      <c r="YT332" s="129"/>
      <c r="YU332" s="129"/>
      <c r="YV332" s="129"/>
      <c r="YW332" s="129"/>
      <c r="YX332" s="129"/>
      <c r="YY332" s="129"/>
      <c r="YZ332" s="129"/>
      <c r="ZA332" s="129"/>
      <c r="ZB332" s="129"/>
      <c r="ZC332" s="129"/>
      <c r="ZD332" s="129"/>
      <c r="ZE332" s="129"/>
      <c r="ZF332" s="129"/>
      <c r="ZG332" s="129"/>
      <c r="ZH332" s="129"/>
      <c r="ZI332" s="129"/>
      <c r="ZJ332" s="129"/>
      <c r="ZK332" s="129"/>
      <c r="ZL332" s="129"/>
      <c r="ZM332" s="129"/>
      <c r="ZN332" s="129"/>
      <c r="ZO332" s="129"/>
      <c r="ZP332" s="129"/>
      <c r="ZQ332" s="129"/>
      <c r="ZR332" s="129"/>
      <c r="ZS332" s="129"/>
      <c r="ZT332" s="129"/>
      <c r="ZU332" s="129"/>
      <c r="ZV332" s="129"/>
      <c r="ZW332" s="129"/>
      <c r="ZX332" s="129"/>
      <c r="ZY332" s="129"/>
      <c r="ZZ332" s="129"/>
      <c r="AAA332" s="129"/>
      <c r="AAB332" s="129"/>
      <c r="AAC332" s="129"/>
      <c r="AAD332" s="129"/>
      <c r="AAE332" s="129"/>
      <c r="AAF332" s="129"/>
      <c r="AAG332" s="129"/>
      <c r="AAH332" s="129"/>
      <c r="AAI332" s="129"/>
      <c r="AAJ332" s="129"/>
      <c r="AAK332" s="129"/>
      <c r="AAL332" s="129"/>
      <c r="AAM332" s="129"/>
      <c r="AAN332" s="129"/>
      <c r="AAO332" s="129"/>
      <c r="AAP332" s="129"/>
      <c r="AAQ332" s="129"/>
      <c r="AAR332" s="129"/>
      <c r="AAS332" s="129"/>
      <c r="AAT332" s="129"/>
      <c r="AAU332" s="129"/>
      <c r="AAV332" s="129"/>
      <c r="AAW332" s="129"/>
      <c r="AAX332" s="129"/>
      <c r="AAY332" s="129"/>
      <c r="AAZ332" s="129"/>
      <c r="ABA332" s="129"/>
      <c r="ABB332" s="129"/>
      <c r="ABC332" s="129"/>
      <c r="ABD332" s="129"/>
      <c r="ABE332" s="129"/>
      <c r="ABF332" s="129"/>
      <c r="ABG332" s="129"/>
      <c r="ABH332" s="129"/>
      <c r="ABI332" s="129"/>
      <c r="ABJ332" s="129"/>
      <c r="ABK332" s="129"/>
      <c r="ABL332" s="129"/>
      <c r="ABM332" s="129"/>
      <c r="ABN332" s="129"/>
      <c r="ABO332" s="129"/>
      <c r="ABP332" s="129"/>
      <c r="ABQ332" s="129"/>
      <c r="ABR332" s="129"/>
      <c r="ABS332" s="129"/>
      <c r="ABT332" s="129"/>
      <c r="ABU332" s="129"/>
      <c r="ABV332" s="129"/>
      <c r="ABW332" s="129"/>
      <c r="ABX332" s="129"/>
      <c r="ABY332" s="129"/>
      <c r="ABZ332" s="129"/>
      <c r="ACA332" s="129"/>
      <c r="ACB332" s="129"/>
      <c r="ACC332" s="129"/>
      <c r="ACD332" s="129"/>
      <c r="ACE332" s="129"/>
      <c r="ACF332" s="129"/>
      <c r="ACG332" s="129"/>
      <c r="ACH332" s="129"/>
      <c r="ACI332" s="129"/>
      <c r="ACJ332" s="129"/>
      <c r="ACK332" s="129"/>
      <c r="ACL332" s="129"/>
      <c r="ACM332" s="129"/>
      <c r="ACN332" s="129"/>
      <c r="ACO332" s="129"/>
      <c r="ACP332" s="129"/>
      <c r="ACQ332" s="129"/>
      <c r="ACR332" s="129"/>
      <c r="ACS332" s="129"/>
      <c r="ACT332" s="129"/>
      <c r="ACU332" s="129"/>
      <c r="ACV332" s="129"/>
      <c r="ACW332" s="129"/>
      <c r="ACX332" s="129"/>
      <c r="ACY332" s="129"/>
      <c r="ACZ332" s="129"/>
      <c r="ADA332" s="129"/>
      <c r="ADB332" s="129"/>
      <c r="ADC332" s="129"/>
      <c r="ADD332" s="129"/>
      <c r="ADE332" s="129"/>
      <c r="ADF332" s="129"/>
      <c r="ADG332" s="129"/>
      <c r="ADH332" s="129"/>
      <c r="ADI332" s="129"/>
      <c r="ADJ332" s="129"/>
      <c r="ADK332" s="129"/>
      <c r="ADL332" s="129"/>
      <c r="ADM332" s="129"/>
      <c r="ADN332" s="129"/>
      <c r="ADO332" s="129"/>
      <c r="ADP332" s="129"/>
      <c r="ADQ332" s="129"/>
      <c r="ADR332" s="129"/>
      <c r="ADS332" s="129"/>
      <c r="ADT332" s="129"/>
      <c r="ADU332" s="129"/>
      <c r="ADV332" s="129"/>
      <c r="ADW332" s="129"/>
      <c r="ADX332" s="129"/>
      <c r="ADY332" s="129"/>
      <c r="ADZ332" s="129"/>
      <c r="AEA332" s="129"/>
      <c r="AEB332" s="129"/>
      <c r="AEC332" s="129"/>
    </row>
    <row r="333" spans="1:809" s="187" customFormat="1" ht="15" customHeight="1">
      <c r="A333" s="180"/>
      <c r="B333" s="180"/>
      <c r="C333" s="185"/>
      <c r="D333" s="227"/>
      <c r="E333" s="188"/>
      <c r="F333" s="183"/>
      <c r="G333" s="189"/>
      <c r="H333" s="182"/>
      <c r="I333" s="189"/>
      <c r="J333" s="190"/>
      <c r="K333" s="191"/>
      <c r="L333" s="180"/>
      <c r="M333" s="181"/>
      <c r="N333" s="182"/>
      <c r="O333" s="183"/>
      <c r="P333" s="184"/>
      <c r="Q333" s="185"/>
      <c r="R333" s="186"/>
      <c r="S333" s="205" t="s">
        <v>741</v>
      </c>
      <c r="T333" s="205" t="s">
        <v>742</v>
      </c>
      <c r="U333" s="199" t="s">
        <v>743</v>
      </c>
      <c r="V333" s="225"/>
      <c r="W333" s="223"/>
      <c r="X333" s="223"/>
      <c r="Y333" s="223"/>
      <c r="Z333" s="223"/>
      <c r="AA333" s="223"/>
      <c r="AB333" s="224"/>
      <c r="AC333" s="225"/>
      <c r="AD333" s="225"/>
      <c r="AE333" s="225"/>
      <c r="AF333" s="225"/>
      <c r="AG333" s="225"/>
      <c r="AH333" s="225"/>
      <c r="AI333" s="225"/>
      <c r="AJ333" s="225"/>
      <c r="AK333" s="225"/>
      <c r="AL333" s="225"/>
      <c r="AM333" s="225"/>
      <c r="AN333" s="225"/>
      <c r="AO333" s="129"/>
      <c r="AP333" s="129"/>
      <c r="AQ333" s="129"/>
      <c r="AR333" s="129"/>
      <c r="AS333" s="129"/>
      <c r="AT333" s="129"/>
      <c r="AU333" s="129"/>
      <c r="AV333" s="129"/>
      <c r="AW333" s="129"/>
      <c r="AX333" s="129"/>
      <c r="AY333" s="129"/>
      <c r="AZ333" s="129"/>
      <c r="BA333" s="129"/>
      <c r="BB333" s="129"/>
      <c r="BC333" s="129"/>
      <c r="BD333" s="129"/>
      <c r="BE333" s="129"/>
      <c r="BF333" s="129"/>
      <c r="BG333" s="129"/>
      <c r="BH333" s="129"/>
      <c r="BI333" s="129"/>
      <c r="BJ333" s="129"/>
      <c r="BK333" s="129"/>
      <c r="BL333" s="129"/>
      <c r="BM333" s="129"/>
      <c r="BN333" s="129"/>
      <c r="BO333" s="129"/>
      <c r="BP333" s="129"/>
      <c r="BQ333" s="129"/>
      <c r="BR333" s="129"/>
      <c r="BS333" s="129"/>
      <c r="BT333" s="129"/>
      <c r="BU333" s="129"/>
      <c r="BV333" s="129"/>
      <c r="BW333" s="129"/>
      <c r="BX333" s="129"/>
      <c r="BY333" s="129"/>
      <c r="BZ333" s="129"/>
      <c r="CA333" s="129"/>
      <c r="CB333" s="129"/>
      <c r="CC333" s="129"/>
      <c r="CD333" s="129"/>
      <c r="CE333" s="129"/>
      <c r="CF333" s="129"/>
      <c r="CG333" s="129"/>
      <c r="CH333" s="129"/>
      <c r="CI333" s="129"/>
      <c r="CJ333" s="129"/>
      <c r="CK333" s="129"/>
      <c r="CL333" s="129"/>
      <c r="CM333" s="129"/>
      <c r="CN333" s="129"/>
      <c r="CO333" s="129"/>
      <c r="CP333" s="129"/>
      <c r="CQ333" s="129"/>
      <c r="CR333" s="129"/>
      <c r="CS333" s="129"/>
      <c r="CT333" s="129"/>
      <c r="CU333" s="129"/>
      <c r="CV333" s="129"/>
      <c r="CW333" s="129"/>
      <c r="CX333" s="129"/>
      <c r="CY333" s="129"/>
      <c r="CZ333" s="129"/>
      <c r="DA333" s="129"/>
      <c r="DB333" s="129"/>
      <c r="DC333" s="129"/>
      <c r="DD333" s="129"/>
      <c r="DE333" s="129"/>
      <c r="DF333" s="129"/>
      <c r="DG333" s="129"/>
      <c r="DH333" s="129"/>
      <c r="DI333" s="129"/>
      <c r="DJ333" s="129"/>
      <c r="DK333" s="129"/>
      <c r="DL333" s="129"/>
      <c r="DM333" s="129"/>
      <c r="DN333" s="129"/>
      <c r="DO333" s="129"/>
      <c r="DP333" s="129"/>
      <c r="DQ333" s="129"/>
      <c r="DR333" s="129"/>
      <c r="DS333" s="129"/>
      <c r="DT333" s="129"/>
      <c r="DU333" s="129"/>
      <c r="DV333" s="129"/>
      <c r="DW333" s="129"/>
      <c r="DX333" s="129"/>
      <c r="DY333" s="129"/>
      <c r="DZ333" s="129"/>
      <c r="EA333" s="129"/>
      <c r="EB333" s="129"/>
      <c r="EC333" s="129"/>
      <c r="ED333" s="129"/>
      <c r="EE333" s="129"/>
      <c r="EF333" s="129"/>
      <c r="EG333" s="129"/>
      <c r="EH333" s="129"/>
      <c r="EI333" s="129"/>
      <c r="EJ333" s="129"/>
      <c r="EK333" s="129"/>
      <c r="EL333" s="129"/>
      <c r="EM333" s="129"/>
      <c r="EN333" s="129"/>
      <c r="EO333" s="129"/>
      <c r="EP333" s="129"/>
      <c r="EQ333" s="129"/>
      <c r="ER333" s="129"/>
      <c r="ES333" s="129"/>
      <c r="ET333" s="129"/>
      <c r="EU333" s="129"/>
      <c r="EV333" s="129"/>
      <c r="EW333" s="129"/>
      <c r="EX333" s="129"/>
      <c r="EY333" s="129"/>
      <c r="EZ333" s="129"/>
      <c r="FA333" s="129"/>
      <c r="FB333" s="129"/>
      <c r="FC333" s="129"/>
      <c r="FD333" s="129"/>
      <c r="FE333" s="129"/>
      <c r="FF333" s="129"/>
      <c r="FG333" s="129"/>
      <c r="FH333" s="129"/>
      <c r="FI333" s="129"/>
      <c r="FJ333" s="129"/>
      <c r="FK333" s="129"/>
      <c r="FL333" s="129"/>
      <c r="FM333" s="129"/>
      <c r="FN333" s="129"/>
      <c r="FO333" s="129"/>
      <c r="FP333" s="129"/>
      <c r="FQ333" s="129"/>
      <c r="FR333" s="129"/>
      <c r="FS333" s="129"/>
      <c r="FT333" s="129"/>
      <c r="FU333" s="129"/>
      <c r="FV333" s="129"/>
      <c r="FW333" s="129"/>
      <c r="FX333" s="129"/>
      <c r="FY333" s="129"/>
      <c r="FZ333" s="129"/>
      <c r="GA333" s="129"/>
      <c r="GB333" s="129"/>
      <c r="GC333" s="129"/>
      <c r="GD333" s="129"/>
      <c r="GE333" s="129"/>
      <c r="GF333" s="129"/>
      <c r="GG333" s="129"/>
      <c r="GH333" s="129"/>
      <c r="GI333" s="129"/>
      <c r="GJ333" s="129"/>
      <c r="GK333" s="129"/>
      <c r="GL333" s="129"/>
      <c r="GM333" s="129"/>
      <c r="GN333" s="129"/>
      <c r="GO333" s="129"/>
      <c r="GP333" s="129"/>
      <c r="GQ333" s="129"/>
      <c r="GR333" s="129"/>
      <c r="GS333" s="129"/>
      <c r="GT333" s="129"/>
      <c r="GU333" s="129"/>
      <c r="GV333" s="129"/>
      <c r="GW333" s="129"/>
      <c r="GX333" s="129"/>
      <c r="GY333" s="129"/>
      <c r="GZ333" s="129"/>
      <c r="HA333" s="129"/>
      <c r="HB333" s="129"/>
      <c r="HC333" s="129"/>
      <c r="HD333" s="129"/>
      <c r="HE333" s="129"/>
      <c r="HF333" s="129"/>
      <c r="HG333" s="129"/>
      <c r="HH333" s="129"/>
      <c r="HI333" s="129"/>
      <c r="HJ333" s="129"/>
      <c r="HK333" s="129"/>
      <c r="HL333" s="129"/>
      <c r="HM333" s="129"/>
      <c r="HN333" s="129"/>
      <c r="HO333" s="129"/>
      <c r="HP333" s="129"/>
      <c r="HQ333" s="129"/>
      <c r="HR333" s="129"/>
      <c r="HS333" s="129"/>
      <c r="HT333" s="129"/>
      <c r="HU333" s="129"/>
      <c r="HV333" s="129"/>
      <c r="HW333" s="129"/>
      <c r="HX333" s="129"/>
      <c r="HY333" s="129"/>
      <c r="HZ333" s="129"/>
      <c r="IA333" s="129"/>
      <c r="IB333" s="129"/>
      <c r="IC333" s="129"/>
      <c r="ID333" s="129"/>
      <c r="IE333" s="129"/>
      <c r="IF333" s="129"/>
      <c r="IG333" s="129"/>
      <c r="IH333" s="129"/>
      <c r="II333" s="129"/>
      <c r="IJ333" s="129"/>
      <c r="IK333" s="129"/>
      <c r="IL333" s="129"/>
      <c r="IM333" s="129"/>
      <c r="IN333" s="129"/>
      <c r="IO333" s="129"/>
      <c r="IP333" s="129"/>
      <c r="IQ333" s="129"/>
      <c r="IR333" s="129"/>
      <c r="IS333" s="129"/>
      <c r="IT333" s="129"/>
      <c r="IU333" s="129"/>
      <c r="IV333" s="129"/>
      <c r="IW333" s="129"/>
      <c r="IX333" s="129"/>
      <c r="IY333" s="129"/>
      <c r="IZ333" s="129"/>
      <c r="JA333" s="129"/>
      <c r="JB333" s="129"/>
      <c r="JC333" s="129"/>
      <c r="JD333" s="129"/>
      <c r="JE333" s="129"/>
      <c r="JF333" s="129"/>
      <c r="JG333" s="129"/>
      <c r="JH333" s="129"/>
      <c r="JI333" s="129"/>
      <c r="JJ333" s="129"/>
      <c r="JK333" s="129"/>
      <c r="JL333" s="129"/>
      <c r="JM333" s="129"/>
      <c r="JN333" s="129"/>
      <c r="JO333" s="129"/>
      <c r="JP333" s="129"/>
      <c r="JQ333" s="129"/>
      <c r="JR333" s="129"/>
      <c r="JS333" s="129"/>
      <c r="JT333" s="129"/>
      <c r="JU333" s="129"/>
      <c r="JV333" s="129"/>
      <c r="JW333" s="129"/>
      <c r="JX333" s="129"/>
      <c r="JY333" s="129"/>
      <c r="JZ333" s="129"/>
      <c r="KA333" s="129"/>
      <c r="KB333" s="129"/>
      <c r="KC333" s="129"/>
      <c r="KD333" s="129"/>
      <c r="KE333" s="129"/>
      <c r="KF333" s="129"/>
      <c r="KG333" s="129"/>
      <c r="KH333" s="129"/>
      <c r="KI333" s="129"/>
      <c r="KJ333" s="129"/>
      <c r="KK333" s="129"/>
      <c r="KL333" s="129"/>
      <c r="KM333" s="129"/>
      <c r="KN333" s="129"/>
      <c r="KO333" s="129"/>
      <c r="KP333" s="129"/>
      <c r="KQ333" s="129"/>
      <c r="KR333" s="129"/>
      <c r="KS333" s="129"/>
      <c r="KT333" s="129"/>
      <c r="KU333" s="129"/>
      <c r="KV333" s="129"/>
      <c r="KW333" s="129"/>
      <c r="KX333" s="129"/>
      <c r="KY333" s="129"/>
      <c r="KZ333" s="129"/>
      <c r="LA333" s="129"/>
      <c r="LB333" s="129"/>
      <c r="LC333" s="129"/>
      <c r="LD333" s="129"/>
      <c r="LE333" s="129"/>
      <c r="LF333" s="129"/>
      <c r="LG333" s="129"/>
      <c r="LH333" s="129"/>
      <c r="LI333" s="129"/>
      <c r="LJ333" s="129"/>
      <c r="LK333" s="129"/>
      <c r="LL333" s="129"/>
      <c r="LM333" s="129"/>
      <c r="LN333" s="129"/>
      <c r="LO333" s="129"/>
      <c r="LP333" s="129"/>
      <c r="LQ333" s="129"/>
      <c r="LR333" s="129"/>
      <c r="LS333" s="129"/>
      <c r="LT333" s="129"/>
      <c r="LU333" s="129"/>
      <c r="LV333" s="129"/>
      <c r="LW333" s="129"/>
      <c r="LX333" s="129"/>
      <c r="LY333" s="129"/>
      <c r="LZ333" s="129"/>
      <c r="MA333" s="129"/>
      <c r="MB333" s="129"/>
      <c r="MC333" s="129"/>
      <c r="MD333" s="129"/>
      <c r="ME333" s="129"/>
      <c r="MF333" s="129"/>
      <c r="MG333" s="129"/>
      <c r="MH333" s="129"/>
      <c r="MI333" s="129"/>
      <c r="MJ333" s="129"/>
      <c r="MK333" s="129"/>
      <c r="ML333" s="129"/>
      <c r="MM333" s="129"/>
      <c r="MN333" s="129"/>
      <c r="MO333" s="129"/>
      <c r="MP333" s="129"/>
      <c r="MQ333" s="129"/>
      <c r="MR333" s="129"/>
      <c r="MS333" s="129"/>
      <c r="MT333" s="129"/>
      <c r="MU333" s="129"/>
      <c r="MV333" s="129"/>
      <c r="MW333" s="129"/>
      <c r="MX333" s="129"/>
      <c r="MY333" s="129"/>
      <c r="MZ333" s="129"/>
      <c r="NA333" s="129"/>
      <c r="NB333" s="129"/>
      <c r="NC333" s="129"/>
      <c r="ND333" s="129"/>
      <c r="NE333" s="129"/>
      <c r="NF333" s="129"/>
      <c r="NG333" s="129"/>
      <c r="NH333" s="129"/>
      <c r="NI333" s="129"/>
      <c r="NJ333" s="129"/>
      <c r="NK333" s="129"/>
      <c r="NL333" s="129"/>
      <c r="NM333" s="129"/>
      <c r="NN333" s="129"/>
      <c r="NO333" s="129"/>
      <c r="NP333" s="129"/>
      <c r="NQ333" s="129"/>
      <c r="NR333" s="129"/>
      <c r="NS333" s="129"/>
      <c r="NT333" s="129"/>
      <c r="NU333" s="129"/>
      <c r="NV333" s="129"/>
      <c r="NW333" s="129"/>
      <c r="NX333" s="129"/>
      <c r="NY333" s="129"/>
      <c r="NZ333" s="129"/>
      <c r="OA333" s="129"/>
      <c r="OB333" s="129"/>
      <c r="OC333" s="129"/>
      <c r="OD333" s="129"/>
      <c r="OE333" s="129"/>
      <c r="OF333" s="129"/>
      <c r="OG333" s="129"/>
      <c r="OH333" s="129"/>
      <c r="OI333" s="129"/>
      <c r="OJ333" s="129"/>
      <c r="OK333" s="129"/>
      <c r="OL333" s="129"/>
      <c r="OM333" s="129"/>
      <c r="ON333" s="129"/>
      <c r="OO333" s="129"/>
      <c r="OP333" s="129"/>
      <c r="OQ333" s="129"/>
      <c r="OR333" s="129"/>
      <c r="OS333" s="129"/>
      <c r="OT333" s="129"/>
      <c r="OU333" s="129"/>
      <c r="OV333" s="129"/>
      <c r="OW333" s="129"/>
      <c r="OX333" s="129"/>
      <c r="OY333" s="129"/>
      <c r="OZ333" s="129"/>
      <c r="PA333" s="129"/>
      <c r="PB333" s="129"/>
      <c r="PC333" s="129"/>
      <c r="PD333" s="129"/>
      <c r="PE333" s="129"/>
      <c r="PF333" s="129"/>
      <c r="PG333" s="129"/>
      <c r="PH333" s="129"/>
      <c r="PI333" s="129"/>
      <c r="PJ333" s="129"/>
      <c r="PK333" s="129"/>
      <c r="PL333" s="129"/>
      <c r="PM333" s="129"/>
      <c r="PN333" s="129"/>
      <c r="PO333" s="129"/>
      <c r="PP333" s="129"/>
      <c r="PQ333" s="129"/>
      <c r="PR333" s="129"/>
      <c r="PS333" s="129"/>
      <c r="PT333" s="129"/>
      <c r="PU333" s="129"/>
      <c r="PV333" s="129"/>
      <c r="PW333" s="129"/>
      <c r="PX333" s="129"/>
      <c r="PY333" s="129"/>
      <c r="PZ333" s="129"/>
      <c r="QA333" s="129"/>
      <c r="QB333" s="129"/>
      <c r="QC333" s="129"/>
      <c r="QD333" s="129"/>
      <c r="QE333" s="129"/>
      <c r="QF333" s="129"/>
      <c r="QG333" s="129"/>
      <c r="QH333" s="129"/>
      <c r="QI333" s="129"/>
      <c r="QJ333" s="129"/>
      <c r="QK333" s="129"/>
      <c r="QL333" s="129"/>
      <c r="QM333" s="129"/>
      <c r="QN333" s="129"/>
      <c r="QO333" s="129"/>
      <c r="QP333" s="129"/>
      <c r="QQ333" s="129"/>
      <c r="QR333" s="129"/>
      <c r="QS333" s="129"/>
      <c r="QT333" s="129"/>
      <c r="QU333" s="129"/>
      <c r="QV333" s="129"/>
      <c r="QW333" s="129"/>
      <c r="QX333" s="129"/>
      <c r="QY333" s="129"/>
      <c r="QZ333" s="129"/>
      <c r="RA333" s="129"/>
      <c r="RB333" s="129"/>
      <c r="RC333" s="129"/>
      <c r="RD333" s="129"/>
      <c r="RE333" s="129"/>
      <c r="RF333" s="129"/>
      <c r="RG333" s="129"/>
      <c r="RH333" s="129"/>
      <c r="RI333" s="129"/>
      <c r="RJ333" s="129"/>
      <c r="RK333" s="129"/>
      <c r="RL333" s="129"/>
      <c r="RM333" s="129"/>
      <c r="RN333" s="129"/>
      <c r="RO333" s="129"/>
      <c r="RP333" s="129"/>
      <c r="RQ333" s="129"/>
      <c r="RR333" s="129"/>
      <c r="RS333" s="129"/>
      <c r="RT333" s="129"/>
      <c r="RU333" s="129"/>
      <c r="RV333" s="129"/>
      <c r="RW333" s="129"/>
      <c r="RX333" s="129"/>
      <c r="RY333" s="129"/>
      <c r="RZ333" s="129"/>
      <c r="SA333" s="129"/>
      <c r="SB333" s="129"/>
      <c r="SC333" s="129"/>
      <c r="SD333" s="129"/>
      <c r="SE333" s="129"/>
      <c r="SF333" s="129"/>
      <c r="SG333" s="129"/>
      <c r="SH333" s="129"/>
      <c r="SI333" s="129"/>
      <c r="SJ333" s="129"/>
      <c r="SK333" s="129"/>
      <c r="SL333" s="129"/>
      <c r="SM333" s="129"/>
      <c r="SN333" s="129"/>
      <c r="SO333" s="129"/>
      <c r="SP333" s="129"/>
      <c r="SQ333" s="129"/>
      <c r="SR333" s="129"/>
      <c r="SS333" s="129"/>
      <c r="ST333" s="129"/>
      <c r="SU333" s="129"/>
      <c r="SV333" s="129"/>
      <c r="SW333" s="129"/>
      <c r="SX333" s="129"/>
      <c r="SY333" s="129"/>
      <c r="SZ333" s="129"/>
      <c r="TA333" s="129"/>
      <c r="TB333" s="129"/>
      <c r="TC333" s="129"/>
      <c r="TD333" s="129"/>
      <c r="TE333" s="129"/>
      <c r="TF333" s="129"/>
      <c r="TG333" s="129"/>
      <c r="TH333" s="129"/>
      <c r="TI333" s="129"/>
      <c r="TJ333" s="129"/>
      <c r="TK333" s="129"/>
      <c r="TL333" s="129"/>
      <c r="TM333" s="129"/>
      <c r="TN333" s="129"/>
      <c r="TO333" s="129"/>
      <c r="TP333" s="129"/>
      <c r="TQ333" s="129"/>
      <c r="TR333" s="129"/>
      <c r="TS333" s="129"/>
      <c r="TT333" s="129"/>
      <c r="TU333" s="129"/>
      <c r="TV333" s="129"/>
      <c r="TW333" s="129"/>
      <c r="TX333" s="129"/>
      <c r="TY333" s="129"/>
      <c r="TZ333" s="129"/>
      <c r="UA333" s="129"/>
      <c r="UB333" s="129"/>
      <c r="UC333" s="129"/>
      <c r="UD333" s="129"/>
      <c r="UE333" s="129"/>
      <c r="UF333" s="129"/>
      <c r="UG333" s="129"/>
      <c r="UH333" s="129"/>
      <c r="UI333" s="129"/>
      <c r="UJ333" s="129"/>
      <c r="UK333" s="129"/>
      <c r="UL333" s="129"/>
      <c r="UM333" s="129"/>
      <c r="UN333" s="129"/>
      <c r="UO333" s="129"/>
      <c r="UP333" s="129"/>
      <c r="UQ333" s="129"/>
      <c r="UR333" s="129"/>
      <c r="US333" s="129"/>
      <c r="UT333" s="129"/>
      <c r="UU333" s="129"/>
      <c r="UV333" s="129"/>
      <c r="UW333" s="129"/>
      <c r="UX333" s="129"/>
      <c r="UY333" s="129"/>
      <c r="UZ333" s="129"/>
      <c r="VA333" s="129"/>
      <c r="VB333" s="129"/>
      <c r="VC333" s="129"/>
      <c r="VD333" s="129"/>
      <c r="VE333" s="129"/>
      <c r="VF333" s="129"/>
      <c r="VG333" s="129"/>
      <c r="VH333" s="129"/>
      <c r="VI333" s="129"/>
      <c r="VJ333" s="129"/>
      <c r="VK333" s="129"/>
      <c r="VL333" s="129"/>
      <c r="VM333" s="129"/>
      <c r="VN333" s="129"/>
      <c r="VO333" s="129"/>
      <c r="VP333" s="129"/>
      <c r="VQ333" s="129"/>
      <c r="VR333" s="129"/>
      <c r="VS333" s="129"/>
      <c r="VT333" s="129"/>
      <c r="VU333" s="129"/>
      <c r="VV333" s="129"/>
      <c r="VW333" s="129"/>
      <c r="VX333" s="129"/>
      <c r="VY333" s="129"/>
      <c r="VZ333" s="129"/>
      <c r="WA333" s="129"/>
      <c r="WB333" s="129"/>
      <c r="WC333" s="129"/>
      <c r="WD333" s="129"/>
      <c r="WE333" s="129"/>
      <c r="WF333" s="129"/>
      <c r="WG333" s="129"/>
      <c r="WH333" s="129"/>
      <c r="WI333" s="129"/>
      <c r="WJ333" s="129"/>
      <c r="WK333" s="129"/>
      <c r="WL333" s="129"/>
      <c r="WM333" s="129"/>
      <c r="WN333" s="129"/>
      <c r="WO333" s="129"/>
      <c r="WP333" s="129"/>
      <c r="WQ333" s="129"/>
      <c r="WR333" s="129"/>
      <c r="WS333" s="129"/>
      <c r="WT333" s="129"/>
      <c r="WU333" s="129"/>
      <c r="WV333" s="129"/>
      <c r="WW333" s="129"/>
      <c r="WX333" s="129"/>
      <c r="WY333" s="129"/>
      <c r="WZ333" s="129"/>
      <c r="XA333" s="129"/>
      <c r="XB333" s="129"/>
      <c r="XC333" s="129"/>
      <c r="XD333" s="129"/>
      <c r="XE333" s="129"/>
      <c r="XF333" s="129"/>
      <c r="XG333" s="129"/>
      <c r="XH333" s="129"/>
      <c r="XI333" s="129"/>
      <c r="XJ333" s="129"/>
      <c r="XK333" s="129"/>
      <c r="XL333" s="129"/>
      <c r="XM333" s="129"/>
      <c r="XN333" s="129"/>
      <c r="XO333" s="129"/>
      <c r="XP333" s="129"/>
      <c r="XQ333" s="129"/>
      <c r="XR333" s="129"/>
      <c r="XS333" s="129"/>
      <c r="XT333" s="129"/>
      <c r="XU333" s="129"/>
      <c r="XV333" s="129"/>
      <c r="XW333" s="129"/>
      <c r="XX333" s="129"/>
      <c r="XY333" s="129"/>
      <c r="XZ333" s="129"/>
      <c r="YA333" s="129"/>
      <c r="YB333" s="129"/>
      <c r="YC333" s="129"/>
      <c r="YD333" s="129"/>
      <c r="YE333" s="129"/>
      <c r="YF333" s="129"/>
      <c r="YG333" s="129"/>
      <c r="YH333" s="129"/>
      <c r="YI333" s="129"/>
      <c r="YJ333" s="129"/>
      <c r="YK333" s="129"/>
      <c r="YL333" s="129"/>
      <c r="YM333" s="129"/>
      <c r="YN333" s="129"/>
      <c r="YO333" s="129"/>
      <c r="YP333" s="129"/>
      <c r="YQ333" s="129"/>
      <c r="YR333" s="129"/>
      <c r="YS333" s="129"/>
      <c r="YT333" s="129"/>
      <c r="YU333" s="129"/>
      <c r="YV333" s="129"/>
      <c r="YW333" s="129"/>
      <c r="YX333" s="129"/>
      <c r="YY333" s="129"/>
      <c r="YZ333" s="129"/>
      <c r="ZA333" s="129"/>
      <c r="ZB333" s="129"/>
      <c r="ZC333" s="129"/>
      <c r="ZD333" s="129"/>
      <c r="ZE333" s="129"/>
      <c r="ZF333" s="129"/>
      <c r="ZG333" s="129"/>
      <c r="ZH333" s="129"/>
      <c r="ZI333" s="129"/>
      <c r="ZJ333" s="129"/>
      <c r="ZK333" s="129"/>
      <c r="ZL333" s="129"/>
      <c r="ZM333" s="129"/>
      <c r="ZN333" s="129"/>
      <c r="ZO333" s="129"/>
      <c r="ZP333" s="129"/>
      <c r="ZQ333" s="129"/>
      <c r="ZR333" s="129"/>
      <c r="ZS333" s="129"/>
      <c r="ZT333" s="129"/>
      <c r="ZU333" s="129"/>
      <c r="ZV333" s="129"/>
      <c r="ZW333" s="129"/>
      <c r="ZX333" s="129"/>
      <c r="ZY333" s="129"/>
      <c r="ZZ333" s="129"/>
      <c r="AAA333" s="129"/>
      <c r="AAB333" s="129"/>
      <c r="AAC333" s="129"/>
      <c r="AAD333" s="129"/>
      <c r="AAE333" s="129"/>
      <c r="AAF333" s="129"/>
      <c r="AAG333" s="129"/>
      <c r="AAH333" s="129"/>
      <c r="AAI333" s="129"/>
      <c r="AAJ333" s="129"/>
      <c r="AAK333" s="129"/>
      <c r="AAL333" s="129"/>
      <c r="AAM333" s="129"/>
      <c r="AAN333" s="129"/>
      <c r="AAO333" s="129"/>
      <c r="AAP333" s="129"/>
      <c r="AAQ333" s="129"/>
      <c r="AAR333" s="129"/>
      <c r="AAS333" s="129"/>
      <c r="AAT333" s="129"/>
      <c r="AAU333" s="129"/>
      <c r="AAV333" s="129"/>
      <c r="AAW333" s="129"/>
      <c r="AAX333" s="129"/>
      <c r="AAY333" s="129"/>
      <c r="AAZ333" s="129"/>
      <c r="ABA333" s="129"/>
      <c r="ABB333" s="129"/>
      <c r="ABC333" s="129"/>
      <c r="ABD333" s="129"/>
      <c r="ABE333" s="129"/>
      <c r="ABF333" s="129"/>
      <c r="ABG333" s="129"/>
      <c r="ABH333" s="129"/>
      <c r="ABI333" s="129"/>
      <c r="ABJ333" s="129"/>
      <c r="ABK333" s="129"/>
      <c r="ABL333" s="129"/>
      <c r="ABM333" s="129"/>
      <c r="ABN333" s="129"/>
      <c r="ABO333" s="129"/>
      <c r="ABP333" s="129"/>
      <c r="ABQ333" s="129"/>
      <c r="ABR333" s="129"/>
      <c r="ABS333" s="129"/>
      <c r="ABT333" s="129"/>
      <c r="ABU333" s="129"/>
      <c r="ABV333" s="129"/>
      <c r="ABW333" s="129"/>
      <c r="ABX333" s="129"/>
      <c r="ABY333" s="129"/>
      <c r="ABZ333" s="129"/>
      <c r="ACA333" s="129"/>
      <c r="ACB333" s="129"/>
      <c r="ACC333" s="129"/>
      <c r="ACD333" s="129"/>
      <c r="ACE333" s="129"/>
      <c r="ACF333" s="129"/>
      <c r="ACG333" s="129"/>
      <c r="ACH333" s="129"/>
      <c r="ACI333" s="129"/>
      <c r="ACJ333" s="129"/>
      <c r="ACK333" s="129"/>
      <c r="ACL333" s="129"/>
      <c r="ACM333" s="129"/>
      <c r="ACN333" s="129"/>
      <c r="ACO333" s="129"/>
      <c r="ACP333" s="129"/>
      <c r="ACQ333" s="129"/>
      <c r="ACR333" s="129"/>
      <c r="ACS333" s="129"/>
      <c r="ACT333" s="129"/>
      <c r="ACU333" s="129"/>
      <c r="ACV333" s="129"/>
      <c r="ACW333" s="129"/>
      <c r="ACX333" s="129"/>
      <c r="ACY333" s="129"/>
      <c r="ACZ333" s="129"/>
      <c r="ADA333" s="129"/>
      <c r="ADB333" s="129"/>
      <c r="ADC333" s="129"/>
      <c r="ADD333" s="129"/>
      <c r="ADE333" s="129"/>
      <c r="ADF333" s="129"/>
      <c r="ADG333" s="129"/>
      <c r="ADH333" s="129"/>
      <c r="ADI333" s="129"/>
      <c r="ADJ333" s="129"/>
      <c r="ADK333" s="129"/>
      <c r="ADL333" s="129"/>
      <c r="ADM333" s="129"/>
      <c r="ADN333" s="129"/>
      <c r="ADO333" s="129"/>
      <c r="ADP333" s="129"/>
      <c r="ADQ333" s="129"/>
      <c r="ADR333" s="129"/>
      <c r="ADS333" s="129"/>
      <c r="ADT333" s="129"/>
      <c r="ADU333" s="129"/>
      <c r="ADV333" s="129"/>
      <c r="ADW333" s="129"/>
      <c r="ADX333" s="129"/>
      <c r="ADY333" s="129"/>
      <c r="ADZ333" s="129"/>
      <c r="AEA333" s="129"/>
      <c r="AEB333" s="129"/>
      <c r="AEC333" s="129"/>
    </row>
    <row r="334" spans="1:809" s="187" customFormat="1" ht="15" customHeight="1">
      <c r="A334" s="180"/>
      <c r="B334" s="180"/>
      <c r="C334" s="185"/>
      <c r="D334" s="227"/>
      <c r="E334" s="188"/>
      <c r="F334" s="183"/>
      <c r="G334" s="189"/>
      <c r="H334" s="182"/>
      <c r="I334" s="189"/>
      <c r="J334" s="190"/>
      <c r="K334" s="191"/>
      <c r="L334" s="180"/>
      <c r="M334" s="181"/>
      <c r="N334" s="182"/>
      <c r="O334" s="183"/>
      <c r="P334" s="184"/>
      <c r="Q334" s="185"/>
      <c r="R334" s="186"/>
      <c r="S334" s="205" t="s">
        <v>744</v>
      </c>
      <c r="T334" s="205" t="s">
        <v>745</v>
      </c>
      <c r="U334" s="199" t="s">
        <v>746</v>
      </c>
      <c r="V334" s="225"/>
      <c r="W334" s="223"/>
      <c r="X334" s="223"/>
      <c r="Y334" s="223"/>
      <c r="Z334" s="223"/>
      <c r="AA334" s="223"/>
      <c r="AB334" s="224"/>
      <c r="AC334" s="225"/>
      <c r="AD334" s="225"/>
      <c r="AE334" s="225"/>
      <c r="AF334" s="225"/>
      <c r="AG334" s="225"/>
      <c r="AH334" s="225"/>
      <c r="AI334" s="225"/>
      <c r="AJ334" s="225"/>
      <c r="AK334" s="225"/>
      <c r="AL334" s="225"/>
      <c r="AM334" s="225"/>
      <c r="AN334" s="225"/>
      <c r="AO334" s="129"/>
      <c r="AP334" s="129"/>
      <c r="AQ334" s="129"/>
      <c r="AR334" s="129"/>
      <c r="AS334" s="129"/>
      <c r="AT334" s="129"/>
      <c r="AU334" s="129"/>
      <c r="AV334" s="129"/>
      <c r="AW334" s="129"/>
      <c r="AX334" s="129"/>
      <c r="AY334" s="129"/>
      <c r="AZ334" s="129"/>
      <c r="BA334" s="129"/>
      <c r="BB334" s="129"/>
      <c r="BC334" s="129"/>
      <c r="BD334" s="129"/>
      <c r="BE334" s="129"/>
      <c r="BF334" s="129"/>
      <c r="BG334" s="129"/>
      <c r="BH334" s="129"/>
      <c r="BI334" s="129"/>
      <c r="BJ334" s="129"/>
      <c r="BK334" s="129"/>
      <c r="BL334" s="129"/>
      <c r="BM334" s="129"/>
      <c r="BN334" s="129"/>
      <c r="BO334" s="129"/>
      <c r="BP334" s="129"/>
      <c r="BQ334" s="129"/>
      <c r="BR334" s="129"/>
      <c r="BS334" s="129"/>
      <c r="BT334" s="129"/>
      <c r="BU334" s="129"/>
      <c r="BV334" s="129"/>
      <c r="BW334" s="129"/>
      <c r="BX334" s="129"/>
      <c r="BY334" s="129"/>
      <c r="BZ334" s="129"/>
      <c r="CA334" s="129"/>
      <c r="CB334" s="129"/>
      <c r="CC334" s="129"/>
      <c r="CD334" s="129"/>
      <c r="CE334" s="129"/>
      <c r="CF334" s="129"/>
      <c r="CG334" s="129"/>
      <c r="CH334" s="129"/>
      <c r="CI334" s="129"/>
      <c r="CJ334" s="129"/>
      <c r="CK334" s="129"/>
      <c r="CL334" s="129"/>
      <c r="CM334" s="129"/>
      <c r="CN334" s="129"/>
      <c r="CO334" s="129"/>
      <c r="CP334" s="129"/>
      <c r="CQ334" s="129"/>
      <c r="CR334" s="129"/>
      <c r="CS334" s="129"/>
      <c r="CT334" s="129"/>
      <c r="CU334" s="129"/>
      <c r="CV334" s="129"/>
      <c r="CW334" s="129"/>
      <c r="CX334" s="129"/>
      <c r="CY334" s="129"/>
      <c r="CZ334" s="129"/>
      <c r="DA334" s="129"/>
      <c r="DB334" s="129"/>
      <c r="DC334" s="129"/>
      <c r="DD334" s="129"/>
      <c r="DE334" s="129"/>
      <c r="DF334" s="129"/>
      <c r="DG334" s="129"/>
      <c r="DH334" s="129"/>
      <c r="DI334" s="129"/>
      <c r="DJ334" s="129"/>
      <c r="DK334" s="129"/>
      <c r="DL334" s="129"/>
      <c r="DM334" s="129"/>
      <c r="DN334" s="129"/>
      <c r="DO334" s="129"/>
      <c r="DP334" s="129"/>
      <c r="DQ334" s="129"/>
      <c r="DR334" s="129"/>
      <c r="DS334" s="129"/>
      <c r="DT334" s="129"/>
      <c r="DU334" s="129"/>
      <c r="DV334" s="129"/>
      <c r="DW334" s="129"/>
      <c r="DX334" s="129"/>
      <c r="DY334" s="129"/>
      <c r="DZ334" s="129"/>
      <c r="EA334" s="129"/>
      <c r="EB334" s="129"/>
      <c r="EC334" s="129"/>
      <c r="ED334" s="129"/>
      <c r="EE334" s="129"/>
      <c r="EF334" s="129"/>
      <c r="EG334" s="129"/>
      <c r="EH334" s="129"/>
      <c r="EI334" s="129"/>
      <c r="EJ334" s="129"/>
      <c r="EK334" s="129"/>
      <c r="EL334" s="129"/>
      <c r="EM334" s="129"/>
      <c r="EN334" s="129"/>
      <c r="EO334" s="129"/>
      <c r="EP334" s="129"/>
      <c r="EQ334" s="129"/>
      <c r="ER334" s="129"/>
      <c r="ES334" s="129"/>
      <c r="ET334" s="129"/>
      <c r="EU334" s="129"/>
      <c r="EV334" s="129"/>
      <c r="EW334" s="129"/>
      <c r="EX334" s="129"/>
      <c r="EY334" s="129"/>
      <c r="EZ334" s="129"/>
      <c r="FA334" s="129"/>
      <c r="FB334" s="129"/>
      <c r="FC334" s="129"/>
      <c r="FD334" s="129"/>
      <c r="FE334" s="129"/>
      <c r="FF334" s="129"/>
      <c r="FG334" s="129"/>
      <c r="FH334" s="129"/>
      <c r="FI334" s="129"/>
      <c r="FJ334" s="129"/>
      <c r="FK334" s="129"/>
      <c r="FL334" s="129"/>
      <c r="FM334" s="129"/>
      <c r="FN334" s="129"/>
      <c r="FO334" s="129"/>
      <c r="FP334" s="129"/>
      <c r="FQ334" s="129"/>
      <c r="FR334" s="129"/>
      <c r="FS334" s="129"/>
      <c r="FT334" s="129"/>
      <c r="FU334" s="129"/>
      <c r="FV334" s="129"/>
      <c r="FW334" s="129"/>
      <c r="FX334" s="129"/>
      <c r="FY334" s="129"/>
      <c r="FZ334" s="129"/>
      <c r="GA334" s="129"/>
      <c r="GB334" s="129"/>
      <c r="GC334" s="129"/>
      <c r="GD334" s="129"/>
      <c r="GE334" s="129"/>
      <c r="GF334" s="129"/>
      <c r="GG334" s="129"/>
      <c r="GH334" s="129"/>
      <c r="GI334" s="129"/>
      <c r="GJ334" s="129"/>
      <c r="GK334" s="129"/>
      <c r="GL334" s="129"/>
      <c r="GM334" s="129"/>
      <c r="GN334" s="129"/>
      <c r="GO334" s="129"/>
      <c r="GP334" s="129"/>
      <c r="GQ334" s="129"/>
      <c r="GR334" s="129"/>
      <c r="GS334" s="129"/>
      <c r="GT334" s="129"/>
      <c r="GU334" s="129"/>
      <c r="GV334" s="129"/>
      <c r="GW334" s="129"/>
      <c r="GX334" s="129"/>
      <c r="GY334" s="129"/>
      <c r="GZ334" s="129"/>
      <c r="HA334" s="129"/>
      <c r="HB334" s="129"/>
      <c r="HC334" s="129"/>
      <c r="HD334" s="129"/>
      <c r="HE334" s="129"/>
      <c r="HF334" s="129"/>
      <c r="HG334" s="129"/>
      <c r="HH334" s="129"/>
      <c r="HI334" s="129"/>
      <c r="HJ334" s="129"/>
      <c r="HK334" s="129"/>
      <c r="HL334" s="129"/>
      <c r="HM334" s="129"/>
      <c r="HN334" s="129"/>
      <c r="HO334" s="129"/>
      <c r="HP334" s="129"/>
      <c r="HQ334" s="129"/>
      <c r="HR334" s="129"/>
      <c r="HS334" s="129"/>
      <c r="HT334" s="129"/>
      <c r="HU334" s="129"/>
      <c r="HV334" s="129"/>
      <c r="HW334" s="129"/>
      <c r="HX334" s="129"/>
      <c r="HY334" s="129"/>
      <c r="HZ334" s="129"/>
      <c r="IA334" s="129"/>
      <c r="IB334" s="129"/>
      <c r="IC334" s="129"/>
      <c r="ID334" s="129"/>
      <c r="IE334" s="129"/>
      <c r="IF334" s="129"/>
      <c r="IG334" s="129"/>
      <c r="IH334" s="129"/>
      <c r="II334" s="129"/>
      <c r="IJ334" s="129"/>
      <c r="IK334" s="129"/>
      <c r="IL334" s="129"/>
      <c r="IM334" s="129"/>
      <c r="IN334" s="129"/>
      <c r="IO334" s="129"/>
      <c r="IP334" s="129"/>
      <c r="IQ334" s="129"/>
      <c r="IR334" s="129"/>
      <c r="IS334" s="129"/>
      <c r="IT334" s="129"/>
      <c r="IU334" s="129"/>
      <c r="IV334" s="129"/>
      <c r="IW334" s="129"/>
      <c r="IX334" s="129"/>
      <c r="IY334" s="129"/>
      <c r="IZ334" s="129"/>
      <c r="JA334" s="129"/>
      <c r="JB334" s="129"/>
      <c r="JC334" s="129"/>
      <c r="JD334" s="129"/>
      <c r="JE334" s="129"/>
      <c r="JF334" s="129"/>
      <c r="JG334" s="129"/>
      <c r="JH334" s="129"/>
      <c r="JI334" s="129"/>
      <c r="JJ334" s="129"/>
      <c r="JK334" s="129"/>
      <c r="JL334" s="129"/>
      <c r="JM334" s="129"/>
      <c r="JN334" s="129"/>
      <c r="JO334" s="129"/>
      <c r="JP334" s="129"/>
      <c r="JQ334" s="129"/>
      <c r="JR334" s="129"/>
      <c r="JS334" s="129"/>
      <c r="JT334" s="129"/>
      <c r="JU334" s="129"/>
      <c r="JV334" s="129"/>
      <c r="JW334" s="129"/>
      <c r="JX334" s="129"/>
      <c r="JY334" s="129"/>
      <c r="JZ334" s="129"/>
      <c r="KA334" s="129"/>
      <c r="KB334" s="129"/>
      <c r="KC334" s="129"/>
      <c r="KD334" s="129"/>
      <c r="KE334" s="129"/>
      <c r="KF334" s="129"/>
      <c r="KG334" s="129"/>
      <c r="KH334" s="129"/>
      <c r="KI334" s="129"/>
      <c r="KJ334" s="129"/>
      <c r="KK334" s="129"/>
      <c r="KL334" s="129"/>
      <c r="KM334" s="129"/>
      <c r="KN334" s="129"/>
      <c r="KO334" s="129"/>
      <c r="KP334" s="129"/>
      <c r="KQ334" s="129"/>
      <c r="KR334" s="129"/>
      <c r="KS334" s="129"/>
      <c r="KT334" s="129"/>
      <c r="KU334" s="129"/>
      <c r="KV334" s="129"/>
      <c r="KW334" s="129"/>
      <c r="KX334" s="129"/>
      <c r="KY334" s="129"/>
      <c r="KZ334" s="129"/>
      <c r="LA334" s="129"/>
      <c r="LB334" s="129"/>
      <c r="LC334" s="129"/>
      <c r="LD334" s="129"/>
      <c r="LE334" s="129"/>
      <c r="LF334" s="129"/>
      <c r="LG334" s="129"/>
      <c r="LH334" s="129"/>
      <c r="LI334" s="129"/>
      <c r="LJ334" s="129"/>
      <c r="LK334" s="129"/>
      <c r="LL334" s="129"/>
      <c r="LM334" s="129"/>
      <c r="LN334" s="129"/>
      <c r="LO334" s="129"/>
      <c r="LP334" s="129"/>
      <c r="LQ334" s="129"/>
      <c r="LR334" s="129"/>
      <c r="LS334" s="129"/>
      <c r="LT334" s="129"/>
      <c r="LU334" s="129"/>
      <c r="LV334" s="129"/>
      <c r="LW334" s="129"/>
      <c r="LX334" s="129"/>
      <c r="LY334" s="129"/>
      <c r="LZ334" s="129"/>
      <c r="MA334" s="129"/>
      <c r="MB334" s="129"/>
      <c r="MC334" s="129"/>
      <c r="MD334" s="129"/>
      <c r="ME334" s="129"/>
      <c r="MF334" s="129"/>
      <c r="MG334" s="129"/>
      <c r="MH334" s="129"/>
      <c r="MI334" s="129"/>
      <c r="MJ334" s="129"/>
      <c r="MK334" s="129"/>
      <c r="ML334" s="129"/>
      <c r="MM334" s="129"/>
      <c r="MN334" s="129"/>
      <c r="MO334" s="129"/>
      <c r="MP334" s="129"/>
      <c r="MQ334" s="129"/>
      <c r="MR334" s="129"/>
      <c r="MS334" s="129"/>
      <c r="MT334" s="129"/>
      <c r="MU334" s="129"/>
      <c r="MV334" s="129"/>
      <c r="MW334" s="129"/>
      <c r="MX334" s="129"/>
      <c r="MY334" s="129"/>
      <c r="MZ334" s="129"/>
      <c r="NA334" s="129"/>
      <c r="NB334" s="129"/>
      <c r="NC334" s="129"/>
      <c r="ND334" s="129"/>
      <c r="NE334" s="129"/>
      <c r="NF334" s="129"/>
      <c r="NG334" s="129"/>
      <c r="NH334" s="129"/>
      <c r="NI334" s="129"/>
      <c r="NJ334" s="129"/>
      <c r="NK334" s="129"/>
      <c r="NL334" s="129"/>
      <c r="NM334" s="129"/>
      <c r="NN334" s="129"/>
      <c r="NO334" s="129"/>
      <c r="NP334" s="129"/>
      <c r="NQ334" s="129"/>
      <c r="NR334" s="129"/>
      <c r="NS334" s="129"/>
      <c r="NT334" s="129"/>
      <c r="NU334" s="129"/>
      <c r="NV334" s="129"/>
      <c r="NW334" s="129"/>
      <c r="NX334" s="129"/>
      <c r="NY334" s="129"/>
      <c r="NZ334" s="129"/>
      <c r="OA334" s="129"/>
      <c r="OB334" s="129"/>
      <c r="OC334" s="129"/>
      <c r="OD334" s="129"/>
      <c r="OE334" s="129"/>
      <c r="OF334" s="129"/>
      <c r="OG334" s="129"/>
      <c r="OH334" s="129"/>
      <c r="OI334" s="129"/>
      <c r="OJ334" s="129"/>
      <c r="OK334" s="129"/>
      <c r="OL334" s="129"/>
      <c r="OM334" s="129"/>
      <c r="ON334" s="129"/>
      <c r="OO334" s="129"/>
      <c r="OP334" s="129"/>
      <c r="OQ334" s="129"/>
      <c r="OR334" s="129"/>
      <c r="OS334" s="129"/>
      <c r="OT334" s="129"/>
      <c r="OU334" s="129"/>
      <c r="OV334" s="129"/>
      <c r="OW334" s="129"/>
      <c r="OX334" s="129"/>
      <c r="OY334" s="129"/>
      <c r="OZ334" s="129"/>
      <c r="PA334" s="129"/>
      <c r="PB334" s="129"/>
      <c r="PC334" s="129"/>
      <c r="PD334" s="129"/>
      <c r="PE334" s="129"/>
      <c r="PF334" s="129"/>
      <c r="PG334" s="129"/>
      <c r="PH334" s="129"/>
      <c r="PI334" s="129"/>
      <c r="PJ334" s="129"/>
      <c r="PK334" s="129"/>
      <c r="PL334" s="129"/>
      <c r="PM334" s="129"/>
      <c r="PN334" s="129"/>
      <c r="PO334" s="129"/>
      <c r="PP334" s="129"/>
      <c r="PQ334" s="129"/>
      <c r="PR334" s="129"/>
      <c r="PS334" s="129"/>
      <c r="PT334" s="129"/>
      <c r="PU334" s="129"/>
      <c r="PV334" s="129"/>
      <c r="PW334" s="129"/>
      <c r="PX334" s="129"/>
      <c r="PY334" s="129"/>
      <c r="PZ334" s="129"/>
      <c r="QA334" s="129"/>
      <c r="QB334" s="129"/>
      <c r="QC334" s="129"/>
      <c r="QD334" s="129"/>
      <c r="QE334" s="129"/>
      <c r="QF334" s="129"/>
      <c r="QG334" s="129"/>
      <c r="QH334" s="129"/>
      <c r="QI334" s="129"/>
      <c r="QJ334" s="129"/>
      <c r="QK334" s="129"/>
      <c r="QL334" s="129"/>
      <c r="QM334" s="129"/>
      <c r="QN334" s="129"/>
      <c r="QO334" s="129"/>
      <c r="QP334" s="129"/>
      <c r="QQ334" s="129"/>
      <c r="QR334" s="129"/>
      <c r="QS334" s="129"/>
      <c r="QT334" s="129"/>
      <c r="QU334" s="129"/>
      <c r="QV334" s="129"/>
      <c r="QW334" s="129"/>
      <c r="QX334" s="129"/>
      <c r="QY334" s="129"/>
      <c r="QZ334" s="129"/>
      <c r="RA334" s="129"/>
      <c r="RB334" s="129"/>
      <c r="RC334" s="129"/>
      <c r="RD334" s="129"/>
      <c r="RE334" s="129"/>
      <c r="RF334" s="129"/>
      <c r="RG334" s="129"/>
      <c r="RH334" s="129"/>
      <c r="RI334" s="129"/>
      <c r="RJ334" s="129"/>
      <c r="RK334" s="129"/>
      <c r="RL334" s="129"/>
      <c r="RM334" s="129"/>
      <c r="RN334" s="129"/>
      <c r="RO334" s="129"/>
      <c r="RP334" s="129"/>
      <c r="RQ334" s="129"/>
      <c r="RR334" s="129"/>
      <c r="RS334" s="129"/>
      <c r="RT334" s="129"/>
      <c r="RU334" s="129"/>
      <c r="RV334" s="129"/>
      <c r="RW334" s="129"/>
      <c r="RX334" s="129"/>
      <c r="RY334" s="129"/>
      <c r="RZ334" s="129"/>
      <c r="SA334" s="129"/>
      <c r="SB334" s="129"/>
      <c r="SC334" s="129"/>
      <c r="SD334" s="129"/>
      <c r="SE334" s="129"/>
      <c r="SF334" s="129"/>
      <c r="SG334" s="129"/>
      <c r="SH334" s="129"/>
      <c r="SI334" s="129"/>
      <c r="SJ334" s="129"/>
      <c r="SK334" s="129"/>
      <c r="SL334" s="129"/>
      <c r="SM334" s="129"/>
      <c r="SN334" s="129"/>
      <c r="SO334" s="129"/>
      <c r="SP334" s="129"/>
      <c r="SQ334" s="129"/>
      <c r="SR334" s="129"/>
      <c r="SS334" s="129"/>
      <c r="ST334" s="129"/>
      <c r="SU334" s="129"/>
      <c r="SV334" s="129"/>
      <c r="SW334" s="129"/>
      <c r="SX334" s="129"/>
      <c r="SY334" s="129"/>
      <c r="SZ334" s="129"/>
      <c r="TA334" s="129"/>
      <c r="TB334" s="129"/>
      <c r="TC334" s="129"/>
      <c r="TD334" s="129"/>
      <c r="TE334" s="129"/>
      <c r="TF334" s="129"/>
      <c r="TG334" s="129"/>
      <c r="TH334" s="129"/>
      <c r="TI334" s="129"/>
      <c r="TJ334" s="129"/>
      <c r="TK334" s="129"/>
      <c r="TL334" s="129"/>
      <c r="TM334" s="129"/>
      <c r="TN334" s="129"/>
      <c r="TO334" s="129"/>
      <c r="TP334" s="129"/>
      <c r="TQ334" s="129"/>
      <c r="TR334" s="129"/>
      <c r="TS334" s="129"/>
      <c r="TT334" s="129"/>
      <c r="TU334" s="129"/>
      <c r="TV334" s="129"/>
      <c r="TW334" s="129"/>
      <c r="TX334" s="129"/>
      <c r="TY334" s="129"/>
      <c r="TZ334" s="129"/>
      <c r="UA334" s="129"/>
      <c r="UB334" s="129"/>
      <c r="UC334" s="129"/>
      <c r="UD334" s="129"/>
      <c r="UE334" s="129"/>
      <c r="UF334" s="129"/>
      <c r="UG334" s="129"/>
      <c r="UH334" s="129"/>
      <c r="UI334" s="129"/>
      <c r="UJ334" s="129"/>
      <c r="UK334" s="129"/>
      <c r="UL334" s="129"/>
      <c r="UM334" s="129"/>
      <c r="UN334" s="129"/>
      <c r="UO334" s="129"/>
      <c r="UP334" s="129"/>
      <c r="UQ334" s="129"/>
      <c r="UR334" s="129"/>
      <c r="US334" s="129"/>
      <c r="UT334" s="129"/>
      <c r="UU334" s="129"/>
      <c r="UV334" s="129"/>
      <c r="UW334" s="129"/>
      <c r="UX334" s="129"/>
      <c r="UY334" s="129"/>
      <c r="UZ334" s="129"/>
      <c r="VA334" s="129"/>
      <c r="VB334" s="129"/>
      <c r="VC334" s="129"/>
      <c r="VD334" s="129"/>
      <c r="VE334" s="129"/>
      <c r="VF334" s="129"/>
      <c r="VG334" s="129"/>
      <c r="VH334" s="129"/>
      <c r="VI334" s="129"/>
      <c r="VJ334" s="129"/>
      <c r="VK334" s="129"/>
      <c r="VL334" s="129"/>
      <c r="VM334" s="129"/>
      <c r="VN334" s="129"/>
      <c r="VO334" s="129"/>
      <c r="VP334" s="129"/>
      <c r="VQ334" s="129"/>
      <c r="VR334" s="129"/>
      <c r="VS334" s="129"/>
      <c r="VT334" s="129"/>
      <c r="VU334" s="129"/>
      <c r="VV334" s="129"/>
      <c r="VW334" s="129"/>
      <c r="VX334" s="129"/>
      <c r="VY334" s="129"/>
      <c r="VZ334" s="129"/>
      <c r="WA334" s="129"/>
      <c r="WB334" s="129"/>
      <c r="WC334" s="129"/>
      <c r="WD334" s="129"/>
      <c r="WE334" s="129"/>
      <c r="WF334" s="129"/>
      <c r="WG334" s="129"/>
      <c r="WH334" s="129"/>
      <c r="WI334" s="129"/>
      <c r="WJ334" s="129"/>
      <c r="WK334" s="129"/>
      <c r="WL334" s="129"/>
      <c r="WM334" s="129"/>
      <c r="WN334" s="129"/>
      <c r="WO334" s="129"/>
      <c r="WP334" s="129"/>
      <c r="WQ334" s="129"/>
      <c r="WR334" s="129"/>
      <c r="WS334" s="129"/>
      <c r="WT334" s="129"/>
      <c r="WU334" s="129"/>
      <c r="WV334" s="129"/>
      <c r="WW334" s="129"/>
      <c r="WX334" s="129"/>
      <c r="WY334" s="129"/>
      <c r="WZ334" s="129"/>
      <c r="XA334" s="129"/>
      <c r="XB334" s="129"/>
      <c r="XC334" s="129"/>
      <c r="XD334" s="129"/>
      <c r="XE334" s="129"/>
      <c r="XF334" s="129"/>
      <c r="XG334" s="129"/>
      <c r="XH334" s="129"/>
      <c r="XI334" s="129"/>
      <c r="XJ334" s="129"/>
      <c r="XK334" s="129"/>
      <c r="XL334" s="129"/>
      <c r="XM334" s="129"/>
      <c r="XN334" s="129"/>
      <c r="XO334" s="129"/>
      <c r="XP334" s="129"/>
      <c r="XQ334" s="129"/>
      <c r="XR334" s="129"/>
      <c r="XS334" s="129"/>
      <c r="XT334" s="129"/>
      <c r="XU334" s="129"/>
      <c r="XV334" s="129"/>
      <c r="XW334" s="129"/>
      <c r="XX334" s="129"/>
      <c r="XY334" s="129"/>
      <c r="XZ334" s="129"/>
      <c r="YA334" s="129"/>
      <c r="YB334" s="129"/>
      <c r="YC334" s="129"/>
      <c r="YD334" s="129"/>
      <c r="YE334" s="129"/>
      <c r="YF334" s="129"/>
      <c r="YG334" s="129"/>
      <c r="YH334" s="129"/>
      <c r="YI334" s="129"/>
      <c r="YJ334" s="129"/>
      <c r="YK334" s="129"/>
      <c r="YL334" s="129"/>
      <c r="YM334" s="129"/>
      <c r="YN334" s="129"/>
      <c r="YO334" s="129"/>
      <c r="YP334" s="129"/>
      <c r="YQ334" s="129"/>
      <c r="YR334" s="129"/>
      <c r="YS334" s="129"/>
      <c r="YT334" s="129"/>
      <c r="YU334" s="129"/>
      <c r="YV334" s="129"/>
      <c r="YW334" s="129"/>
      <c r="YX334" s="129"/>
      <c r="YY334" s="129"/>
      <c r="YZ334" s="129"/>
      <c r="ZA334" s="129"/>
      <c r="ZB334" s="129"/>
      <c r="ZC334" s="129"/>
      <c r="ZD334" s="129"/>
      <c r="ZE334" s="129"/>
      <c r="ZF334" s="129"/>
      <c r="ZG334" s="129"/>
      <c r="ZH334" s="129"/>
      <c r="ZI334" s="129"/>
      <c r="ZJ334" s="129"/>
      <c r="ZK334" s="129"/>
      <c r="ZL334" s="129"/>
      <c r="ZM334" s="129"/>
      <c r="ZN334" s="129"/>
      <c r="ZO334" s="129"/>
      <c r="ZP334" s="129"/>
      <c r="ZQ334" s="129"/>
      <c r="ZR334" s="129"/>
      <c r="ZS334" s="129"/>
      <c r="ZT334" s="129"/>
      <c r="ZU334" s="129"/>
      <c r="ZV334" s="129"/>
      <c r="ZW334" s="129"/>
      <c r="ZX334" s="129"/>
      <c r="ZY334" s="129"/>
      <c r="ZZ334" s="129"/>
      <c r="AAA334" s="129"/>
      <c r="AAB334" s="129"/>
      <c r="AAC334" s="129"/>
      <c r="AAD334" s="129"/>
      <c r="AAE334" s="129"/>
      <c r="AAF334" s="129"/>
      <c r="AAG334" s="129"/>
      <c r="AAH334" s="129"/>
      <c r="AAI334" s="129"/>
      <c r="AAJ334" s="129"/>
      <c r="AAK334" s="129"/>
      <c r="AAL334" s="129"/>
      <c r="AAM334" s="129"/>
      <c r="AAN334" s="129"/>
      <c r="AAO334" s="129"/>
      <c r="AAP334" s="129"/>
      <c r="AAQ334" s="129"/>
      <c r="AAR334" s="129"/>
      <c r="AAS334" s="129"/>
      <c r="AAT334" s="129"/>
      <c r="AAU334" s="129"/>
      <c r="AAV334" s="129"/>
      <c r="AAW334" s="129"/>
      <c r="AAX334" s="129"/>
      <c r="AAY334" s="129"/>
      <c r="AAZ334" s="129"/>
      <c r="ABA334" s="129"/>
      <c r="ABB334" s="129"/>
      <c r="ABC334" s="129"/>
      <c r="ABD334" s="129"/>
      <c r="ABE334" s="129"/>
      <c r="ABF334" s="129"/>
      <c r="ABG334" s="129"/>
      <c r="ABH334" s="129"/>
      <c r="ABI334" s="129"/>
      <c r="ABJ334" s="129"/>
      <c r="ABK334" s="129"/>
      <c r="ABL334" s="129"/>
      <c r="ABM334" s="129"/>
      <c r="ABN334" s="129"/>
      <c r="ABO334" s="129"/>
      <c r="ABP334" s="129"/>
      <c r="ABQ334" s="129"/>
      <c r="ABR334" s="129"/>
      <c r="ABS334" s="129"/>
      <c r="ABT334" s="129"/>
      <c r="ABU334" s="129"/>
      <c r="ABV334" s="129"/>
      <c r="ABW334" s="129"/>
      <c r="ABX334" s="129"/>
      <c r="ABY334" s="129"/>
      <c r="ABZ334" s="129"/>
      <c r="ACA334" s="129"/>
      <c r="ACB334" s="129"/>
      <c r="ACC334" s="129"/>
      <c r="ACD334" s="129"/>
      <c r="ACE334" s="129"/>
      <c r="ACF334" s="129"/>
      <c r="ACG334" s="129"/>
      <c r="ACH334" s="129"/>
      <c r="ACI334" s="129"/>
      <c r="ACJ334" s="129"/>
      <c r="ACK334" s="129"/>
      <c r="ACL334" s="129"/>
      <c r="ACM334" s="129"/>
      <c r="ACN334" s="129"/>
      <c r="ACO334" s="129"/>
      <c r="ACP334" s="129"/>
      <c r="ACQ334" s="129"/>
      <c r="ACR334" s="129"/>
      <c r="ACS334" s="129"/>
      <c r="ACT334" s="129"/>
      <c r="ACU334" s="129"/>
      <c r="ACV334" s="129"/>
      <c r="ACW334" s="129"/>
      <c r="ACX334" s="129"/>
      <c r="ACY334" s="129"/>
      <c r="ACZ334" s="129"/>
      <c r="ADA334" s="129"/>
      <c r="ADB334" s="129"/>
      <c r="ADC334" s="129"/>
      <c r="ADD334" s="129"/>
      <c r="ADE334" s="129"/>
      <c r="ADF334" s="129"/>
      <c r="ADG334" s="129"/>
      <c r="ADH334" s="129"/>
      <c r="ADI334" s="129"/>
      <c r="ADJ334" s="129"/>
      <c r="ADK334" s="129"/>
      <c r="ADL334" s="129"/>
      <c r="ADM334" s="129"/>
      <c r="ADN334" s="129"/>
      <c r="ADO334" s="129"/>
      <c r="ADP334" s="129"/>
      <c r="ADQ334" s="129"/>
      <c r="ADR334" s="129"/>
      <c r="ADS334" s="129"/>
      <c r="ADT334" s="129"/>
      <c r="ADU334" s="129"/>
      <c r="ADV334" s="129"/>
      <c r="ADW334" s="129"/>
      <c r="ADX334" s="129"/>
      <c r="ADY334" s="129"/>
      <c r="ADZ334" s="129"/>
      <c r="AEA334" s="129"/>
      <c r="AEB334" s="129"/>
      <c r="AEC334" s="129"/>
    </row>
    <row r="335" spans="1:809" s="187" customFormat="1" ht="15" customHeight="1">
      <c r="A335" s="180"/>
      <c r="B335" s="180"/>
      <c r="C335" s="185"/>
      <c r="D335" s="227"/>
      <c r="E335" s="228"/>
      <c r="F335" s="229"/>
      <c r="G335" s="229"/>
      <c r="H335" s="229"/>
      <c r="I335" s="229"/>
      <c r="J335" s="230"/>
      <c r="K335" s="231"/>
      <c r="L335" s="232"/>
      <c r="M335" s="233"/>
      <c r="N335" s="234"/>
      <c r="O335" s="235"/>
      <c r="P335" s="236"/>
      <c r="Q335" s="237"/>
      <c r="R335" s="186"/>
      <c r="S335" s="205" t="s">
        <v>747</v>
      </c>
      <c r="T335" s="205" t="s">
        <v>748</v>
      </c>
      <c r="U335" s="225"/>
      <c r="V335" s="199" t="s">
        <v>749</v>
      </c>
      <c r="W335" s="223"/>
      <c r="X335" s="223"/>
      <c r="Y335" s="223"/>
      <c r="Z335" s="223"/>
      <c r="AA335" s="223"/>
      <c r="AB335" s="224"/>
      <c r="AC335" s="225"/>
      <c r="AD335" s="225"/>
      <c r="AE335" s="225"/>
      <c r="AF335" s="225"/>
      <c r="AG335" s="225"/>
      <c r="AH335" s="225"/>
      <c r="AI335" s="225"/>
      <c r="AJ335" s="225"/>
      <c r="AK335" s="225"/>
      <c r="AL335" s="225"/>
      <c r="AM335" s="225"/>
      <c r="AN335" s="225"/>
      <c r="AO335" s="129"/>
      <c r="AP335" s="129"/>
      <c r="AQ335" s="129"/>
      <c r="AR335" s="129"/>
      <c r="AS335" s="129"/>
      <c r="AT335" s="129"/>
      <c r="AU335" s="129"/>
      <c r="AV335" s="129"/>
      <c r="AW335" s="129"/>
      <c r="AX335" s="129"/>
      <c r="AY335" s="129"/>
      <c r="AZ335" s="129"/>
      <c r="BA335" s="129"/>
      <c r="BB335" s="129"/>
      <c r="BC335" s="129"/>
      <c r="BD335" s="170"/>
      <c r="BE335" s="170"/>
      <c r="BF335" s="170"/>
      <c r="BG335" s="170"/>
      <c r="BH335" s="170"/>
      <c r="BI335" s="170"/>
      <c r="BJ335" s="170"/>
      <c r="BK335" s="170"/>
      <c r="BL335" s="170"/>
      <c r="BM335" s="170"/>
      <c r="BN335" s="170"/>
      <c r="BO335" s="170"/>
      <c r="BP335" s="170"/>
      <c r="BQ335" s="170"/>
      <c r="BR335" s="170"/>
      <c r="BS335" s="170"/>
      <c r="BT335" s="170"/>
      <c r="BU335" s="170"/>
      <c r="BV335" s="170"/>
      <c r="BW335" s="170"/>
      <c r="BX335" s="170"/>
      <c r="BY335" s="170"/>
      <c r="BZ335" s="170"/>
      <c r="CA335" s="170"/>
      <c r="CB335" s="170"/>
      <c r="CC335" s="170"/>
      <c r="CD335" s="170"/>
      <c r="CE335" s="170"/>
      <c r="CF335" s="170"/>
      <c r="CG335" s="170"/>
      <c r="CH335" s="170"/>
      <c r="CI335" s="170"/>
      <c r="CJ335" s="170"/>
      <c r="CK335" s="170"/>
      <c r="CL335" s="170"/>
      <c r="CM335" s="170"/>
      <c r="CN335" s="170"/>
      <c r="CO335" s="170"/>
      <c r="CP335" s="170"/>
      <c r="CQ335" s="170"/>
      <c r="CR335" s="170"/>
      <c r="CS335" s="170"/>
      <c r="CT335" s="170"/>
      <c r="CU335" s="170"/>
      <c r="CV335" s="170"/>
      <c r="CW335" s="170"/>
      <c r="CX335" s="170"/>
      <c r="CY335" s="170"/>
      <c r="CZ335" s="170"/>
      <c r="DA335" s="170"/>
      <c r="DB335" s="170"/>
      <c r="DC335" s="170"/>
      <c r="DD335" s="170"/>
      <c r="DE335" s="170"/>
      <c r="DF335" s="170"/>
      <c r="DG335" s="170"/>
      <c r="DH335" s="170"/>
      <c r="DI335" s="170"/>
      <c r="DJ335" s="170"/>
      <c r="DK335" s="170"/>
      <c r="DL335" s="170"/>
      <c r="DM335" s="170"/>
      <c r="DN335" s="170"/>
      <c r="DO335" s="170"/>
      <c r="DP335" s="170"/>
      <c r="DQ335" s="170"/>
      <c r="DR335" s="170"/>
      <c r="DS335" s="170"/>
      <c r="DT335" s="170"/>
      <c r="DU335" s="170"/>
      <c r="DV335" s="170"/>
      <c r="DW335" s="170"/>
      <c r="DX335" s="170"/>
      <c r="DY335" s="170"/>
      <c r="DZ335" s="170"/>
      <c r="EA335" s="170"/>
      <c r="EB335" s="170"/>
      <c r="EC335" s="170"/>
      <c r="ED335" s="170"/>
      <c r="EE335" s="170"/>
      <c r="EF335" s="170"/>
      <c r="EG335" s="170"/>
      <c r="EH335" s="170"/>
      <c r="EI335" s="170"/>
      <c r="EJ335" s="170"/>
      <c r="EK335" s="170"/>
      <c r="EL335" s="170"/>
      <c r="EM335" s="170"/>
      <c r="EN335" s="170"/>
      <c r="EO335" s="170"/>
      <c r="EP335" s="170"/>
      <c r="EQ335" s="170"/>
      <c r="ER335" s="170"/>
      <c r="ES335" s="170"/>
      <c r="ET335" s="170"/>
      <c r="EU335" s="170"/>
      <c r="EV335" s="170"/>
      <c r="EW335" s="170"/>
      <c r="EX335" s="170"/>
      <c r="EY335" s="170"/>
      <c r="EZ335" s="170"/>
      <c r="FA335" s="170"/>
      <c r="FB335" s="170"/>
      <c r="FC335" s="170"/>
      <c r="FD335" s="170"/>
      <c r="FE335" s="170"/>
      <c r="FF335" s="129"/>
      <c r="FG335" s="129"/>
      <c r="FH335" s="129"/>
      <c r="FI335" s="129"/>
      <c r="FJ335" s="129"/>
      <c r="FK335" s="129"/>
      <c r="FL335" s="129"/>
      <c r="FM335" s="129"/>
      <c r="FN335" s="129"/>
      <c r="FO335" s="129"/>
      <c r="FP335" s="129"/>
      <c r="FQ335" s="129"/>
      <c r="FR335" s="129"/>
      <c r="FS335" s="129"/>
      <c r="FT335" s="129"/>
      <c r="FU335" s="129"/>
      <c r="FV335" s="129"/>
      <c r="FW335" s="129"/>
      <c r="FX335" s="129"/>
      <c r="FY335" s="129"/>
      <c r="FZ335" s="129"/>
      <c r="GA335" s="129"/>
      <c r="GB335" s="129"/>
      <c r="GC335" s="129"/>
      <c r="GD335" s="129"/>
      <c r="GE335" s="129"/>
      <c r="GF335" s="129"/>
      <c r="GG335" s="129"/>
      <c r="GH335" s="129"/>
      <c r="GI335" s="129"/>
      <c r="GJ335" s="129"/>
      <c r="GK335" s="129"/>
      <c r="GL335" s="129"/>
      <c r="GM335" s="129"/>
      <c r="GN335" s="129"/>
      <c r="GO335" s="129"/>
      <c r="GP335" s="129"/>
      <c r="GQ335" s="129"/>
      <c r="GR335" s="129"/>
      <c r="GS335" s="129"/>
      <c r="GT335" s="129"/>
      <c r="GU335" s="129"/>
      <c r="GV335" s="129"/>
      <c r="GW335" s="129"/>
      <c r="GX335" s="129"/>
      <c r="GY335" s="129"/>
      <c r="GZ335" s="129"/>
      <c r="HA335" s="129"/>
      <c r="HB335" s="129"/>
      <c r="HC335" s="129"/>
      <c r="HD335" s="129"/>
      <c r="HE335" s="129"/>
      <c r="HF335" s="129"/>
      <c r="HG335" s="129"/>
      <c r="HH335" s="129"/>
      <c r="HI335" s="129"/>
      <c r="HJ335" s="129"/>
      <c r="HK335" s="129"/>
      <c r="HL335" s="129"/>
      <c r="HM335" s="129"/>
      <c r="HN335" s="129"/>
      <c r="HO335" s="129"/>
      <c r="HP335" s="129"/>
      <c r="HQ335" s="129"/>
      <c r="HR335" s="129"/>
      <c r="HS335" s="129"/>
      <c r="HT335" s="129"/>
      <c r="HU335" s="129"/>
      <c r="HV335" s="129"/>
      <c r="HW335" s="129"/>
      <c r="HX335" s="129"/>
      <c r="HY335" s="129"/>
      <c r="HZ335" s="129"/>
      <c r="IA335" s="129"/>
      <c r="IB335" s="129"/>
      <c r="IC335" s="129"/>
      <c r="ID335" s="129"/>
      <c r="IE335" s="129"/>
      <c r="IF335" s="129"/>
      <c r="IG335" s="129"/>
      <c r="IH335" s="129"/>
      <c r="II335" s="129"/>
      <c r="IJ335" s="129"/>
      <c r="IK335" s="129"/>
      <c r="IL335" s="129"/>
      <c r="IM335" s="129"/>
      <c r="IN335" s="129"/>
      <c r="IO335" s="129"/>
      <c r="IP335" s="129"/>
      <c r="IQ335" s="129"/>
      <c r="IR335" s="129"/>
      <c r="IS335" s="129"/>
      <c r="IT335" s="129"/>
      <c r="IU335" s="129"/>
      <c r="IV335" s="129"/>
      <c r="IW335" s="129"/>
      <c r="IX335" s="129"/>
      <c r="IY335" s="129"/>
      <c r="IZ335" s="129"/>
      <c r="JA335" s="129"/>
      <c r="JB335" s="129"/>
      <c r="JC335" s="129"/>
      <c r="JD335" s="129"/>
      <c r="JE335" s="129"/>
      <c r="JF335" s="129"/>
      <c r="JG335" s="129"/>
      <c r="JH335" s="129"/>
      <c r="JI335" s="129"/>
      <c r="JJ335" s="129"/>
      <c r="JK335" s="129"/>
      <c r="JL335" s="129"/>
      <c r="JM335" s="129"/>
      <c r="JN335" s="129"/>
      <c r="JO335" s="129"/>
      <c r="JP335" s="129"/>
      <c r="JQ335" s="129"/>
      <c r="JR335" s="129"/>
      <c r="JS335" s="129"/>
      <c r="JT335" s="129"/>
      <c r="JU335" s="129"/>
      <c r="JV335" s="129"/>
      <c r="JW335" s="129"/>
      <c r="JX335" s="129"/>
      <c r="JY335" s="129"/>
      <c r="JZ335" s="129"/>
      <c r="KA335" s="129"/>
      <c r="KB335" s="129"/>
      <c r="KC335" s="129"/>
      <c r="KD335" s="129"/>
      <c r="KE335" s="129"/>
      <c r="KF335" s="129"/>
      <c r="KG335" s="129"/>
      <c r="KH335" s="129"/>
      <c r="KI335" s="129"/>
      <c r="KJ335" s="129"/>
      <c r="KK335" s="129"/>
      <c r="KL335" s="129"/>
      <c r="KM335" s="129"/>
      <c r="KN335" s="129"/>
      <c r="KO335" s="129"/>
      <c r="KP335" s="129"/>
      <c r="KQ335" s="129"/>
      <c r="KR335" s="129"/>
      <c r="KS335" s="129"/>
      <c r="KT335" s="129"/>
      <c r="KU335" s="129"/>
      <c r="KV335" s="129"/>
      <c r="KW335" s="129"/>
      <c r="KX335" s="129"/>
      <c r="KY335" s="129"/>
      <c r="KZ335" s="129"/>
      <c r="LA335" s="129"/>
      <c r="LB335" s="129"/>
      <c r="LC335" s="129"/>
      <c r="LD335" s="129"/>
      <c r="LE335" s="129"/>
      <c r="LF335" s="129"/>
      <c r="LG335" s="129"/>
      <c r="LH335" s="129"/>
      <c r="LI335" s="129"/>
      <c r="LJ335" s="129"/>
      <c r="LK335" s="129"/>
      <c r="LL335" s="129"/>
      <c r="LM335" s="129"/>
      <c r="LN335" s="129"/>
      <c r="LO335" s="129"/>
      <c r="LP335" s="129"/>
      <c r="LQ335" s="129"/>
      <c r="LR335" s="129"/>
      <c r="LS335" s="129"/>
      <c r="LT335" s="129"/>
      <c r="LU335" s="129"/>
      <c r="LV335" s="129"/>
      <c r="LW335" s="129"/>
      <c r="LX335" s="129"/>
      <c r="LY335" s="129"/>
      <c r="LZ335" s="129"/>
      <c r="MA335" s="129"/>
      <c r="MB335" s="129"/>
      <c r="MC335" s="129"/>
      <c r="MD335" s="129"/>
      <c r="ME335" s="129"/>
      <c r="MF335" s="129"/>
      <c r="MG335" s="129"/>
      <c r="MH335" s="129"/>
      <c r="MI335" s="129"/>
      <c r="MJ335" s="129"/>
      <c r="MK335" s="129"/>
      <c r="ML335" s="129"/>
      <c r="MM335" s="129"/>
      <c r="MN335" s="129"/>
      <c r="MO335" s="129"/>
      <c r="MP335" s="129"/>
      <c r="MQ335" s="129"/>
      <c r="MR335" s="129"/>
      <c r="MS335" s="129"/>
      <c r="MT335" s="129"/>
      <c r="MU335" s="129"/>
      <c r="MV335" s="129"/>
      <c r="MW335" s="129"/>
      <c r="MX335" s="129"/>
      <c r="MY335" s="129"/>
      <c r="MZ335" s="129"/>
      <c r="NA335" s="129"/>
      <c r="NB335" s="129"/>
      <c r="NC335" s="129"/>
      <c r="ND335" s="129"/>
      <c r="NE335" s="129"/>
      <c r="NF335" s="129"/>
      <c r="NG335" s="129"/>
      <c r="NH335" s="129"/>
      <c r="NI335" s="129"/>
      <c r="NJ335" s="129"/>
      <c r="NK335" s="129"/>
      <c r="NL335" s="129"/>
      <c r="NM335" s="129"/>
      <c r="NN335" s="129"/>
      <c r="NO335" s="129"/>
      <c r="NP335" s="129"/>
      <c r="NQ335" s="129"/>
      <c r="NR335" s="129"/>
      <c r="NS335" s="129"/>
      <c r="NT335" s="129"/>
      <c r="NU335" s="129"/>
      <c r="NV335" s="129"/>
      <c r="NW335" s="129"/>
      <c r="NX335" s="129"/>
      <c r="NY335" s="129"/>
      <c r="NZ335" s="129"/>
      <c r="OA335" s="129"/>
      <c r="OB335" s="129"/>
      <c r="OC335" s="129"/>
      <c r="OD335" s="129"/>
      <c r="OE335" s="129"/>
      <c r="OF335" s="129"/>
      <c r="OG335" s="129"/>
      <c r="OH335" s="129"/>
      <c r="OI335" s="129"/>
      <c r="OJ335" s="129"/>
      <c r="OK335" s="129"/>
      <c r="OL335" s="129"/>
      <c r="OM335" s="129"/>
      <c r="ON335" s="129"/>
      <c r="OO335" s="129"/>
      <c r="OP335" s="129"/>
      <c r="OQ335" s="129"/>
      <c r="OR335" s="129"/>
      <c r="OS335" s="129"/>
      <c r="OT335" s="129"/>
      <c r="OU335" s="129"/>
      <c r="OV335" s="129"/>
      <c r="OW335" s="129"/>
      <c r="OX335" s="129"/>
      <c r="OY335" s="129"/>
      <c r="OZ335" s="129"/>
      <c r="PA335" s="129"/>
      <c r="PB335" s="129"/>
      <c r="PC335" s="129"/>
      <c r="PD335" s="129"/>
      <c r="PE335" s="129"/>
      <c r="PF335" s="129"/>
      <c r="PG335" s="129"/>
      <c r="PH335" s="129"/>
      <c r="PI335" s="129"/>
      <c r="PJ335" s="129"/>
      <c r="PK335" s="129"/>
      <c r="PL335" s="129"/>
      <c r="PM335" s="129"/>
      <c r="PN335" s="129"/>
      <c r="PO335" s="129"/>
      <c r="PP335" s="129"/>
      <c r="PQ335" s="129"/>
      <c r="PR335" s="129"/>
      <c r="PS335" s="129"/>
      <c r="PT335" s="129"/>
      <c r="PU335" s="129"/>
      <c r="PV335" s="129"/>
      <c r="PW335" s="129"/>
      <c r="PX335" s="129"/>
      <c r="PY335" s="129"/>
      <c r="PZ335" s="129"/>
      <c r="QA335" s="129"/>
      <c r="QB335" s="129"/>
      <c r="QC335" s="129"/>
      <c r="QD335" s="129"/>
      <c r="QE335" s="129"/>
      <c r="QF335" s="129"/>
      <c r="QG335" s="129"/>
      <c r="QH335" s="129"/>
      <c r="QI335" s="129"/>
      <c r="QJ335" s="129"/>
      <c r="QK335" s="129"/>
      <c r="QL335" s="129"/>
      <c r="QM335" s="129"/>
      <c r="QN335" s="129"/>
      <c r="QO335" s="129"/>
      <c r="QP335" s="129"/>
      <c r="QQ335" s="129"/>
      <c r="QR335" s="129"/>
      <c r="QS335" s="129"/>
      <c r="QT335" s="129"/>
      <c r="QU335" s="129"/>
      <c r="QV335" s="129"/>
      <c r="QW335" s="129"/>
      <c r="QX335" s="129"/>
      <c r="QY335" s="129"/>
      <c r="QZ335" s="129"/>
      <c r="RA335" s="129"/>
      <c r="RB335" s="129"/>
      <c r="RC335" s="129"/>
      <c r="RD335" s="129"/>
      <c r="RE335" s="129"/>
      <c r="RF335" s="129"/>
      <c r="RG335" s="129"/>
      <c r="RH335" s="129"/>
      <c r="RI335" s="129"/>
      <c r="RJ335" s="129"/>
      <c r="RK335" s="129"/>
      <c r="RL335" s="129"/>
      <c r="RM335" s="129"/>
      <c r="RN335" s="129"/>
      <c r="RO335" s="129"/>
      <c r="RP335" s="129"/>
      <c r="RQ335" s="129"/>
      <c r="RR335" s="129"/>
      <c r="RS335" s="129"/>
      <c r="RT335" s="129"/>
      <c r="RU335" s="129"/>
      <c r="RV335" s="129"/>
      <c r="RW335" s="129"/>
      <c r="RX335" s="129"/>
      <c r="RY335" s="129"/>
      <c r="RZ335" s="129"/>
      <c r="SA335" s="129"/>
      <c r="SB335" s="129"/>
      <c r="SC335" s="129"/>
      <c r="SD335" s="129"/>
      <c r="SE335" s="129"/>
      <c r="SF335" s="129"/>
      <c r="SG335" s="129"/>
      <c r="SH335" s="129"/>
      <c r="SI335" s="129"/>
      <c r="SJ335" s="129"/>
      <c r="SK335" s="129"/>
      <c r="SL335" s="129"/>
      <c r="SM335" s="129"/>
      <c r="SN335" s="129"/>
      <c r="SO335" s="129"/>
      <c r="SP335" s="129"/>
      <c r="SQ335" s="129"/>
      <c r="SR335" s="129"/>
      <c r="SS335" s="129"/>
      <c r="ST335" s="129"/>
      <c r="SU335" s="129"/>
      <c r="SV335" s="129"/>
      <c r="SW335" s="129"/>
      <c r="SX335" s="129"/>
      <c r="SY335" s="129"/>
      <c r="SZ335" s="129"/>
      <c r="TA335" s="129"/>
      <c r="TB335" s="129"/>
      <c r="TC335" s="129"/>
      <c r="TD335" s="129"/>
      <c r="TE335" s="129"/>
      <c r="TF335" s="129"/>
      <c r="TG335" s="129"/>
      <c r="TH335" s="129"/>
      <c r="TI335" s="129"/>
      <c r="TJ335" s="129"/>
      <c r="TK335" s="129"/>
      <c r="TL335" s="129"/>
      <c r="TM335" s="129"/>
      <c r="TN335" s="129"/>
      <c r="TO335" s="129"/>
      <c r="TP335" s="129"/>
      <c r="TQ335" s="129"/>
      <c r="TR335" s="129"/>
      <c r="TS335" s="129"/>
      <c r="TT335" s="129"/>
      <c r="TU335" s="129"/>
      <c r="TV335" s="129"/>
      <c r="TW335" s="129"/>
      <c r="TX335" s="129"/>
      <c r="TY335" s="129"/>
      <c r="TZ335" s="129"/>
      <c r="UA335" s="129"/>
      <c r="UB335" s="129"/>
      <c r="UC335" s="129"/>
      <c r="UD335" s="129"/>
      <c r="UE335" s="129"/>
      <c r="UF335" s="129"/>
      <c r="UG335" s="129"/>
      <c r="UH335" s="129"/>
      <c r="UI335" s="129"/>
      <c r="UJ335" s="129"/>
      <c r="UK335" s="129"/>
      <c r="UL335" s="129"/>
      <c r="UM335" s="129"/>
      <c r="UN335" s="129"/>
      <c r="UO335" s="129"/>
      <c r="UP335" s="129"/>
      <c r="UQ335" s="129"/>
      <c r="UR335" s="129"/>
      <c r="US335" s="129"/>
      <c r="UT335" s="129"/>
      <c r="UU335" s="129"/>
      <c r="UV335" s="129"/>
      <c r="UW335" s="129"/>
      <c r="UX335" s="129"/>
      <c r="UY335" s="129"/>
      <c r="UZ335" s="129"/>
      <c r="VA335" s="129"/>
      <c r="VB335" s="129"/>
      <c r="VC335" s="129"/>
      <c r="VD335" s="129"/>
      <c r="VE335" s="129"/>
      <c r="VF335" s="129"/>
      <c r="VG335" s="129"/>
      <c r="VH335" s="129"/>
      <c r="VI335" s="129"/>
      <c r="VJ335" s="129"/>
      <c r="VK335" s="129"/>
      <c r="VL335" s="129"/>
      <c r="VM335" s="129"/>
      <c r="VN335" s="129"/>
      <c r="VO335" s="129"/>
      <c r="VP335" s="129"/>
      <c r="VQ335" s="129"/>
      <c r="VR335" s="129"/>
      <c r="VS335" s="129"/>
      <c r="VT335" s="129"/>
      <c r="VU335" s="129"/>
      <c r="VV335" s="129"/>
      <c r="VW335" s="129"/>
      <c r="VX335" s="129"/>
      <c r="VY335" s="129"/>
      <c r="VZ335" s="129"/>
      <c r="WA335" s="129"/>
      <c r="WB335" s="129"/>
      <c r="WC335" s="129"/>
      <c r="WD335" s="129"/>
      <c r="WE335" s="129"/>
      <c r="WF335" s="129"/>
      <c r="WG335" s="129"/>
      <c r="WH335" s="129"/>
      <c r="WI335" s="129"/>
      <c r="WJ335" s="129"/>
      <c r="WK335" s="129"/>
      <c r="WL335" s="129"/>
      <c r="WM335" s="129"/>
      <c r="WN335" s="129"/>
      <c r="WO335" s="129"/>
      <c r="WP335" s="129"/>
      <c r="WQ335" s="129"/>
      <c r="WR335" s="129"/>
      <c r="WS335" s="129"/>
      <c r="WT335" s="129"/>
      <c r="WU335" s="129"/>
      <c r="WV335" s="129"/>
      <c r="WW335" s="129"/>
      <c r="WX335" s="129"/>
      <c r="WY335" s="129"/>
      <c r="WZ335" s="129"/>
      <c r="XA335" s="129"/>
      <c r="XB335" s="129"/>
      <c r="XC335" s="129"/>
      <c r="XD335" s="129"/>
      <c r="XE335" s="129"/>
      <c r="XF335" s="129"/>
      <c r="XG335" s="129"/>
      <c r="XH335" s="129"/>
      <c r="XI335" s="129"/>
      <c r="XJ335" s="129"/>
      <c r="XK335" s="129"/>
      <c r="XL335" s="129"/>
      <c r="XM335" s="129"/>
      <c r="XN335" s="129"/>
      <c r="XO335" s="129"/>
      <c r="XP335" s="129"/>
      <c r="XQ335" s="129"/>
      <c r="XR335" s="129"/>
      <c r="XS335" s="129"/>
      <c r="XT335" s="129"/>
      <c r="XU335" s="129"/>
      <c r="XV335" s="129"/>
      <c r="XW335" s="129"/>
      <c r="XX335" s="129"/>
      <c r="XY335" s="129"/>
      <c r="XZ335" s="129"/>
      <c r="YA335" s="129"/>
      <c r="YB335" s="129"/>
      <c r="YC335" s="129"/>
      <c r="YD335" s="129"/>
      <c r="YE335" s="129"/>
      <c r="YF335" s="129"/>
      <c r="YG335" s="129"/>
      <c r="YH335" s="129"/>
      <c r="YI335" s="129"/>
      <c r="YJ335" s="129"/>
      <c r="YK335" s="129"/>
      <c r="YL335" s="129"/>
      <c r="YM335" s="129"/>
      <c r="YN335" s="129"/>
      <c r="YO335" s="129"/>
      <c r="YP335" s="129"/>
      <c r="YQ335" s="129"/>
      <c r="YR335" s="129"/>
      <c r="YS335" s="129"/>
      <c r="YT335" s="129"/>
      <c r="YU335" s="129"/>
      <c r="YV335" s="129"/>
      <c r="YW335" s="129"/>
      <c r="YX335" s="129"/>
      <c r="YY335" s="129"/>
      <c r="YZ335" s="129"/>
      <c r="ZA335" s="129"/>
      <c r="ZB335" s="129"/>
      <c r="ZC335" s="129"/>
      <c r="ZD335" s="129"/>
      <c r="ZE335" s="129"/>
      <c r="ZF335" s="129"/>
      <c r="ZG335" s="129"/>
      <c r="ZH335" s="129"/>
      <c r="ZI335" s="129"/>
      <c r="ZJ335" s="129"/>
      <c r="ZK335" s="129"/>
      <c r="ZL335" s="129"/>
      <c r="ZM335" s="129"/>
      <c r="ZN335" s="129"/>
      <c r="ZO335" s="129"/>
      <c r="ZP335" s="129"/>
      <c r="ZQ335" s="129"/>
      <c r="ZR335" s="129"/>
      <c r="ZS335" s="129"/>
      <c r="ZT335" s="129"/>
      <c r="ZU335" s="129"/>
      <c r="ZV335" s="129"/>
      <c r="ZW335" s="129"/>
      <c r="ZX335" s="129"/>
      <c r="ZY335" s="129"/>
      <c r="ZZ335" s="129"/>
      <c r="AAA335" s="129"/>
      <c r="AAB335" s="129"/>
      <c r="AAC335" s="129"/>
      <c r="AAD335" s="129"/>
      <c r="AAE335" s="129"/>
      <c r="AAF335" s="129"/>
      <c r="AAG335" s="129"/>
      <c r="AAH335" s="129"/>
      <c r="AAI335" s="129"/>
      <c r="AAJ335" s="129"/>
      <c r="AAK335" s="129"/>
      <c r="AAL335" s="129"/>
      <c r="AAM335" s="129"/>
      <c r="AAN335" s="129"/>
      <c r="AAO335" s="129"/>
      <c r="AAP335" s="129"/>
      <c r="AAQ335" s="129"/>
      <c r="AAR335" s="129"/>
      <c r="AAS335" s="129"/>
      <c r="AAT335" s="129"/>
      <c r="AAU335" s="129"/>
      <c r="AAV335" s="129"/>
      <c r="AAW335" s="129"/>
      <c r="AAX335" s="129"/>
      <c r="AAY335" s="129"/>
      <c r="AAZ335" s="129"/>
      <c r="ABA335" s="129"/>
      <c r="ABB335" s="129"/>
      <c r="ABC335" s="129"/>
      <c r="ABD335" s="129"/>
      <c r="ABE335" s="129"/>
      <c r="ABF335" s="129"/>
      <c r="ABG335" s="129"/>
      <c r="ABH335" s="129"/>
      <c r="ABI335" s="129"/>
      <c r="ABJ335" s="129"/>
      <c r="ABK335" s="129"/>
      <c r="ABL335" s="129"/>
      <c r="ABM335" s="129"/>
      <c r="ABN335" s="129"/>
      <c r="ABO335" s="129"/>
      <c r="ABP335" s="129"/>
      <c r="ABQ335" s="129"/>
      <c r="ABR335" s="129"/>
      <c r="ABS335" s="129"/>
      <c r="ABT335" s="129"/>
      <c r="ABU335" s="129"/>
      <c r="ABV335" s="129"/>
      <c r="ABW335" s="129"/>
      <c r="ABX335" s="129"/>
      <c r="ABY335" s="129"/>
      <c r="ABZ335" s="129"/>
      <c r="ACA335" s="129"/>
      <c r="ACB335" s="129"/>
      <c r="ACC335" s="129"/>
      <c r="ACD335" s="129"/>
      <c r="ACE335" s="129"/>
      <c r="ACF335" s="129"/>
      <c r="ACG335" s="129"/>
      <c r="ACH335" s="129"/>
      <c r="ACI335" s="129"/>
      <c r="ACJ335" s="129"/>
      <c r="ACK335" s="129"/>
      <c r="ACL335" s="129"/>
      <c r="ACM335" s="129"/>
      <c r="ACN335" s="129"/>
      <c r="ACO335" s="129"/>
      <c r="ACP335" s="129"/>
      <c r="ACQ335" s="129"/>
      <c r="ACR335" s="129"/>
      <c r="ACS335" s="129"/>
      <c r="ACT335" s="129"/>
      <c r="ACU335" s="129"/>
      <c r="ACV335" s="129"/>
      <c r="ACW335" s="129"/>
      <c r="ACX335" s="129"/>
      <c r="ACY335" s="129"/>
      <c r="ACZ335" s="129"/>
      <c r="ADA335" s="129"/>
      <c r="ADB335" s="129"/>
      <c r="ADC335" s="129"/>
      <c r="ADD335" s="129"/>
      <c r="ADE335" s="129"/>
      <c r="ADF335" s="129"/>
      <c r="ADG335" s="129"/>
      <c r="ADH335" s="129"/>
      <c r="ADI335" s="129"/>
      <c r="ADJ335" s="129"/>
      <c r="ADK335" s="129"/>
      <c r="ADL335" s="129"/>
      <c r="ADM335" s="129"/>
      <c r="ADN335" s="129"/>
      <c r="ADO335" s="129"/>
      <c r="ADP335" s="129"/>
      <c r="ADQ335" s="129"/>
      <c r="ADR335" s="129"/>
      <c r="ADS335" s="129"/>
      <c r="ADT335" s="129"/>
      <c r="ADU335" s="129"/>
      <c r="ADV335" s="129"/>
      <c r="ADW335" s="129"/>
      <c r="ADX335" s="129"/>
      <c r="ADY335" s="129"/>
      <c r="ADZ335" s="129"/>
      <c r="AEA335" s="129"/>
      <c r="AEB335" s="129"/>
      <c r="AEC335" s="129"/>
    </row>
    <row r="336" spans="1:809" customFormat="1" ht="15" customHeight="1">
      <c r="C336" s="238"/>
      <c r="D336" s="227"/>
      <c r="E336" s="239"/>
      <c r="F336" s="239"/>
      <c r="G336" s="239"/>
      <c r="H336" s="239" t="s">
        <v>750</v>
      </c>
      <c r="I336" s="240"/>
      <c r="J336" s="240"/>
      <c r="K336" s="240"/>
      <c r="L336" s="240"/>
      <c r="M336" s="241"/>
      <c r="N336" s="241"/>
      <c r="O336" s="242"/>
      <c r="P336" s="243"/>
      <c r="Q336" s="244"/>
      <c r="R336" s="186"/>
      <c r="S336" s="205" t="s">
        <v>751</v>
      </c>
      <c r="T336" s="205" t="s">
        <v>752</v>
      </c>
      <c r="U336" s="223"/>
      <c r="V336" s="245" t="s">
        <v>753</v>
      </c>
      <c r="W336" s="246"/>
      <c r="X336" s="246"/>
      <c r="Y336" s="246"/>
      <c r="Z336" s="246"/>
      <c r="AA336" s="246"/>
      <c r="AB336" s="247"/>
      <c r="AC336" s="245"/>
      <c r="AD336" s="245"/>
      <c r="AE336" s="245"/>
      <c r="AF336" s="245"/>
      <c r="AG336" s="245"/>
      <c r="AH336" s="245"/>
      <c r="AI336" s="245"/>
      <c r="AJ336" s="245"/>
      <c r="AK336" s="245"/>
      <c r="AL336" s="245"/>
      <c r="AM336" s="245"/>
      <c r="AN336" s="245"/>
      <c r="AO336" s="248"/>
      <c r="AP336" s="248"/>
      <c r="AQ336" s="248"/>
      <c r="AR336" s="248"/>
      <c r="AS336" s="248"/>
      <c r="AT336" s="248"/>
      <c r="AU336" s="248"/>
      <c r="AV336" s="248"/>
      <c r="AW336" s="248"/>
      <c r="AX336" s="248"/>
      <c r="AY336" s="248"/>
      <c r="AZ336" s="248"/>
      <c r="BA336" s="248"/>
      <c r="BB336" s="248"/>
      <c r="BC336" s="248"/>
    </row>
    <row r="337" spans="3:40" customFormat="1" ht="41.25" customHeight="1">
      <c r="C337" s="238"/>
      <c r="D337" s="227"/>
      <c r="E337" s="249"/>
      <c r="F337" s="250" t="s">
        <v>754</v>
      </c>
      <c r="G337" s="250" t="s">
        <v>755</v>
      </c>
      <c r="H337" s="250" t="s">
        <v>756</v>
      </c>
      <c r="I337" s="250" t="s">
        <v>757</v>
      </c>
      <c r="J337" s="251" t="s">
        <v>758</v>
      </c>
      <c r="K337" s="252" t="s">
        <v>759</v>
      </c>
      <c r="L337" s="253" t="s">
        <v>760</v>
      </c>
      <c r="M337" s="254" t="s">
        <v>761</v>
      </c>
      <c r="N337" s="254" t="s">
        <v>762</v>
      </c>
      <c r="O337" s="254" t="s">
        <v>763</v>
      </c>
      <c r="P337" s="255" t="s">
        <v>764</v>
      </c>
      <c r="Q337" s="256" t="s">
        <v>765</v>
      </c>
      <c r="R337" s="186"/>
      <c r="S337" s="205" t="s">
        <v>766</v>
      </c>
      <c r="T337" s="205" t="s">
        <v>767</v>
      </c>
      <c r="U337" s="199"/>
      <c r="V337" s="257"/>
      <c r="W337" s="257"/>
      <c r="X337" s="257"/>
      <c r="Y337" s="257"/>
      <c r="Z337" s="257"/>
      <c r="AA337" s="257"/>
      <c r="AB337" s="258"/>
      <c r="AC337" s="199"/>
      <c r="AD337" s="199"/>
      <c r="AE337" s="199"/>
      <c r="AF337" s="199"/>
      <c r="AG337" s="199"/>
      <c r="AH337" s="199"/>
      <c r="AI337" s="199"/>
      <c r="AJ337" s="199"/>
      <c r="AK337" s="199"/>
      <c r="AL337" s="199"/>
      <c r="AM337" s="199"/>
      <c r="AN337" s="199"/>
    </row>
    <row r="338" spans="3:40" customFormat="1" ht="15" customHeight="1">
      <c r="C338" s="238"/>
      <c r="D338" s="227"/>
      <c r="E338" s="259"/>
      <c r="F338" s="18">
        <v>1</v>
      </c>
      <c r="G338" s="38">
        <v>2</v>
      </c>
      <c r="H338" s="49">
        <v>3</v>
      </c>
      <c r="I338" s="36">
        <v>4</v>
      </c>
      <c r="J338" s="35">
        <v>5</v>
      </c>
      <c r="K338" s="260"/>
      <c r="L338" s="261"/>
      <c r="M338" s="139"/>
      <c r="N338" s="138"/>
      <c r="O338" s="139"/>
      <c r="P338" s="262"/>
      <c r="Q338" s="263"/>
      <c r="R338" s="186"/>
      <c r="S338" s="205" t="s">
        <v>768</v>
      </c>
      <c r="T338" s="205" t="s">
        <v>769</v>
      </c>
      <c r="U338" s="199"/>
      <c r="V338" s="257"/>
      <c r="W338" s="257"/>
      <c r="X338" s="257"/>
      <c r="Y338" s="257"/>
      <c r="Z338" s="257"/>
      <c r="AA338" s="257"/>
      <c r="AB338" s="258"/>
      <c r="AC338" s="199"/>
      <c r="AD338" s="199"/>
      <c r="AE338" s="199"/>
      <c r="AF338" s="199"/>
      <c r="AG338" s="199"/>
      <c r="AH338" s="199"/>
      <c r="AI338" s="199"/>
      <c r="AJ338" s="199"/>
      <c r="AK338" s="199"/>
      <c r="AL338" s="199"/>
      <c r="AM338" s="199"/>
      <c r="AN338" s="199"/>
    </row>
    <row r="339" spans="3:40" customFormat="1" ht="15" customHeight="1">
      <c r="C339" s="238"/>
      <c r="D339" s="227"/>
      <c r="E339" s="264" t="s">
        <v>770</v>
      </c>
      <c r="F339" s="115">
        <f>SUMIF(B1:B31,"=1")/1</f>
        <v>6</v>
      </c>
      <c r="G339" s="115">
        <f>SUMIF(B1:B31,"=2")/2</f>
        <v>6</v>
      </c>
      <c r="H339" s="115">
        <f>SUMIF(B1:B31,"=3")/3</f>
        <v>14</v>
      </c>
      <c r="I339" s="115">
        <f>SUMIF(B1:B31,"=4")/4</f>
        <v>2</v>
      </c>
      <c r="J339" s="115">
        <f>SUMIF(B1:B31,"=5")/5</f>
        <v>1</v>
      </c>
      <c r="K339" s="260">
        <f t="shared" ref="K339:K349" si="5">SUM(F339:J339)</f>
        <v>29</v>
      </c>
      <c r="L339" s="265"/>
      <c r="M339" s="266"/>
      <c r="N339" s="138"/>
      <c r="O339" s="267"/>
      <c r="P339" s="262">
        <v>2010</v>
      </c>
      <c r="Q339" s="268" t="s">
        <v>771</v>
      </c>
      <c r="R339" s="186"/>
      <c r="S339" s="222"/>
      <c r="T339" s="199"/>
      <c r="U339" s="199"/>
      <c r="V339" s="257"/>
      <c r="W339" s="257"/>
      <c r="X339" s="257"/>
      <c r="Y339" s="257"/>
      <c r="Z339" s="257"/>
      <c r="AA339" s="257"/>
      <c r="AB339" s="258"/>
      <c r="AC339" s="199"/>
      <c r="AD339" s="199"/>
      <c r="AE339" s="199"/>
      <c r="AF339" s="199"/>
      <c r="AG339" s="199"/>
      <c r="AH339" s="199"/>
      <c r="AI339" s="199"/>
      <c r="AJ339" s="199"/>
      <c r="AK339" s="199"/>
      <c r="AL339" s="199"/>
      <c r="AM339" s="199"/>
      <c r="AN339" s="199"/>
    </row>
    <row r="340" spans="3:40" customFormat="1" ht="15" customHeight="1">
      <c r="C340" s="238"/>
      <c r="D340" s="227"/>
      <c r="E340" s="264" t="s">
        <v>772</v>
      </c>
      <c r="F340" s="115">
        <f>SUMIF(B32:B60,"=1")/1</f>
        <v>10</v>
      </c>
      <c r="G340" s="115">
        <f>SUMIF(B32:B60,"=2")/2</f>
        <v>8</v>
      </c>
      <c r="H340" s="115">
        <f>SUMIF(B32:B60,"=3")/3</f>
        <v>10</v>
      </c>
      <c r="I340" s="115">
        <f>SUMIF(B32:B60,"=4")/4</f>
        <v>1</v>
      </c>
      <c r="J340" s="115">
        <f>SUMIF(B32:B60,"=5")/5</f>
        <v>0</v>
      </c>
      <c r="K340" s="260">
        <f t="shared" si="5"/>
        <v>29</v>
      </c>
      <c r="L340" s="265">
        <v>146.19999999999999</v>
      </c>
      <c r="M340" s="266">
        <v>1.07</v>
      </c>
      <c r="N340" s="138">
        <v>20</v>
      </c>
      <c r="O340" s="267">
        <v>4255.71</v>
      </c>
      <c r="P340" s="262">
        <v>2000</v>
      </c>
      <c r="Q340" s="263"/>
      <c r="R340" s="186"/>
      <c r="S340" s="205" t="s">
        <v>773</v>
      </c>
      <c r="T340" s="205" t="s">
        <v>774</v>
      </c>
      <c r="U340" s="199"/>
      <c r="V340" s="257"/>
      <c r="W340" s="257"/>
      <c r="X340" s="257"/>
      <c r="Y340" s="257"/>
      <c r="Z340" s="257"/>
      <c r="AA340" s="257"/>
      <c r="AB340" s="258"/>
      <c r="AC340" s="199"/>
      <c r="AD340" s="199"/>
      <c r="AE340" s="199"/>
      <c r="AF340" s="199"/>
      <c r="AG340" s="199"/>
      <c r="AH340" s="199"/>
      <c r="AI340" s="199"/>
      <c r="AJ340" s="199"/>
      <c r="AK340" s="199"/>
      <c r="AL340" s="199"/>
      <c r="AM340" s="199"/>
      <c r="AN340" s="199"/>
    </row>
    <row r="341" spans="3:40" customFormat="1" ht="15" customHeight="1">
      <c r="C341" s="238"/>
      <c r="D341" s="227"/>
      <c r="E341" s="264" t="s">
        <v>775</v>
      </c>
      <c r="F341" s="115">
        <f>SUMIF(B61:B106,"=1")/1</f>
        <v>9</v>
      </c>
      <c r="G341" s="115">
        <f>SUMIF(B61:B106,"=2")/2</f>
        <v>12</v>
      </c>
      <c r="H341" s="115">
        <f>SUMIF(B61:B106,"=3")/3</f>
        <v>24</v>
      </c>
      <c r="I341" s="115">
        <f>SUMIF(B61:B106,"=4")/4</f>
        <v>1</v>
      </c>
      <c r="J341" s="115">
        <f>SUMIF(B61:B106,"=5")/5</f>
        <v>0</v>
      </c>
      <c r="K341" s="260">
        <f t="shared" si="5"/>
        <v>46</v>
      </c>
      <c r="L341" s="265">
        <v>104.4</v>
      </c>
      <c r="M341" s="266">
        <v>1.5</v>
      </c>
      <c r="N341" s="269">
        <v>15</v>
      </c>
      <c r="O341" s="267">
        <v>3292.08</v>
      </c>
      <c r="P341" s="262">
        <v>1990</v>
      </c>
      <c r="Q341" s="263"/>
      <c r="R341" s="186"/>
      <c r="S341" s="270"/>
      <c r="T341" s="199"/>
      <c r="U341" s="199"/>
      <c r="V341" s="257"/>
      <c r="W341" s="257"/>
      <c r="X341" s="257"/>
      <c r="Y341" s="257"/>
      <c r="Z341" s="257"/>
      <c r="AA341" s="257"/>
      <c r="AB341" s="258"/>
      <c r="AC341" s="199"/>
      <c r="AD341" s="199"/>
      <c r="AE341" s="199"/>
      <c r="AF341" s="199"/>
      <c r="AG341" s="199"/>
      <c r="AH341" s="199"/>
      <c r="AI341" s="199"/>
      <c r="AJ341" s="199"/>
      <c r="AK341" s="199"/>
      <c r="AL341" s="199"/>
      <c r="AM341" s="199"/>
      <c r="AN341" s="199"/>
    </row>
    <row r="342" spans="3:40" customFormat="1" ht="15" customHeight="1">
      <c r="C342" s="238"/>
      <c r="D342" s="227"/>
      <c r="E342" s="264" t="s">
        <v>776</v>
      </c>
      <c r="F342" s="115">
        <f>SUMIF(B107:B163,"=1")/1</f>
        <v>5</v>
      </c>
      <c r="G342" s="115">
        <f>SUMIF(B107:B163,"=2")/2</f>
        <v>9</v>
      </c>
      <c r="H342" s="115">
        <f>SUMIF(B107:B163,"=3")/3</f>
        <v>38</v>
      </c>
      <c r="I342" s="115">
        <f>SUMIF(B107:B163,"=4")/4</f>
        <v>4</v>
      </c>
      <c r="J342" s="115">
        <f>SUMIF(B107:B163,"=5")/5</f>
        <v>1</v>
      </c>
      <c r="K342" s="260">
        <f t="shared" si="5"/>
        <v>57</v>
      </c>
      <c r="L342" s="265">
        <v>89</v>
      </c>
      <c r="M342" s="266">
        <v>1.5</v>
      </c>
      <c r="N342" s="269">
        <v>20</v>
      </c>
      <c r="O342" s="267">
        <v>3871.29</v>
      </c>
      <c r="P342" s="262">
        <v>1980</v>
      </c>
      <c r="Q342" s="263"/>
      <c r="R342" s="186"/>
      <c r="S342" s="198" t="s">
        <v>777</v>
      </c>
      <c r="T342" s="199"/>
      <c r="U342" s="199"/>
      <c r="V342" s="257"/>
      <c r="W342" s="257"/>
      <c r="X342" s="257"/>
      <c r="Y342" s="257"/>
      <c r="Z342" s="257"/>
      <c r="AA342" s="257"/>
      <c r="AB342" s="258"/>
      <c r="AC342" s="199"/>
      <c r="AD342" s="199"/>
      <c r="AE342" s="199"/>
      <c r="AF342" s="199"/>
      <c r="AG342" s="199"/>
      <c r="AH342" s="199"/>
      <c r="AI342" s="199"/>
      <c r="AJ342" s="199"/>
      <c r="AK342" s="199"/>
      <c r="AL342" s="199"/>
      <c r="AM342" s="199"/>
      <c r="AN342" s="199"/>
    </row>
    <row r="343" spans="3:40" customFormat="1" ht="15" customHeight="1">
      <c r="C343" s="238"/>
      <c r="D343" s="227"/>
      <c r="E343" s="264" t="s">
        <v>778</v>
      </c>
      <c r="F343" s="115">
        <f>SUMIF(B164:B219,"=1")/1</f>
        <v>5</v>
      </c>
      <c r="G343" s="115">
        <f>SUMIF(B164:B219,"=2")/2</f>
        <v>8</v>
      </c>
      <c r="H343" s="115">
        <f>SUMIF(B164:B219,"=3")/3</f>
        <v>40</v>
      </c>
      <c r="I343" s="115">
        <f>SUMIF(B164:B219,"=4")/4</f>
        <v>0</v>
      </c>
      <c r="J343" s="115">
        <f>SUMIF(B164:B219,"=5")/5</f>
        <v>3</v>
      </c>
      <c r="K343" s="260">
        <f t="shared" si="5"/>
        <v>56</v>
      </c>
      <c r="L343" s="265">
        <v>68.5</v>
      </c>
      <c r="M343" s="266">
        <v>1.6</v>
      </c>
      <c r="N343" s="269">
        <v>38</v>
      </c>
      <c r="O343" s="267">
        <v>5895.3</v>
      </c>
      <c r="P343" s="262">
        <v>1970</v>
      </c>
      <c r="Q343" s="263"/>
      <c r="R343" s="186"/>
      <c r="S343" s="199"/>
      <c r="T343" s="198" t="s">
        <v>779</v>
      </c>
      <c r="U343" s="199"/>
      <c r="V343" s="257"/>
      <c r="W343" s="257"/>
      <c r="X343" s="257"/>
      <c r="Y343" s="257"/>
      <c r="Z343" s="257"/>
      <c r="AA343" s="257"/>
      <c r="AB343" s="258"/>
      <c r="AC343" s="199"/>
      <c r="AD343" s="199"/>
      <c r="AE343" s="199"/>
      <c r="AF343" s="199"/>
      <c r="AG343" s="199"/>
      <c r="AH343" s="199"/>
      <c r="AI343" s="199"/>
      <c r="AJ343" s="199"/>
      <c r="AK343" s="199"/>
      <c r="AL343" s="199"/>
      <c r="AM343" s="199"/>
      <c r="AN343" s="199"/>
    </row>
    <row r="344" spans="3:40" customFormat="1" ht="15" customHeight="1">
      <c r="C344" s="238"/>
      <c r="D344" s="227"/>
      <c r="E344" s="264" t="s">
        <v>780</v>
      </c>
      <c r="F344" s="115">
        <f>SUMIF(B220:B271,"=1")/1</f>
        <v>5</v>
      </c>
      <c r="G344" s="115">
        <f>SUMIF(B220:B271,"=2")/2</f>
        <v>3</v>
      </c>
      <c r="H344" s="115">
        <f>SUMIF(B220:B271,"=3")/3</f>
        <v>41</v>
      </c>
      <c r="I344" s="115">
        <f>SUMIF(B220:B271,"=4")/4</f>
        <v>0</v>
      </c>
      <c r="J344" s="115">
        <f>SUMIF(B220:B271,"=5")/5</f>
        <v>3</v>
      </c>
      <c r="K344" s="140">
        <f t="shared" si="5"/>
        <v>52</v>
      </c>
      <c r="L344" s="265">
        <v>45.4</v>
      </c>
      <c r="M344" s="266">
        <v>1.75</v>
      </c>
      <c r="N344" s="269">
        <v>55</v>
      </c>
      <c r="O344" s="267">
        <v>5112.2700000000004</v>
      </c>
      <c r="P344" s="262">
        <v>1960</v>
      </c>
      <c r="Q344" s="263"/>
      <c r="R344" s="186"/>
      <c r="S344" s="199"/>
      <c r="T344" s="198" t="s">
        <v>781</v>
      </c>
      <c r="U344" s="199"/>
      <c r="V344" s="257"/>
      <c r="W344" s="257"/>
      <c r="X344" s="257"/>
      <c r="Y344" s="257"/>
      <c r="Z344" s="257"/>
      <c r="AA344" s="257"/>
      <c r="AB344" s="258"/>
      <c r="AC344" s="199"/>
      <c r="AD344" s="199"/>
      <c r="AE344" s="199"/>
      <c r="AF344" s="199"/>
      <c r="AG344" s="199"/>
      <c r="AH344" s="199"/>
      <c r="AI344" s="199"/>
      <c r="AJ344" s="199"/>
      <c r="AK344" s="199"/>
      <c r="AL344" s="199"/>
      <c r="AM344" s="199"/>
      <c r="AN344" s="199"/>
    </row>
    <row r="345" spans="3:40" customFormat="1" ht="15" customHeight="1">
      <c r="C345" s="238"/>
      <c r="D345" s="227"/>
      <c r="E345" s="264" t="s">
        <v>782</v>
      </c>
      <c r="F345" s="115">
        <f>SUMIF(B272:B278,"=1")/1</f>
        <v>0</v>
      </c>
      <c r="G345" s="115">
        <f>SUMIF(B272:B278,"=2")/2</f>
        <v>0</v>
      </c>
      <c r="H345" s="115">
        <f>SUMIF(B272:B278,"=3")/3</f>
        <v>7</v>
      </c>
      <c r="I345" s="115">
        <f>SUMIF(B272:B278,"=4")/4</f>
        <v>0</v>
      </c>
      <c r="J345" s="115">
        <f>SUMIF(B272:B278,"=5")/5</f>
        <v>0</v>
      </c>
      <c r="K345" s="140">
        <f t="shared" si="5"/>
        <v>7</v>
      </c>
      <c r="L345" s="265">
        <v>28.7</v>
      </c>
      <c r="M345" s="266">
        <v>1.6</v>
      </c>
      <c r="N345" s="269">
        <v>48</v>
      </c>
      <c r="O345" s="267">
        <v>5076.1500000000005</v>
      </c>
      <c r="P345" s="262">
        <v>1950</v>
      </c>
      <c r="Q345" s="263"/>
      <c r="R345" s="186"/>
      <c r="S345" s="199"/>
      <c r="T345" s="198" t="s">
        <v>783</v>
      </c>
      <c r="U345" s="199"/>
      <c r="V345" s="257"/>
      <c r="W345" s="257"/>
      <c r="X345" s="257"/>
      <c r="Y345" s="257"/>
      <c r="Z345" s="257"/>
      <c r="AA345" s="257"/>
      <c r="AB345" s="258"/>
      <c r="AC345" s="199"/>
      <c r="AD345" s="199"/>
      <c r="AE345" s="199"/>
      <c r="AF345" s="199"/>
      <c r="AG345" s="199"/>
      <c r="AH345" s="199"/>
      <c r="AI345" s="199"/>
      <c r="AJ345" s="199"/>
      <c r="AK345" s="199"/>
      <c r="AL345" s="199"/>
      <c r="AM345" s="199"/>
      <c r="AN345" s="199"/>
    </row>
    <row r="346" spans="3:40" customFormat="1" ht="15" customHeight="1">
      <c r="C346" s="238"/>
      <c r="D346" s="227"/>
      <c r="E346" s="264" t="s">
        <v>784</v>
      </c>
      <c r="F346" s="115">
        <f>SUMIF(B279:B285,"=1")/1</f>
        <v>1</v>
      </c>
      <c r="G346" s="115">
        <f>SUMIF(B279:B285,"=2")/2</f>
        <v>1</v>
      </c>
      <c r="H346" s="115">
        <f>SUMIF(B279:B285,"=3")/3</f>
        <v>5</v>
      </c>
      <c r="I346" s="115">
        <f>SUMIF(B279:B285,"=4")/4</f>
        <v>0</v>
      </c>
      <c r="J346" s="115">
        <f>SUMIF(B279:B285,"=5")/5</f>
        <v>0</v>
      </c>
      <c r="K346" s="140">
        <f t="shared" si="5"/>
        <v>7</v>
      </c>
      <c r="L346" s="265">
        <v>22.9</v>
      </c>
      <c r="M346" s="266">
        <v>1.75</v>
      </c>
      <c r="N346" s="269">
        <v>35</v>
      </c>
      <c r="O346" s="267">
        <v>3632.6400000000003</v>
      </c>
      <c r="P346" s="262">
        <v>1940</v>
      </c>
      <c r="Q346" s="263"/>
      <c r="R346" s="186"/>
      <c r="S346" s="271"/>
      <c r="T346" s="272"/>
      <c r="U346" s="271"/>
      <c r="V346" s="271"/>
      <c r="W346" s="271"/>
      <c r="X346" s="271"/>
      <c r="Y346" s="271"/>
      <c r="Z346" s="271"/>
      <c r="AA346" s="271"/>
      <c r="AB346" s="273"/>
    </row>
    <row r="347" spans="3:40" customFormat="1" ht="15" customHeight="1">
      <c r="C347" s="238"/>
      <c r="D347" s="227"/>
      <c r="E347" s="264" t="s">
        <v>785</v>
      </c>
      <c r="F347" s="115">
        <f>SUMIF(B286:B288,"=1")/1</f>
        <v>1</v>
      </c>
      <c r="G347" s="115">
        <f>SUMIF(B286:B288,"=2")/2</f>
        <v>0</v>
      </c>
      <c r="H347" s="115">
        <f>SUMIF(B286:B288,"=3")/3</f>
        <v>2</v>
      </c>
      <c r="I347" s="115">
        <f>SUMIF(B286:B288,"=4")/4</f>
        <v>0</v>
      </c>
      <c r="J347" s="115">
        <f>SUMIF(B286:B288,"=5")/5</f>
        <v>0</v>
      </c>
      <c r="K347" s="140">
        <f t="shared" si="5"/>
        <v>3</v>
      </c>
      <c r="L347" s="265">
        <v>15.9</v>
      </c>
      <c r="M347" s="266">
        <v>1.8</v>
      </c>
      <c r="N347" s="269">
        <v>38</v>
      </c>
      <c r="O347" s="267">
        <v>3150.1800000000003</v>
      </c>
      <c r="P347" s="262">
        <v>1930</v>
      </c>
      <c r="Q347" s="263"/>
      <c r="R347" s="186"/>
      <c r="S347" s="271"/>
      <c r="T347" s="272"/>
      <c r="U347" s="271"/>
      <c r="V347" s="271"/>
      <c r="W347" s="271"/>
      <c r="X347" s="271"/>
      <c r="Y347" s="271"/>
      <c r="Z347" s="271"/>
      <c r="AA347" s="271"/>
      <c r="AB347" s="273"/>
    </row>
    <row r="348" spans="3:40" customFormat="1" ht="15" customHeight="1">
      <c r="C348" s="238"/>
      <c r="D348" s="227"/>
      <c r="E348" s="264" t="s">
        <v>786</v>
      </c>
      <c r="F348" s="115">
        <f>SUMIF(B289,"=1")/1</f>
        <v>1</v>
      </c>
      <c r="G348" s="115">
        <f>SUMIF(B289,"=2")/2</f>
        <v>0</v>
      </c>
      <c r="H348" s="115">
        <f>SUMIF(B289,"=3")/3</f>
        <v>0</v>
      </c>
      <c r="I348" s="115">
        <f>SUMIF(B289,"=4")/4</f>
        <v>0</v>
      </c>
      <c r="J348" s="115">
        <f>SUMIF(B289,"=5")/5</f>
        <v>0</v>
      </c>
      <c r="K348" s="140">
        <f t="shared" si="5"/>
        <v>1</v>
      </c>
      <c r="L348" s="265">
        <v>13.2</v>
      </c>
      <c r="M348" s="266">
        <v>2</v>
      </c>
      <c r="N348" s="269">
        <v>45</v>
      </c>
      <c r="O348" s="267">
        <v>3854.52</v>
      </c>
      <c r="P348" s="262">
        <v>1920</v>
      </c>
      <c r="Q348" s="263"/>
      <c r="R348" s="186"/>
      <c r="S348" s="271"/>
      <c r="T348" s="272"/>
      <c r="U348" s="271"/>
      <c r="V348" s="271"/>
      <c r="W348" s="271"/>
      <c r="X348" s="271"/>
      <c r="Y348" s="271"/>
      <c r="Z348" s="271"/>
      <c r="AA348" s="271"/>
      <c r="AB348" s="273"/>
    </row>
    <row r="349" spans="3:40" customFormat="1" ht="15" customHeight="1">
      <c r="C349" s="238"/>
      <c r="D349" s="274"/>
      <c r="E349" s="264" t="s">
        <v>787</v>
      </c>
      <c r="F349" s="115">
        <f>SUMIF(B290:B291,"=1")/1</f>
        <v>0</v>
      </c>
      <c r="G349" s="115">
        <f>SUMIF(B290:B291,"=2")/2</f>
        <v>1</v>
      </c>
      <c r="H349" s="115">
        <f>SUMIF(B290:B291,"=3")/3</f>
        <v>1</v>
      </c>
      <c r="I349" s="115">
        <f>SUMIF(B290:B291,"=4")/4</f>
        <v>0</v>
      </c>
      <c r="J349" s="115">
        <f>SUMIF(B290:B291,"=5")/5</f>
        <v>0</v>
      </c>
      <c r="K349" s="140">
        <f t="shared" si="5"/>
        <v>2</v>
      </c>
      <c r="L349" s="265">
        <v>11</v>
      </c>
      <c r="M349" s="266">
        <v>2.4</v>
      </c>
      <c r="N349" s="269">
        <v>48</v>
      </c>
      <c r="O349" s="267">
        <v>7725.81</v>
      </c>
      <c r="P349" s="262">
        <v>1910</v>
      </c>
      <c r="Q349" s="263"/>
      <c r="R349" s="186"/>
      <c r="S349" s="271"/>
      <c r="T349" s="272"/>
      <c r="U349" s="271"/>
      <c r="V349" s="271"/>
      <c r="W349" s="271"/>
      <c r="X349" s="271"/>
      <c r="Y349" s="271"/>
      <c r="Z349" s="271"/>
      <c r="AA349" s="271"/>
      <c r="AB349" s="273"/>
    </row>
    <row r="350" spans="3:40" customFormat="1" ht="15" customHeight="1">
      <c r="C350" s="238"/>
      <c r="D350" s="227"/>
      <c r="E350" s="264" t="s">
        <v>788</v>
      </c>
      <c r="F350" s="115" t="s">
        <v>31</v>
      </c>
      <c r="G350" s="115" t="s">
        <v>31</v>
      </c>
      <c r="H350" s="115" t="s">
        <v>31</v>
      </c>
      <c r="I350" s="115" t="s">
        <v>31</v>
      </c>
      <c r="J350" s="35" t="s">
        <v>31</v>
      </c>
      <c r="K350" s="140" t="s">
        <v>31</v>
      </c>
      <c r="L350" s="265"/>
      <c r="M350" s="266"/>
      <c r="N350" s="269"/>
      <c r="O350" s="267"/>
      <c r="P350" s="262">
        <v>1900</v>
      </c>
      <c r="Q350" s="263"/>
      <c r="R350" s="186"/>
      <c r="S350" s="271"/>
      <c r="T350" s="272"/>
      <c r="U350" s="271"/>
      <c r="V350" s="271"/>
      <c r="W350" s="271"/>
      <c r="X350" s="271"/>
      <c r="Y350" s="271"/>
      <c r="Z350" s="271"/>
      <c r="AA350" s="271"/>
      <c r="AB350" s="273"/>
    </row>
    <row r="351" spans="3:40" customFormat="1" ht="15" customHeight="1">
      <c r="C351" s="238"/>
      <c r="D351" s="227"/>
      <c r="E351" s="275"/>
      <c r="F351" s="115" t="s">
        <v>658</v>
      </c>
      <c r="G351" s="115" t="s">
        <v>658</v>
      </c>
      <c r="H351" s="115" t="s">
        <v>658</v>
      </c>
      <c r="I351" s="115" t="s">
        <v>658</v>
      </c>
      <c r="J351" s="115" t="s">
        <v>658</v>
      </c>
      <c r="K351" s="260" t="s">
        <v>658</v>
      </c>
      <c r="L351" s="276"/>
      <c r="M351" s="277"/>
      <c r="N351" s="142"/>
      <c r="O351" s="277"/>
      <c r="P351" s="277"/>
      <c r="Q351" s="277"/>
      <c r="R351" s="186"/>
      <c r="S351" s="271"/>
      <c r="T351" s="272"/>
      <c r="U351" s="271"/>
      <c r="V351" s="271"/>
      <c r="W351" s="271"/>
      <c r="X351" s="271"/>
      <c r="Y351" s="271"/>
      <c r="Z351" s="271"/>
      <c r="AA351" s="271"/>
      <c r="AB351" s="273"/>
    </row>
    <row r="352" spans="3:40" customFormat="1" ht="15" customHeight="1">
      <c r="C352" s="238"/>
      <c r="D352" s="227"/>
      <c r="E352" s="278"/>
      <c r="F352" s="137">
        <f>SUM(F339:F351)</f>
        <v>43</v>
      </c>
      <c r="G352" s="137">
        <f>SUM(G339:G351)</f>
        <v>48</v>
      </c>
      <c r="H352" s="137">
        <f t="shared" ref="H352:J352" si="6">SUM(H339:H351)</f>
        <v>182</v>
      </c>
      <c r="I352" s="137">
        <f t="shared" si="6"/>
        <v>8</v>
      </c>
      <c r="J352" s="137">
        <f t="shared" si="6"/>
        <v>8</v>
      </c>
      <c r="K352" s="140">
        <f>SUM(K339:K351)</f>
        <v>289</v>
      </c>
      <c r="L352" s="276" t="s">
        <v>789</v>
      </c>
      <c r="M352" s="277"/>
      <c r="N352" s="142"/>
      <c r="O352" s="277"/>
      <c r="P352" s="277"/>
      <c r="Q352" s="277"/>
      <c r="R352" s="186"/>
      <c r="S352" s="271"/>
      <c r="T352" s="272"/>
      <c r="U352" s="271"/>
      <c r="V352" s="271"/>
      <c r="W352" s="271"/>
      <c r="X352" s="271"/>
      <c r="Y352" s="271"/>
      <c r="Z352" s="271"/>
      <c r="AA352" s="271"/>
      <c r="AB352" s="273"/>
    </row>
    <row r="353" spans="1:809">
      <c r="A353" s="180"/>
      <c r="B353" s="180"/>
      <c r="C353" s="279"/>
      <c r="D353" s="227"/>
      <c r="E353" s="280"/>
      <c r="F353" s="281"/>
      <c r="G353" s="281"/>
      <c r="H353" s="281"/>
      <c r="I353" s="281"/>
      <c r="J353" s="180"/>
      <c r="K353" s="282"/>
      <c r="L353" s="180"/>
      <c r="M353" s="281"/>
      <c r="N353" s="177"/>
      <c r="O353" s="283"/>
      <c r="P353" s="283"/>
      <c r="Q353" s="283"/>
      <c r="R353" s="186"/>
      <c r="S353" s="174"/>
      <c r="T353" s="174"/>
      <c r="U353" s="174"/>
      <c r="V353" s="174"/>
      <c r="W353" s="174"/>
      <c r="X353" s="174"/>
      <c r="Y353" s="174"/>
      <c r="Z353" s="174"/>
      <c r="AA353" s="174"/>
      <c r="AB353" s="120"/>
      <c r="AC353" s="129"/>
      <c r="AD353" s="129"/>
      <c r="AE353" s="129"/>
      <c r="AF353" s="129"/>
      <c r="AG353" s="129"/>
      <c r="AH353" s="129"/>
      <c r="AI353" s="129"/>
      <c r="AJ353" s="129"/>
      <c r="AK353" s="129"/>
      <c r="AL353" s="129"/>
      <c r="AM353" s="129"/>
      <c r="AN353" s="129"/>
      <c r="AO353" s="129"/>
      <c r="AP353" s="129"/>
      <c r="AQ353" s="129"/>
      <c r="AR353" s="129"/>
      <c r="AS353" s="129"/>
      <c r="AT353" s="129"/>
      <c r="AU353" s="129"/>
      <c r="AV353" s="129"/>
      <c r="AW353" s="129"/>
      <c r="AX353" s="129"/>
      <c r="AY353" s="129"/>
      <c r="AZ353" s="129"/>
      <c r="BA353" s="129"/>
      <c r="BB353" s="129"/>
      <c r="BC353" s="129"/>
      <c r="BD353" s="129"/>
      <c r="BE353" s="129"/>
      <c r="BF353" s="129"/>
      <c r="BG353" s="129"/>
      <c r="BH353" s="129"/>
      <c r="BI353" s="129"/>
      <c r="BJ353" s="129"/>
      <c r="BK353" s="129"/>
      <c r="BL353" s="129"/>
      <c r="BM353" s="129"/>
      <c r="BN353" s="129"/>
      <c r="BO353" s="129"/>
      <c r="BP353" s="129"/>
      <c r="BQ353" s="129"/>
      <c r="BR353" s="129"/>
      <c r="BS353" s="129"/>
      <c r="BT353" s="129"/>
      <c r="BU353" s="129"/>
      <c r="BV353" s="129"/>
      <c r="BW353" s="129"/>
      <c r="BX353" s="129"/>
      <c r="BY353" s="129"/>
      <c r="BZ353" s="129"/>
      <c r="CA353" s="129"/>
      <c r="CB353" s="129"/>
      <c r="CC353" s="129"/>
      <c r="CD353" s="129"/>
      <c r="CE353" s="129"/>
      <c r="CF353" s="129"/>
      <c r="CG353" s="129"/>
      <c r="CH353" s="129"/>
      <c r="CI353" s="129"/>
      <c r="CJ353" s="129"/>
      <c r="CK353" s="129"/>
      <c r="CL353" s="129"/>
      <c r="CM353" s="129"/>
      <c r="CN353" s="129"/>
      <c r="CO353" s="129"/>
      <c r="CP353" s="129"/>
      <c r="CQ353" s="129"/>
      <c r="CR353" s="129"/>
      <c r="CS353" s="129"/>
      <c r="CT353" s="129"/>
      <c r="CU353" s="129"/>
      <c r="CV353" s="129"/>
      <c r="CW353" s="129"/>
      <c r="CX353" s="129"/>
      <c r="CY353" s="129"/>
      <c r="CZ353" s="129"/>
      <c r="DA353" s="129"/>
      <c r="DB353" s="129"/>
      <c r="DC353" s="129"/>
      <c r="DD353" s="129"/>
      <c r="DE353" s="129"/>
      <c r="DF353" s="129"/>
      <c r="DG353" s="129"/>
      <c r="DH353" s="129"/>
      <c r="DI353" s="129"/>
      <c r="DJ353" s="129"/>
      <c r="DK353" s="129"/>
      <c r="DL353" s="129"/>
      <c r="DM353" s="129"/>
      <c r="DN353" s="129"/>
      <c r="DO353" s="129"/>
      <c r="DP353" s="129"/>
      <c r="DQ353" s="129"/>
      <c r="DR353" s="129"/>
      <c r="DS353" s="129"/>
      <c r="DT353" s="129"/>
      <c r="DU353" s="129"/>
      <c r="DV353" s="129"/>
      <c r="DW353" s="129"/>
      <c r="DX353" s="129"/>
      <c r="DY353" s="129"/>
      <c r="DZ353" s="129"/>
      <c r="EA353" s="129"/>
      <c r="EB353" s="129"/>
      <c r="EC353" s="129"/>
      <c r="ED353" s="129"/>
      <c r="EE353" s="129"/>
      <c r="EF353" s="129"/>
      <c r="EG353" s="129"/>
      <c r="EH353" s="129"/>
      <c r="EI353" s="129"/>
      <c r="EJ353" s="129"/>
      <c r="EK353" s="129"/>
      <c r="EL353" s="129"/>
      <c r="EM353" s="129"/>
      <c r="EN353" s="129"/>
      <c r="EO353" s="129"/>
      <c r="EP353" s="129"/>
      <c r="EQ353" s="129"/>
      <c r="ER353" s="129"/>
      <c r="ES353" s="129"/>
      <c r="ET353" s="129"/>
      <c r="EU353" s="129"/>
      <c r="EV353" s="129"/>
      <c r="EW353" s="129"/>
      <c r="EX353" s="129"/>
      <c r="EY353" s="129"/>
      <c r="EZ353" s="129"/>
      <c r="FA353" s="129"/>
      <c r="FB353" s="129"/>
      <c r="FC353" s="129"/>
      <c r="FD353" s="129"/>
      <c r="FE353" s="129"/>
      <c r="FF353" s="121"/>
      <c r="FG353" s="121"/>
      <c r="FH353" s="121"/>
      <c r="FI353" s="121"/>
      <c r="FJ353" s="121"/>
      <c r="FK353" s="121"/>
      <c r="FL353" s="121"/>
      <c r="FM353" s="121"/>
      <c r="FN353" s="121"/>
      <c r="FO353" s="121"/>
      <c r="FP353" s="121"/>
      <c r="FQ353" s="121"/>
      <c r="FR353" s="121"/>
      <c r="FS353" s="121"/>
      <c r="FT353" s="121"/>
      <c r="FU353" s="121"/>
      <c r="FV353" s="121"/>
      <c r="FW353" s="121"/>
      <c r="FX353" s="121"/>
      <c r="FY353" s="121"/>
      <c r="FZ353" s="121"/>
      <c r="GA353" s="121"/>
      <c r="GB353" s="121"/>
      <c r="GC353" s="121"/>
      <c r="GD353" s="121"/>
      <c r="GE353" s="121"/>
      <c r="GF353" s="121"/>
      <c r="GG353" s="121"/>
      <c r="GH353" s="121"/>
      <c r="GI353" s="121"/>
      <c r="GJ353" s="121"/>
      <c r="GK353" s="121"/>
      <c r="GL353" s="121"/>
      <c r="GM353" s="121"/>
      <c r="GN353" s="121"/>
      <c r="GO353" s="121"/>
      <c r="GP353" s="121"/>
      <c r="GQ353" s="121"/>
      <c r="GR353" s="121"/>
      <c r="GS353" s="121"/>
      <c r="GT353" s="121"/>
      <c r="GU353" s="121"/>
      <c r="GV353" s="121"/>
      <c r="GW353" s="121"/>
      <c r="GX353" s="121"/>
      <c r="GY353" s="121"/>
      <c r="GZ353" s="121"/>
      <c r="HA353" s="121"/>
      <c r="HB353" s="121"/>
      <c r="HC353" s="121"/>
      <c r="HD353" s="121"/>
      <c r="HE353" s="121"/>
      <c r="HF353" s="121"/>
      <c r="HG353" s="121"/>
      <c r="HH353" s="121"/>
      <c r="HI353" s="121"/>
      <c r="HJ353" s="121"/>
      <c r="HK353" s="121"/>
      <c r="HL353" s="121"/>
      <c r="HM353" s="121"/>
      <c r="HN353" s="121"/>
      <c r="HO353" s="121"/>
      <c r="HP353" s="121"/>
      <c r="HQ353" s="121"/>
      <c r="HR353" s="121"/>
      <c r="HS353" s="121"/>
      <c r="HT353" s="121"/>
      <c r="HU353" s="121"/>
      <c r="HV353" s="121"/>
      <c r="HW353" s="121"/>
      <c r="HX353" s="121"/>
      <c r="HY353" s="121"/>
      <c r="HZ353" s="121"/>
      <c r="IA353" s="121"/>
      <c r="IB353" s="121"/>
      <c r="IC353" s="121"/>
      <c r="ID353" s="121"/>
      <c r="IE353" s="121"/>
      <c r="IF353" s="121"/>
      <c r="IG353" s="121"/>
      <c r="IH353" s="121"/>
      <c r="II353" s="121"/>
      <c r="IJ353" s="121"/>
      <c r="IK353" s="121"/>
      <c r="IL353" s="121"/>
      <c r="IM353" s="121"/>
      <c r="IN353" s="121"/>
      <c r="IO353" s="121"/>
      <c r="IP353" s="121"/>
      <c r="IQ353" s="121"/>
      <c r="IR353" s="121"/>
      <c r="IS353" s="121"/>
      <c r="IT353" s="121"/>
      <c r="IU353" s="121"/>
      <c r="IV353" s="121"/>
      <c r="IW353" s="121"/>
      <c r="IX353" s="121"/>
      <c r="IY353" s="121"/>
      <c r="IZ353" s="121"/>
      <c r="JA353" s="121"/>
      <c r="JB353" s="121"/>
      <c r="JC353" s="121"/>
      <c r="JD353" s="121"/>
      <c r="JE353" s="121"/>
      <c r="JF353" s="121"/>
      <c r="JG353" s="121"/>
      <c r="JH353" s="121"/>
      <c r="JI353" s="121"/>
      <c r="JJ353" s="121"/>
      <c r="JK353" s="121"/>
      <c r="JL353" s="121"/>
      <c r="JM353" s="121"/>
      <c r="JN353" s="121"/>
      <c r="JO353" s="121"/>
      <c r="JP353" s="121"/>
      <c r="JQ353" s="121"/>
      <c r="JR353" s="121"/>
      <c r="JS353" s="121"/>
      <c r="JT353" s="121"/>
      <c r="JU353" s="121"/>
      <c r="JV353" s="121"/>
      <c r="JW353" s="121"/>
      <c r="JX353" s="121"/>
      <c r="JY353" s="121"/>
      <c r="JZ353" s="121"/>
      <c r="KA353" s="121"/>
      <c r="KB353" s="121"/>
      <c r="KC353" s="121"/>
      <c r="KD353" s="121"/>
      <c r="KE353" s="121"/>
      <c r="KF353" s="121"/>
      <c r="KG353" s="121"/>
      <c r="KH353" s="121"/>
      <c r="KI353" s="121"/>
      <c r="KJ353" s="121"/>
      <c r="KK353" s="121"/>
      <c r="KL353" s="121"/>
      <c r="KM353" s="121"/>
      <c r="KN353" s="121"/>
      <c r="KO353" s="121"/>
      <c r="KP353" s="121"/>
      <c r="KQ353" s="121"/>
      <c r="KR353" s="121"/>
      <c r="KS353" s="121"/>
      <c r="KT353" s="121"/>
      <c r="KU353" s="121"/>
      <c r="KV353" s="121"/>
      <c r="KW353" s="121"/>
      <c r="KX353" s="121"/>
      <c r="KY353" s="121"/>
      <c r="KZ353" s="121"/>
      <c r="LA353" s="121"/>
      <c r="LB353" s="121"/>
      <c r="LC353" s="121"/>
      <c r="LD353" s="121"/>
      <c r="LE353" s="121"/>
      <c r="LF353" s="121"/>
      <c r="LG353" s="121"/>
      <c r="LH353" s="121"/>
      <c r="LI353" s="121"/>
      <c r="LJ353" s="121"/>
      <c r="LK353" s="121"/>
      <c r="LL353" s="121"/>
      <c r="LM353" s="121"/>
      <c r="LN353" s="121"/>
      <c r="LO353" s="121"/>
      <c r="LP353" s="121"/>
      <c r="LQ353" s="121"/>
      <c r="LR353" s="121"/>
      <c r="LS353" s="121"/>
      <c r="LT353" s="121"/>
      <c r="LU353" s="121"/>
      <c r="LV353" s="121"/>
      <c r="LW353" s="121"/>
      <c r="LX353" s="121"/>
      <c r="LY353" s="121"/>
      <c r="LZ353" s="121"/>
      <c r="MA353" s="121"/>
      <c r="MB353" s="121"/>
      <c r="MC353" s="121"/>
      <c r="MD353" s="121"/>
      <c r="ME353" s="121"/>
      <c r="MF353" s="121"/>
      <c r="MG353" s="121"/>
      <c r="MH353" s="121"/>
      <c r="MI353" s="121"/>
      <c r="MJ353" s="121"/>
      <c r="MK353" s="121"/>
      <c r="ML353" s="121"/>
      <c r="MM353" s="121"/>
      <c r="MN353" s="121"/>
      <c r="MO353" s="121"/>
      <c r="MP353" s="121"/>
      <c r="MQ353" s="121"/>
      <c r="MR353" s="121"/>
      <c r="MS353" s="121"/>
      <c r="MT353" s="121"/>
      <c r="MU353" s="121"/>
      <c r="MV353" s="121"/>
      <c r="MW353" s="121"/>
      <c r="MX353" s="121"/>
      <c r="MY353" s="121"/>
      <c r="MZ353" s="121"/>
      <c r="NA353" s="121"/>
      <c r="NB353" s="121"/>
      <c r="NC353" s="121"/>
      <c r="ND353" s="121"/>
      <c r="NE353" s="121"/>
      <c r="NF353" s="121"/>
      <c r="NG353" s="121"/>
      <c r="NH353" s="121"/>
      <c r="NI353" s="121"/>
      <c r="NJ353" s="121"/>
      <c r="NK353" s="121"/>
      <c r="NL353" s="121"/>
      <c r="NM353" s="121"/>
      <c r="NN353" s="121"/>
      <c r="NO353" s="121"/>
      <c r="NP353" s="121"/>
      <c r="NQ353" s="121"/>
      <c r="NR353" s="121"/>
      <c r="NS353" s="121"/>
      <c r="NT353" s="121"/>
      <c r="NU353" s="121"/>
      <c r="NV353" s="121"/>
      <c r="NW353" s="121"/>
      <c r="NX353" s="121"/>
      <c r="NY353" s="121"/>
      <c r="NZ353" s="121"/>
      <c r="OA353" s="121"/>
      <c r="OB353" s="121"/>
      <c r="OC353" s="121"/>
      <c r="OD353" s="121"/>
      <c r="OE353" s="121"/>
      <c r="OF353" s="121"/>
      <c r="OG353" s="121"/>
      <c r="OH353" s="121"/>
      <c r="OI353" s="121"/>
      <c r="OJ353" s="121"/>
      <c r="OK353" s="121"/>
      <c r="OL353" s="121"/>
      <c r="OM353" s="121"/>
      <c r="ON353" s="121"/>
      <c r="OO353" s="121"/>
      <c r="OP353" s="121"/>
      <c r="OQ353" s="121"/>
      <c r="OR353" s="121"/>
      <c r="OS353" s="121"/>
      <c r="OT353" s="121"/>
      <c r="OU353" s="121"/>
      <c r="OV353" s="121"/>
      <c r="OW353" s="121"/>
      <c r="OX353" s="121"/>
      <c r="OY353" s="121"/>
      <c r="OZ353" s="121"/>
      <c r="PA353" s="121"/>
      <c r="PB353" s="121"/>
      <c r="PC353" s="121"/>
      <c r="PD353" s="121"/>
      <c r="PE353" s="121"/>
      <c r="PF353" s="121"/>
      <c r="PG353" s="121"/>
      <c r="PH353" s="121"/>
      <c r="PI353" s="121"/>
      <c r="PJ353" s="121"/>
      <c r="PK353" s="121"/>
      <c r="PL353" s="121"/>
      <c r="PM353" s="121"/>
      <c r="PN353" s="121"/>
      <c r="PO353" s="121"/>
      <c r="PP353" s="121"/>
      <c r="PQ353" s="121"/>
      <c r="PR353" s="121"/>
      <c r="PS353" s="121"/>
      <c r="PT353" s="121"/>
      <c r="PU353" s="121"/>
      <c r="PV353" s="121"/>
      <c r="PW353" s="121"/>
      <c r="PX353" s="121"/>
      <c r="PY353" s="121"/>
      <c r="PZ353" s="121"/>
      <c r="QA353" s="121"/>
      <c r="QB353" s="121"/>
      <c r="QC353" s="121"/>
      <c r="QD353" s="121"/>
      <c r="QE353" s="121"/>
      <c r="QF353" s="121"/>
      <c r="QG353" s="121"/>
      <c r="QH353" s="121"/>
      <c r="QI353" s="121"/>
      <c r="QJ353" s="121"/>
      <c r="QK353" s="121"/>
      <c r="QL353" s="121"/>
      <c r="QM353" s="121"/>
      <c r="QN353" s="121"/>
      <c r="QO353" s="121"/>
      <c r="QP353" s="121"/>
      <c r="QQ353" s="121"/>
      <c r="QR353" s="121"/>
      <c r="QS353" s="121"/>
      <c r="QT353" s="121"/>
      <c r="QU353" s="121"/>
      <c r="QV353" s="121"/>
      <c r="QW353" s="121"/>
      <c r="QX353" s="121"/>
      <c r="QY353" s="121"/>
      <c r="QZ353" s="121"/>
      <c r="RA353" s="121"/>
      <c r="RB353" s="121"/>
      <c r="RC353" s="121"/>
      <c r="RD353" s="121"/>
      <c r="RE353" s="121"/>
      <c r="RF353" s="121"/>
      <c r="RG353" s="121"/>
      <c r="RH353" s="121"/>
      <c r="RI353" s="121"/>
      <c r="RJ353" s="121"/>
      <c r="RK353" s="121"/>
      <c r="RL353" s="121"/>
      <c r="RM353" s="121"/>
      <c r="RN353" s="121"/>
      <c r="RO353" s="121"/>
      <c r="RP353" s="121"/>
      <c r="RQ353" s="121"/>
      <c r="RR353" s="121"/>
      <c r="RS353" s="121"/>
      <c r="RT353" s="121"/>
      <c r="RU353" s="121"/>
      <c r="RV353" s="121"/>
      <c r="RW353" s="121"/>
      <c r="RX353" s="121"/>
      <c r="RY353" s="121"/>
      <c r="RZ353" s="121"/>
      <c r="SA353" s="121"/>
      <c r="SB353" s="121"/>
      <c r="SC353" s="121"/>
      <c r="SD353" s="121"/>
      <c r="SE353" s="121"/>
      <c r="SF353" s="121"/>
      <c r="SG353" s="121"/>
      <c r="SH353" s="121"/>
      <c r="SI353" s="121"/>
      <c r="SJ353" s="121"/>
      <c r="SK353" s="121"/>
      <c r="SL353" s="121"/>
      <c r="SM353" s="121"/>
      <c r="SN353" s="121"/>
      <c r="SO353" s="121"/>
      <c r="SP353" s="121"/>
      <c r="SQ353" s="121"/>
      <c r="SR353" s="121"/>
      <c r="SS353" s="121"/>
      <c r="ST353" s="121"/>
      <c r="SU353" s="121"/>
      <c r="SV353" s="121"/>
      <c r="SW353" s="121"/>
      <c r="SX353" s="121"/>
      <c r="SY353" s="121"/>
      <c r="SZ353" s="121"/>
      <c r="TA353" s="121"/>
      <c r="TB353" s="121"/>
      <c r="TC353" s="121"/>
      <c r="TD353" s="121"/>
      <c r="TE353" s="121"/>
      <c r="TF353" s="121"/>
      <c r="TG353" s="121"/>
      <c r="TH353" s="121"/>
      <c r="TI353" s="121"/>
      <c r="TJ353" s="121"/>
      <c r="TK353" s="121"/>
      <c r="TL353" s="121"/>
      <c r="TM353" s="121"/>
      <c r="TN353" s="121"/>
      <c r="TO353" s="121"/>
      <c r="TP353" s="121"/>
      <c r="TQ353" s="121"/>
      <c r="TR353" s="121"/>
      <c r="TS353" s="121"/>
      <c r="TT353" s="121"/>
      <c r="TU353" s="121"/>
      <c r="TV353" s="121"/>
      <c r="TW353" s="121"/>
      <c r="TX353" s="121"/>
      <c r="TY353" s="121"/>
      <c r="TZ353" s="121"/>
      <c r="UA353" s="121"/>
      <c r="UB353" s="121"/>
      <c r="UC353" s="121"/>
      <c r="UD353" s="121"/>
      <c r="UE353" s="121"/>
      <c r="UF353" s="121"/>
      <c r="UG353" s="121"/>
      <c r="UH353" s="121"/>
      <c r="UI353" s="121"/>
      <c r="UJ353" s="121"/>
      <c r="UK353" s="121"/>
      <c r="UL353" s="121"/>
      <c r="UM353" s="121"/>
      <c r="UN353" s="121"/>
      <c r="UO353" s="121"/>
      <c r="UP353" s="121"/>
      <c r="UQ353" s="121"/>
      <c r="UR353" s="121"/>
      <c r="US353" s="121"/>
      <c r="UT353" s="121"/>
      <c r="UU353" s="121"/>
      <c r="UV353" s="121"/>
      <c r="UW353" s="121"/>
      <c r="UX353" s="121"/>
      <c r="UY353" s="121"/>
      <c r="UZ353" s="121"/>
      <c r="VA353" s="121"/>
      <c r="VB353" s="121"/>
      <c r="VC353" s="121"/>
      <c r="VD353" s="121"/>
      <c r="VE353" s="121"/>
      <c r="VF353" s="121"/>
      <c r="VG353" s="121"/>
      <c r="VH353" s="121"/>
      <c r="VI353" s="121"/>
      <c r="VJ353" s="121"/>
      <c r="VK353" s="121"/>
      <c r="VL353" s="121"/>
      <c r="VM353" s="121"/>
      <c r="VN353" s="121"/>
      <c r="VO353" s="121"/>
      <c r="VP353" s="121"/>
      <c r="VQ353" s="121"/>
      <c r="VR353" s="121"/>
      <c r="VS353" s="121"/>
      <c r="VT353" s="121"/>
      <c r="VU353" s="121"/>
      <c r="VV353" s="121"/>
      <c r="VW353" s="121"/>
      <c r="VX353" s="121"/>
      <c r="VY353" s="121"/>
      <c r="VZ353" s="121"/>
      <c r="WA353" s="121"/>
      <c r="WB353" s="121"/>
      <c r="WC353" s="121"/>
      <c r="WD353" s="121"/>
      <c r="WE353" s="121"/>
      <c r="WF353" s="121"/>
      <c r="WG353" s="121"/>
      <c r="WH353" s="121"/>
      <c r="WI353" s="121"/>
      <c r="WJ353" s="121"/>
      <c r="WK353" s="121"/>
      <c r="WL353" s="121"/>
      <c r="WM353" s="121"/>
      <c r="WN353" s="121"/>
      <c r="WO353" s="121"/>
      <c r="WP353" s="121"/>
      <c r="WQ353" s="121"/>
      <c r="WR353" s="121"/>
      <c r="WS353" s="121"/>
      <c r="WT353" s="121"/>
      <c r="WU353" s="121"/>
      <c r="WV353" s="121"/>
      <c r="WW353" s="121"/>
      <c r="WX353" s="121"/>
      <c r="WY353" s="121"/>
      <c r="WZ353" s="121"/>
      <c r="XA353" s="121"/>
      <c r="XB353" s="121"/>
      <c r="XC353" s="121"/>
      <c r="XD353" s="121"/>
      <c r="XE353" s="121"/>
      <c r="XF353" s="121"/>
      <c r="XG353" s="121"/>
      <c r="XH353" s="121"/>
      <c r="XI353" s="121"/>
      <c r="XJ353" s="121"/>
      <c r="XK353" s="121"/>
      <c r="XL353" s="121"/>
      <c r="XM353" s="121"/>
      <c r="XN353" s="121"/>
      <c r="XO353" s="121"/>
      <c r="XP353" s="121"/>
      <c r="XQ353" s="121"/>
      <c r="XR353" s="121"/>
      <c r="XS353" s="121"/>
      <c r="XT353" s="121"/>
      <c r="XU353" s="121"/>
      <c r="XV353" s="121"/>
      <c r="XW353" s="121"/>
      <c r="XX353" s="121"/>
      <c r="XY353" s="121"/>
      <c r="XZ353" s="121"/>
      <c r="YA353" s="121"/>
      <c r="YB353" s="121"/>
      <c r="YC353" s="121"/>
      <c r="YD353" s="121"/>
      <c r="YE353" s="121"/>
      <c r="YF353" s="121"/>
      <c r="YG353" s="121"/>
      <c r="YH353" s="121"/>
      <c r="YI353" s="121"/>
      <c r="YJ353" s="121"/>
      <c r="YK353" s="121"/>
      <c r="YL353" s="121"/>
      <c r="YM353" s="121"/>
      <c r="YN353" s="121"/>
      <c r="YO353" s="121"/>
      <c r="YP353" s="121"/>
      <c r="YQ353" s="121"/>
      <c r="YR353" s="121"/>
      <c r="YS353" s="121"/>
      <c r="YT353" s="121"/>
      <c r="YU353" s="121"/>
      <c r="YV353" s="121"/>
      <c r="YW353" s="121"/>
      <c r="YX353" s="121"/>
      <c r="YY353" s="121"/>
      <c r="YZ353" s="121"/>
      <c r="ZA353" s="121"/>
      <c r="ZB353" s="121"/>
      <c r="ZC353" s="121"/>
      <c r="ZD353" s="121"/>
      <c r="ZE353" s="121"/>
      <c r="ZF353" s="121"/>
      <c r="ZG353" s="121"/>
      <c r="ZH353" s="121"/>
      <c r="ZI353" s="121"/>
      <c r="ZJ353" s="121"/>
      <c r="ZK353" s="121"/>
      <c r="ZL353" s="121"/>
      <c r="ZM353" s="121"/>
      <c r="ZN353" s="121"/>
      <c r="ZO353" s="121"/>
      <c r="ZP353" s="121"/>
      <c r="ZQ353" s="121"/>
      <c r="ZR353" s="121"/>
      <c r="ZS353" s="121"/>
      <c r="ZT353" s="121"/>
      <c r="ZU353" s="121"/>
      <c r="ZV353" s="121"/>
      <c r="ZW353" s="121"/>
      <c r="ZX353" s="121"/>
      <c r="ZY353" s="121"/>
      <c r="ZZ353" s="121"/>
      <c r="AAA353" s="121"/>
      <c r="AAB353" s="121"/>
      <c r="AAC353" s="121"/>
      <c r="AAD353" s="121"/>
      <c r="AAE353" s="121"/>
      <c r="AAF353" s="121"/>
      <c r="AAG353" s="121"/>
      <c r="AAH353" s="121"/>
      <c r="AAI353" s="121"/>
      <c r="AAJ353" s="121"/>
      <c r="AAK353" s="121"/>
      <c r="AAL353" s="121"/>
      <c r="AAM353" s="121"/>
      <c r="AAN353" s="121"/>
      <c r="AAO353" s="121"/>
      <c r="AAP353" s="121"/>
      <c r="AAQ353" s="121"/>
      <c r="AAR353" s="121"/>
      <c r="AAS353" s="121"/>
      <c r="AAT353" s="121"/>
      <c r="AAU353" s="121"/>
      <c r="AAV353" s="121"/>
      <c r="AAW353" s="121"/>
      <c r="AAX353" s="121"/>
      <c r="AAY353" s="121"/>
      <c r="AAZ353" s="121"/>
      <c r="ABA353" s="121"/>
      <c r="ABB353" s="121"/>
      <c r="ABC353" s="121"/>
      <c r="ABD353" s="121"/>
      <c r="ABE353" s="121"/>
      <c r="ABF353" s="121"/>
      <c r="ABG353" s="121"/>
      <c r="ABH353" s="121"/>
      <c r="ABI353" s="121"/>
      <c r="ABJ353" s="121"/>
      <c r="ABK353" s="121"/>
      <c r="ABL353" s="121"/>
      <c r="ABM353" s="121"/>
      <c r="ABN353" s="121"/>
      <c r="ABO353" s="121"/>
      <c r="ABP353" s="121"/>
      <c r="ABQ353" s="121"/>
      <c r="ABR353" s="121"/>
      <c r="ABS353" s="121"/>
      <c r="ABT353" s="121"/>
      <c r="ABU353" s="121"/>
      <c r="ABV353" s="121"/>
      <c r="ABW353" s="121"/>
      <c r="ABX353" s="121"/>
      <c r="ABY353" s="121"/>
      <c r="ABZ353" s="121"/>
      <c r="ACA353" s="121"/>
      <c r="ACB353" s="121"/>
      <c r="ACC353" s="121"/>
      <c r="ACD353" s="121"/>
      <c r="ACE353" s="121"/>
      <c r="ACF353" s="121"/>
      <c r="ACG353" s="121"/>
      <c r="ACH353" s="121"/>
      <c r="ACI353" s="121"/>
      <c r="ACJ353" s="121"/>
      <c r="ACK353" s="121"/>
      <c r="ACL353" s="121"/>
      <c r="ACM353" s="121"/>
      <c r="ACN353" s="121"/>
      <c r="ACO353" s="121"/>
      <c r="ACP353" s="121"/>
      <c r="ACQ353" s="121"/>
      <c r="ACR353" s="121"/>
      <c r="ACS353" s="121"/>
      <c r="ACT353" s="121"/>
      <c r="ACU353" s="121"/>
      <c r="ACV353" s="121"/>
      <c r="ACW353" s="121"/>
      <c r="ACX353" s="121"/>
      <c r="ACY353" s="121"/>
      <c r="ACZ353" s="121"/>
      <c r="ADA353" s="121"/>
      <c r="ADB353" s="121"/>
      <c r="ADC353" s="121"/>
      <c r="ADD353" s="121"/>
      <c r="ADE353" s="121"/>
      <c r="ADF353" s="121"/>
      <c r="ADG353" s="121"/>
      <c r="ADH353" s="121"/>
      <c r="ADI353" s="121"/>
      <c r="ADJ353" s="121"/>
      <c r="ADK353" s="121"/>
      <c r="ADL353" s="121"/>
      <c r="ADM353" s="121"/>
      <c r="ADN353" s="121"/>
      <c r="ADO353" s="121"/>
      <c r="ADP353" s="121"/>
      <c r="ADQ353" s="121"/>
      <c r="ADR353" s="121"/>
      <c r="ADS353" s="121"/>
      <c r="ADT353" s="121"/>
      <c r="ADU353" s="121"/>
      <c r="ADV353" s="121"/>
      <c r="ADW353" s="121"/>
      <c r="ADX353" s="121"/>
      <c r="ADY353" s="121"/>
      <c r="ADZ353" s="121"/>
      <c r="AEA353" s="121"/>
      <c r="AEB353" s="121"/>
      <c r="AEC353" s="121"/>
    </row>
    <row r="354" spans="1:809">
      <c r="A354" s="180"/>
      <c r="B354" s="180"/>
      <c r="C354" s="279"/>
      <c r="D354" s="284"/>
      <c r="E354" s="285"/>
      <c r="F354" s="281"/>
      <c r="G354" s="281"/>
      <c r="H354" s="281"/>
      <c r="I354" s="281"/>
      <c r="J354" s="180"/>
      <c r="K354" s="282"/>
      <c r="L354" s="180"/>
      <c r="M354" s="281"/>
      <c r="N354" s="177"/>
      <c r="O354" s="183"/>
      <c r="P354" s="177"/>
      <c r="Q354" s="177"/>
      <c r="R354" s="186"/>
      <c r="S354" s="174"/>
      <c r="T354" s="174"/>
      <c r="U354" s="174"/>
      <c r="V354" s="174"/>
      <c r="W354" s="174"/>
      <c r="X354" s="174"/>
      <c r="Y354" s="174"/>
      <c r="Z354" s="174"/>
      <c r="AA354" s="174"/>
      <c r="AB354" s="120"/>
      <c r="AC354" s="129"/>
      <c r="AD354" s="129"/>
      <c r="AE354" s="129"/>
      <c r="AF354" s="129"/>
      <c r="AG354" s="129"/>
      <c r="AH354" s="129"/>
      <c r="AI354" s="129"/>
      <c r="AJ354" s="129"/>
      <c r="AK354" s="129"/>
      <c r="AL354" s="129"/>
      <c r="AM354" s="129"/>
      <c r="AN354" s="129"/>
      <c r="AO354" s="129"/>
      <c r="AP354" s="129"/>
      <c r="AQ354" s="129"/>
      <c r="AR354" s="129"/>
      <c r="AS354" s="129"/>
      <c r="AT354" s="129"/>
      <c r="AU354" s="129"/>
      <c r="AV354" s="129"/>
      <c r="AW354" s="129"/>
      <c r="AX354" s="129"/>
      <c r="AY354" s="129"/>
      <c r="AZ354" s="129"/>
      <c r="BA354" s="129"/>
      <c r="BB354" s="129"/>
      <c r="BC354" s="129"/>
      <c r="BD354" s="129"/>
      <c r="BE354" s="129"/>
      <c r="BF354" s="129"/>
      <c r="BG354" s="129"/>
      <c r="BH354" s="129"/>
      <c r="BI354" s="129"/>
      <c r="BJ354" s="129"/>
      <c r="BK354" s="129"/>
      <c r="BL354" s="129"/>
      <c r="BM354" s="129"/>
      <c r="BN354" s="129"/>
      <c r="BO354" s="129"/>
      <c r="BP354" s="129"/>
      <c r="BQ354" s="129"/>
      <c r="BR354" s="129"/>
      <c r="BS354" s="129"/>
      <c r="BT354" s="129"/>
      <c r="BU354" s="129"/>
      <c r="BV354" s="129"/>
      <c r="BW354" s="129"/>
      <c r="BX354" s="129"/>
      <c r="BY354" s="129"/>
      <c r="BZ354" s="129"/>
      <c r="CA354" s="129"/>
      <c r="CB354" s="129"/>
      <c r="CC354" s="129"/>
      <c r="CD354" s="129"/>
      <c r="CE354" s="129"/>
      <c r="CF354" s="129"/>
      <c r="CG354" s="129"/>
      <c r="CH354" s="129"/>
      <c r="CI354" s="129"/>
      <c r="CJ354" s="129"/>
      <c r="CK354" s="129"/>
      <c r="CL354" s="129"/>
      <c r="CM354" s="129"/>
      <c r="CN354" s="129"/>
      <c r="CO354" s="129"/>
      <c r="CP354" s="129"/>
      <c r="CQ354" s="129"/>
      <c r="CR354" s="129"/>
      <c r="CS354" s="129"/>
      <c r="CT354" s="129"/>
      <c r="CU354" s="129"/>
      <c r="CV354" s="129"/>
      <c r="CW354" s="129"/>
      <c r="CX354" s="129"/>
      <c r="CY354" s="129"/>
      <c r="CZ354" s="129"/>
      <c r="DA354" s="129"/>
      <c r="DB354" s="129"/>
      <c r="DC354" s="129"/>
      <c r="DD354" s="129"/>
      <c r="DE354" s="129"/>
      <c r="DF354" s="129"/>
      <c r="DG354" s="129"/>
      <c r="DH354" s="129"/>
      <c r="DI354" s="129"/>
      <c r="DJ354" s="129"/>
      <c r="DK354" s="129"/>
      <c r="DL354" s="129"/>
      <c r="DM354" s="129"/>
      <c r="DN354" s="129"/>
      <c r="DO354" s="129"/>
      <c r="DP354" s="129"/>
      <c r="DQ354" s="129"/>
      <c r="DR354" s="129"/>
      <c r="DS354" s="129"/>
      <c r="DT354" s="129"/>
      <c r="DU354" s="129"/>
      <c r="DV354" s="129"/>
      <c r="DW354" s="129"/>
      <c r="DX354" s="129"/>
      <c r="DY354" s="129"/>
      <c r="DZ354" s="129"/>
      <c r="EA354" s="129"/>
      <c r="EB354" s="129"/>
      <c r="EC354" s="129"/>
      <c r="ED354" s="129"/>
      <c r="EE354" s="129"/>
      <c r="EF354" s="129"/>
      <c r="EG354" s="129"/>
      <c r="EH354" s="129"/>
      <c r="EI354" s="129"/>
      <c r="EJ354" s="129"/>
      <c r="EK354" s="129"/>
      <c r="EL354" s="129"/>
      <c r="EM354" s="129"/>
      <c r="EN354" s="129"/>
      <c r="EO354" s="129"/>
      <c r="EP354" s="129"/>
      <c r="EQ354" s="129"/>
      <c r="ER354" s="129"/>
      <c r="ES354" s="129"/>
      <c r="ET354" s="129"/>
      <c r="EU354" s="129"/>
      <c r="EV354" s="129"/>
      <c r="EW354" s="129"/>
      <c r="EX354" s="129"/>
      <c r="EY354" s="129"/>
      <c r="EZ354" s="129"/>
      <c r="FA354" s="129"/>
      <c r="FB354" s="129"/>
      <c r="FC354" s="129"/>
      <c r="FD354" s="129"/>
      <c r="FE354" s="129"/>
      <c r="FF354" s="121"/>
      <c r="FG354" s="121"/>
      <c r="FH354" s="121"/>
      <c r="FI354" s="121"/>
      <c r="FJ354" s="121"/>
      <c r="FK354" s="121"/>
      <c r="FL354" s="121"/>
      <c r="FM354" s="121"/>
      <c r="FN354" s="121"/>
      <c r="FO354" s="121"/>
      <c r="FP354" s="121"/>
      <c r="FQ354" s="121"/>
      <c r="FR354" s="121"/>
      <c r="FS354" s="121"/>
      <c r="FT354" s="121"/>
      <c r="FU354" s="121"/>
      <c r="FV354" s="121"/>
      <c r="FW354" s="121"/>
      <c r="FX354" s="121"/>
      <c r="FY354" s="121"/>
      <c r="FZ354" s="121"/>
      <c r="GA354" s="121"/>
      <c r="GB354" s="121"/>
      <c r="GC354" s="121"/>
      <c r="GD354" s="121"/>
      <c r="GE354" s="121"/>
      <c r="GF354" s="121"/>
      <c r="GG354" s="121"/>
      <c r="GH354" s="121"/>
      <c r="GI354" s="121"/>
      <c r="GJ354" s="121"/>
      <c r="GK354" s="121"/>
      <c r="GL354" s="121"/>
      <c r="GM354" s="121"/>
      <c r="GN354" s="121"/>
      <c r="GO354" s="121"/>
      <c r="GP354" s="121"/>
      <c r="GQ354" s="121"/>
      <c r="GR354" s="121"/>
      <c r="GS354" s="121"/>
      <c r="GT354" s="121"/>
      <c r="GU354" s="121"/>
      <c r="GV354" s="121"/>
      <c r="GW354" s="121"/>
      <c r="GX354" s="121"/>
      <c r="GY354" s="121"/>
      <c r="GZ354" s="121"/>
      <c r="HA354" s="121"/>
      <c r="HB354" s="121"/>
      <c r="HC354" s="121"/>
      <c r="HD354" s="121"/>
      <c r="HE354" s="121"/>
      <c r="HF354" s="121"/>
      <c r="HG354" s="121"/>
      <c r="HH354" s="121"/>
      <c r="HI354" s="121"/>
      <c r="HJ354" s="121"/>
      <c r="HK354" s="121"/>
      <c r="HL354" s="121"/>
      <c r="HM354" s="121"/>
      <c r="HN354" s="121"/>
      <c r="HO354" s="121"/>
      <c r="HP354" s="121"/>
      <c r="HQ354" s="121"/>
      <c r="HR354" s="121"/>
      <c r="HS354" s="121"/>
      <c r="HT354" s="121"/>
      <c r="HU354" s="121"/>
      <c r="HV354" s="121"/>
      <c r="HW354" s="121"/>
      <c r="HX354" s="121"/>
      <c r="HY354" s="121"/>
      <c r="HZ354" s="121"/>
      <c r="IA354" s="121"/>
      <c r="IB354" s="121"/>
      <c r="IC354" s="121"/>
      <c r="ID354" s="121"/>
      <c r="IE354" s="121"/>
      <c r="IF354" s="121"/>
      <c r="IG354" s="121"/>
      <c r="IH354" s="121"/>
      <c r="II354" s="121"/>
      <c r="IJ354" s="121"/>
      <c r="IK354" s="121"/>
      <c r="IL354" s="121"/>
      <c r="IM354" s="121"/>
      <c r="IN354" s="121"/>
      <c r="IO354" s="121"/>
      <c r="IP354" s="121"/>
      <c r="IQ354" s="121"/>
      <c r="IR354" s="121"/>
      <c r="IS354" s="121"/>
      <c r="IT354" s="121"/>
      <c r="IU354" s="121"/>
      <c r="IV354" s="121"/>
      <c r="IW354" s="121"/>
      <c r="IX354" s="121"/>
      <c r="IY354" s="121"/>
      <c r="IZ354" s="121"/>
      <c r="JA354" s="121"/>
      <c r="JB354" s="121"/>
      <c r="JC354" s="121"/>
      <c r="JD354" s="121"/>
      <c r="JE354" s="121"/>
      <c r="JF354" s="121"/>
      <c r="JG354" s="121"/>
      <c r="JH354" s="121"/>
      <c r="JI354" s="121"/>
      <c r="JJ354" s="121"/>
      <c r="JK354" s="121"/>
      <c r="JL354" s="121"/>
      <c r="JM354" s="121"/>
      <c r="JN354" s="121"/>
      <c r="JO354" s="121"/>
      <c r="JP354" s="121"/>
      <c r="JQ354" s="121"/>
      <c r="JR354" s="121"/>
      <c r="JS354" s="121"/>
      <c r="JT354" s="121"/>
      <c r="JU354" s="121"/>
      <c r="JV354" s="121"/>
      <c r="JW354" s="121"/>
      <c r="JX354" s="121"/>
      <c r="JY354" s="121"/>
      <c r="JZ354" s="121"/>
      <c r="KA354" s="121"/>
      <c r="KB354" s="121"/>
      <c r="KC354" s="121"/>
      <c r="KD354" s="121"/>
      <c r="KE354" s="121"/>
      <c r="KF354" s="121"/>
      <c r="KG354" s="121"/>
      <c r="KH354" s="121"/>
      <c r="KI354" s="121"/>
      <c r="KJ354" s="121"/>
      <c r="KK354" s="121"/>
      <c r="KL354" s="121"/>
      <c r="KM354" s="121"/>
      <c r="KN354" s="121"/>
      <c r="KO354" s="121"/>
      <c r="KP354" s="121"/>
      <c r="KQ354" s="121"/>
      <c r="KR354" s="121"/>
      <c r="KS354" s="121"/>
      <c r="KT354" s="121"/>
      <c r="KU354" s="121"/>
      <c r="KV354" s="121"/>
      <c r="KW354" s="121"/>
      <c r="KX354" s="121"/>
      <c r="KY354" s="121"/>
      <c r="KZ354" s="121"/>
      <c r="LA354" s="121"/>
      <c r="LB354" s="121"/>
      <c r="LC354" s="121"/>
      <c r="LD354" s="121"/>
      <c r="LE354" s="121"/>
      <c r="LF354" s="121"/>
      <c r="LG354" s="121"/>
      <c r="LH354" s="121"/>
      <c r="LI354" s="121"/>
      <c r="LJ354" s="121"/>
      <c r="LK354" s="121"/>
      <c r="LL354" s="121"/>
      <c r="LM354" s="121"/>
      <c r="LN354" s="121"/>
      <c r="LO354" s="121"/>
      <c r="LP354" s="121"/>
      <c r="LQ354" s="121"/>
      <c r="LR354" s="121"/>
      <c r="LS354" s="121"/>
      <c r="LT354" s="121"/>
      <c r="LU354" s="121"/>
      <c r="LV354" s="121"/>
      <c r="LW354" s="121"/>
      <c r="LX354" s="121"/>
      <c r="LY354" s="121"/>
      <c r="LZ354" s="121"/>
      <c r="MA354" s="121"/>
      <c r="MB354" s="121"/>
      <c r="MC354" s="121"/>
      <c r="MD354" s="121"/>
      <c r="ME354" s="121"/>
      <c r="MF354" s="121"/>
      <c r="MG354" s="121"/>
      <c r="MH354" s="121"/>
      <c r="MI354" s="121"/>
      <c r="MJ354" s="121"/>
      <c r="MK354" s="121"/>
      <c r="ML354" s="121"/>
      <c r="MM354" s="121"/>
      <c r="MN354" s="121"/>
      <c r="MO354" s="121"/>
      <c r="MP354" s="121"/>
      <c r="MQ354" s="121"/>
      <c r="MR354" s="121"/>
      <c r="MS354" s="121"/>
      <c r="MT354" s="121"/>
      <c r="MU354" s="121"/>
      <c r="MV354" s="121"/>
      <c r="MW354" s="121"/>
      <c r="MX354" s="121"/>
      <c r="MY354" s="121"/>
      <c r="MZ354" s="121"/>
      <c r="NA354" s="121"/>
      <c r="NB354" s="121"/>
      <c r="NC354" s="121"/>
      <c r="ND354" s="121"/>
      <c r="NE354" s="121"/>
      <c r="NF354" s="121"/>
      <c r="NG354" s="121"/>
      <c r="NH354" s="121"/>
      <c r="NI354" s="121"/>
      <c r="NJ354" s="121"/>
      <c r="NK354" s="121"/>
      <c r="NL354" s="121"/>
      <c r="NM354" s="121"/>
      <c r="NN354" s="121"/>
      <c r="NO354" s="121"/>
      <c r="NP354" s="121"/>
      <c r="NQ354" s="121"/>
      <c r="NR354" s="121"/>
      <c r="NS354" s="121"/>
      <c r="NT354" s="121"/>
      <c r="NU354" s="121"/>
      <c r="NV354" s="121"/>
      <c r="NW354" s="121"/>
      <c r="NX354" s="121"/>
      <c r="NY354" s="121"/>
      <c r="NZ354" s="121"/>
      <c r="OA354" s="121"/>
      <c r="OB354" s="121"/>
      <c r="OC354" s="121"/>
      <c r="OD354" s="121"/>
      <c r="OE354" s="121"/>
      <c r="OF354" s="121"/>
      <c r="OG354" s="121"/>
      <c r="OH354" s="121"/>
      <c r="OI354" s="121"/>
      <c r="OJ354" s="121"/>
      <c r="OK354" s="121"/>
      <c r="OL354" s="121"/>
      <c r="OM354" s="121"/>
      <c r="ON354" s="121"/>
      <c r="OO354" s="121"/>
      <c r="OP354" s="121"/>
      <c r="OQ354" s="121"/>
      <c r="OR354" s="121"/>
      <c r="OS354" s="121"/>
      <c r="OT354" s="121"/>
      <c r="OU354" s="121"/>
      <c r="OV354" s="121"/>
      <c r="OW354" s="121"/>
      <c r="OX354" s="121"/>
      <c r="OY354" s="121"/>
      <c r="OZ354" s="121"/>
      <c r="PA354" s="121"/>
      <c r="PB354" s="121"/>
      <c r="PC354" s="121"/>
      <c r="PD354" s="121"/>
      <c r="PE354" s="121"/>
      <c r="PF354" s="121"/>
      <c r="PG354" s="121"/>
      <c r="PH354" s="121"/>
      <c r="PI354" s="121"/>
      <c r="PJ354" s="121"/>
      <c r="PK354" s="121"/>
      <c r="PL354" s="121"/>
      <c r="PM354" s="121"/>
      <c r="PN354" s="121"/>
      <c r="PO354" s="121"/>
      <c r="PP354" s="121"/>
      <c r="PQ354" s="121"/>
      <c r="PR354" s="121"/>
      <c r="PS354" s="121"/>
      <c r="PT354" s="121"/>
      <c r="PU354" s="121"/>
      <c r="PV354" s="121"/>
      <c r="PW354" s="121"/>
      <c r="PX354" s="121"/>
      <c r="PY354" s="121"/>
      <c r="PZ354" s="121"/>
      <c r="QA354" s="121"/>
      <c r="QB354" s="121"/>
      <c r="QC354" s="121"/>
      <c r="QD354" s="121"/>
      <c r="QE354" s="121"/>
      <c r="QF354" s="121"/>
      <c r="QG354" s="121"/>
      <c r="QH354" s="121"/>
      <c r="QI354" s="121"/>
      <c r="QJ354" s="121"/>
      <c r="QK354" s="121"/>
      <c r="QL354" s="121"/>
      <c r="QM354" s="121"/>
      <c r="QN354" s="121"/>
      <c r="QO354" s="121"/>
      <c r="QP354" s="121"/>
      <c r="QQ354" s="121"/>
      <c r="QR354" s="121"/>
      <c r="QS354" s="121"/>
      <c r="QT354" s="121"/>
      <c r="QU354" s="121"/>
      <c r="QV354" s="121"/>
      <c r="QW354" s="121"/>
      <c r="QX354" s="121"/>
      <c r="QY354" s="121"/>
      <c r="QZ354" s="121"/>
      <c r="RA354" s="121"/>
      <c r="RB354" s="121"/>
      <c r="RC354" s="121"/>
      <c r="RD354" s="121"/>
      <c r="RE354" s="121"/>
      <c r="RF354" s="121"/>
      <c r="RG354" s="121"/>
      <c r="RH354" s="121"/>
      <c r="RI354" s="121"/>
      <c r="RJ354" s="121"/>
      <c r="RK354" s="121"/>
      <c r="RL354" s="121"/>
      <c r="RM354" s="121"/>
      <c r="RN354" s="121"/>
      <c r="RO354" s="121"/>
      <c r="RP354" s="121"/>
      <c r="RQ354" s="121"/>
      <c r="RR354" s="121"/>
      <c r="RS354" s="121"/>
      <c r="RT354" s="121"/>
      <c r="RU354" s="121"/>
      <c r="RV354" s="121"/>
      <c r="RW354" s="121"/>
      <c r="RX354" s="121"/>
      <c r="RY354" s="121"/>
      <c r="RZ354" s="121"/>
      <c r="SA354" s="121"/>
      <c r="SB354" s="121"/>
      <c r="SC354" s="121"/>
      <c r="SD354" s="121"/>
      <c r="SE354" s="121"/>
      <c r="SF354" s="121"/>
      <c r="SG354" s="121"/>
      <c r="SH354" s="121"/>
      <c r="SI354" s="121"/>
      <c r="SJ354" s="121"/>
      <c r="SK354" s="121"/>
      <c r="SL354" s="121"/>
      <c r="SM354" s="121"/>
      <c r="SN354" s="121"/>
      <c r="SO354" s="121"/>
      <c r="SP354" s="121"/>
      <c r="SQ354" s="121"/>
      <c r="SR354" s="121"/>
      <c r="SS354" s="121"/>
      <c r="ST354" s="121"/>
      <c r="SU354" s="121"/>
      <c r="SV354" s="121"/>
      <c r="SW354" s="121"/>
      <c r="SX354" s="121"/>
      <c r="SY354" s="121"/>
      <c r="SZ354" s="121"/>
      <c r="TA354" s="121"/>
      <c r="TB354" s="121"/>
      <c r="TC354" s="121"/>
      <c r="TD354" s="121"/>
      <c r="TE354" s="121"/>
      <c r="TF354" s="121"/>
      <c r="TG354" s="121"/>
      <c r="TH354" s="121"/>
      <c r="TI354" s="121"/>
      <c r="TJ354" s="121"/>
      <c r="TK354" s="121"/>
      <c r="TL354" s="121"/>
      <c r="TM354" s="121"/>
      <c r="TN354" s="121"/>
      <c r="TO354" s="121"/>
      <c r="TP354" s="121"/>
      <c r="TQ354" s="121"/>
      <c r="TR354" s="121"/>
      <c r="TS354" s="121"/>
      <c r="TT354" s="121"/>
      <c r="TU354" s="121"/>
      <c r="TV354" s="121"/>
      <c r="TW354" s="121"/>
      <c r="TX354" s="121"/>
      <c r="TY354" s="121"/>
      <c r="TZ354" s="121"/>
      <c r="UA354" s="121"/>
      <c r="UB354" s="121"/>
      <c r="UC354" s="121"/>
      <c r="UD354" s="121"/>
      <c r="UE354" s="121"/>
      <c r="UF354" s="121"/>
      <c r="UG354" s="121"/>
      <c r="UH354" s="121"/>
      <c r="UI354" s="121"/>
      <c r="UJ354" s="121"/>
      <c r="UK354" s="121"/>
      <c r="UL354" s="121"/>
      <c r="UM354" s="121"/>
      <c r="UN354" s="121"/>
      <c r="UO354" s="121"/>
      <c r="UP354" s="121"/>
      <c r="UQ354" s="121"/>
      <c r="UR354" s="121"/>
      <c r="US354" s="121"/>
      <c r="UT354" s="121"/>
      <c r="UU354" s="121"/>
      <c r="UV354" s="121"/>
      <c r="UW354" s="121"/>
      <c r="UX354" s="121"/>
      <c r="UY354" s="121"/>
      <c r="UZ354" s="121"/>
      <c r="VA354" s="121"/>
      <c r="VB354" s="121"/>
      <c r="VC354" s="121"/>
      <c r="VD354" s="121"/>
      <c r="VE354" s="121"/>
      <c r="VF354" s="121"/>
      <c r="VG354" s="121"/>
      <c r="VH354" s="121"/>
      <c r="VI354" s="121"/>
      <c r="VJ354" s="121"/>
      <c r="VK354" s="121"/>
      <c r="VL354" s="121"/>
      <c r="VM354" s="121"/>
      <c r="VN354" s="121"/>
      <c r="VO354" s="121"/>
      <c r="VP354" s="121"/>
      <c r="VQ354" s="121"/>
      <c r="VR354" s="121"/>
      <c r="VS354" s="121"/>
      <c r="VT354" s="121"/>
      <c r="VU354" s="121"/>
      <c r="VV354" s="121"/>
      <c r="VW354" s="121"/>
      <c r="VX354" s="121"/>
      <c r="VY354" s="121"/>
      <c r="VZ354" s="121"/>
      <c r="WA354" s="121"/>
      <c r="WB354" s="121"/>
      <c r="WC354" s="121"/>
      <c r="WD354" s="121"/>
      <c r="WE354" s="121"/>
      <c r="WF354" s="121"/>
      <c r="WG354" s="121"/>
      <c r="WH354" s="121"/>
      <c r="WI354" s="121"/>
      <c r="WJ354" s="121"/>
      <c r="WK354" s="121"/>
      <c r="WL354" s="121"/>
      <c r="WM354" s="121"/>
      <c r="WN354" s="121"/>
      <c r="WO354" s="121"/>
      <c r="WP354" s="121"/>
      <c r="WQ354" s="121"/>
      <c r="WR354" s="121"/>
      <c r="WS354" s="121"/>
      <c r="WT354" s="121"/>
      <c r="WU354" s="121"/>
      <c r="WV354" s="121"/>
      <c r="WW354" s="121"/>
      <c r="WX354" s="121"/>
      <c r="WY354" s="121"/>
      <c r="WZ354" s="121"/>
      <c r="XA354" s="121"/>
      <c r="XB354" s="121"/>
      <c r="XC354" s="121"/>
      <c r="XD354" s="121"/>
      <c r="XE354" s="121"/>
      <c r="XF354" s="121"/>
      <c r="XG354" s="121"/>
      <c r="XH354" s="121"/>
      <c r="XI354" s="121"/>
      <c r="XJ354" s="121"/>
      <c r="XK354" s="121"/>
      <c r="XL354" s="121"/>
      <c r="XM354" s="121"/>
      <c r="XN354" s="121"/>
      <c r="XO354" s="121"/>
      <c r="XP354" s="121"/>
      <c r="XQ354" s="121"/>
      <c r="XR354" s="121"/>
      <c r="XS354" s="121"/>
      <c r="XT354" s="121"/>
      <c r="XU354" s="121"/>
      <c r="XV354" s="121"/>
      <c r="XW354" s="121"/>
      <c r="XX354" s="121"/>
      <c r="XY354" s="121"/>
      <c r="XZ354" s="121"/>
      <c r="YA354" s="121"/>
      <c r="YB354" s="121"/>
      <c r="YC354" s="121"/>
      <c r="YD354" s="121"/>
      <c r="YE354" s="121"/>
      <c r="YF354" s="121"/>
      <c r="YG354" s="121"/>
      <c r="YH354" s="121"/>
      <c r="YI354" s="121"/>
      <c r="YJ354" s="121"/>
      <c r="YK354" s="121"/>
      <c r="YL354" s="121"/>
      <c r="YM354" s="121"/>
      <c r="YN354" s="121"/>
      <c r="YO354" s="121"/>
      <c r="YP354" s="121"/>
      <c r="YQ354" s="121"/>
      <c r="YR354" s="121"/>
      <c r="YS354" s="121"/>
      <c r="YT354" s="121"/>
      <c r="YU354" s="121"/>
      <c r="YV354" s="121"/>
      <c r="YW354" s="121"/>
      <c r="YX354" s="121"/>
      <c r="YY354" s="121"/>
      <c r="YZ354" s="121"/>
      <c r="ZA354" s="121"/>
      <c r="ZB354" s="121"/>
      <c r="ZC354" s="121"/>
      <c r="ZD354" s="121"/>
      <c r="ZE354" s="121"/>
      <c r="ZF354" s="121"/>
      <c r="ZG354" s="121"/>
      <c r="ZH354" s="121"/>
      <c r="ZI354" s="121"/>
      <c r="ZJ354" s="121"/>
      <c r="ZK354" s="121"/>
      <c r="ZL354" s="121"/>
      <c r="ZM354" s="121"/>
      <c r="ZN354" s="121"/>
      <c r="ZO354" s="121"/>
      <c r="ZP354" s="121"/>
      <c r="ZQ354" s="121"/>
      <c r="ZR354" s="121"/>
      <c r="ZS354" s="121"/>
      <c r="ZT354" s="121"/>
      <c r="ZU354" s="121"/>
      <c r="ZV354" s="121"/>
      <c r="ZW354" s="121"/>
      <c r="ZX354" s="121"/>
      <c r="ZY354" s="121"/>
      <c r="ZZ354" s="121"/>
      <c r="AAA354" s="121"/>
      <c r="AAB354" s="121"/>
      <c r="AAC354" s="121"/>
      <c r="AAD354" s="121"/>
      <c r="AAE354" s="121"/>
      <c r="AAF354" s="121"/>
      <c r="AAG354" s="121"/>
      <c r="AAH354" s="121"/>
      <c r="AAI354" s="121"/>
      <c r="AAJ354" s="121"/>
      <c r="AAK354" s="121"/>
      <c r="AAL354" s="121"/>
      <c r="AAM354" s="121"/>
      <c r="AAN354" s="121"/>
      <c r="AAO354" s="121"/>
      <c r="AAP354" s="121"/>
      <c r="AAQ354" s="121"/>
      <c r="AAR354" s="121"/>
      <c r="AAS354" s="121"/>
      <c r="AAT354" s="121"/>
      <c r="AAU354" s="121"/>
      <c r="AAV354" s="121"/>
      <c r="AAW354" s="121"/>
      <c r="AAX354" s="121"/>
      <c r="AAY354" s="121"/>
      <c r="AAZ354" s="121"/>
      <c r="ABA354" s="121"/>
      <c r="ABB354" s="121"/>
      <c r="ABC354" s="121"/>
      <c r="ABD354" s="121"/>
      <c r="ABE354" s="121"/>
      <c r="ABF354" s="121"/>
      <c r="ABG354" s="121"/>
      <c r="ABH354" s="121"/>
      <c r="ABI354" s="121"/>
      <c r="ABJ354" s="121"/>
      <c r="ABK354" s="121"/>
      <c r="ABL354" s="121"/>
      <c r="ABM354" s="121"/>
      <c r="ABN354" s="121"/>
      <c r="ABO354" s="121"/>
      <c r="ABP354" s="121"/>
      <c r="ABQ354" s="121"/>
      <c r="ABR354" s="121"/>
      <c r="ABS354" s="121"/>
      <c r="ABT354" s="121"/>
      <c r="ABU354" s="121"/>
      <c r="ABV354" s="121"/>
      <c r="ABW354" s="121"/>
      <c r="ABX354" s="121"/>
      <c r="ABY354" s="121"/>
      <c r="ABZ354" s="121"/>
      <c r="ACA354" s="121"/>
      <c r="ACB354" s="121"/>
      <c r="ACC354" s="121"/>
      <c r="ACD354" s="121"/>
      <c r="ACE354" s="121"/>
      <c r="ACF354" s="121"/>
      <c r="ACG354" s="121"/>
      <c r="ACH354" s="121"/>
      <c r="ACI354" s="121"/>
      <c r="ACJ354" s="121"/>
      <c r="ACK354" s="121"/>
      <c r="ACL354" s="121"/>
      <c r="ACM354" s="121"/>
      <c r="ACN354" s="121"/>
      <c r="ACO354" s="121"/>
      <c r="ACP354" s="121"/>
      <c r="ACQ354" s="121"/>
      <c r="ACR354" s="121"/>
      <c r="ACS354" s="121"/>
      <c r="ACT354" s="121"/>
      <c r="ACU354" s="121"/>
      <c r="ACV354" s="121"/>
      <c r="ACW354" s="121"/>
      <c r="ACX354" s="121"/>
      <c r="ACY354" s="121"/>
      <c r="ACZ354" s="121"/>
      <c r="ADA354" s="121"/>
      <c r="ADB354" s="121"/>
      <c r="ADC354" s="121"/>
      <c r="ADD354" s="121"/>
      <c r="ADE354" s="121"/>
      <c r="ADF354" s="121"/>
      <c r="ADG354" s="121"/>
      <c r="ADH354" s="121"/>
      <c r="ADI354" s="121"/>
      <c r="ADJ354" s="121"/>
      <c r="ADK354" s="121"/>
      <c r="ADL354" s="121"/>
      <c r="ADM354" s="121"/>
      <c r="ADN354" s="121"/>
      <c r="ADO354" s="121"/>
      <c r="ADP354" s="121"/>
      <c r="ADQ354" s="121"/>
      <c r="ADR354" s="121"/>
      <c r="ADS354" s="121"/>
      <c r="ADT354" s="121"/>
      <c r="ADU354" s="121"/>
      <c r="ADV354" s="121"/>
      <c r="ADW354" s="121"/>
      <c r="ADX354" s="121"/>
      <c r="ADY354" s="121"/>
      <c r="ADZ354" s="121"/>
      <c r="AEA354" s="121"/>
      <c r="AEB354" s="121"/>
      <c r="AEC354" s="121"/>
    </row>
    <row r="355" spans="1:809" customFormat="1" ht="15" customHeight="1">
      <c r="C355" s="238"/>
      <c r="D355" s="285"/>
      <c r="E355" s="286"/>
      <c r="F355" s="286"/>
      <c r="G355" s="286"/>
      <c r="H355" s="286"/>
      <c r="I355" s="286"/>
      <c r="J355" s="287"/>
      <c r="K355" s="288"/>
      <c r="L355" s="287"/>
      <c r="M355" s="286"/>
      <c r="N355" s="286"/>
      <c r="O355" s="183"/>
      <c r="P355" s="177"/>
      <c r="Q355" s="177"/>
      <c r="R355" s="186"/>
      <c r="S355" s="271"/>
      <c r="T355" s="272"/>
      <c r="U355" s="271"/>
      <c r="V355" s="271"/>
      <c r="W355" s="271"/>
      <c r="X355" s="271"/>
      <c r="Y355" s="271"/>
      <c r="Z355" s="271"/>
      <c r="AA355" s="271"/>
      <c r="AB355" s="273"/>
    </row>
    <row r="356" spans="1:809" customFormat="1" ht="15" customHeight="1">
      <c r="C356" s="238"/>
      <c r="D356" s="289"/>
      <c r="E356" s="239"/>
      <c r="F356" s="239"/>
      <c r="G356" s="239"/>
      <c r="H356" s="239" t="s">
        <v>790</v>
      </c>
      <c r="I356" s="240"/>
      <c r="J356" s="240"/>
      <c r="K356" s="240"/>
      <c r="L356" s="240"/>
      <c r="M356" s="241"/>
      <c r="N356" s="241"/>
      <c r="O356" s="241"/>
      <c r="P356" s="241"/>
      <c r="Q356" s="241"/>
      <c r="R356" s="186"/>
      <c r="S356" s="271"/>
      <c r="T356" s="272"/>
      <c r="U356" s="271"/>
      <c r="V356" s="271"/>
      <c r="W356" s="271"/>
      <c r="X356" s="271"/>
      <c r="Y356" s="271"/>
      <c r="Z356" s="271"/>
      <c r="AA356" s="271"/>
      <c r="AB356" s="273"/>
    </row>
    <row r="357" spans="1:809" customFormat="1" ht="37.5" customHeight="1">
      <c r="C357" s="238"/>
      <c r="D357" s="289"/>
      <c r="E357" s="249"/>
      <c r="F357" s="250" t="s">
        <v>754</v>
      </c>
      <c r="G357" s="250" t="s">
        <v>755</v>
      </c>
      <c r="H357" s="250" t="s">
        <v>756</v>
      </c>
      <c r="I357" s="250" t="s">
        <v>757</v>
      </c>
      <c r="J357" s="251" t="s">
        <v>758</v>
      </c>
      <c r="K357" s="252" t="s">
        <v>759</v>
      </c>
      <c r="L357" s="253" t="s">
        <v>760</v>
      </c>
      <c r="M357" s="254" t="s">
        <v>761</v>
      </c>
      <c r="N357" s="254" t="s">
        <v>762</v>
      </c>
      <c r="O357" s="254" t="s">
        <v>763</v>
      </c>
      <c r="P357" s="255" t="s">
        <v>764</v>
      </c>
      <c r="Q357" s="256" t="s">
        <v>765</v>
      </c>
      <c r="R357" s="186"/>
      <c r="S357" s="271"/>
      <c r="T357" s="272"/>
      <c r="U357" s="271"/>
      <c r="V357" s="271"/>
      <c r="W357" s="271"/>
      <c r="X357" s="271"/>
      <c r="Y357" s="271"/>
      <c r="Z357" s="271"/>
      <c r="AA357" s="271"/>
      <c r="AB357" s="273"/>
    </row>
    <row r="358" spans="1:809" customFormat="1" ht="15" customHeight="1">
      <c r="C358" s="238"/>
      <c r="D358" s="289"/>
      <c r="E358" s="259"/>
      <c r="F358" s="18">
        <v>1</v>
      </c>
      <c r="G358" s="38">
        <v>2</v>
      </c>
      <c r="H358" s="49">
        <v>3</v>
      </c>
      <c r="I358" s="36">
        <v>4</v>
      </c>
      <c r="J358" s="35">
        <v>5</v>
      </c>
      <c r="K358" s="140"/>
      <c r="L358" s="261"/>
      <c r="M358" s="139"/>
      <c r="N358" s="138"/>
      <c r="O358" s="139"/>
      <c r="P358" s="262"/>
      <c r="Q358" s="263"/>
      <c r="R358" s="186"/>
      <c r="S358" s="271"/>
      <c r="T358" s="272"/>
      <c r="U358" s="271"/>
      <c r="V358" s="271"/>
      <c r="W358" s="271"/>
      <c r="X358" s="271"/>
      <c r="Y358" s="271"/>
      <c r="Z358" s="271"/>
      <c r="AA358" s="271"/>
      <c r="AB358" s="273"/>
    </row>
    <row r="359" spans="1:809" customFormat="1" ht="15" customHeight="1">
      <c r="C359" s="238"/>
      <c r="D359" s="290"/>
      <c r="E359" s="264" t="s">
        <v>788</v>
      </c>
      <c r="F359" s="115" t="str">
        <f>F350</f>
        <v>-</v>
      </c>
      <c r="G359" s="115" t="str">
        <f t="shared" ref="G359:J359" si="7">G350</f>
        <v>-</v>
      </c>
      <c r="H359" s="115" t="str">
        <f t="shared" si="7"/>
        <v>-</v>
      </c>
      <c r="I359" s="115" t="str">
        <f t="shared" si="7"/>
        <v>-</v>
      </c>
      <c r="J359" s="115" t="str">
        <f t="shared" si="7"/>
        <v>-</v>
      </c>
      <c r="K359" s="260" t="s">
        <v>31</v>
      </c>
      <c r="L359" s="291"/>
      <c r="M359" s="139"/>
      <c r="N359" s="138"/>
      <c r="O359" s="139"/>
      <c r="P359" s="262">
        <v>1900</v>
      </c>
      <c r="Q359" s="263"/>
      <c r="R359" s="186"/>
      <c r="S359" s="271"/>
      <c r="T359" s="272"/>
      <c r="U359" s="271"/>
      <c r="V359" s="271"/>
      <c r="W359" s="271"/>
      <c r="X359" s="271"/>
      <c r="Y359" s="271"/>
      <c r="Z359" s="271"/>
      <c r="AA359" s="271"/>
      <c r="AB359" s="273"/>
    </row>
    <row r="360" spans="1:809" customFormat="1" ht="15" customHeight="1">
      <c r="C360" s="238"/>
      <c r="D360" s="290"/>
      <c r="E360" s="264" t="s">
        <v>787</v>
      </c>
      <c r="F360" s="115">
        <f>F349</f>
        <v>0</v>
      </c>
      <c r="G360" s="115">
        <f t="shared" ref="G360:J360" si="8">G349</f>
        <v>1</v>
      </c>
      <c r="H360" s="115">
        <f t="shared" si="8"/>
        <v>1</v>
      </c>
      <c r="I360" s="115">
        <f t="shared" si="8"/>
        <v>0</v>
      </c>
      <c r="J360" s="115">
        <f t="shared" si="8"/>
        <v>0</v>
      </c>
      <c r="K360" s="140">
        <f t="shared" ref="K360:K370" si="9">SUM(F360:J360)</f>
        <v>2</v>
      </c>
      <c r="L360" s="265">
        <v>11</v>
      </c>
      <c r="M360" s="266">
        <v>2.4</v>
      </c>
      <c r="N360" s="269">
        <v>48</v>
      </c>
      <c r="O360" s="267">
        <v>7725.81</v>
      </c>
      <c r="P360" s="262">
        <v>1910</v>
      </c>
      <c r="Q360" s="263">
        <f t="shared" ref="Q360:Q369" si="10">ABS(N360-L360)</f>
        <v>37</v>
      </c>
      <c r="R360" s="186"/>
      <c r="S360" s="271"/>
      <c r="T360" s="272"/>
      <c r="U360" s="271"/>
      <c r="V360" s="271"/>
      <c r="W360" s="271"/>
      <c r="X360" s="271"/>
      <c r="Y360" s="271"/>
      <c r="Z360" s="271"/>
      <c r="AA360" s="271"/>
      <c r="AB360" s="273"/>
    </row>
    <row r="361" spans="1:809" customFormat="1" ht="15" customHeight="1">
      <c r="C361" s="238"/>
      <c r="D361" s="290"/>
      <c r="E361" s="264" t="s">
        <v>786</v>
      </c>
      <c r="F361" s="115">
        <f>F348</f>
        <v>1</v>
      </c>
      <c r="G361" s="115">
        <f t="shared" ref="G361:J361" si="11">G348</f>
        <v>0</v>
      </c>
      <c r="H361" s="115">
        <f t="shared" si="11"/>
        <v>0</v>
      </c>
      <c r="I361" s="115">
        <f t="shared" si="11"/>
        <v>0</v>
      </c>
      <c r="J361" s="115">
        <f t="shared" si="11"/>
        <v>0</v>
      </c>
      <c r="K361" s="140">
        <f t="shared" si="9"/>
        <v>1</v>
      </c>
      <c r="L361" s="265">
        <v>13.2</v>
      </c>
      <c r="M361" s="266">
        <v>2</v>
      </c>
      <c r="N361" s="269">
        <v>45</v>
      </c>
      <c r="O361" s="267">
        <v>3854.52</v>
      </c>
      <c r="P361" s="262">
        <v>1920</v>
      </c>
      <c r="Q361" s="263">
        <f t="shared" si="10"/>
        <v>31.8</v>
      </c>
      <c r="R361" s="186"/>
      <c r="S361" s="271"/>
      <c r="T361" s="272"/>
      <c r="U361" s="271"/>
      <c r="V361" s="271"/>
      <c r="W361" s="271"/>
      <c r="X361" s="271"/>
      <c r="Y361" s="271"/>
      <c r="Z361" s="271"/>
      <c r="AA361" s="271"/>
      <c r="AB361" s="273"/>
    </row>
    <row r="362" spans="1:809" customFormat="1" ht="15" customHeight="1">
      <c r="C362" s="238"/>
      <c r="D362" s="227"/>
      <c r="E362" s="264" t="s">
        <v>785</v>
      </c>
      <c r="F362" s="115">
        <f>F347</f>
        <v>1</v>
      </c>
      <c r="G362" s="115">
        <f t="shared" ref="G362:J362" si="12">G347</f>
        <v>0</v>
      </c>
      <c r="H362" s="115">
        <f t="shared" si="12"/>
        <v>2</v>
      </c>
      <c r="I362" s="115">
        <f t="shared" si="12"/>
        <v>0</v>
      </c>
      <c r="J362" s="115">
        <f t="shared" si="12"/>
        <v>0</v>
      </c>
      <c r="K362" s="140">
        <f t="shared" si="9"/>
        <v>3</v>
      </c>
      <c r="L362" s="265">
        <v>15.9</v>
      </c>
      <c r="M362" s="266">
        <v>1.8</v>
      </c>
      <c r="N362" s="269">
        <v>38</v>
      </c>
      <c r="O362" s="267">
        <v>3150.1800000000003</v>
      </c>
      <c r="P362" s="262">
        <v>1930</v>
      </c>
      <c r="Q362" s="263">
        <f t="shared" si="10"/>
        <v>22.1</v>
      </c>
      <c r="R362" s="186"/>
      <c r="S362" s="271"/>
      <c r="T362" s="272"/>
      <c r="U362" s="271"/>
      <c r="V362" s="271"/>
      <c r="W362" s="271"/>
      <c r="X362" s="271"/>
      <c r="Y362" s="271"/>
      <c r="Z362" s="271"/>
      <c r="AA362" s="271"/>
      <c r="AB362" s="273"/>
    </row>
    <row r="363" spans="1:809" customFormat="1" ht="15" customHeight="1">
      <c r="C363" s="238"/>
      <c r="D363" s="227"/>
      <c r="E363" s="264" t="s">
        <v>784</v>
      </c>
      <c r="F363" s="115">
        <f>F346</f>
        <v>1</v>
      </c>
      <c r="G363" s="115">
        <f t="shared" ref="G363:J363" si="13">G346</f>
        <v>1</v>
      </c>
      <c r="H363" s="115">
        <f t="shared" si="13"/>
        <v>5</v>
      </c>
      <c r="I363" s="115">
        <f t="shared" si="13"/>
        <v>0</v>
      </c>
      <c r="J363" s="115">
        <f t="shared" si="13"/>
        <v>0</v>
      </c>
      <c r="K363" s="140">
        <f t="shared" si="9"/>
        <v>7</v>
      </c>
      <c r="L363" s="265">
        <v>22.9</v>
      </c>
      <c r="M363" s="266">
        <v>1.75</v>
      </c>
      <c r="N363" s="269">
        <v>35</v>
      </c>
      <c r="O363" s="267">
        <v>3632.6400000000003</v>
      </c>
      <c r="P363" s="262">
        <v>1940</v>
      </c>
      <c r="Q363" s="263">
        <f t="shared" si="10"/>
        <v>12.100000000000001</v>
      </c>
      <c r="R363" s="186"/>
      <c r="S363" s="271"/>
      <c r="T363" s="272"/>
      <c r="U363" s="271"/>
      <c r="V363" s="271"/>
      <c r="W363" s="271"/>
      <c r="X363" s="271"/>
      <c r="Y363" s="271"/>
      <c r="Z363" s="271"/>
      <c r="AA363" s="271"/>
      <c r="AB363" s="273"/>
    </row>
    <row r="364" spans="1:809" customFormat="1" ht="15" customHeight="1">
      <c r="C364" s="238"/>
      <c r="D364" s="227"/>
      <c r="E364" s="264" t="s">
        <v>782</v>
      </c>
      <c r="F364" s="115">
        <f>F345</f>
        <v>0</v>
      </c>
      <c r="G364" s="115">
        <f t="shared" ref="G364:J364" si="14">G345</f>
        <v>0</v>
      </c>
      <c r="H364" s="115">
        <f t="shared" si="14"/>
        <v>7</v>
      </c>
      <c r="I364" s="115">
        <f t="shared" si="14"/>
        <v>0</v>
      </c>
      <c r="J364" s="115">
        <f t="shared" si="14"/>
        <v>0</v>
      </c>
      <c r="K364" s="140">
        <f t="shared" si="9"/>
        <v>7</v>
      </c>
      <c r="L364" s="265">
        <v>28.7</v>
      </c>
      <c r="M364" s="266">
        <v>1.6</v>
      </c>
      <c r="N364" s="269">
        <v>48</v>
      </c>
      <c r="O364" s="267">
        <v>5076.1500000000005</v>
      </c>
      <c r="P364" s="262">
        <v>1950</v>
      </c>
      <c r="Q364" s="263">
        <f t="shared" si="10"/>
        <v>19.3</v>
      </c>
      <c r="R364" s="186"/>
      <c r="S364" s="271"/>
      <c r="T364" s="272"/>
      <c r="U364" s="271"/>
      <c r="V364" s="271"/>
      <c r="W364" s="271"/>
      <c r="X364" s="271"/>
      <c r="Y364" s="271"/>
      <c r="Z364" s="271"/>
      <c r="AA364" s="271"/>
      <c r="AB364" s="273"/>
    </row>
    <row r="365" spans="1:809" customFormat="1" ht="15" customHeight="1">
      <c r="C365" s="238"/>
      <c r="D365" s="227"/>
      <c r="E365" s="264" t="s">
        <v>780</v>
      </c>
      <c r="F365" s="115">
        <f>F344</f>
        <v>5</v>
      </c>
      <c r="G365" s="115">
        <f t="shared" ref="G365:J365" si="15">G344</f>
        <v>3</v>
      </c>
      <c r="H365" s="115">
        <f t="shared" si="15"/>
        <v>41</v>
      </c>
      <c r="I365" s="115">
        <f t="shared" si="15"/>
        <v>0</v>
      </c>
      <c r="J365" s="115">
        <f t="shared" si="15"/>
        <v>3</v>
      </c>
      <c r="K365" s="140">
        <f t="shared" si="9"/>
        <v>52</v>
      </c>
      <c r="L365" s="265">
        <v>45.4</v>
      </c>
      <c r="M365" s="266">
        <v>1.75</v>
      </c>
      <c r="N365" s="269">
        <v>55</v>
      </c>
      <c r="O365" s="267">
        <v>5112.2700000000004</v>
      </c>
      <c r="P365" s="262">
        <v>1960</v>
      </c>
      <c r="Q365" s="263">
        <f t="shared" si="10"/>
        <v>9.6000000000000014</v>
      </c>
      <c r="R365" s="186"/>
      <c r="S365" s="271"/>
      <c r="T365" s="272"/>
      <c r="U365" s="271"/>
      <c r="V365" s="271"/>
      <c r="W365" s="271"/>
      <c r="X365" s="271"/>
      <c r="Y365" s="271"/>
      <c r="Z365" s="271"/>
      <c r="AA365" s="271"/>
      <c r="AB365" s="273"/>
    </row>
    <row r="366" spans="1:809" customFormat="1" ht="15" customHeight="1">
      <c r="C366" s="238"/>
      <c r="D366" s="227"/>
      <c r="E366" s="264" t="s">
        <v>778</v>
      </c>
      <c r="F366" s="115">
        <f>F343</f>
        <v>5</v>
      </c>
      <c r="G366" s="115">
        <f t="shared" ref="G366:J366" si="16">G343</f>
        <v>8</v>
      </c>
      <c r="H366" s="115">
        <f t="shared" si="16"/>
        <v>40</v>
      </c>
      <c r="I366" s="115">
        <f t="shared" si="16"/>
        <v>0</v>
      </c>
      <c r="J366" s="115">
        <f t="shared" si="16"/>
        <v>3</v>
      </c>
      <c r="K366" s="260">
        <f t="shared" si="9"/>
        <v>56</v>
      </c>
      <c r="L366" s="292">
        <v>68.5</v>
      </c>
      <c r="M366" s="293">
        <v>1.6</v>
      </c>
      <c r="N366" s="294">
        <v>38</v>
      </c>
      <c r="O366" s="295">
        <v>5895.3</v>
      </c>
      <c r="P366" s="262">
        <v>1970</v>
      </c>
      <c r="Q366" s="263">
        <f t="shared" si="10"/>
        <v>30.5</v>
      </c>
      <c r="R366" s="186"/>
      <c r="S366" s="271"/>
      <c r="T366" s="272"/>
      <c r="U366" s="271"/>
      <c r="V366" s="271"/>
      <c r="W366" s="271"/>
      <c r="X366" s="271"/>
      <c r="Y366" s="271"/>
      <c r="Z366" s="271"/>
      <c r="AA366" s="271"/>
      <c r="AB366" s="273"/>
    </row>
    <row r="367" spans="1:809" customFormat="1" ht="15" customHeight="1">
      <c r="C367" s="238"/>
      <c r="D367" s="227"/>
      <c r="E367" s="264" t="s">
        <v>776</v>
      </c>
      <c r="F367" s="115">
        <f>F342</f>
        <v>5</v>
      </c>
      <c r="G367" s="115">
        <f t="shared" ref="G367:J367" si="17">G342</f>
        <v>9</v>
      </c>
      <c r="H367" s="115">
        <f t="shared" si="17"/>
        <v>38</v>
      </c>
      <c r="I367" s="115">
        <f t="shared" si="17"/>
        <v>4</v>
      </c>
      <c r="J367" s="115">
        <f t="shared" si="17"/>
        <v>1</v>
      </c>
      <c r="K367" s="260">
        <f t="shared" si="9"/>
        <v>57</v>
      </c>
      <c r="L367" s="292">
        <v>89</v>
      </c>
      <c r="M367" s="293">
        <v>1.5</v>
      </c>
      <c r="N367" s="294">
        <v>20</v>
      </c>
      <c r="O367" s="295">
        <v>3871.29</v>
      </c>
      <c r="P367" s="262">
        <v>1980</v>
      </c>
      <c r="Q367" s="263">
        <f t="shared" si="10"/>
        <v>69</v>
      </c>
      <c r="R367" s="186"/>
      <c r="S367" s="271"/>
      <c r="T367" s="272"/>
      <c r="U367" s="271"/>
      <c r="V367" s="271"/>
      <c r="W367" s="271"/>
      <c r="X367" s="271"/>
      <c r="Y367" s="271"/>
      <c r="Z367" s="271"/>
      <c r="AA367" s="271"/>
      <c r="AB367" s="273"/>
    </row>
    <row r="368" spans="1:809" customFormat="1" ht="15" customHeight="1">
      <c r="C368" s="238"/>
      <c r="D368" s="227"/>
      <c r="E368" s="264" t="s">
        <v>775</v>
      </c>
      <c r="F368" s="115">
        <f>F341</f>
        <v>9</v>
      </c>
      <c r="G368" s="115">
        <f t="shared" ref="G368:J368" si="18">G341</f>
        <v>12</v>
      </c>
      <c r="H368" s="115">
        <f t="shared" si="18"/>
        <v>24</v>
      </c>
      <c r="I368" s="115">
        <f t="shared" si="18"/>
        <v>1</v>
      </c>
      <c r="J368" s="115">
        <f t="shared" si="18"/>
        <v>0</v>
      </c>
      <c r="K368" s="260">
        <f t="shared" si="9"/>
        <v>46</v>
      </c>
      <c r="L368" s="292">
        <v>104.4</v>
      </c>
      <c r="M368" s="293">
        <v>1.5</v>
      </c>
      <c r="N368" s="294">
        <v>15</v>
      </c>
      <c r="O368" s="295">
        <v>3292.08</v>
      </c>
      <c r="P368" s="262">
        <v>1990</v>
      </c>
      <c r="Q368" s="263">
        <f t="shared" si="10"/>
        <v>89.4</v>
      </c>
      <c r="R368" s="186"/>
      <c r="S368" s="271"/>
      <c r="T368" s="272"/>
      <c r="U368" s="271"/>
      <c r="V368" s="271"/>
      <c r="W368" s="271"/>
      <c r="X368" s="271"/>
      <c r="Y368" s="271"/>
      <c r="Z368" s="271"/>
      <c r="AA368" s="271"/>
      <c r="AB368" s="273"/>
    </row>
    <row r="369" spans="3:28" customFormat="1" ht="15" customHeight="1">
      <c r="C369" s="238"/>
      <c r="D369" s="227"/>
      <c r="E369" s="264" t="s">
        <v>772</v>
      </c>
      <c r="F369" s="115">
        <f>F340</f>
        <v>10</v>
      </c>
      <c r="G369" s="115">
        <f t="shared" ref="G369:J369" si="19">G340</f>
        <v>8</v>
      </c>
      <c r="H369" s="115">
        <f t="shared" si="19"/>
        <v>10</v>
      </c>
      <c r="I369" s="115">
        <f t="shared" si="19"/>
        <v>1</v>
      </c>
      <c r="J369" s="115">
        <f t="shared" si="19"/>
        <v>0</v>
      </c>
      <c r="K369" s="260">
        <f t="shared" si="9"/>
        <v>29</v>
      </c>
      <c r="L369" s="265">
        <v>146.19999999999999</v>
      </c>
      <c r="M369" s="266">
        <v>1.07</v>
      </c>
      <c r="N369" s="269">
        <v>20</v>
      </c>
      <c r="O369" s="267">
        <v>4255.71</v>
      </c>
      <c r="P369" s="262">
        <v>2000</v>
      </c>
      <c r="Q369" s="263">
        <f t="shared" si="10"/>
        <v>126.19999999999999</v>
      </c>
      <c r="R369" s="186"/>
      <c r="S369" s="271"/>
      <c r="T369" s="272"/>
      <c r="U369" s="271"/>
      <c r="V369" s="271"/>
      <c r="W369" s="271"/>
      <c r="X369" s="271"/>
      <c r="Y369" s="271"/>
      <c r="Z369" s="271"/>
      <c r="AA369" s="271"/>
      <c r="AB369" s="273"/>
    </row>
    <row r="370" spans="3:28" customFormat="1" ht="15" customHeight="1">
      <c r="C370" s="238"/>
      <c r="D370" s="227"/>
      <c r="E370" s="264" t="s">
        <v>770</v>
      </c>
      <c r="F370" s="115">
        <f>F339</f>
        <v>6</v>
      </c>
      <c r="G370" s="115">
        <f t="shared" ref="G370:J370" si="20">G339</f>
        <v>6</v>
      </c>
      <c r="H370" s="115">
        <f t="shared" si="20"/>
        <v>14</v>
      </c>
      <c r="I370" s="115">
        <f t="shared" si="20"/>
        <v>2</v>
      </c>
      <c r="J370" s="115">
        <f t="shared" si="20"/>
        <v>1</v>
      </c>
      <c r="K370" s="260">
        <f t="shared" si="9"/>
        <v>29</v>
      </c>
      <c r="L370" s="265"/>
      <c r="M370" s="266"/>
      <c r="N370" s="269"/>
      <c r="O370" s="267"/>
      <c r="P370" s="262">
        <v>2010</v>
      </c>
      <c r="Q370" s="268" t="s">
        <v>771</v>
      </c>
      <c r="R370" s="186"/>
      <c r="S370" s="271"/>
      <c r="T370" s="272"/>
      <c r="U370" s="271"/>
      <c r="V370" s="271"/>
      <c r="W370" s="271"/>
      <c r="X370" s="271"/>
      <c r="Y370" s="271"/>
      <c r="Z370" s="271"/>
      <c r="AA370" s="271"/>
      <c r="AB370" s="273"/>
    </row>
    <row r="371" spans="3:28" customFormat="1" ht="15" customHeight="1">
      <c r="C371" s="238"/>
      <c r="D371" s="227"/>
      <c r="E371" s="275"/>
      <c r="F371" s="115" t="s">
        <v>658</v>
      </c>
      <c r="G371" s="115" t="s">
        <v>658</v>
      </c>
      <c r="H371" s="115" t="s">
        <v>658</v>
      </c>
      <c r="I371" s="115" t="s">
        <v>658</v>
      </c>
      <c r="J371" s="115" t="s">
        <v>658</v>
      </c>
      <c r="K371" s="260" t="s">
        <v>658</v>
      </c>
      <c r="L371" s="276"/>
      <c r="M371" s="277"/>
      <c r="N371" s="142"/>
      <c r="O371" s="277"/>
      <c r="P371" s="277"/>
      <c r="Q371" s="277"/>
      <c r="R371" s="186"/>
      <c r="S371" s="271"/>
      <c r="T371" s="272"/>
      <c r="U371" s="271"/>
      <c r="V371" s="271"/>
      <c r="W371" s="271"/>
      <c r="X371" s="271"/>
      <c r="Y371" s="271"/>
      <c r="Z371" s="271"/>
      <c r="AA371" s="271"/>
      <c r="AB371" s="273"/>
    </row>
    <row r="372" spans="3:28" customFormat="1" ht="15" customHeight="1">
      <c r="C372" s="238"/>
      <c r="D372" s="227"/>
      <c r="E372" s="278"/>
      <c r="F372" s="137">
        <f>SUM(F359:F371)</f>
        <v>43</v>
      </c>
      <c r="G372" s="137">
        <f t="shared" ref="G372:J372" si="21">SUM(G359:G371)</f>
        <v>48</v>
      </c>
      <c r="H372" s="137">
        <f t="shared" si="21"/>
        <v>182</v>
      </c>
      <c r="I372" s="137">
        <f t="shared" si="21"/>
        <v>8</v>
      </c>
      <c r="J372" s="137">
        <f t="shared" si="21"/>
        <v>8</v>
      </c>
      <c r="K372" s="140">
        <f>SUM(K359:K371)</f>
        <v>289</v>
      </c>
      <c r="L372" s="276"/>
      <c r="M372" s="277"/>
      <c r="N372" s="142"/>
      <c r="O372" s="143"/>
      <c r="P372" s="144"/>
      <c r="Q372" s="296"/>
      <c r="R372" s="186"/>
      <c r="S372" s="271"/>
      <c r="T372" s="272"/>
      <c r="U372" s="271"/>
      <c r="V372" s="271"/>
      <c r="W372" s="271"/>
      <c r="X372" s="271"/>
      <c r="Y372" s="271"/>
      <c r="Z372" s="271"/>
      <c r="AA372" s="271"/>
      <c r="AB372" s="273"/>
    </row>
    <row r="373" spans="3:28" customFormat="1" ht="15" customHeight="1">
      <c r="C373" s="238"/>
      <c r="D373" s="227"/>
      <c r="E373" s="286"/>
      <c r="F373" s="286"/>
      <c r="G373" s="286"/>
      <c r="H373" s="286"/>
      <c r="I373" s="286"/>
      <c r="J373" s="287"/>
      <c r="K373" s="288"/>
      <c r="L373" s="287"/>
      <c r="M373" s="286"/>
      <c r="N373" s="286"/>
      <c r="O373" s="286"/>
      <c r="P373" s="286"/>
      <c r="Q373" s="286"/>
      <c r="R373" s="186"/>
      <c r="S373" s="271"/>
      <c r="T373" s="272"/>
      <c r="U373" s="271"/>
      <c r="V373" s="271"/>
      <c r="W373" s="271"/>
      <c r="X373" s="271"/>
      <c r="Y373" s="271"/>
      <c r="Z373" s="271"/>
      <c r="AA373" s="271"/>
      <c r="AB373" s="273"/>
    </row>
    <row r="374" spans="3:28" customFormat="1" ht="15" customHeight="1">
      <c r="C374" s="238"/>
      <c r="D374" s="227"/>
      <c r="E374" s="286"/>
      <c r="F374" s="286"/>
      <c r="G374" s="286"/>
      <c r="H374" s="286"/>
      <c r="I374" s="286"/>
      <c r="J374" s="287"/>
      <c r="K374" s="288"/>
      <c r="L374" s="287"/>
      <c r="M374" s="286"/>
      <c r="N374" s="286"/>
      <c r="O374" s="286"/>
      <c r="P374" s="286"/>
      <c r="Q374" s="286"/>
      <c r="R374" s="186"/>
      <c r="S374" s="271"/>
      <c r="T374" s="272"/>
      <c r="U374" s="271"/>
      <c r="V374" s="271"/>
      <c r="W374" s="271"/>
      <c r="X374" s="271"/>
      <c r="Y374" s="271"/>
      <c r="Z374" s="271"/>
      <c r="AA374" s="271"/>
      <c r="AB374" s="273"/>
    </row>
    <row r="375" spans="3:28" customFormat="1" ht="15" customHeight="1">
      <c r="C375" s="297" t="s">
        <v>791</v>
      </c>
      <c r="D375" s="289"/>
      <c r="E375" s="239"/>
      <c r="F375" s="239"/>
      <c r="G375" s="239"/>
      <c r="H375" s="239" t="s">
        <v>792</v>
      </c>
      <c r="I375" s="240"/>
      <c r="J375" s="240"/>
      <c r="K375" s="240"/>
      <c r="L375" s="240"/>
      <c r="M375" s="241"/>
      <c r="N375" s="241"/>
      <c r="O375" s="241"/>
      <c r="P375" s="241"/>
      <c r="Q375" s="241"/>
      <c r="R375" s="186"/>
      <c r="S375" s="271"/>
      <c r="T375" s="272"/>
      <c r="U375" s="271"/>
      <c r="V375" s="271"/>
      <c r="W375" s="271"/>
      <c r="X375" s="271"/>
      <c r="Y375" s="271"/>
      <c r="Z375" s="271"/>
      <c r="AA375" s="271"/>
      <c r="AB375" s="273"/>
    </row>
    <row r="376" spans="3:28" customFormat="1" ht="36.75" customHeight="1">
      <c r="C376" s="298" t="s">
        <v>793</v>
      </c>
      <c r="D376" s="289"/>
      <c r="E376" s="249"/>
      <c r="F376" s="250" t="s">
        <v>754</v>
      </c>
      <c r="G376" s="250" t="s">
        <v>755</v>
      </c>
      <c r="H376" s="250" t="s">
        <v>756</v>
      </c>
      <c r="I376" s="250" t="s">
        <v>757</v>
      </c>
      <c r="J376" s="251" t="s">
        <v>758</v>
      </c>
      <c r="K376" s="252" t="s">
        <v>759</v>
      </c>
      <c r="L376" s="253" t="s">
        <v>760</v>
      </c>
      <c r="M376" s="254" t="s">
        <v>761</v>
      </c>
      <c r="N376" s="254" t="s">
        <v>762</v>
      </c>
      <c r="O376" s="254" t="s">
        <v>763</v>
      </c>
      <c r="P376" s="255" t="s">
        <v>764</v>
      </c>
      <c r="Q376" s="256" t="s">
        <v>765</v>
      </c>
      <c r="R376" s="186"/>
      <c r="S376" s="271"/>
      <c r="T376" s="272"/>
      <c r="U376" s="271"/>
      <c r="V376" s="271"/>
      <c r="W376" s="271"/>
      <c r="X376" s="271"/>
      <c r="Y376" s="271"/>
      <c r="Z376" s="271"/>
      <c r="AA376" s="271"/>
      <c r="AB376" s="273"/>
    </row>
    <row r="377" spans="3:28" customFormat="1" ht="15" customHeight="1">
      <c r="C377" s="299" t="s">
        <v>794</v>
      </c>
      <c r="D377" s="289"/>
      <c r="E377" s="259"/>
      <c r="F377" s="18">
        <v>1</v>
      </c>
      <c r="G377" s="38">
        <v>2</v>
      </c>
      <c r="H377" s="49">
        <v>3</v>
      </c>
      <c r="I377" s="36">
        <v>4</v>
      </c>
      <c r="J377" s="35">
        <v>5</v>
      </c>
      <c r="K377" s="140"/>
      <c r="L377" s="261"/>
      <c r="M377" s="139"/>
      <c r="N377" s="138"/>
      <c r="O377" s="139"/>
      <c r="P377" s="262"/>
      <c r="Q377" s="263"/>
      <c r="R377" s="186"/>
      <c r="S377" s="271"/>
      <c r="T377" s="272"/>
      <c r="U377" s="271"/>
      <c r="V377" s="271"/>
      <c r="W377" s="271"/>
      <c r="X377" s="271"/>
      <c r="Y377" s="271"/>
      <c r="Z377" s="271"/>
      <c r="AA377" s="271"/>
      <c r="AB377" s="273"/>
    </row>
    <row r="378" spans="3:28" customFormat="1" ht="15" customHeight="1">
      <c r="C378" s="300">
        <v>20.6</v>
      </c>
      <c r="D378" s="290"/>
      <c r="E378" s="264" t="s">
        <v>795</v>
      </c>
      <c r="F378" s="115">
        <f>SUMIF(B3:B41,"=1")/1</f>
        <v>10</v>
      </c>
      <c r="G378" s="115">
        <f>SUMIF(B3:B41,"=2")/2</f>
        <v>9</v>
      </c>
      <c r="H378" s="115">
        <f>SUMIF(B3:B41,"=3")/3</f>
        <v>16</v>
      </c>
      <c r="I378" s="115">
        <f>SUMIF(B3:B41,"=4")/4</f>
        <v>3</v>
      </c>
      <c r="J378" s="115">
        <f>SUMIF(B3:B41,"=5")/5</f>
        <v>1</v>
      </c>
      <c r="K378" s="140">
        <f t="shared" ref="K378:K389" si="22">SUM(F378:J378)</f>
        <v>39</v>
      </c>
      <c r="L378" s="291"/>
      <c r="M378" s="139"/>
      <c r="N378" s="138"/>
      <c r="O378" s="139"/>
      <c r="P378" s="262">
        <v>1905</v>
      </c>
      <c r="Q378" s="263"/>
      <c r="R378" s="186"/>
      <c r="S378" s="271"/>
      <c r="T378" s="272"/>
      <c r="U378" s="271"/>
      <c r="V378" s="271"/>
      <c r="W378" s="271"/>
      <c r="X378" s="271"/>
      <c r="Y378" s="271"/>
      <c r="Z378" s="271"/>
      <c r="AA378" s="271"/>
      <c r="AB378" s="273"/>
    </row>
    <row r="379" spans="3:28" customFormat="1" ht="15" customHeight="1">
      <c r="C379" s="301"/>
      <c r="D379" s="290"/>
      <c r="E379" s="264" t="s">
        <v>796</v>
      </c>
      <c r="F379" s="115">
        <f>SUMIF(B42:B77,"=1")/1</f>
        <v>9</v>
      </c>
      <c r="G379" s="115">
        <f>SUMIF(B42:B77,"=2")/2</f>
        <v>11</v>
      </c>
      <c r="H379" s="115">
        <f>SUMIF(B42:B77,"=3")/3</f>
        <v>16</v>
      </c>
      <c r="I379" s="115">
        <f>SUMIF(B42:B77,"=4")/4</f>
        <v>0</v>
      </c>
      <c r="J379" s="115">
        <f>SUMIF(B42:B77,"=5")/5</f>
        <v>0</v>
      </c>
      <c r="K379" s="140">
        <f t="shared" si="22"/>
        <v>36</v>
      </c>
      <c r="L379" s="265"/>
      <c r="M379" s="266"/>
      <c r="N379" s="269"/>
      <c r="O379" s="267"/>
      <c r="P379" s="262">
        <v>1915</v>
      </c>
      <c r="Q379" s="263"/>
      <c r="R379" s="186"/>
      <c r="S379" s="271"/>
      <c r="T379" s="272"/>
      <c r="U379" s="271"/>
      <c r="V379" s="271"/>
      <c r="W379" s="271"/>
      <c r="X379" s="271"/>
      <c r="Y379" s="271"/>
      <c r="Z379" s="271"/>
      <c r="AA379" s="271"/>
      <c r="AB379" s="273"/>
    </row>
    <row r="380" spans="3:28" customFormat="1" ht="15" customHeight="1">
      <c r="C380" s="301" t="s">
        <v>797</v>
      </c>
      <c r="D380" s="290"/>
      <c r="E380" s="264" t="s">
        <v>798</v>
      </c>
      <c r="F380" s="115">
        <f>SUMIF(B78:B132,"=1")/1</f>
        <v>6</v>
      </c>
      <c r="G380" s="115">
        <f>SUMIF(B78:B132,"=2")/2</f>
        <v>12</v>
      </c>
      <c r="H380" s="115">
        <f>SUMIF(B78:B132,"=3")/3</f>
        <v>34</v>
      </c>
      <c r="I380" s="115">
        <f>SUMIF(B78:B132,"=4")/4</f>
        <v>3</v>
      </c>
      <c r="J380" s="115">
        <f>SUMIF(B78:B132,"=5")/5</f>
        <v>0</v>
      </c>
      <c r="K380" s="140">
        <f t="shared" si="22"/>
        <v>55</v>
      </c>
      <c r="L380" s="265"/>
      <c r="M380" s="266"/>
      <c r="N380" s="269"/>
      <c r="O380" s="267"/>
      <c r="P380" s="262">
        <v>1925</v>
      </c>
      <c r="Q380" s="263"/>
      <c r="R380" s="186"/>
      <c r="S380" s="271"/>
      <c r="T380" s="272"/>
      <c r="U380" s="271"/>
      <c r="V380" s="271"/>
      <c r="W380" s="271"/>
      <c r="X380" s="271"/>
      <c r="Y380" s="271"/>
      <c r="Z380" s="271"/>
      <c r="AA380" s="271"/>
      <c r="AB380" s="273"/>
    </row>
    <row r="381" spans="3:28" customFormat="1" ht="15" customHeight="1">
      <c r="C381" s="302">
        <f>C378/1.6</f>
        <v>12.875</v>
      </c>
      <c r="D381" s="227"/>
      <c r="E381" s="264" t="s">
        <v>799</v>
      </c>
      <c r="F381" s="115">
        <f>SUMIF(B133:B184,"=1")/1</f>
        <v>5</v>
      </c>
      <c r="G381" s="115">
        <f>SUMIF(B133:B184,"=2")/2</f>
        <v>7</v>
      </c>
      <c r="H381" s="115">
        <f>SUMIF(B133:B184,"=3")/3</f>
        <v>36</v>
      </c>
      <c r="I381" s="115">
        <f>SUMIF(B133:B184,"=4")/4</f>
        <v>2</v>
      </c>
      <c r="J381" s="115">
        <f>SUMIF(B133:B184,"=5")/5</f>
        <v>2</v>
      </c>
      <c r="K381" s="140">
        <f t="shared" si="22"/>
        <v>52</v>
      </c>
      <c r="L381" s="265"/>
      <c r="M381" s="266"/>
      <c r="N381" s="269"/>
      <c r="O381" s="267"/>
      <c r="P381" s="262">
        <v>1935</v>
      </c>
      <c r="Q381" s="263"/>
      <c r="R381" s="186"/>
      <c r="S381" s="271"/>
      <c r="T381" s="272"/>
      <c r="U381" s="271"/>
      <c r="V381" s="271"/>
      <c r="W381" s="271"/>
      <c r="X381" s="271"/>
      <c r="Y381" s="271"/>
      <c r="Z381" s="271"/>
      <c r="AA381" s="271"/>
      <c r="AB381" s="273"/>
    </row>
    <row r="382" spans="3:28" customFormat="1" ht="15" customHeight="1">
      <c r="C382" s="301"/>
      <c r="D382" s="227"/>
      <c r="E382" s="264" t="s">
        <v>800</v>
      </c>
      <c r="F382" s="115">
        <f>SUMIF(B185:B238,"=1")/1</f>
        <v>7</v>
      </c>
      <c r="G382" s="115">
        <f>SUMIF(B185:B238,"=2")/2</f>
        <v>6</v>
      </c>
      <c r="H382" s="115">
        <f>SUMIF(B185:B238,"=3")/3</f>
        <v>37</v>
      </c>
      <c r="I382" s="115">
        <f>SUMIF(B185:B238,"=4")/4</f>
        <v>0</v>
      </c>
      <c r="J382" s="115">
        <f>SUMIF(B185:B238,"=5")/5</f>
        <v>4</v>
      </c>
      <c r="K382" s="140">
        <f t="shared" si="22"/>
        <v>54</v>
      </c>
      <c r="L382" s="265"/>
      <c r="M382" s="266"/>
      <c r="N382" s="269"/>
      <c r="O382" s="267"/>
      <c r="P382" s="262">
        <v>1945</v>
      </c>
      <c r="Q382" s="263"/>
      <c r="R382" s="186"/>
      <c r="S382" s="271"/>
      <c r="T382" s="272"/>
      <c r="U382" s="271"/>
      <c r="V382" s="271"/>
      <c r="W382" s="271"/>
      <c r="X382" s="271"/>
      <c r="Y382" s="271"/>
      <c r="Z382" s="271"/>
      <c r="AA382" s="271"/>
      <c r="AB382" s="273"/>
    </row>
    <row r="383" spans="3:28" customFormat="1" ht="15" customHeight="1">
      <c r="C383" s="297" t="s">
        <v>801</v>
      </c>
      <c r="D383" s="227"/>
      <c r="E383" s="264" t="s">
        <v>802</v>
      </c>
      <c r="F383" s="115">
        <f>SUMIF(B239:B273,"=1")/1</f>
        <v>3</v>
      </c>
      <c r="G383" s="115">
        <f>SUMIF(B239:B273,"=2")/2</f>
        <v>1</v>
      </c>
      <c r="H383" s="115">
        <f>SUMIF(B239:B273,"=3")/3</f>
        <v>30</v>
      </c>
      <c r="I383" s="115">
        <f>SUMIF(B239:B273,"=4")/4</f>
        <v>0</v>
      </c>
      <c r="J383" s="115">
        <f>SUMIF(B239:B273,"=5")/5</f>
        <v>1</v>
      </c>
      <c r="K383" s="140">
        <f t="shared" si="22"/>
        <v>35</v>
      </c>
      <c r="L383" s="265"/>
      <c r="M383" s="266"/>
      <c r="N383" s="269"/>
      <c r="O383" s="267"/>
      <c r="P383" s="262">
        <v>1955</v>
      </c>
      <c r="Q383" s="263"/>
      <c r="R383" s="186"/>
      <c r="S383" s="271"/>
      <c r="T383" s="272"/>
      <c r="U383" s="271"/>
      <c r="V383" s="271"/>
      <c r="W383" s="271"/>
      <c r="X383" s="271"/>
      <c r="Y383" s="271"/>
      <c r="Z383" s="271"/>
      <c r="AA383" s="271"/>
      <c r="AB383" s="273"/>
    </row>
    <row r="384" spans="3:28" customFormat="1" ht="15" customHeight="1">
      <c r="C384" s="303" t="s">
        <v>803</v>
      </c>
      <c r="D384" s="227"/>
      <c r="E384" s="264" t="s">
        <v>804</v>
      </c>
      <c r="F384" s="115">
        <f>SUMIF(B274:B280,"=1")/1</f>
        <v>1</v>
      </c>
      <c r="G384" s="115">
        <f>SUMIF(B274:B280,"=2")/2</f>
        <v>1</v>
      </c>
      <c r="H384" s="115">
        <f>SUMIF(B274:B280,"=3")/3</f>
        <v>5</v>
      </c>
      <c r="I384" s="115">
        <f>SUMIF(B274:B280,"=4")/4</f>
        <v>0</v>
      </c>
      <c r="J384" s="115">
        <f>SUMIF(B274:B280,"=5")/5</f>
        <v>0</v>
      </c>
      <c r="K384" s="140">
        <f t="shared" si="22"/>
        <v>7</v>
      </c>
      <c r="L384" s="265"/>
      <c r="M384" s="266"/>
      <c r="N384" s="269"/>
      <c r="O384" s="267"/>
      <c r="P384" s="262">
        <v>1965</v>
      </c>
      <c r="Q384" s="263"/>
      <c r="R384" s="186"/>
      <c r="S384" s="271"/>
      <c r="T384" s="272"/>
      <c r="U384" s="271"/>
      <c r="V384" s="271"/>
      <c r="W384" s="271"/>
      <c r="X384" s="271"/>
      <c r="Y384" s="271"/>
      <c r="Z384" s="271"/>
      <c r="AA384" s="271"/>
      <c r="AB384" s="273"/>
    </row>
    <row r="385" spans="3:28" customFormat="1" ht="15" customHeight="1">
      <c r="C385" s="300">
        <v>3000000</v>
      </c>
      <c r="D385" s="227"/>
      <c r="E385" s="264" t="s">
        <v>805</v>
      </c>
      <c r="F385" s="115">
        <f>SUMIF(B281:B288,"=1")/1</f>
        <v>1</v>
      </c>
      <c r="G385" s="115">
        <f>SUMIF(B281:B288,"=2")/2</f>
        <v>0</v>
      </c>
      <c r="H385" s="115">
        <f>SUMIF(B281:B288,"=3")/3</f>
        <v>7</v>
      </c>
      <c r="I385" s="115">
        <f>SUMIF(B281:B288,"=4")/4</f>
        <v>0</v>
      </c>
      <c r="J385" s="115">
        <f>SUMIF(B281:B288,"=5")/5</f>
        <v>0</v>
      </c>
      <c r="K385" s="260">
        <f t="shared" si="22"/>
        <v>8</v>
      </c>
      <c r="L385" s="292"/>
      <c r="M385" s="293"/>
      <c r="N385" s="294"/>
      <c r="O385" s="295"/>
      <c r="P385" s="262">
        <v>1975</v>
      </c>
      <c r="Q385" s="263"/>
      <c r="R385" s="186"/>
      <c r="S385" s="271"/>
      <c r="T385" s="272"/>
      <c r="U385" s="271"/>
      <c r="V385" s="271"/>
      <c r="W385" s="271"/>
      <c r="X385" s="271"/>
      <c r="Y385" s="271"/>
      <c r="Z385" s="271"/>
      <c r="AA385" s="271"/>
      <c r="AB385" s="273"/>
    </row>
    <row r="386" spans="3:28" customFormat="1" ht="15" customHeight="1">
      <c r="C386" s="303"/>
      <c r="D386" s="227"/>
      <c r="E386" s="264" t="s">
        <v>806</v>
      </c>
      <c r="F386" s="115">
        <f>SUMIF(B289,"=1")/1</f>
        <v>1</v>
      </c>
      <c r="G386" s="115">
        <f>SUMIF(B289,"=2")/2</f>
        <v>0</v>
      </c>
      <c r="H386" s="115">
        <f>SUMIF(B289,"=3")/3</f>
        <v>0</v>
      </c>
      <c r="I386" s="115">
        <f>SUMIF(B289,"=4")/4</f>
        <v>0</v>
      </c>
      <c r="J386" s="115">
        <f>SUMIF(B289,"=5")/5</f>
        <v>0</v>
      </c>
      <c r="K386" s="260">
        <f t="shared" si="22"/>
        <v>1</v>
      </c>
      <c r="L386" s="292"/>
      <c r="M386" s="293"/>
      <c r="N386" s="294"/>
      <c r="O386" s="295"/>
      <c r="P386" s="262">
        <v>1985</v>
      </c>
      <c r="Q386" s="263"/>
      <c r="R386" s="186"/>
      <c r="S386" s="271"/>
      <c r="T386" s="272"/>
      <c r="U386" s="271"/>
      <c r="V386" s="271"/>
      <c r="W386" s="271"/>
      <c r="X386" s="271"/>
      <c r="Y386" s="271"/>
      <c r="Z386" s="271"/>
      <c r="AA386" s="271"/>
      <c r="AB386" s="273"/>
    </row>
    <row r="387" spans="3:28" customFormat="1" ht="15" customHeight="1">
      <c r="C387" s="304" t="s">
        <v>807</v>
      </c>
      <c r="D387" s="227"/>
      <c r="E387" s="264" t="s">
        <v>808</v>
      </c>
      <c r="F387" s="115">
        <f>SUMIF(B290,"=1")/1</f>
        <v>0</v>
      </c>
      <c r="G387" s="115">
        <f>SUMIF(B290,"=2")/2</f>
        <v>0</v>
      </c>
      <c r="H387" s="115">
        <f>SUMIF(B290,"=3")/3</f>
        <v>1</v>
      </c>
      <c r="I387" s="115">
        <f>SUMIF(B290,"=4")/4</f>
        <v>0</v>
      </c>
      <c r="J387" s="115">
        <f>SUMIF(B290,"=5")/5</f>
        <v>0</v>
      </c>
      <c r="K387" s="260">
        <f t="shared" si="22"/>
        <v>1</v>
      </c>
      <c r="L387" s="292"/>
      <c r="M387" s="293"/>
      <c r="N387" s="294"/>
      <c r="O387" s="295"/>
      <c r="P387" s="262">
        <v>1995</v>
      </c>
      <c r="Q387" s="263"/>
      <c r="R387" s="186"/>
      <c r="S387" s="271"/>
      <c r="T387" s="272"/>
      <c r="U387" s="271"/>
      <c r="V387" s="271"/>
      <c r="W387" s="271"/>
      <c r="X387" s="271"/>
      <c r="Y387" s="271"/>
      <c r="Z387" s="271"/>
      <c r="AA387" s="271"/>
      <c r="AB387" s="273"/>
    </row>
    <row r="388" spans="3:28" customFormat="1" ht="15" customHeight="1">
      <c r="C388" s="302">
        <f>C385*0.00378541</f>
        <v>11356.23</v>
      </c>
      <c r="D388" s="227"/>
      <c r="E388" s="264" t="s">
        <v>809</v>
      </c>
      <c r="F388" s="115">
        <f>SUMIF(B291,"=1")/1</f>
        <v>0</v>
      </c>
      <c r="G388" s="115">
        <f>SUMIF(B291,"=2")/2</f>
        <v>1</v>
      </c>
      <c r="H388" s="115">
        <f>SUMIF(B291,"=3")/3</f>
        <v>0</v>
      </c>
      <c r="I388" s="115">
        <f>SUMIF(B291,"=4")/4</f>
        <v>0</v>
      </c>
      <c r="J388" s="115">
        <f>SUMIF(B291,"=5")/5</f>
        <v>0</v>
      </c>
      <c r="K388" s="260">
        <f t="shared" si="22"/>
        <v>1</v>
      </c>
      <c r="L388" s="265"/>
      <c r="M388" s="266"/>
      <c r="N388" s="269"/>
      <c r="O388" s="267"/>
      <c r="P388" s="262">
        <v>2005</v>
      </c>
      <c r="Q388" s="263"/>
      <c r="R388" s="186"/>
      <c r="S388" s="271"/>
      <c r="T388" s="272"/>
      <c r="U388" s="271"/>
      <c r="V388" s="271"/>
      <c r="W388" s="271"/>
      <c r="X388" s="271"/>
      <c r="Y388" s="271"/>
      <c r="Z388" s="271"/>
      <c r="AA388" s="271"/>
      <c r="AB388" s="273"/>
    </row>
    <row r="389" spans="3:28" customFormat="1" ht="15" customHeight="1">
      <c r="C389" s="238"/>
      <c r="D389" s="227"/>
      <c r="E389" s="264" t="s">
        <v>810</v>
      </c>
      <c r="F389" s="115" t="s">
        <v>31</v>
      </c>
      <c r="G389" s="115" t="s">
        <v>31</v>
      </c>
      <c r="H389" s="115" t="s">
        <v>31</v>
      </c>
      <c r="I389" s="115" t="s">
        <v>31</v>
      </c>
      <c r="J389" s="115" t="s">
        <v>31</v>
      </c>
      <c r="K389" s="260">
        <f t="shared" si="22"/>
        <v>0</v>
      </c>
      <c r="L389" s="265"/>
      <c r="M389" s="266"/>
      <c r="N389" s="269"/>
      <c r="O389" s="267"/>
      <c r="P389" s="262">
        <v>2015</v>
      </c>
      <c r="Q389" s="268"/>
      <c r="R389" s="186"/>
      <c r="S389" s="271"/>
      <c r="T389" s="272"/>
      <c r="U389" s="271"/>
      <c r="V389" s="271"/>
      <c r="W389" s="271"/>
      <c r="X389" s="271"/>
      <c r="Y389" s="271"/>
      <c r="Z389" s="271"/>
      <c r="AA389" s="271"/>
      <c r="AB389" s="273"/>
    </row>
    <row r="390" spans="3:28" customFormat="1" ht="15" customHeight="1">
      <c r="C390" s="238"/>
      <c r="D390" s="227"/>
      <c r="E390" s="264"/>
      <c r="F390" s="115"/>
      <c r="G390" s="115"/>
      <c r="H390" s="115"/>
      <c r="I390" s="115"/>
      <c r="J390" s="35"/>
      <c r="K390" s="260"/>
      <c r="L390" s="265"/>
      <c r="M390" s="266"/>
      <c r="N390" s="269"/>
      <c r="O390" s="267"/>
      <c r="P390" s="262"/>
      <c r="Q390" s="263"/>
      <c r="R390" s="186"/>
      <c r="S390" s="271"/>
      <c r="T390" s="272"/>
      <c r="U390" s="271"/>
      <c r="V390" s="271"/>
      <c r="W390" s="271"/>
      <c r="X390" s="271"/>
      <c r="Y390" s="271"/>
      <c r="Z390" s="271"/>
      <c r="AA390" s="271"/>
      <c r="AB390" s="273"/>
    </row>
    <row r="391" spans="3:28" customFormat="1" ht="15" customHeight="1">
      <c r="C391" s="238"/>
      <c r="D391" s="227"/>
      <c r="E391" s="275"/>
      <c r="F391" s="115" t="s">
        <v>658</v>
      </c>
      <c r="G391" s="115" t="s">
        <v>658</v>
      </c>
      <c r="H391" s="115" t="s">
        <v>658</v>
      </c>
      <c r="I391" s="115" t="s">
        <v>658</v>
      </c>
      <c r="J391" s="115" t="s">
        <v>658</v>
      </c>
      <c r="K391" s="260" t="s">
        <v>658</v>
      </c>
      <c r="L391" s="276"/>
      <c r="M391" s="277"/>
      <c r="N391" s="142"/>
      <c r="O391" s="277"/>
      <c r="P391" s="277"/>
      <c r="Q391" s="277"/>
      <c r="R391" s="186"/>
      <c r="S391" s="271"/>
      <c r="T391" s="272"/>
      <c r="U391" s="271"/>
      <c r="V391" s="271"/>
      <c r="W391" s="271"/>
      <c r="X391" s="271"/>
      <c r="Y391" s="271"/>
      <c r="Z391" s="271"/>
      <c r="AA391" s="271"/>
      <c r="AB391" s="273"/>
    </row>
    <row r="392" spans="3:28" customFormat="1" ht="15" customHeight="1">
      <c r="C392" s="238"/>
      <c r="D392" s="227"/>
      <c r="E392" s="278"/>
      <c r="F392" s="137">
        <f>SUM(F378:F391)</f>
        <v>43</v>
      </c>
      <c r="G392" s="137">
        <f t="shared" ref="G392:J392" si="23">SUM(G378:G391)</f>
        <v>48</v>
      </c>
      <c r="H392" s="137">
        <f t="shared" si="23"/>
        <v>182</v>
      </c>
      <c r="I392" s="137">
        <f t="shared" si="23"/>
        <v>8</v>
      </c>
      <c r="J392" s="137">
        <f t="shared" si="23"/>
        <v>8</v>
      </c>
      <c r="K392" s="140">
        <f>SUM(K378:K391)</f>
        <v>289</v>
      </c>
      <c r="L392" s="276"/>
      <c r="M392" s="277"/>
      <c r="N392" s="142"/>
      <c r="O392" s="143"/>
      <c r="P392" s="144"/>
      <c r="Q392" s="296"/>
      <c r="R392" s="186"/>
      <c r="S392" s="271"/>
      <c r="T392" s="272"/>
      <c r="U392" s="271"/>
      <c r="V392" s="271"/>
      <c r="W392" s="271"/>
      <c r="X392" s="271"/>
      <c r="Y392" s="271"/>
      <c r="Z392" s="271"/>
      <c r="AA392" s="271"/>
      <c r="AB392" s="273"/>
    </row>
    <row r="393" spans="3:28" customFormat="1" ht="15" customHeight="1">
      <c r="C393" s="238"/>
      <c r="D393" s="227"/>
      <c r="E393" s="286"/>
      <c r="F393" s="286"/>
      <c r="G393" s="286"/>
      <c r="H393" s="286"/>
      <c r="I393" s="286"/>
      <c r="J393" s="287"/>
      <c r="K393" s="288"/>
      <c r="L393" s="287"/>
      <c r="M393" s="286"/>
      <c r="N393" s="286"/>
      <c r="O393" s="286"/>
      <c r="P393" s="286"/>
      <c r="Q393" s="286"/>
      <c r="R393" s="186"/>
      <c r="S393" s="271"/>
      <c r="T393" s="272"/>
      <c r="U393" s="271"/>
      <c r="V393" s="271"/>
      <c r="W393" s="271"/>
      <c r="X393" s="271"/>
      <c r="Y393" s="271"/>
      <c r="Z393" s="271"/>
      <c r="AA393" s="271"/>
      <c r="AB393" s="273"/>
    </row>
    <row r="394" spans="3:28" customFormat="1" ht="15" customHeight="1">
      <c r="C394" s="238"/>
      <c r="D394" s="227"/>
      <c r="E394" s="286"/>
      <c r="F394" s="286"/>
      <c r="G394" s="286"/>
      <c r="H394" s="286"/>
      <c r="I394" s="286"/>
      <c r="J394" s="287"/>
      <c r="K394" s="288"/>
      <c r="L394" s="287"/>
      <c r="M394" s="286"/>
      <c r="N394" s="286"/>
      <c r="O394" s="286"/>
      <c r="P394" s="286"/>
      <c r="Q394" s="286"/>
      <c r="R394" s="186"/>
      <c r="S394" s="271"/>
      <c r="T394" s="272"/>
      <c r="U394" s="271"/>
      <c r="V394" s="271"/>
      <c r="W394" s="271"/>
      <c r="X394" s="271"/>
      <c r="Y394" s="271"/>
      <c r="Z394" s="271"/>
      <c r="AA394" s="271"/>
      <c r="AB394" s="273"/>
    </row>
    <row r="395" spans="3:28" customFormat="1" ht="15" customHeight="1">
      <c r="C395" s="238"/>
      <c r="D395" s="289"/>
      <c r="E395" s="305"/>
      <c r="F395" s="305"/>
      <c r="G395" s="305"/>
      <c r="H395" s="305" t="s">
        <v>811</v>
      </c>
      <c r="I395" s="306"/>
      <c r="J395" s="306"/>
      <c r="K395" s="306"/>
      <c r="L395" s="307"/>
      <c r="M395" s="241"/>
      <c r="N395" s="241"/>
      <c r="O395" s="241"/>
      <c r="P395" s="241"/>
      <c r="Q395" s="241"/>
      <c r="R395" s="186"/>
      <c r="S395" s="271"/>
      <c r="T395" s="272"/>
      <c r="U395" s="271"/>
      <c r="V395" s="271"/>
      <c r="W395" s="271"/>
      <c r="X395" s="271"/>
      <c r="Y395" s="271"/>
      <c r="Z395" s="271"/>
      <c r="AA395" s="271"/>
      <c r="AB395" s="273"/>
    </row>
    <row r="396" spans="3:28" customFormat="1" ht="36.75" customHeight="1">
      <c r="C396" s="238"/>
      <c r="D396" s="289"/>
      <c r="E396" s="308"/>
      <c r="F396" s="250" t="s">
        <v>754</v>
      </c>
      <c r="G396" s="250" t="s">
        <v>755</v>
      </c>
      <c r="H396" s="250" t="s">
        <v>756</v>
      </c>
      <c r="I396" s="250" t="s">
        <v>757</v>
      </c>
      <c r="J396" s="251" t="s">
        <v>758</v>
      </c>
      <c r="K396" s="252" t="s">
        <v>759</v>
      </c>
      <c r="L396" s="253" t="s">
        <v>760</v>
      </c>
      <c r="M396" s="254" t="s">
        <v>761</v>
      </c>
      <c r="N396" s="254" t="s">
        <v>762</v>
      </c>
      <c r="O396" s="254" t="s">
        <v>763</v>
      </c>
      <c r="P396" s="255" t="s">
        <v>764</v>
      </c>
      <c r="Q396" s="256" t="s">
        <v>765</v>
      </c>
      <c r="R396" s="186"/>
      <c r="S396" s="271"/>
      <c r="T396" s="272"/>
      <c r="U396" s="271"/>
      <c r="V396" s="271"/>
      <c r="W396" s="271"/>
      <c r="X396" s="271"/>
      <c r="Y396" s="271"/>
      <c r="Z396" s="271"/>
      <c r="AA396" s="271"/>
      <c r="AB396" s="273"/>
    </row>
    <row r="397" spans="3:28" customFormat="1" ht="15" customHeight="1">
      <c r="C397" s="238"/>
      <c r="D397" s="289"/>
      <c r="E397" s="259"/>
      <c r="F397" s="18">
        <v>1</v>
      </c>
      <c r="G397" s="38">
        <v>2</v>
      </c>
      <c r="H397" s="49">
        <v>3</v>
      </c>
      <c r="I397" s="36">
        <v>4</v>
      </c>
      <c r="J397" s="35">
        <v>5</v>
      </c>
      <c r="K397" s="140"/>
      <c r="L397" s="261"/>
      <c r="M397" s="139"/>
      <c r="N397" s="138"/>
      <c r="O397" s="139"/>
      <c r="P397" s="262"/>
      <c r="Q397" s="263"/>
      <c r="R397" s="186"/>
      <c r="S397" s="271"/>
      <c r="T397" s="272"/>
      <c r="U397" s="271"/>
      <c r="V397" s="271"/>
      <c r="W397" s="271"/>
      <c r="X397" s="271"/>
      <c r="Y397" s="271"/>
      <c r="Z397" s="271"/>
      <c r="AA397" s="271"/>
      <c r="AB397" s="273"/>
    </row>
    <row r="398" spans="3:28" customFormat="1" ht="15" customHeight="1">
      <c r="C398" s="238"/>
      <c r="D398" s="290"/>
      <c r="E398" s="264" t="s">
        <v>812</v>
      </c>
      <c r="F398" s="115" t="s">
        <v>31</v>
      </c>
      <c r="G398" s="115" t="s">
        <v>31</v>
      </c>
      <c r="H398" s="115" t="s">
        <v>31</v>
      </c>
      <c r="I398" s="115" t="s">
        <v>31</v>
      </c>
      <c r="J398" s="115" t="s">
        <v>31</v>
      </c>
      <c r="K398" s="260" t="s">
        <v>31</v>
      </c>
      <c r="L398" s="291"/>
      <c r="M398" s="139"/>
      <c r="N398" s="138"/>
      <c r="O398" s="139"/>
      <c r="P398" s="262"/>
      <c r="Q398" s="263"/>
      <c r="R398" s="186"/>
      <c r="S398" s="271"/>
      <c r="T398" s="272"/>
      <c r="U398" s="271"/>
      <c r="V398" s="271"/>
      <c r="W398" s="271"/>
      <c r="X398" s="271"/>
      <c r="Y398" s="271"/>
      <c r="Z398" s="271"/>
      <c r="AA398" s="271"/>
      <c r="AB398" s="273"/>
    </row>
    <row r="399" spans="3:28" customFormat="1" ht="15" customHeight="1">
      <c r="C399" s="238"/>
      <c r="D399" s="290"/>
      <c r="E399" s="264" t="s">
        <v>813</v>
      </c>
      <c r="F399" s="115">
        <f>SUMIF(B290:B291,"=1")/1</f>
        <v>0</v>
      </c>
      <c r="G399" s="115">
        <f>SUMIF(B290:B291,"=2")/2</f>
        <v>1</v>
      </c>
      <c r="H399" s="115">
        <f>SUMIF(B290:B291,"=3")/3</f>
        <v>1</v>
      </c>
      <c r="I399" s="115">
        <f>SUMIF(B290:B291,"=4")/4</f>
        <v>0</v>
      </c>
      <c r="J399" s="115">
        <f>SUMIF(B290:B291,"=5")/5</f>
        <v>0</v>
      </c>
      <c r="K399" s="140">
        <f t="shared" ref="K399:K419" si="24">SUM(F399:J399)</f>
        <v>2</v>
      </c>
      <c r="L399" s="265"/>
      <c r="M399" s="266"/>
      <c r="N399" s="269"/>
      <c r="O399" s="267"/>
      <c r="P399" s="262">
        <v>1915</v>
      </c>
      <c r="Q399" s="263"/>
      <c r="R399" s="186"/>
      <c r="S399" s="271"/>
      <c r="T399" s="272"/>
      <c r="U399" s="271"/>
      <c r="V399" s="271"/>
      <c r="W399" s="271"/>
      <c r="X399" s="271"/>
      <c r="Y399" s="271"/>
      <c r="Z399" s="271"/>
      <c r="AA399" s="271"/>
      <c r="AB399" s="273"/>
    </row>
    <row r="400" spans="3:28" customFormat="1" ht="15" customHeight="1">
      <c r="C400" s="238"/>
      <c r="D400" s="290"/>
      <c r="E400" s="264" t="s">
        <v>814</v>
      </c>
      <c r="F400" s="115" t="s">
        <v>31</v>
      </c>
      <c r="G400" s="115" t="s">
        <v>31</v>
      </c>
      <c r="H400" s="115" t="s">
        <v>31</v>
      </c>
      <c r="I400" s="115" t="s">
        <v>31</v>
      </c>
      <c r="J400" s="115" t="s">
        <v>31</v>
      </c>
      <c r="K400" s="140">
        <f t="shared" si="24"/>
        <v>0</v>
      </c>
      <c r="L400" s="265"/>
      <c r="M400" s="266"/>
      <c r="N400" s="269"/>
      <c r="O400" s="267"/>
      <c r="P400" s="262">
        <v>1920</v>
      </c>
      <c r="Q400" s="263"/>
      <c r="R400" s="186"/>
      <c r="S400" s="271"/>
      <c r="T400" s="272"/>
      <c r="U400" s="271"/>
      <c r="V400" s="271"/>
      <c r="W400" s="271"/>
      <c r="X400" s="271"/>
      <c r="Y400" s="271"/>
      <c r="Z400" s="271"/>
      <c r="AA400" s="271"/>
      <c r="AB400" s="273"/>
    </row>
    <row r="401" spans="3:28" customFormat="1" ht="15" customHeight="1">
      <c r="C401" s="238"/>
      <c r="D401" s="290"/>
      <c r="E401" s="264" t="s">
        <v>815</v>
      </c>
      <c r="F401" s="115">
        <f>SUMIF(B289,"=1")/1</f>
        <v>1</v>
      </c>
      <c r="G401" s="115">
        <f>SUMIF(B289,"=2")/2</f>
        <v>0</v>
      </c>
      <c r="H401" s="115">
        <f>SUMIF(B289,"=3")/3</f>
        <v>0</v>
      </c>
      <c r="I401" s="115">
        <f>SUMIF(B289,"=4")/4</f>
        <v>0</v>
      </c>
      <c r="J401" s="115">
        <f>SUMIF(B289,"=5")/5</f>
        <v>0</v>
      </c>
      <c r="K401" s="140">
        <f t="shared" si="24"/>
        <v>1</v>
      </c>
      <c r="L401" s="265"/>
      <c r="M401" s="266"/>
      <c r="N401" s="269"/>
      <c r="O401" s="267"/>
      <c r="P401" s="262">
        <v>1925</v>
      </c>
      <c r="Q401" s="263"/>
      <c r="R401" s="186"/>
      <c r="S401" s="271"/>
      <c r="T401" s="272"/>
      <c r="U401" s="271"/>
      <c r="V401" s="271"/>
      <c r="W401" s="271"/>
      <c r="X401" s="271"/>
      <c r="Y401" s="271"/>
      <c r="Z401" s="271"/>
      <c r="AA401" s="271"/>
      <c r="AB401" s="273"/>
    </row>
    <row r="402" spans="3:28" customFormat="1" ht="15" customHeight="1">
      <c r="C402" s="238"/>
      <c r="D402" s="290"/>
      <c r="E402" s="264" t="s">
        <v>816</v>
      </c>
      <c r="F402" s="115" t="s">
        <v>31</v>
      </c>
      <c r="G402" s="115" t="s">
        <v>31</v>
      </c>
      <c r="H402" s="115" t="s">
        <v>31</v>
      </c>
      <c r="I402" s="115" t="s">
        <v>31</v>
      </c>
      <c r="J402" s="115" t="s">
        <v>31</v>
      </c>
      <c r="K402" s="140">
        <f t="shared" si="24"/>
        <v>0</v>
      </c>
      <c r="L402" s="265"/>
      <c r="M402" s="266"/>
      <c r="N402" s="269"/>
      <c r="O402" s="267"/>
      <c r="P402" s="262">
        <v>1930</v>
      </c>
      <c r="Q402" s="263"/>
      <c r="R402" s="186"/>
      <c r="S402" s="271"/>
      <c r="T402" s="272"/>
      <c r="U402" s="271"/>
      <c r="V402" s="271"/>
      <c r="W402" s="271"/>
      <c r="X402" s="271"/>
      <c r="Y402" s="271"/>
      <c r="Z402" s="271"/>
      <c r="AA402" s="271"/>
      <c r="AB402" s="273"/>
    </row>
    <row r="403" spans="3:28" customFormat="1" ht="15" customHeight="1">
      <c r="C403" s="238"/>
      <c r="D403" s="227"/>
      <c r="E403" s="264" t="s">
        <v>817</v>
      </c>
      <c r="F403" s="115">
        <f>SUMIF(B286:B288,"=1")/1</f>
        <v>1</v>
      </c>
      <c r="G403" s="115">
        <f>SUMIF(B286:B288,"=2")/2</f>
        <v>0</v>
      </c>
      <c r="H403" s="115">
        <f>SUMIF(B286:B288,"=3")/3</f>
        <v>2</v>
      </c>
      <c r="I403" s="115">
        <f>SUMIF(B286:B288,"=4")/4</f>
        <v>0</v>
      </c>
      <c r="J403" s="115">
        <f>SUMIF(B286:B288,"=5")/5</f>
        <v>0</v>
      </c>
      <c r="K403" s="140">
        <f t="shared" si="24"/>
        <v>3</v>
      </c>
      <c r="L403" s="265"/>
      <c r="M403" s="266"/>
      <c r="N403" s="269"/>
      <c r="O403" s="267"/>
      <c r="P403" s="262">
        <v>1935</v>
      </c>
      <c r="Q403" s="263"/>
      <c r="R403" s="186"/>
      <c r="S403" s="271"/>
      <c r="T403" s="272"/>
      <c r="U403" s="271"/>
      <c r="V403" s="271"/>
      <c r="W403" s="271"/>
      <c r="X403" s="271"/>
      <c r="Y403" s="271"/>
      <c r="Z403" s="271"/>
      <c r="AA403" s="271"/>
      <c r="AB403" s="273"/>
    </row>
    <row r="404" spans="3:28" customFormat="1" ht="15" customHeight="1">
      <c r="C404" s="238"/>
      <c r="D404" s="227"/>
      <c r="E404" s="264" t="s">
        <v>818</v>
      </c>
      <c r="F404" s="115">
        <f>SUMIF(B281:B285,"=1")/1</f>
        <v>0</v>
      </c>
      <c r="G404" s="115">
        <f>SUMIF(B281:B285,"=2")/2</f>
        <v>0</v>
      </c>
      <c r="H404" s="115">
        <f>SUMIF(B281:B285,"=3")/3</f>
        <v>5</v>
      </c>
      <c r="I404" s="115">
        <f>SUMIF(B281:B285,"=4")/4</f>
        <v>0</v>
      </c>
      <c r="J404" s="115">
        <f>SUMIF(B281:B285,"=5")/5</f>
        <v>0</v>
      </c>
      <c r="K404" s="140">
        <f t="shared" si="24"/>
        <v>5</v>
      </c>
      <c r="L404" s="265"/>
      <c r="M404" s="266"/>
      <c r="N404" s="269"/>
      <c r="O404" s="267"/>
      <c r="P404" s="262">
        <v>1940</v>
      </c>
      <c r="Q404" s="263"/>
      <c r="R404" s="186"/>
      <c r="S404" s="271"/>
      <c r="T404" s="272"/>
      <c r="U404" s="271"/>
      <c r="V404" s="271"/>
      <c r="W404" s="271"/>
      <c r="X404" s="271"/>
      <c r="Y404" s="271"/>
      <c r="Z404" s="271"/>
      <c r="AA404" s="271"/>
      <c r="AB404" s="273"/>
    </row>
    <row r="405" spans="3:28" customFormat="1" ht="15" customHeight="1">
      <c r="C405" s="238"/>
      <c r="D405" s="227"/>
      <c r="E405" s="264" t="s">
        <v>819</v>
      </c>
      <c r="F405" s="115">
        <f>SUMIF(B279:B280,"=1")/1</f>
        <v>1</v>
      </c>
      <c r="G405" s="115">
        <f>SUMIF(B279:B280,"=2")/2</f>
        <v>1</v>
      </c>
      <c r="H405" s="115">
        <f>SUMIF(B279:B280,"=3")/3</f>
        <v>0</v>
      </c>
      <c r="I405" s="115">
        <f>SUMIF(B279:B280,"=4")/4</f>
        <v>0</v>
      </c>
      <c r="J405" s="115">
        <f>SUMIF(B279:B280,"=5")/5</f>
        <v>0</v>
      </c>
      <c r="K405" s="140">
        <f t="shared" si="24"/>
        <v>2</v>
      </c>
      <c r="L405" s="265"/>
      <c r="M405" s="266"/>
      <c r="N405" s="269"/>
      <c r="O405" s="267"/>
      <c r="P405" s="262">
        <v>1945</v>
      </c>
      <c r="Q405" s="263"/>
      <c r="R405" s="186"/>
      <c r="S405" s="271"/>
      <c r="T405" s="272"/>
      <c r="U405" s="271"/>
      <c r="V405" s="271"/>
      <c r="W405" s="271"/>
      <c r="X405" s="271"/>
      <c r="Y405" s="271"/>
      <c r="Z405" s="271"/>
      <c r="AA405" s="271"/>
      <c r="AB405" s="273"/>
    </row>
    <row r="406" spans="3:28" customFormat="1" ht="15" customHeight="1">
      <c r="C406" s="238"/>
      <c r="D406" s="227"/>
      <c r="E406" s="264" t="s">
        <v>820</v>
      </c>
      <c r="F406" s="115">
        <f>SUMIF(B274:B278,"=1")/1</f>
        <v>0</v>
      </c>
      <c r="G406" s="115">
        <f>SUMIF(B274:B278,"=2")/2</f>
        <v>0</v>
      </c>
      <c r="H406" s="115">
        <f>SUMIF(B274:B278,"=3")/3</f>
        <v>5</v>
      </c>
      <c r="I406" s="115">
        <f>SUMIF(B274:B278,"=4")/4</f>
        <v>0</v>
      </c>
      <c r="J406" s="115">
        <f>SUMIF(B274:B278,"=5")/5</f>
        <v>0</v>
      </c>
      <c r="K406" s="140">
        <f t="shared" si="24"/>
        <v>5</v>
      </c>
      <c r="L406" s="265"/>
      <c r="M406" s="266"/>
      <c r="N406" s="269"/>
      <c r="O406" s="267"/>
      <c r="P406" s="262">
        <v>1950</v>
      </c>
      <c r="Q406" s="263"/>
      <c r="R406" s="186"/>
      <c r="S406" s="271"/>
      <c r="T406" s="272"/>
      <c r="U406" s="271"/>
      <c r="V406" s="271"/>
      <c r="W406" s="271"/>
      <c r="X406" s="271"/>
      <c r="Y406" s="271"/>
      <c r="Z406" s="271"/>
      <c r="AA406" s="271"/>
      <c r="AB406" s="273"/>
    </row>
    <row r="407" spans="3:28" customFormat="1" ht="15" customHeight="1">
      <c r="C407" s="238"/>
      <c r="D407" s="227"/>
      <c r="E407" s="264" t="s">
        <v>821</v>
      </c>
      <c r="F407" s="115">
        <f>SUMIF(B272:B273,"=1")/1</f>
        <v>0</v>
      </c>
      <c r="G407" s="115">
        <f>SUMIF(B272:B273,"=2")/2</f>
        <v>0</v>
      </c>
      <c r="H407" s="115">
        <f>SUMIF(B272:B273,"=3")/3</f>
        <v>2</v>
      </c>
      <c r="I407" s="115">
        <f>SUMIF(B272:B273,"=4")/4</f>
        <v>0</v>
      </c>
      <c r="J407" s="115">
        <f>SUMIF(B272:B273,"=5")/5</f>
        <v>0</v>
      </c>
      <c r="K407" s="140">
        <f t="shared" si="24"/>
        <v>2</v>
      </c>
      <c r="L407" s="265"/>
      <c r="M407" s="266"/>
      <c r="N407" s="269"/>
      <c r="O407" s="267"/>
      <c r="P407" s="262">
        <v>1955</v>
      </c>
      <c r="Q407" s="263"/>
      <c r="R407" s="186"/>
      <c r="S407" s="271"/>
      <c r="T407" s="272"/>
      <c r="U407" s="271"/>
      <c r="V407" s="271"/>
      <c r="W407" s="271"/>
      <c r="X407" s="271"/>
      <c r="Y407" s="271"/>
      <c r="Z407" s="271"/>
      <c r="AA407" s="271"/>
      <c r="AB407" s="273"/>
    </row>
    <row r="408" spans="3:28" customFormat="1" ht="15" customHeight="1">
      <c r="C408" s="238"/>
      <c r="D408" s="227"/>
      <c r="E408" s="264" t="s">
        <v>822</v>
      </c>
      <c r="F408" s="115">
        <f>SUMIF(B262:B271,"=1")/1</f>
        <v>2</v>
      </c>
      <c r="G408" s="115">
        <f>SUMIF(B262:B271,"=2")/2</f>
        <v>0</v>
      </c>
      <c r="H408" s="115">
        <f>SUMIF(B262:B271,"=3")/3</f>
        <v>7</v>
      </c>
      <c r="I408" s="115">
        <f>SUMIF(B262:B271,"=4")/4</f>
        <v>0</v>
      </c>
      <c r="J408" s="115">
        <f>SUMIF(B262:B271,"=5")/5</f>
        <v>1</v>
      </c>
      <c r="K408" s="140">
        <f t="shared" si="24"/>
        <v>10</v>
      </c>
      <c r="L408" s="265"/>
      <c r="M408" s="266"/>
      <c r="N408" s="269"/>
      <c r="O408" s="267"/>
      <c r="P408" s="262">
        <v>1960</v>
      </c>
      <c r="Q408" s="263"/>
      <c r="R408" s="186"/>
      <c r="S408" s="271"/>
      <c r="T408" s="272"/>
      <c r="U408" s="271"/>
      <c r="V408" s="271"/>
      <c r="W408" s="271"/>
      <c r="X408" s="271"/>
      <c r="Y408" s="271"/>
      <c r="Z408" s="271"/>
      <c r="AA408" s="271"/>
      <c r="AB408" s="273"/>
    </row>
    <row r="409" spans="3:28" customFormat="1" ht="15" customHeight="1">
      <c r="C409" s="238"/>
      <c r="D409" s="227"/>
      <c r="E409" s="264" t="s">
        <v>823</v>
      </c>
      <c r="F409" s="115">
        <f>SUMIF(B220:B261,"=1")/1</f>
        <v>3</v>
      </c>
      <c r="G409" s="115">
        <f>SUMIF(B220:B261,"=2")/2</f>
        <v>3</v>
      </c>
      <c r="H409" s="115">
        <f>SUMIF(B220:B261,"=3")/3</f>
        <v>34</v>
      </c>
      <c r="I409" s="115">
        <f>SUMIF(B220:B261,"=4")/4</f>
        <v>0</v>
      </c>
      <c r="J409" s="115">
        <f>SUMIF(B220:B261,"=5")/5</f>
        <v>2</v>
      </c>
      <c r="K409" s="140">
        <f t="shared" si="24"/>
        <v>42</v>
      </c>
      <c r="L409" s="265"/>
      <c r="M409" s="266"/>
      <c r="N409" s="269"/>
      <c r="O409" s="267"/>
      <c r="P409" s="262">
        <v>1965</v>
      </c>
      <c r="Q409" s="263"/>
      <c r="R409" s="186"/>
      <c r="S409" s="271"/>
      <c r="T409" s="272"/>
      <c r="U409" s="271"/>
      <c r="V409" s="271"/>
      <c r="W409" s="271"/>
      <c r="X409" s="271"/>
      <c r="Y409" s="271"/>
      <c r="Z409" s="271"/>
      <c r="AA409" s="271"/>
      <c r="AB409" s="273"/>
    </row>
    <row r="410" spans="3:28" customFormat="1" ht="15" customHeight="1">
      <c r="C410" s="238"/>
      <c r="D410" s="227"/>
      <c r="E410" s="264" t="s">
        <v>824</v>
      </c>
      <c r="F410" s="115">
        <f>SUMIF(B195:B219,"=1")/1</f>
        <v>5</v>
      </c>
      <c r="G410" s="115">
        <f>SUMIF(B195:B219,"=2")/2</f>
        <v>1</v>
      </c>
      <c r="H410" s="115">
        <f>SUMIF(B195:B219,"=3")/3</f>
        <v>19</v>
      </c>
      <c r="I410" s="115">
        <f>SUMIF(B195:B219,"=4")/4</f>
        <v>0</v>
      </c>
      <c r="J410" s="115">
        <f>SUMIF(B195:B219,"=5")/5</f>
        <v>0</v>
      </c>
      <c r="K410" s="140">
        <f t="shared" si="24"/>
        <v>25</v>
      </c>
      <c r="L410" s="265"/>
      <c r="M410" s="266"/>
      <c r="N410" s="269"/>
      <c r="O410" s="267"/>
      <c r="P410" s="262">
        <v>1970</v>
      </c>
      <c r="Q410" s="263"/>
      <c r="R410" s="186"/>
      <c r="S410" s="271"/>
      <c r="T410" s="272"/>
      <c r="U410" s="271"/>
      <c r="V410" s="271"/>
      <c r="W410" s="271"/>
      <c r="X410" s="271"/>
      <c r="Y410" s="271"/>
      <c r="Z410" s="271"/>
      <c r="AA410" s="271"/>
      <c r="AB410" s="273"/>
    </row>
    <row r="411" spans="3:28" customFormat="1" ht="15" customHeight="1">
      <c r="C411" s="238"/>
      <c r="D411" s="227"/>
      <c r="E411" s="264" t="s">
        <v>825</v>
      </c>
      <c r="F411" s="115">
        <f>SUMIF(B164:B194,"=1")/1</f>
        <v>0</v>
      </c>
      <c r="G411" s="115">
        <f>SUMIF(B164:B194,"=2")/2</f>
        <v>7</v>
      </c>
      <c r="H411" s="115">
        <f>SUMIF(B164:B194,"=3")/3</f>
        <v>21</v>
      </c>
      <c r="I411" s="115">
        <f>SUMIF(B164:B194,"=4")/4</f>
        <v>0</v>
      </c>
      <c r="J411" s="115">
        <f>SUMIF(B164:B194,"=5")/5</f>
        <v>3</v>
      </c>
      <c r="K411" s="260">
        <f t="shared" si="24"/>
        <v>31</v>
      </c>
      <c r="L411" s="292"/>
      <c r="M411" s="293"/>
      <c r="N411" s="294"/>
      <c r="O411" s="295"/>
      <c r="P411" s="262">
        <v>1975</v>
      </c>
      <c r="Q411" s="263"/>
      <c r="R411" s="186"/>
      <c r="S411" s="271"/>
      <c r="T411" s="272"/>
      <c r="U411" s="271"/>
      <c r="V411" s="271"/>
      <c r="W411" s="271"/>
      <c r="X411" s="271"/>
      <c r="Y411" s="271"/>
      <c r="Z411" s="271"/>
      <c r="AA411" s="271"/>
      <c r="AB411" s="273"/>
    </row>
    <row r="412" spans="3:28" customFormat="1" ht="15" customHeight="1">
      <c r="C412" s="238"/>
      <c r="D412" s="227"/>
      <c r="E412" s="264" t="s">
        <v>826</v>
      </c>
      <c r="F412" s="115">
        <f>SUMIF(B143:B163,"=1")/1</f>
        <v>3</v>
      </c>
      <c r="G412" s="115">
        <f>SUMIF(B143:B163,"=2")/2</f>
        <v>1</v>
      </c>
      <c r="H412" s="115">
        <f>SUMIF(B143:B163,"=3")/3</f>
        <v>15</v>
      </c>
      <c r="I412" s="115">
        <f>SUMIF(B143:B163,"=4")/4</f>
        <v>2</v>
      </c>
      <c r="J412" s="115">
        <f>SUMIF(B143:B163,"=5")/5</f>
        <v>0</v>
      </c>
      <c r="K412" s="260">
        <f t="shared" si="24"/>
        <v>21</v>
      </c>
      <c r="L412" s="292"/>
      <c r="M412" s="293"/>
      <c r="N412" s="294"/>
      <c r="O412" s="295"/>
      <c r="P412" s="262">
        <v>1980</v>
      </c>
      <c r="Q412" s="263"/>
      <c r="R412" s="186"/>
      <c r="S412" s="271"/>
      <c r="T412" s="272"/>
      <c r="U412" s="271"/>
      <c r="V412" s="271"/>
      <c r="W412" s="271"/>
      <c r="X412" s="271"/>
      <c r="Y412" s="271"/>
      <c r="Z412" s="271"/>
      <c r="AA412" s="271"/>
      <c r="AB412" s="273"/>
    </row>
    <row r="413" spans="3:28" customFormat="1" ht="15" customHeight="1">
      <c r="C413" s="238"/>
      <c r="D413" s="227"/>
      <c r="E413" s="264" t="s">
        <v>827</v>
      </c>
      <c r="F413" s="115">
        <f>SUMIF(B107:B141,"=1")/1</f>
        <v>2</v>
      </c>
      <c r="G413" s="115">
        <f>SUMIF(B107:B141,"=2")/2</f>
        <v>8</v>
      </c>
      <c r="H413" s="115">
        <f>SUMIF(B107:B141,"=3")/3</f>
        <v>23</v>
      </c>
      <c r="I413" s="115">
        <f>SUMIF(B107:B141,"=4")/4</f>
        <v>2</v>
      </c>
      <c r="J413" s="115">
        <f>SUMIF(B107:B141,"=5")/5</f>
        <v>0</v>
      </c>
      <c r="K413" s="260">
        <f t="shared" si="24"/>
        <v>35</v>
      </c>
      <c r="L413" s="292"/>
      <c r="M413" s="293"/>
      <c r="N413" s="294"/>
      <c r="O413" s="295"/>
      <c r="P413" s="262">
        <v>1985</v>
      </c>
      <c r="Q413" s="263"/>
      <c r="R413" s="186"/>
      <c r="S413" s="271"/>
      <c r="T413" s="272"/>
      <c r="U413" s="271"/>
      <c r="V413" s="271"/>
      <c r="W413" s="271"/>
      <c r="X413" s="271"/>
      <c r="Y413" s="271"/>
      <c r="Z413" s="271"/>
      <c r="AA413" s="271"/>
      <c r="AB413" s="273"/>
    </row>
    <row r="414" spans="3:28" customFormat="1" ht="15" customHeight="1">
      <c r="C414" s="238"/>
      <c r="D414" s="227"/>
      <c r="E414" s="264" t="s">
        <v>828</v>
      </c>
      <c r="F414" s="115">
        <f>SUMIF(B84:B106,"=1")/1</f>
        <v>5</v>
      </c>
      <c r="G414" s="115">
        <f>SUMIF(B84:B106,"=2")/2</f>
        <v>5</v>
      </c>
      <c r="H414" s="115">
        <f>SUMIF(B84:B106,"=3")/3</f>
        <v>12</v>
      </c>
      <c r="I414" s="115">
        <f>SUMIF(B84:B106,"=4")/4</f>
        <v>1</v>
      </c>
      <c r="J414" s="115">
        <f>SUMIF(B84:B106,"=5")/5</f>
        <v>0</v>
      </c>
      <c r="K414" s="260">
        <f t="shared" si="24"/>
        <v>23</v>
      </c>
      <c r="L414" s="292"/>
      <c r="M414" s="293"/>
      <c r="N414" s="294"/>
      <c r="O414" s="295"/>
      <c r="P414" s="262">
        <v>1990</v>
      </c>
      <c r="Q414" s="263"/>
      <c r="R414" s="186"/>
      <c r="S414" s="271"/>
      <c r="T414" s="272"/>
      <c r="U414" s="271"/>
      <c r="V414" s="271"/>
      <c r="W414" s="271"/>
      <c r="X414" s="271"/>
      <c r="Y414" s="271"/>
      <c r="Z414" s="271"/>
      <c r="AA414" s="271"/>
      <c r="AB414" s="273"/>
    </row>
    <row r="415" spans="3:28" customFormat="1" ht="15" customHeight="1">
      <c r="C415" s="238"/>
      <c r="D415" s="227"/>
      <c r="E415" s="264" t="s">
        <v>829</v>
      </c>
      <c r="F415" s="115">
        <f>SUMIF(B61:B83,"=1")/1</f>
        <v>4</v>
      </c>
      <c r="G415" s="115">
        <f>SUMIF(B61:B83,"=2")/2</f>
        <v>7</v>
      </c>
      <c r="H415" s="115">
        <f>SUMIF(B61:B83,"=3")/3</f>
        <v>12</v>
      </c>
      <c r="I415" s="115">
        <f>SUMIF(B61:B83,"=4")/4</f>
        <v>0</v>
      </c>
      <c r="J415" s="115">
        <f>SUMIF(B61:B83,"=5")/5</f>
        <v>0</v>
      </c>
      <c r="K415" s="260">
        <f t="shared" si="24"/>
        <v>23</v>
      </c>
      <c r="L415" s="292"/>
      <c r="M415" s="293"/>
      <c r="N415" s="294"/>
      <c r="O415" s="295"/>
      <c r="P415" s="262">
        <v>1995</v>
      </c>
      <c r="Q415" s="263"/>
      <c r="R415" s="186"/>
      <c r="S415" s="271"/>
      <c r="T415" s="272"/>
      <c r="U415" s="271"/>
      <c r="V415" s="271"/>
      <c r="W415" s="271"/>
      <c r="X415" s="271"/>
      <c r="Y415" s="271"/>
      <c r="Z415" s="271"/>
      <c r="AA415" s="271"/>
      <c r="AB415" s="273"/>
    </row>
    <row r="416" spans="3:28" customFormat="1" ht="15" customHeight="1">
      <c r="C416" s="238"/>
      <c r="D416" s="227"/>
      <c r="E416" s="264" t="s">
        <v>830</v>
      </c>
      <c r="F416" s="115">
        <f>SUMIF(B43:B60,"=1")/1</f>
        <v>6</v>
      </c>
      <c r="G416" s="115">
        <f>SUMIF(B43:B60,"=2")/2</f>
        <v>5</v>
      </c>
      <c r="H416" s="115">
        <f>SUMIF(B43:B60,"=3")/3</f>
        <v>7</v>
      </c>
      <c r="I416" s="115">
        <f>SUMIF(B43:B60,"=4")/4</f>
        <v>0</v>
      </c>
      <c r="J416" s="115">
        <f>SUMIF(B43:B60,"=5")/5</f>
        <v>0</v>
      </c>
      <c r="K416" s="260">
        <f t="shared" si="24"/>
        <v>18</v>
      </c>
      <c r="L416" s="265"/>
      <c r="M416" s="266"/>
      <c r="N416" s="269"/>
      <c r="O416" s="267"/>
      <c r="P416" s="262">
        <v>2000</v>
      </c>
      <c r="Q416" s="263"/>
      <c r="R416" s="186"/>
      <c r="S416" s="271"/>
      <c r="T416" s="272"/>
      <c r="U416" s="271"/>
      <c r="V416" s="271"/>
      <c r="W416" s="271"/>
      <c r="X416" s="271"/>
      <c r="Y416" s="271"/>
      <c r="Z416" s="271"/>
      <c r="AA416" s="271"/>
      <c r="AB416" s="273"/>
    </row>
    <row r="417" spans="3:28" customFormat="1" ht="15" customHeight="1">
      <c r="C417" s="238"/>
      <c r="D417" s="227"/>
      <c r="E417" s="264" t="s">
        <v>831</v>
      </c>
      <c r="F417" s="115">
        <f>SUMIF(B32:B42,"=1")/1</f>
        <v>4</v>
      </c>
      <c r="G417" s="115">
        <f>SUMIF(B32:B42,"=2")/2</f>
        <v>3</v>
      </c>
      <c r="H417" s="115">
        <f>SUMIF(B32:B42,"=3")/3</f>
        <v>3</v>
      </c>
      <c r="I417" s="115">
        <f>SUMIF(B32:B42,"=4")/4</f>
        <v>1</v>
      </c>
      <c r="J417" s="115">
        <f>SUMIF(B32:B42,"=5")/5</f>
        <v>0</v>
      </c>
      <c r="K417" s="260">
        <f t="shared" si="24"/>
        <v>11</v>
      </c>
      <c r="L417" s="265"/>
      <c r="M417" s="266"/>
      <c r="N417" s="269"/>
      <c r="O417" s="267"/>
      <c r="P417" s="262">
        <v>2005</v>
      </c>
      <c r="Q417" s="263"/>
      <c r="R417" s="186"/>
      <c r="S417" s="271"/>
      <c r="T417" s="272"/>
      <c r="U417" s="271"/>
      <c r="V417" s="271"/>
      <c r="W417" s="271"/>
      <c r="X417" s="271"/>
      <c r="Y417" s="271"/>
      <c r="Z417" s="271"/>
      <c r="AA417" s="271"/>
      <c r="AB417" s="273"/>
    </row>
    <row r="418" spans="3:28" customFormat="1" ht="15" customHeight="1">
      <c r="C418" s="238"/>
      <c r="D418" s="227"/>
      <c r="E418" s="264" t="s">
        <v>832</v>
      </c>
      <c r="F418" s="115">
        <f>SUMIF(B7:B31,"=1")/1</f>
        <v>4</v>
      </c>
      <c r="G418" s="115">
        <f>SUMIF(B7:B31,"=2")/2</f>
        <v>6</v>
      </c>
      <c r="H418" s="115">
        <f>SUMIF(B7:B31,"=3")/3</f>
        <v>14</v>
      </c>
      <c r="I418" s="115">
        <f>SUMIF(B7:B31,"=4")/4</f>
        <v>1</v>
      </c>
      <c r="J418" s="115">
        <f>SUMIF(B7:B31,"=5")/5</f>
        <v>0</v>
      </c>
      <c r="K418" s="260">
        <f t="shared" si="24"/>
        <v>25</v>
      </c>
      <c r="L418" s="265"/>
      <c r="M418" s="266"/>
      <c r="N418" s="269"/>
      <c r="O418" s="267"/>
      <c r="P418" s="262">
        <v>2010</v>
      </c>
      <c r="Q418" s="263"/>
      <c r="R418" s="186"/>
      <c r="S418" s="271"/>
      <c r="T418" s="272"/>
      <c r="U418" s="271"/>
      <c r="V418" s="271"/>
      <c r="W418" s="271"/>
      <c r="X418" s="271"/>
      <c r="Y418" s="271"/>
      <c r="Z418" s="271"/>
      <c r="AA418" s="271"/>
      <c r="AB418" s="273"/>
    </row>
    <row r="419" spans="3:28" customFormat="1" ht="15" customHeight="1">
      <c r="C419" s="238"/>
      <c r="D419" s="227"/>
      <c r="E419" s="264" t="s">
        <v>833</v>
      </c>
      <c r="F419" s="115">
        <f>SUMIF(B3:B6,"=1")/1</f>
        <v>2</v>
      </c>
      <c r="G419" s="115">
        <f>SUMIF(B3:B6,"=2")/2</f>
        <v>0</v>
      </c>
      <c r="H419" s="115">
        <f>SUMIF(B3:B6,"=3")/3</f>
        <v>0</v>
      </c>
      <c r="I419" s="115">
        <f>SUMIF(B3:B6,"=4")/4</f>
        <v>1</v>
      </c>
      <c r="J419" s="115">
        <f>SUMIF(B3:B6,"=5")/5</f>
        <v>1</v>
      </c>
      <c r="K419" s="260">
        <f t="shared" si="24"/>
        <v>4</v>
      </c>
      <c r="L419" s="265"/>
      <c r="M419" s="266"/>
      <c r="N419" s="269"/>
      <c r="O419" s="267"/>
      <c r="P419" s="262">
        <v>2015</v>
      </c>
      <c r="Q419" s="268" t="s">
        <v>771</v>
      </c>
      <c r="R419" s="186"/>
      <c r="S419" s="271"/>
      <c r="T419" s="272"/>
      <c r="U419" s="271"/>
      <c r="V419" s="271"/>
      <c r="W419" s="271"/>
      <c r="X419" s="271"/>
      <c r="Y419" s="271"/>
      <c r="Z419" s="271"/>
      <c r="AA419" s="271"/>
      <c r="AB419" s="273"/>
    </row>
    <row r="420" spans="3:28" customFormat="1" ht="15" customHeight="1">
      <c r="C420" s="238"/>
      <c r="D420" s="227"/>
      <c r="E420" s="275"/>
      <c r="F420" s="115" t="s">
        <v>658</v>
      </c>
      <c r="G420" s="115" t="s">
        <v>658</v>
      </c>
      <c r="H420" s="115" t="s">
        <v>658</v>
      </c>
      <c r="I420" s="115" t="s">
        <v>658</v>
      </c>
      <c r="J420" s="115" t="s">
        <v>658</v>
      </c>
      <c r="K420" s="260" t="s">
        <v>658</v>
      </c>
      <c r="L420" s="276"/>
      <c r="M420" s="277"/>
      <c r="N420" s="142"/>
      <c r="O420" s="277"/>
      <c r="P420" s="277"/>
      <c r="Q420" s="277"/>
      <c r="R420" s="186"/>
      <c r="S420" s="271"/>
      <c r="T420" s="272"/>
      <c r="U420" s="271"/>
      <c r="V420" s="271"/>
      <c r="W420" s="271"/>
      <c r="X420" s="271"/>
      <c r="Y420" s="271"/>
      <c r="Z420" s="271"/>
      <c r="AA420" s="271"/>
      <c r="AB420" s="273"/>
    </row>
    <row r="421" spans="3:28" customFormat="1" ht="15" customHeight="1">
      <c r="C421" s="238"/>
      <c r="D421" s="227"/>
      <c r="E421" s="278"/>
      <c r="F421" s="137">
        <f>SUM(F398:F420)</f>
        <v>43</v>
      </c>
      <c r="G421" s="137">
        <f t="shared" ref="G421:J421" si="25">SUM(G398:G420)</f>
        <v>48</v>
      </c>
      <c r="H421" s="137">
        <f t="shared" si="25"/>
        <v>182</v>
      </c>
      <c r="I421" s="137">
        <f t="shared" si="25"/>
        <v>8</v>
      </c>
      <c r="J421" s="137">
        <f t="shared" si="25"/>
        <v>7</v>
      </c>
      <c r="K421" s="140">
        <f>SUM(K398:K420)</f>
        <v>288</v>
      </c>
      <c r="L421" s="276"/>
      <c r="M421" s="277"/>
      <c r="N421" s="142"/>
      <c r="O421" s="143"/>
      <c r="P421" s="144"/>
      <c r="Q421" s="296"/>
      <c r="R421" s="186"/>
      <c r="S421" s="271"/>
      <c r="T421" s="272"/>
      <c r="U421" s="271"/>
      <c r="V421" s="271"/>
      <c r="W421" s="271"/>
      <c r="X421" s="271"/>
      <c r="Y421" s="271"/>
      <c r="Z421" s="271"/>
      <c r="AA421" s="271"/>
      <c r="AB421" s="273"/>
    </row>
    <row r="422" spans="3:28" customFormat="1" ht="15" customHeight="1">
      <c r="C422" s="238"/>
      <c r="D422" s="227"/>
      <c r="E422" s="286"/>
      <c r="F422" s="286"/>
      <c r="G422" s="286"/>
      <c r="H422" s="286"/>
      <c r="I422" s="286"/>
      <c r="J422" s="287"/>
      <c r="K422" s="288"/>
      <c r="L422" s="287"/>
      <c r="M422" s="286"/>
      <c r="N422" s="286"/>
      <c r="O422" s="286"/>
      <c r="P422" s="286"/>
      <c r="Q422" s="286"/>
      <c r="R422" s="186"/>
      <c r="S422" s="271"/>
      <c r="T422" s="272"/>
      <c r="U422" s="271"/>
      <c r="V422" s="271"/>
      <c r="W422" s="271"/>
      <c r="X422" s="271"/>
      <c r="Y422" s="271"/>
      <c r="Z422" s="271"/>
      <c r="AA422" s="271"/>
      <c r="AB422" s="273"/>
    </row>
    <row r="423" spans="3:28" customFormat="1" ht="15" customHeight="1">
      <c r="C423" s="238"/>
      <c r="D423" s="227"/>
      <c r="E423" s="286"/>
      <c r="F423" s="286"/>
      <c r="G423" s="286"/>
      <c r="H423" s="286"/>
      <c r="I423" s="286"/>
      <c r="J423" s="287"/>
      <c r="K423" s="288"/>
      <c r="L423" s="287"/>
      <c r="M423" s="286"/>
      <c r="N423" s="286"/>
      <c r="O423" s="286"/>
      <c r="P423" s="286"/>
      <c r="Q423" s="286"/>
      <c r="R423" s="186"/>
      <c r="S423" s="271"/>
      <c r="T423" s="272"/>
      <c r="U423" s="271"/>
      <c r="V423" s="271"/>
      <c r="W423" s="271"/>
      <c r="X423" s="271"/>
      <c r="Y423" s="271"/>
      <c r="Z423" s="271"/>
      <c r="AA423" s="271"/>
      <c r="AB423" s="273"/>
    </row>
    <row r="424" spans="3:28" customFormat="1" ht="15" customHeight="1">
      <c r="C424" s="238"/>
      <c r="D424" s="289"/>
      <c r="E424" s="306"/>
      <c r="F424" s="306"/>
      <c r="G424" s="305"/>
      <c r="H424" s="305" t="s">
        <v>834</v>
      </c>
      <c r="I424" s="306"/>
      <c r="J424" s="306"/>
      <c r="K424" s="306"/>
      <c r="L424" s="307"/>
      <c r="M424" s="241"/>
      <c r="N424" s="241"/>
      <c r="O424" s="241"/>
      <c r="P424" s="241"/>
      <c r="Q424" s="241"/>
      <c r="R424" s="186"/>
      <c r="S424" s="271"/>
      <c r="T424" s="272"/>
      <c r="U424" s="271"/>
      <c r="V424" s="271"/>
      <c r="W424" s="271"/>
      <c r="X424" s="271"/>
      <c r="Y424" s="271"/>
      <c r="Z424" s="271"/>
      <c r="AA424" s="271"/>
      <c r="AB424" s="273"/>
    </row>
    <row r="425" spans="3:28" customFormat="1" ht="36.75" customHeight="1">
      <c r="C425" s="238"/>
      <c r="D425" s="289"/>
      <c r="E425" s="249"/>
      <c r="F425" s="250" t="s">
        <v>754</v>
      </c>
      <c r="G425" s="250" t="s">
        <v>755</v>
      </c>
      <c r="H425" s="250" t="s">
        <v>756</v>
      </c>
      <c r="I425" s="250" t="s">
        <v>757</v>
      </c>
      <c r="J425" s="251" t="s">
        <v>758</v>
      </c>
      <c r="K425" s="252" t="s">
        <v>759</v>
      </c>
      <c r="L425" s="253" t="s">
        <v>760</v>
      </c>
      <c r="M425" s="254" t="s">
        <v>761</v>
      </c>
      <c r="N425" s="254" t="s">
        <v>762</v>
      </c>
      <c r="O425" s="254" t="s">
        <v>763</v>
      </c>
      <c r="P425" s="255" t="s">
        <v>764</v>
      </c>
      <c r="Q425" s="256" t="s">
        <v>765</v>
      </c>
      <c r="R425" s="186"/>
      <c r="S425" s="271"/>
      <c r="T425" s="272"/>
      <c r="U425" s="271"/>
      <c r="V425" s="271"/>
      <c r="W425" s="271"/>
      <c r="X425" s="271"/>
      <c r="Y425" s="271"/>
      <c r="Z425" s="271"/>
      <c r="AA425" s="271"/>
      <c r="AB425" s="273"/>
    </row>
    <row r="426" spans="3:28" customFormat="1" ht="15" customHeight="1">
      <c r="C426" s="238"/>
      <c r="D426" s="289"/>
      <c r="E426" s="259"/>
      <c r="F426" s="18">
        <v>1</v>
      </c>
      <c r="G426" s="38">
        <v>2</v>
      </c>
      <c r="H426" s="49">
        <v>3</v>
      </c>
      <c r="I426" s="36">
        <v>4</v>
      </c>
      <c r="J426" s="35">
        <v>5</v>
      </c>
      <c r="K426" s="140"/>
      <c r="L426" s="261"/>
      <c r="M426" s="139"/>
      <c r="N426" s="138"/>
      <c r="O426" s="139"/>
      <c r="P426" s="262"/>
      <c r="Q426" s="263"/>
      <c r="R426" s="186"/>
      <c r="S426" s="271"/>
      <c r="T426" s="272"/>
      <c r="U426" s="271"/>
      <c r="V426" s="271"/>
      <c r="W426" s="271"/>
      <c r="X426" s="271"/>
      <c r="Y426" s="271"/>
      <c r="Z426" s="271"/>
      <c r="AA426" s="271"/>
      <c r="AB426" s="273"/>
    </row>
    <row r="427" spans="3:28" customFormat="1" ht="15" customHeight="1">
      <c r="C427" s="238"/>
      <c r="D427" s="290"/>
      <c r="E427" s="264" t="s">
        <v>835</v>
      </c>
      <c r="F427" s="115">
        <f>SUMIF($B$291:$B$291,"=1")/1</f>
        <v>0</v>
      </c>
      <c r="G427" s="115">
        <f>SUMIF($B$291:$B$291,"=2")/2</f>
        <v>1</v>
      </c>
      <c r="H427" s="115">
        <f>SUMIF($B$291:$B$291,"=3")/3</f>
        <v>0</v>
      </c>
      <c r="I427" s="115">
        <f>SUMIF($B$291:$B$291,"=4")/4</f>
        <v>0</v>
      </c>
      <c r="J427" s="35">
        <f>SUMIF($B$291:$B$291,"=5")/5</f>
        <v>0</v>
      </c>
      <c r="K427" s="140">
        <f t="shared" ref="K427:K432" si="26">SUM(F427:J427)</f>
        <v>1</v>
      </c>
      <c r="L427" s="265"/>
      <c r="M427" s="266"/>
      <c r="N427" s="269"/>
      <c r="O427" s="267"/>
      <c r="P427" s="262">
        <v>1910</v>
      </c>
      <c r="Q427" s="263"/>
      <c r="R427" s="186"/>
      <c r="S427" s="271"/>
      <c r="T427" s="272"/>
      <c r="U427" s="271"/>
      <c r="V427" s="271"/>
      <c r="W427" s="271"/>
      <c r="X427" s="271"/>
      <c r="Y427" s="271"/>
      <c r="Z427" s="271"/>
      <c r="AA427" s="271"/>
      <c r="AB427" s="273"/>
    </row>
    <row r="428" spans="3:28" customFormat="1" ht="15" customHeight="1">
      <c r="C428" s="238"/>
      <c r="D428" s="290"/>
      <c r="E428" s="264" t="s">
        <v>836</v>
      </c>
      <c r="F428" s="115">
        <f>SUMIF($B$287:$B$290,"=1")/1</f>
        <v>2</v>
      </c>
      <c r="G428" s="115">
        <f>SUMIF($B$287:$B$290,"=2")/2</f>
        <v>0</v>
      </c>
      <c r="H428" s="115">
        <f>SUMIF($B$287:$B$290,"=3")/3</f>
        <v>2</v>
      </c>
      <c r="I428" s="115">
        <f>SUMIF($B$287:$B$290,"=4")/4</f>
        <v>0</v>
      </c>
      <c r="J428" s="35">
        <f>SUMIF($B$287:$B$290,"=5")/5</f>
        <v>0</v>
      </c>
      <c r="K428" s="140">
        <f t="shared" si="26"/>
        <v>4</v>
      </c>
      <c r="L428" s="265"/>
      <c r="M428" s="266"/>
      <c r="N428" s="269"/>
      <c r="O428" s="267"/>
      <c r="P428" s="262">
        <v>1920</v>
      </c>
      <c r="Q428" s="263"/>
      <c r="R428" s="186"/>
      <c r="S428" s="271"/>
      <c r="T428" s="272"/>
      <c r="U428" s="271"/>
      <c r="V428" s="271"/>
      <c r="W428" s="271"/>
      <c r="X428" s="271"/>
      <c r="Y428" s="271"/>
      <c r="Z428" s="271"/>
      <c r="AA428" s="271"/>
      <c r="AB428" s="273"/>
    </row>
    <row r="429" spans="3:28" customFormat="1" ht="15" customHeight="1">
      <c r="C429" s="238"/>
      <c r="D429" s="227"/>
      <c r="E429" s="264" t="s">
        <v>837</v>
      </c>
      <c r="F429" s="115">
        <f>SUMIF($B$273:$B$286,"=1")/1</f>
        <v>1</v>
      </c>
      <c r="G429" s="115">
        <f>SUMIF($B$273:$B$286,"=2")/2</f>
        <v>1</v>
      </c>
      <c r="H429" s="115">
        <f>SUMIF($B$273:$B$286,"=3")/3</f>
        <v>12</v>
      </c>
      <c r="I429" s="115">
        <f>SUMIF($B$273:$B$286,"=4")/4</f>
        <v>0</v>
      </c>
      <c r="J429" s="35">
        <f>SUMIF($B$273:$B$286,"=5")/5</f>
        <v>0</v>
      </c>
      <c r="K429" s="140">
        <f t="shared" si="26"/>
        <v>14</v>
      </c>
      <c r="L429" s="265"/>
      <c r="M429" s="266"/>
      <c r="N429" s="269"/>
      <c r="O429" s="267"/>
      <c r="P429" s="262">
        <v>1940</v>
      </c>
      <c r="Q429" s="263"/>
      <c r="R429" s="186"/>
      <c r="S429" s="271"/>
      <c r="T429" s="272"/>
      <c r="U429" s="271"/>
      <c r="V429" s="271"/>
      <c r="W429" s="271"/>
      <c r="X429" s="271"/>
      <c r="Y429" s="271"/>
      <c r="Z429" s="271"/>
      <c r="AA429" s="271"/>
      <c r="AB429" s="273"/>
    </row>
    <row r="430" spans="3:28" customFormat="1" ht="15" customHeight="1">
      <c r="C430" s="238"/>
      <c r="D430" s="227"/>
      <c r="E430" s="264" t="s">
        <v>838</v>
      </c>
      <c r="F430" s="115">
        <f>SUMIF($B$166:$B$272,"=1")/1</f>
        <v>10</v>
      </c>
      <c r="G430" s="115">
        <f>SUMIF($B$166:$B$272,"=2")/2</f>
        <v>10</v>
      </c>
      <c r="H430" s="115">
        <f>SUMIF($B$166:$B$272,"=3")/3</f>
        <v>81</v>
      </c>
      <c r="I430" s="115">
        <f>SUMIF($B$166:$B$272,"=4")/4</f>
        <v>0</v>
      </c>
      <c r="J430" s="35">
        <f>SUMIF($B$166:$B$272,"=5")/5</f>
        <v>6</v>
      </c>
      <c r="K430" s="140">
        <f t="shared" si="26"/>
        <v>107</v>
      </c>
      <c r="L430" s="265"/>
      <c r="M430" s="266"/>
      <c r="N430" s="269"/>
      <c r="O430" s="267"/>
      <c r="P430" s="262">
        <v>1960</v>
      </c>
      <c r="Q430" s="263"/>
      <c r="R430" s="186"/>
      <c r="S430" s="271"/>
      <c r="T430" s="272"/>
      <c r="U430" s="271"/>
      <c r="V430" s="271"/>
      <c r="W430" s="271"/>
      <c r="X430" s="271"/>
      <c r="Y430" s="271"/>
      <c r="Z430" s="271"/>
      <c r="AA430" s="271"/>
      <c r="AB430" s="273"/>
    </row>
    <row r="431" spans="3:28" customFormat="1" ht="15" customHeight="1">
      <c r="C431" s="238"/>
      <c r="D431" s="227"/>
      <c r="E431" s="264" t="s">
        <v>839</v>
      </c>
      <c r="F431" s="115">
        <f>SUMIF($B$63:$B$165,"=1")/1</f>
        <v>13</v>
      </c>
      <c r="G431" s="115">
        <f>SUMIF($B$63:$B$165,"=2")/2</f>
        <v>22</v>
      </c>
      <c r="H431" s="115">
        <f>SUMIF($B$63:$B$165,"=3")/3</f>
        <v>62</v>
      </c>
      <c r="I431" s="115">
        <f>SUMIF($B$63:$B$165,"=4")/4</f>
        <v>5</v>
      </c>
      <c r="J431" s="35">
        <f>SUMIF($B$63:$B$165,"=5")/5</f>
        <v>1</v>
      </c>
      <c r="K431" s="260">
        <f t="shared" si="26"/>
        <v>103</v>
      </c>
      <c r="L431" s="292"/>
      <c r="M431" s="293"/>
      <c r="N431" s="294"/>
      <c r="O431" s="295"/>
      <c r="P431" s="262">
        <v>1980</v>
      </c>
      <c r="Q431" s="263"/>
      <c r="R431" s="186"/>
      <c r="S431" s="271"/>
      <c r="T431" s="272"/>
      <c r="U431" s="271"/>
      <c r="V431" s="271"/>
      <c r="W431" s="271"/>
      <c r="X431" s="271"/>
      <c r="Y431" s="271"/>
      <c r="Z431" s="271"/>
      <c r="AA431" s="271"/>
      <c r="AB431" s="273"/>
    </row>
    <row r="432" spans="3:28" customFormat="1" ht="15" customHeight="1">
      <c r="C432" s="238"/>
      <c r="D432" s="227"/>
      <c r="E432" s="264" t="s">
        <v>840</v>
      </c>
      <c r="F432" s="115">
        <f>SUMIF($B$3:$B$61,"=1")/1</f>
        <v>17</v>
      </c>
      <c r="G432" s="115">
        <f>SUMIF($B$3:$B$61,"=2")/2</f>
        <v>14</v>
      </c>
      <c r="H432" s="115">
        <f>SUMIF($B$3:$B$61,"=3")/3</f>
        <v>24</v>
      </c>
      <c r="I432" s="115">
        <f>SUMIF($B$3:$B$61,"=4")/4</f>
        <v>3</v>
      </c>
      <c r="J432" s="35">
        <f>SUMIF($B$3:$B$61,"=5")/5</f>
        <v>1</v>
      </c>
      <c r="K432" s="260">
        <f t="shared" si="26"/>
        <v>59</v>
      </c>
      <c r="L432" s="265"/>
      <c r="M432" s="266"/>
      <c r="N432" s="269"/>
      <c r="O432" s="267"/>
      <c r="P432" s="262">
        <v>2000</v>
      </c>
      <c r="Q432" s="268" t="s">
        <v>771</v>
      </c>
      <c r="R432" s="186"/>
      <c r="S432" s="271"/>
      <c r="T432" s="272"/>
      <c r="U432" s="271"/>
      <c r="V432" s="271"/>
      <c r="W432" s="271"/>
      <c r="X432" s="271"/>
      <c r="Y432" s="271"/>
      <c r="Z432" s="271"/>
      <c r="AA432" s="271"/>
      <c r="AB432" s="273"/>
    </row>
    <row r="433" spans="3:28" customFormat="1" ht="15" customHeight="1">
      <c r="C433" s="238"/>
      <c r="D433" s="227"/>
      <c r="E433" s="264"/>
      <c r="F433" s="115"/>
      <c r="G433" s="115"/>
      <c r="H433" s="115"/>
      <c r="I433" s="115"/>
      <c r="J433" s="35"/>
      <c r="K433" s="260"/>
      <c r="L433" s="265"/>
      <c r="M433" s="266"/>
      <c r="N433" s="269"/>
      <c r="O433" s="267"/>
      <c r="P433" s="262"/>
      <c r="Q433" s="263"/>
      <c r="R433" s="186"/>
      <c r="S433" s="271"/>
      <c r="T433" s="272"/>
      <c r="U433" s="271"/>
      <c r="V433" s="271"/>
      <c r="W433" s="271"/>
      <c r="X433" s="271"/>
      <c r="Y433" s="271"/>
      <c r="Z433" s="271"/>
      <c r="AA433" s="271"/>
      <c r="AB433" s="273"/>
    </row>
    <row r="434" spans="3:28" customFormat="1" ht="15" customHeight="1">
      <c r="C434" s="238"/>
      <c r="D434" s="227"/>
      <c r="E434" s="275"/>
      <c r="F434" s="115" t="s">
        <v>658</v>
      </c>
      <c r="G434" s="115" t="s">
        <v>658</v>
      </c>
      <c r="H434" s="115" t="s">
        <v>658</v>
      </c>
      <c r="I434" s="115" t="s">
        <v>658</v>
      </c>
      <c r="J434" s="35" t="s">
        <v>658</v>
      </c>
      <c r="K434" s="260" t="s">
        <v>658</v>
      </c>
      <c r="L434" s="276"/>
      <c r="M434" s="277"/>
      <c r="N434" s="142"/>
      <c r="O434" s="277"/>
      <c r="P434" s="277"/>
      <c r="Q434" s="277"/>
      <c r="R434" s="186"/>
      <c r="S434" s="271"/>
      <c r="T434" s="272"/>
      <c r="U434" s="271"/>
      <c r="V434" s="271"/>
      <c r="W434" s="271"/>
      <c r="X434" s="271"/>
      <c r="Y434" s="271"/>
      <c r="Z434" s="271"/>
      <c r="AA434" s="271"/>
      <c r="AB434" s="273"/>
    </row>
    <row r="435" spans="3:28" customFormat="1" ht="15" customHeight="1">
      <c r="C435" s="238"/>
      <c r="D435" s="227"/>
      <c r="E435" s="278"/>
      <c r="F435" s="137">
        <f t="shared" ref="F435:K435" si="27">SUM(F427:F434)</f>
        <v>43</v>
      </c>
      <c r="G435" s="137">
        <f t="shared" si="27"/>
        <v>48</v>
      </c>
      <c r="H435" s="137">
        <f t="shared" si="27"/>
        <v>181</v>
      </c>
      <c r="I435" s="137">
        <f t="shared" si="27"/>
        <v>8</v>
      </c>
      <c r="J435" s="135">
        <f t="shared" si="27"/>
        <v>8</v>
      </c>
      <c r="K435" s="140">
        <f t="shared" si="27"/>
        <v>288</v>
      </c>
      <c r="L435" s="276"/>
      <c r="M435" s="277"/>
      <c r="N435" s="142"/>
      <c r="O435" s="143"/>
      <c r="P435" s="144"/>
      <c r="Q435" s="296"/>
      <c r="R435" s="186"/>
      <c r="S435" s="271"/>
      <c r="T435" s="272"/>
      <c r="U435" s="271"/>
      <c r="V435" s="271"/>
      <c r="W435" s="271"/>
      <c r="X435" s="271"/>
      <c r="Y435" s="271"/>
      <c r="Z435" s="271"/>
      <c r="AA435" s="271"/>
      <c r="AB435" s="273"/>
    </row>
    <row r="436" spans="3:28" customFormat="1" ht="15" customHeight="1">
      <c r="C436" s="238"/>
      <c r="D436" s="227"/>
      <c r="E436" s="286"/>
      <c r="F436" s="286"/>
      <c r="G436" s="286"/>
      <c r="H436" s="286"/>
      <c r="I436" s="286"/>
      <c r="J436" s="287"/>
      <c r="K436" s="288"/>
      <c r="L436" s="287"/>
      <c r="M436" s="286"/>
      <c r="N436" s="286"/>
      <c r="O436" s="286"/>
      <c r="P436" s="286"/>
      <c r="Q436" s="286"/>
      <c r="R436" s="186"/>
      <c r="S436" s="271"/>
      <c r="T436" s="272"/>
      <c r="U436" s="271"/>
      <c r="V436" s="271"/>
      <c r="W436" s="271"/>
      <c r="X436" s="271"/>
      <c r="Y436" s="271"/>
      <c r="Z436" s="271"/>
      <c r="AA436" s="271"/>
      <c r="AB436" s="273"/>
    </row>
    <row r="437" spans="3:28" customFormat="1" ht="15" customHeight="1">
      <c r="C437" s="238"/>
      <c r="D437" s="227"/>
      <c r="E437" s="286"/>
      <c r="F437" s="286"/>
      <c r="G437" s="286"/>
      <c r="H437" s="286"/>
      <c r="I437" s="286"/>
      <c r="J437" s="287"/>
      <c r="K437" s="288"/>
      <c r="L437" s="287"/>
      <c r="M437" s="286"/>
      <c r="N437" s="286"/>
      <c r="O437" s="286"/>
      <c r="P437" s="286"/>
      <c r="Q437" s="286"/>
      <c r="R437" s="186"/>
      <c r="S437" s="271"/>
      <c r="T437" s="272"/>
      <c r="U437" s="271"/>
      <c r="V437" s="271"/>
      <c r="W437" s="271"/>
      <c r="X437" s="271"/>
      <c r="Y437" s="271"/>
      <c r="Z437" s="271"/>
      <c r="AA437" s="271"/>
      <c r="AB437" s="273"/>
    </row>
    <row r="438" spans="3:28" customFormat="1" ht="15" customHeight="1">
      <c r="C438" s="238"/>
      <c r="D438" s="289"/>
      <c r="E438" s="306"/>
      <c r="F438" s="306"/>
      <c r="G438" s="305"/>
      <c r="H438" s="305" t="s">
        <v>841</v>
      </c>
      <c r="I438" s="306"/>
      <c r="J438" s="306"/>
      <c r="K438" s="306"/>
      <c r="L438" s="307"/>
      <c r="M438" s="241"/>
      <c r="N438" s="241"/>
      <c r="O438" s="241"/>
      <c r="P438" s="241"/>
      <c r="Q438" s="241"/>
      <c r="R438" s="145"/>
      <c r="S438" s="115"/>
      <c r="T438" s="115"/>
      <c r="U438" s="115"/>
      <c r="V438" s="115"/>
      <c r="W438" s="115"/>
      <c r="X438" s="115"/>
      <c r="Y438" s="115"/>
      <c r="Z438" s="271"/>
      <c r="AA438" s="271"/>
      <c r="AB438" s="273"/>
    </row>
    <row r="439" spans="3:28" customFormat="1" ht="36.75" customHeight="1">
      <c r="C439" s="238"/>
      <c r="D439" s="289"/>
      <c r="E439" s="249"/>
      <c r="F439" s="250" t="s">
        <v>754</v>
      </c>
      <c r="G439" s="250" t="s">
        <v>755</v>
      </c>
      <c r="H439" s="250" t="s">
        <v>756</v>
      </c>
      <c r="I439" s="250" t="s">
        <v>757</v>
      </c>
      <c r="J439" s="251" t="s">
        <v>758</v>
      </c>
      <c r="K439" s="252" t="s">
        <v>759</v>
      </c>
      <c r="L439" s="253" t="s">
        <v>760</v>
      </c>
      <c r="M439" s="254" t="s">
        <v>761</v>
      </c>
      <c r="N439" s="254" t="s">
        <v>762</v>
      </c>
      <c r="O439" s="254" t="s">
        <v>763</v>
      </c>
      <c r="P439" s="255" t="s">
        <v>764</v>
      </c>
      <c r="Q439" s="256" t="s">
        <v>765</v>
      </c>
      <c r="R439" s="145"/>
      <c r="S439" s="115"/>
      <c r="T439" s="115"/>
      <c r="U439" s="115"/>
      <c r="V439" s="115"/>
      <c r="W439" s="115"/>
      <c r="X439" s="115"/>
      <c r="Y439" s="115"/>
      <c r="Z439" s="271"/>
      <c r="AA439" s="271"/>
      <c r="AB439" s="273"/>
    </row>
    <row r="440" spans="3:28" customFormat="1" ht="15" customHeight="1">
      <c r="C440" s="238"/>
      <c r="D440" s="289"/>
      <c r="E440" s="259"/>
      <c r="F440" s="18">
        <v>1</v>
      </c>
      <c r="G440" s="38">
        <v>2</v>
      </c>
      <c r="H440" s="49">
        <v>3</v>
      </c>
      <c r="I440" s="36">
        <v>4</v>
      </c>
      <c r="J440" s="35">
        <v>5</v>
      </c>
      <c r="K440" s="140"/>
      <c r="L440" s="261"/>
      <c r="M440" s="139"/>
      <c r="N440" s="138"/>
      <c r="O440" s="139"/>
      <c r="P440" s="262"/>
      <c r="Q440" s="263"/>
      <c r="R440" s="145"/>
      <c r="S440" s="115"/>
      <c r="T440" s="115"/>
      <c r="U440" s="115"/>
      <c r="V440" s="115"/>
      <c r="W440" s="115"/>
      <c r="X440" s="115"/>
      <c r="Y440" s="115"/>
      <c r="Z440" s="271"/>
      <c r="AA440" s="271"/>
      <c r="AB440" s="273"/>
    </row>
    <row r="441" spans="3:28" customFormat="1" ht="15" customHeight="1">
      <c r="C441" s="238"/>
      <c r="D441" s="290"/>
      <c r="E441" s="264">
        <v>1915</v>
      </c>
      <c r="F441" s="115">
        <f>SUMIF(B291,"=1")/1</f>
        <v>0</v>
      </c>
      <c r="G441" s="115">
        <f>SUMIF(B291,"=2")/2</f>
        <v>1</v>
      </c>
      <c r="H441" s="115">
        <f>SUMIF(B291,"=3")/3</f>
        <v>0</v>
      </c>
      <c r="I441" s="115">
        <f>SUMIF(B291,"=4")/4</f>
        <v>0</v>
      </c>
      <c r="J441" s="115">
        <f>SUMIF(B291,"=5")/5</f>
        <v>0</v>
      </c>
      <c r="K441" s="140">
        <f t="shared" ref="K441:K504" si="28">SUM(F441:J441)</f>
        <v>1</v>
      </c>
      <c r="L441" s="265"/>
      <c r="M441" s="266"/>
      <c r="N441" s="269"/>
      <c r="O441" s="267"/>
      <c r="P441" s="262"/>
      <c r="Q441" s="263"/>
      <c r="R441" s="145"/>
      <c r="S441" s="115"/>
      <c r="T441" s="115"/>
      <c r="U441" s="115"/>
      <c r="V441" s="115"/>
      <c r="W441" s="115"/>
      <c r="X441" s="115"/>
      <c r="Y441" s="115"/>
      <c r="Z441" s="271"/>
      <c r="AA441" s="271"/>
      <c r="AB441" s="273"/>
    </row>
    <row r="442" spans="3:28" customFormat="1" ht="15" customHeight="1">
      <c r="C442" s="238"/>
      <c r="D442" s="290"/>
      <c r="E442" s="264">
        <v>1916</v>
      </c>
      <c r="F442" s="115" t="s">
        <v>31</v>
      </c>
      <c r="G442" s="115" t="s">
        <v>31</v>
      </c>
      <c r="H442" s="115" t="s">
        <v>31</v>
      </c>
      <c r="I442" s="115" t="s">
        <v>31</v>
      </c>
      <c r="J442" s="115" t="s">
        <v>31</v>
      </c>
      <c r="K442" s="140">
        <f t="shared" si="28"/>
        <v>0</v>
      </c>
      <c r="L442" s="265"/>
      <c r="M442" s="266"/>
      <c r="N442" s="269"/>
      <c r="O442" s="267"/>
      <c r="P442" s="262"/>
      <c r="Q442" s="263"/>
      <c r="R442" s="145"/>
      <c r="S442" s="115"/>
      <c r="T442" s="115"/>
      <c r="U442" s="115"/>
      <c r="V442" s="115"/>
      <c r="W442" s="115"/>
      <c r="X442" s="115"/>
      <c r="Y442" s="115"/>
      <c r="Z442" s="271"/>
      <c r="AA442" s="271"/>
      <c r="AB442" s="273"/>
    </row>
    <row r="443" spans="3:28" customFormat="1" ht="15" customHeight="1">
      <c r="C443" s="238"/>
      <c r="D443" s="227"/>
      <c r="E443" s="264">
        <v>1917</v>
      </c>
      <c r="F443" s="115">
        <f>SUMIF(B290,"=1")/1</f>
        <v>0</v>
      </c>
      <c r="G443" s="115">
        <f>SUMIF(B290,"=2")/2</f>
        <v>0</v>
      </c>
      <c r="H443" s="115">
        <f>SUMIF(B290,"=3")/3</f>
        <v>1</v>
      </c>
      <c r="I443" s="115">
        <f>SUMIF(B290,"=4")/4</f>
        <v>0</v>
      </c>
      <c r="J443" s="115">
        <f>SUMIF(B290,"=5")/5</f>
        <v>0</v>
      </c>
      <c r="K443" s="140">
        <f t="shared" si="28"/>
        <v>1</v>
      </c>
      <c r="L443" s="265"/>
      <c r="M443" s="266"/>
      <c r="N443" s="269"/>
      <c r="O443" s="267"/>
      <c r="P443" s="262"/>
      <c r="Q443" s="263"/>
      <c r="R443" s="145"/>
      <c r="S443" s="115"/>
      <c r="T443" s="115"/>
      <c r="U443" s="115"/>
      <c r="V443" s="115"/>
      <c r="W443" s="115"/>
      <c r="X443" s="115"/>
      <c r="Y443" s="115"/>
      <c r="Z443" s="271"/>
      <c r="AA443" s="271"/>
      <c r="AB443" s="273"/>
    </row>
    <row r="444" spans="3:28" customFormat="1" ht="15" customHeight="1">
      <c r="C444" s="238"/>
      <c r="D444" s="227"/>
      <c r="E444" s="264">
        <v>1918</v>
      </c>
      <c r="F444" s="115" t="s">
        <v>31</v>
      </c>
      <c r="G444" s="115" t="s">
        <v>31</v>
      </c>
      <c r="H444" s="115" t="s">
        <v>31</v>
      </c>
      <c r="I444" s="115" t="s">
        <v>31</v>
      </c>
      <c r="J444" s="115" t="s">
        <v>31</v>
      </c>
      <c r="K444" s="140">
        <f t="shared" si="28"/>
        <v>0</v>
      </c>
      <c r="L444" s="265"/>
      <c r="M444" s="266"/>
      <c r="N444" s="269"/>
      <c r="O444" s="267"/>
      <c r="P444" s="262"/>
      <c r="Q444" s="263"/>
      <c r="R444" s="145"/>
      <c r="S444" s="115"/>
      <c r="T444" s="115"/>
      <c r="U444" s="115"/>
      <c r="V444" s="115"/>
      <c r="W444" s="115"/>
      <c r="X444" s="115"/>
      <c r="Y444" s="115"/>
      <c r="Z444" s="271"/>
      <c r="AA444" s="271"/>
      <c r="AB444" s="273"/>
    </row>
    <row r="445" spans="3:28" customFormat="1" ht="15" customHeight="1">
      <c r="C445" s="238"/>
      <c r="D445" s="227"/>
      <c r="E445" s="264">
        <v>1919</v>
      </c>
      <c r="F445" s="115" t="s">
        <v>31</v>
      </c>
      <c r="G445" s="115" t="s">
        <v>31</v>
      </c>
      <c r="H445" s="115" t="s">
        <v>31</v>
      </c>
      <c r="I445" s="115" t="s">
        <v>31</v>
      </c>
      <c r="J445" s="115" t="s">
        <v>31</v>
      </c>
      <c r="K445" s="260">
        <f t="shared" si="28"/>
        <v>0</v>
      </c>
      <c r="L445" s="292"/>
      <c r="M445" s="293"/>
      <c r="N445" s="294"/>
      <c r="O445" s="295"/>
      <c r="P445" s="262"/>
      <c r="Q445" s="263"/>
      <c r="R445" s="145"/>
      <c r="S445" s="115"/>
      <c r="T445" s="115"/>
      <c r="U445" s="115"/>
      <c r="V445" s="115"/>
      <c r="W445" s="115"/>
      <c r="X445" s="115"/>
      <c r="Y445" s="115"/>
      <c r="Z445" s="271"/>
      <c r="AA445" s="271"/>
      <c r="AB445" s="273"/>
    </row>
    <row r="446" spans="3:28" customFormat="1" ht="15" customHeight="1">
      <c r="C446" s="238"/>
      <c r="D446" s="227"/>
      <c r="E446" s="264">
        <v>1920</v>
      </c>
      <c r="F446" s="115" t="s">
        <v>31</v>
      </c>
      <c r="G446" s="115" t="s">
        <v>31</v>
      </c>
      <c r="H446" s="115" t="s">
        <v>31</v>
      </c>
      <c r="I446" s="115" t="s">
        <v>31</v>
      </c>
      <c r="J446" s="115" t="s">
        <v>31</v>
      </c>
      <c r="K446" s="260">
        <f t="shared" si="28"/>
        <v>0</v>
      </c>
      <c r="L446" s="265"/>
      <c r="M446" s="266"/>
      <c r="N446" s="269"/>
      <c r="O446" s="267"/>
      <c r="P446" s="262"/>
      <c r="Q446" s="263"/>
      <c r="R446" s="145"/>
      <c r="S446" s="115"/>
      <c r="T446" s="115"/>
      <c r="U446" s="115"/>
      <c r="V446" s="115"/>
      <c r="W446" s="115"/>
      <c r="X446" s="115"/>
      <c r="Y446" s="115"/>
      <c r="Z446" s="271"/>
      <c r="AA446" s="271"/>
      <c r="AB446" s="273"/>
    </row>
    <row r="447" spans="3:28" customFormat="1" ht="15" customHeight="1">
      <c r="C447" s="238"/>
      <c r="D447" s="290"/>
      <c r="E447" s="264">
        <v>1921</v>
      </c>
      <c r="F447" s="115" t="s">
        <v>31</v>
      </c>
      <c r="G447" s="115" t="s">
        <v>31</v>
      </c>
      <c r="H447" s="115" t="s">
        <v>31</v>
      </c>
      <c r="I447" s="115" t="s">
        <v>31</v>
      </c>
      <c r="J447" s="115" t="s">
        <v>31</v>
      </c>
      <c r="K447" s="140">
        <f t="shared" si="28"/>
        <v>0</v>
      </c>
      <c r="L447" s="265"/>
      <c r="M447" s="266"/>
      <c r="N447" s="269"/>
      <c r="O447" s="267"/>
      <c r="P447" s="262"/>
      <c r="Q447" s="263"/>
      <c r="R447" s="145"/>
      <c r="S447" s="115"/>
      <c r="T447" s="115"/>
      <c r="U447" s="115"/>
      <c r="V447" s="115"/>
      <c r="W447" s="115"/>
      <c r="X447" s="115"/>
      <c r="Y447" s="115"/>
      <c r="Z447" s="271"/>
      <c r="AA447" s="271"/>
      <c r="AB447" s="273"/>
    </row>
    <row r="448" spans="3:28" customFormat="1" ht="15" customHeight="1">
      <c r="C448" s="238"/>
      <c r="D448" s="290"/>
      <c r="E448" s="264">
        <v>1922</v>
      </c>
      <c r="F448" s="115" t="s">
        <v>31</v>
      </c>
      <c r="G448" s="115" t="s">
        <v>31</v>
      </c>
      <c r="H448" s="115" t="s">
        <v>31</v>
      </c>
      <c r="I448" s="115" t="s">
        <v>31</v>
      </c>
      <c r="J448" s="115" t="s">
        <v>31</v>
      </c>
      <c r="K448" s="140">
        <f t="shared" si="28"/>
        <v>0</v>
      </c>
      <c r="L448" s="265"/>
      <c r="M448" s="266"/>
      <c r="N448" s="269"/>
      <c r="O448" s="267"/>
      <c r="P448" s="262"/>
      <c r="Q448" s="263"/>
      <c r="R448" s="145"/>
      <c r="S448" s="115"/>
      <c r="T448" s="115"/>
      <c r="U448" s="115"/>
      <c r="V448" s="115"/>
      <c r="W448" s="115"/>
      <c r="X448" s="115"/>
      <c r="Y448" s="115"/>
      <c r="Z448" s="271"/>
      <c r="AA448" s="271"/>
      <c r="AB448" s="273"/>
    </row>
    <row r="449" spans="3:28" customFormat="1" ht="15" customHeight="1">
      <c r="C449" s="238"/>
      <c r="D449" s="227"/>
      <c r="E449" s="264">
        <v>1923</v>
      </c>
      <c r="F449" s="115" t="s">
        <v>31</v>
      </c>
      <c r="G449" s="115" t="s">
        <v>31</v>
      </c>
      <c r="H449" s="115" t="s">
        <v>31</v>
      </c>
      <c r="I449" s="115" t="s">
        <v>31</v>
      </c>
      <c r="J449" s="115" t="s">
        <v>31</v>
      </c>
      <c r="K449" s="140">
        <f t="shared" si="28"/>
        <v>0</v>
      </c>
      <c r="L449" s="265"/>
      <c r="M449" s="266"/>
      <c r="N449" s="269"/>
      <c r="O449" s="267"/>
      <c r="P449" s="262"/>
      <c r="Q449" s="263"/>
      <c r="R449" s="145"/>
      <c r="S449" s="115"/>
      <c r="T449" s="115"/>
      <c r="U449" s="115"/>
      <c r="V449" s="115"/>
      <c r="W449" s="115"/>
      <c r="X449" s="115"/>
      <c r="Y449" s="115"/>
      <c r="Z449" s="271"/>
      <c r="AA449" s="271"/>
      <c r="AB449" s="273"/>
    </row>
    <row r="450" spans="3:28" customFormat="1" ht="15" customHeight="1">
      <c r="C450" s="238"/>
      <c r="D450" s="227"/>
      <c r="E450" s="264">
        <v>1924</v>
      </c>
      <c r="F450" s="115" t="s">
        <v>31</v>
      </c>
      <c r="G450" s="115" t="s">
        <v>31</v>
      </c>
      <c r="H450" s="115" t="s">
        <v>31</v>
      </c>
      <c r="I450" s="115" t="s">
        <v>31</v>
      </c>
      <c r="J450" s="115" t="s">
        <v>31</v>
      </c>
      <c r="K450" s="140">
        <f t="shared" si="28"/>
        <v>0</v>
      </c>
      <c r="L450" s="265"/>
      <c r="M450" s="266"/>
      <c r="N450" s="269"/>
      <c r="O450" s="267"/>
      <c r="P450" s="262"/>
      <c r="Q450" s="263"/>
      <c r="R450" s="145"/>
      <c r="S450" s="115"/>
      <c r="T450" s="115"/>
      <c r="U450" s="115"/>
      <c r="V450" s="115"/>
      <c r="W450" s="115"/>
      <c r="X450" s="115"/>
      <c r="Y450" s="115"/>
      <c r="Z450" s="271"/>
      <c r="AA450" s="271"/>
      <c r="AB450" s="273"/>
    </row>
    <row r="451" spans="3:28" customFormat="1" ht="15" customHeight="1">
      <c r="C451" s="238"/>
      <c r="D451" s="227"/>
      <c r="E451" s="264">
        <v>1925</v>
      </c>
      <c r="F451" s="115" t="s">
        <v>31</v>
      </c>
      <c r="G451" s="115" t="s">
        <v>31</v>
      </c>
      <c r="H451" s="115" t="s">
        <v>31</v>
      </c>
      <c r="I451" s="115" t="s">
        <v>31</v>
      </c>
      <c r="J451" s="115" t="s">
        <v>31</v>
      </c>
      <c r="K451" s="260">
        <f t="shared" si="28"/>
        <v>0</v>
      </c>
      <c r="L451" s="292"/>
      <c r="M451" s="293"/>
      <c r="N451" s="294"/>
      <c r="O451" s="295"/>
      <c r="P451" s="262"/>
      <c r="Q451" s="263"/>
      <c r="R451" s="145"/>
      <c r="S451" s="115"/>
      <c r="T451" s="115"/>
      <c r="U451" s="115"/>
      <c r="V451" s="115"/>
      <c r="W451" s="115"/>
      <c r="X451" s="115"/>
      <c r="Y451" s="115"/>
      <c r="Z451" s="271"/>
      <c r="AA451" s="271"/>
      <c r="AB451" s="273"/>
    </row>
    <row r="452" spans="3:28" customFormat="1" ht="15" customHeight="1">
      <c r="C452" s="238"/>
      <c r="D452" s="227"/>
      <c r="E452" s="264">
        <v>1926</v>
      </c>
      <c r="F452" s="115" t="s">
        <v>31</v>
      </c>
      <c r="G452" s="115" t="s">
        <v>31</v>
      </c>
      <c r="H452" s="115" t="s">
        <v>31</v>
      </c>
      <c r="I452" s="115" t="s">
        <v>31</v>
      </c>
      <c r="J452" s="115" t="s">
        <v>31</v>
      </c>
      <c r="K452" s="260">
        <f t="shared" si="28"/>
        <v>0</v>
      </c>
      <c r="L452" s="265"/>
      <c r="M452" s="266"/>
      <c r="N452" s="269"/>
      <c r="O452" s="267"/>
      <c r="P452" s="262"/>
      <c r="Q452" s="263"/>
      <c r="R452" s="145"/>
      <c r="S452" s="115"/>
      <c r="T452" s="115"/>
      <c r="U452" s="115"/>
      <c r="V452" s="115"/>
      <c r="W452" s="115"/>
      <c r="X452" s="115"/>
      <c r="Y452" s="115"/>
      <c r="Z452" s="271"/>
      <c r="AA452" s="271"/>
      <c r="AB452" s="273"/>
    </row>
    <row r="453" spans="3:28" customFormat="1" ht="15" customHeight="1">
      <c r="C453" s="238"/>
      <c r="D453" s="290"/>
      <c r="E453" s="264">
        <v>1927</v>
      </c>
      <c r="F453" s="115" t="s">
        <v>31</v>
      </c>
      <c r="G453" s="115" t="s">
        <v>31</v>
      </c>
      <c r="H453" s="115" t="s">
        <v>31</v>
      </c>
      <c r="I453" s="115" t="s">
        <v>31</v>
      </c>
      <c r="J453" s="115" t="s">
        <v>31</v>
      </c>
      <c r="K453" s="140">
        <f t="shared" si="28"/>
        <v>0</v>
      </c>
      <c r="L453" s="265"/>
      <c r="M453" s="266"/>
      <c r="N453" s="269"/>
      <c r="O453" s="267"/>
      <c r="P453" s="262"/>
      <c r="Q453" s="263"/>
      <c r="R453" s="145"/>
      <c r="S453" s="115"/>
      <c r="T453" s="115"/>
      <c r="U453" s="115"/>
      <c r="V453" s="115"/>
      <c r="W453" s="115"/>
      <c r="X453" s="115"/>
      <c r="Y453" s="115"/>
      <c r="Z453" s="271"/>
      <c r="AA453" s="271"/>
      <c r="AB453" s="273"/>
    </row>
    <row r="454" spans="3:28" customFormat="1" ht="15" customHeight="1">
      <c r="C454" s="238"/>
      <c r="D454" s="290"/>
      <c r="E454" s="264">
        <v>1928</v>
      </c>
      <c r="F454" s="115">
        <f>SUMIF(B289,"=1")/1</f>
        <v>1</v>
      </c>
      <c r="G454" s="115">
        <f>SUMIF(B289,"=2")/2</f>
        <v>0</v>
      </c>
      <c r="H454" s="115">
        <f>SUMIF(B289,"=3")/3</f>
        <v>0</v>
      </c>
      <c r="I454" s="115">
        <f>SUMIF(B289,"=4")/4</f>
        <v>0</v>
      </c>
      <c r="J454" s="115">
        <f>SUMIF(B289,"=5")/5</f>
        <v>0</v>
      </c>
      <c r="K454" s="140">
        <f t="shared" si="28"/>
        <v>1</v>
      </c>
      <c r="L454" s="265"/>
      <c r="M454" s="266"/>
      <c r="N454" s="269"/>
      <c r="O454" s="267"/>
      <c r="P454" s="262"/>
      <c r="Q454" s="263"/>
      <c r="R454" s="145"/>
      <c r="S454" s="115"/>
      <c r="T454" s="115"/>
      <c r="U454" s="115"/>
      <c r="V454" s="115"/>
      <c r="W454" s="115"/>
      <c r="X454" s="115"/>
      <c r="Y454" s="115"/>
      <c r="Z454" s="271"/>
      <c r="AA454" s="271"/>
      <c r="AB454" s="273"/>
    </row>
    <row r="455" spans="3:28" customFormat="1" ht="15" customHeight="1">
      <c r="C455" s="238"/>
      <c r="D455" s="227"/>
      <c r="E455" s="264">
        <v>1929</v>
      </c>
      <c r="F455" s="115" t="s">
        <v>31</v>
      </c>
      <c r="G455" s="115" t="s">
        <v>31</v>
      </c>
      <c r="H455" s="115" t="s">
        <v>31</v>
      </c>
      <c r="I455" s="115" t="s">
        <v>31</v>
      </c>
      <c r="J455" s="115" t="s">
        <v>31</v>
      </c>
      <c r="K455" s="140">
        <f t="shared" si="28"/>
        <v>0</v>
      </c>
      <c r="L455" s="265"/>
      <c r="M455" s="266"/>
      <c r="N455" s="269"/>
      <c r="O455" s="267"/>
      <c r="P455" s="262"/>
      <c r="Q455" s="263"/>
      <c r="R455" s="145"/>
      <c r="S455" s="115"/>
      <c r="T455" s="115"/>
      <c r="U455" s="115"/>
      <c r="V455" s="115"/>
      <c r="W455" s="115"/>
      <c r="X455" s="115"/>
      <c r="Y455" s="115"/>
      <c r="Z455" s="271"/>
      <c r="AA455" s="271"/>
      <c r="AB455" s="273"/>
    </row>
    <row r="456" spans="3:28" customFormat="1" ht="15" customHeight="1">
      <c r="C456" s="238"/>
      <c r="D456" s="227"/>
      <c r="E456" s="264">
        <v>1930</v>
      </c>
      <c r="F456" s="115" t="s">
        <v>31</v>
      </c>
      <c r="G456" s="115" t="s">
        <v>31</v>
      </c>
      <c r="H456" s="115" t="s">
        <v>31</v>
      </c>
      <c r="I456" s="115" t="s">
        <v>31</v>
      </c>
      <c r="J456" s="115" t="s">
        <v>31</v>
      </c>
      <c r="K456" s="140">
        <f t="shared" si="28"/>
        <v>0</v>
      </c>
      <c r="L456" s="265"/>
      <c r="M456" s="266"/>
      <c r="N456" s="269"/>
      <c r="O456" s="267"/>
      <c r="P456" s="262"/>
      <c r="Q456" s="263"/>
      <c r="R456" s="145"/>
      <c r="S456" s="115"/>
      <c r="T456" s="115"/>
      <c r="U456" s="115"/>
      <c r="V456" s="115"/>
      <c r="W456" s="115"/>
      <c r="X456" s="115"/>
      <c r="Y456" s="115"/>
      <c r="Z456" s="271"/>
      <c r="AA456" s="271"/>
      <c r="AB456" s="273"/>
    </row>
    <row r="457" spans="3:28" customFormat="1" ht="15" customHeight="1">
      <c r="C457" s="238"/>
      <c r="D457" s="227"/>
      <c r="E457" s="264">
        <v>1931</v>
      </c>
      <c r="F457" s="115" t="s">
        <v>31</v>
      </c>
      <c r="G457" s="115" t="s">
        <v>31</v>
      </c>
      <c r="H457" s="115" t="s">
        <v>31</v>
      </c>
      <c r="I457" s="115" t="s">
        <v>31</v>
      </c>
      <c r="J457" s="115" t="s">
        <v>31</v>
      </c>
      <c r="K457" s="260">
        <f t="shared" si="28"/>
        <v>0</v>
      </c>
      <c r="L457" s="292"/>
      <c r="M457" s="293"/>
      <c r="N457" s="294"/>
      <c r="O457" s="295"/>
      <c r="P457" s="262"/>
      <c r="Q457" s="263"/>
      <c r="R457" s="145"/>
      <c r="S457" s="115"/>
      <c r="T457" s="115"/>
      <c r="U457" s="115"/>
      <c r="V457" s="115"/>
      <c r="W457" s="115"/>
      <c r="X457" s="115"/>
      <c r="Y457" s="115"/>
      <c r="Z457" s="271"/>
      <c r="AA457" s="271"/>
      <c r="AB457" s="273"/>
    </row>
    <row r="458" spans="3:28" customFormat="1" ht="15" customHeight="1">
      <c r="C458" s="238"/>
      <c r="D458" s="227"/>
      <c r="E458" s="264">
        <v>1932</v>
      </c>
      <c r="F458" s="115" t="s">
        <v>31</v>
      </c>
      <c r="G458" s="115" t="s">
        <v>31</v>
      </c>
      <c r="H458" s="115" t="s">
        <v>31</v>
      </c>
      <c r="I458" s="115" t="s">
        <v>31</v>
      </c>
      <c r="J458" s="115" t="s">
        <v>31</v>
      </c>
      <c r="K458" s="260">
        <f t="shared" si="28"/>
        <v>0</v>
      </c>
      <c r="L458" s="265"/>
      <c r="M458" s="266"/>
      <c r="N458" s="269"/>
      <c r="O458" s="267"/>
      <c r="P458" s="262"/>
      <c r="Q458" s="263"/>
      <c r="R458" s="145"/>
      <c r="S458" s="115"/>
      <c r="T458" s="115"/>
      <c r="U458" s="115"/>
      <c r="V458" s="115"/>
      <c r="W458" s="115"/>
      <c r="X458" s="115"/>
      <c r="Y458" s="115"/>
      <c r="Z458" s="271"/>
      <c r="AA458" s="271"/>
      <c r="AB458" s="273"/>
    </row>
    <row r="459" spans="3:28" customFormat="1" ht="15" customHeight="1">
      <c r="C459" s="238"/>
      <c r="D459" s="290"/>
      <c r="E459" s="264">
        <v>1933</v>
      </c>
      <c r="F459" s="115" t="s">
        <v>31</v>
      </c>
      <c r="G459" s="115" t="s">
        <v>31</v>
      </c>
      <c r="H459" s="115" t="s">
        <v>31</v>
      </c>
      <c r="I459" s="115" t="s">
        <v>31</v>
      </c>
      <c r="J459" s="115" t="s">
        <v>31</v>
      </c>
      <c r="K459" s="140">
        <f t="shared" si="28"/>
        <v>0</v>
      </c>
      <c r="L459" s="265"/>
      <c r="M459" s="266"/>
      <c r="N459" s="269"/>
      <c r="O459" s="267"/>
      <c r="P459" s="262"/>
      <c r="Q459" s="263"/>
      <c r="R459" s="145"/>
      <c r="S459" s="115"/>
      <c r="T459" s="115"/>
      <c r="U459" s="115"/>
      <c r="V459" s="115"/>
      <c r="W459" s="115"/>
      <c r="X459" s="115"/>
      <c r="Y459" s="115"/>
      <c r="Z459" s="271"/>
      <c r="AA459" s="271"/>
      <c r="AB459" s="273"/>
    </row>
    <row r="460" spans="3:28" customFormat="1" ht="15" customHeight="1">
      <c r="C460" s="238"/>
      <c r="D460" s="290"/>
      <c r="E460" s="264">
        <v>1934</v>
      </c>
      <c r="F460" s="115" t="s">
        <v>31</v>
      </c>
      <c r="G460" s="115" t="s">
        <v>31</v>
      </c>
      <c r="H460" s="115" t="s">
        <v>31</v>
      </c>
      <c r="I460" s="115" t="s">
        <v>31</v>
      </c>
      <c r="J460" s="115" t="s">
        <v>31</v>
      </c>
      <c r="K460" s="140">
        <f t="shared" si="28"/>
        <v>0</v>
      </c>
      <c r="L460" s="265"/>
      <c r="M460" s="266"/>
      <c r="N460" s="269"/>
      <c r="O460" s="267"/>
      <c r="P460" s="262"/>
      <c r="Q460" s="263"/>
      <c r="R460" s="145"/>
      <c r="S460" s="115"/>
      <c r="T460" s="115"/>
      <c r="U460" s="115"/>
      <c r="V460" s="115"/>
      <c r="W460" s="115"/>
      <c r="X460" s="115"/>
      <c r="Y460" s="115"/>
      <c r="Z460" s="271"/>
      <c r="AA460" s="271"/>
      <c r="AB460" s="273"/>
    </row>
    <row r="461" spans="3:28" customFormat="1" ht="15" customHeight="1">
      <c r="C461" s="238"/>
      <c r="D461" s="227"/>
      <c r="E461" s="264">
        <v>1935</v>
      </c>
      <c r="F461" s="115" t="s">
        <v>31</v>
      </c>
      <c r="G461" s="115" t="s">
        <v>31</v>
      </c>
      <c r="H461" s="115" t="s">
        <v>31</v>
      </c>
      <c r="I461" s="115" t="s">
        <v>31</v>
      </c>
      <c r="J461" s="115" t="s">
        <v>31</v>
      </c>
      <c r="K461" s="140">
        <f t="shared" si="28"/>
        <v>0</v>
      </c>
      <c r="L461" s="265"/>
      <c r="M461" s="266"/>
      <c r="N461" s="269"/>
      <c r="O461" s="267"/>
      <c r="P461" s="262"/>
      <c r="Q461" s="263"/>
      <c r="R461" s="145"/>
      <c r="S461" s="115"/>
      <c r="T461" s="115"/>
      <c r="U461" s="115"/>
      <c r="V461" s="115"/>
      <c r="W461" s="115"/>
      <c r="X461" s="115"/>
      <c r="Y461" s="115"/>
      <c r="Z461" s="271"/>
      <c r="AA461" s="271"/>
      <c r="AB461" s="273"/>
    </row>
    <row r="462" spans="3:28" customFormat="1" ht="15" customHeight="1">
      <c r="C462" s="238"/>
      <c r="D462" s="227"/>
      <c r="E462" s="264">
        <v>1936</v>
      </c>
      <c r="F462" s="115" t="s">
        <v>31</v>
      </c>
      <c r="G462" s="115" t="s">
        <v>31</v>
      </c>
      <c r="H462" s="115" t="s">
        <v>31</v>
      </c>
      <c r="I462" s="115" t="s">
        <v>31</v>
      </c>
      <c r="J462" s="115" t="s">
        <v>31</v>
      </c>
      <c r="K462" s="140">
        <f t="shared" si="28"/>
        <v>0</v>
      </c>
      <c r="L462" s="265"/>
      <c r="M462" s="266"/>
      <c r="N462" s="269"/>
      <c r="O462" s="267"/>
      <c r="P462" s="262"/>
      <c r="Q462" s="263"/>
      <c r="R462" s="145"/>
      <c r="S462" s="115"/>
      <c r="T462" s="115"/>
      <c r="U462" s="115"/>
      <c r="V462" s="115"/>
      <c r="W462" s="115"/>
      <c r="X462" s="115"/>
      <c r="Y462" s="115"/>
      <c r="Z462" s="271"/>
      <c r="AA462" s="271"/>
      <c r="AB462" s="273"/>
    </row>
    <row r="463" spans="3:28" customFormat="1" ht="15" customHeight="1">
      <c r="C463" s="238"/>
      <c r="D463" s="227"/>
      <c r="E463" s="264">
        <v>1937</v>
      </c>
      <c r="F463" s="115">
        <f>SUMIF(B287:B288,"=1")/1</f>
        <v>1</v>
      </c>
      <c r="G463" s="115">
        <f>SUMIF(B287:B288,"=2")/2</f>
        <v>0</v>
      </c>
      <c r="H463" s="115">
        <f>SUMIF(B287:B288,"=3")/3</f>
        <v>1</v>
      </c>
      <c r="I463" s="115">
        <f>SUMIF(B287:B288,"=4")/4</f>
        <v>0</v>
      </c>
      <c r="J463" s="115">
        <f>SUMIF(B287:B288,"=5")/5</f>
        <v>0</v>
      </c>
      <c r="K463" s="260">
        <f t="shared" si="28"/>
        <v>2</v>
      </c>
      <c r="L463" s="292"/>
      <c r="M463" s="293"/>
      <c r="N463" s="294"/>
      <c r="O463" s="295"/>
      <c r="P463" s="262"/>
      <c r="Q463" s="263"/>
      <c r="R463" s="145"/>
      <c r="S463" s="115"/>
      <c r="T463" s="115"/>
      <c r="U463" s="115"/>
      <c r="V463" s="115"/>
      <c r="W463" s="115"/>
      <c r="X463" s="115"/>
      <c r="Y463" s="115"/>
      <c r="Z463" s="271"/>
      <c r="AA463" s="271"/>
      <c r="AB463" s="273"/>
    </row>
    <row r="464" spans="3:28" customFormat="1" ht="15" customHeight="1">
      <c r="C464" s="238"/>
      <c r="D464" s="227"/>
      <c r="E464" s="264">
        <v>1938</v>
      </c>
      <c r="F464" s="115" t="s">
        <v>31</v>
      </c>
      <c r="G464" s="115" t="s">
        <v>31</v>
      </c>
      <c r="H464" s="115" t="s">
        <v>31</v>
      </c>
      <c r="I464" s="115" t="s">
        <v>31</v>
      </c>
      <c r="J464" s="115" t="s">
        <v>31</v>
      </c>
      <c r="K464" s="260">
        <f t="shared" si="28"/>
        <v>0</v>
      </c>
      <c r="L464" s="265"/>
      <c r="M464" s="266"/>
      <c r="N464" s="269"/>
      <c r="O464" s="267"/>
      <c r="P464" s="262"/>
      <c r="Q464" s="263"/>
      <c r="R464" s="145"/>
      <c r="S464" s="115"/>
      <c r="T464" s="115"/>
      <c r="U464" s="115"/>
      <c r="V464" s="115"/>
      <c r="W464" s="115"/>
      <c r="X464" s="115"/>
      <c r="Y464" s="115"/>
      <c r="Z464" s="271"/>
      <c r="AA464" s="271"/>
      <c r="AB464" s="273"/>
    </row>
    <row r="465" spans="3:28" customFormat="1" ht="15" customHeight="1">
      <c r="C465" s="238"/>
      <c r="D465" s="290"/>
      <c r="E465" s="264">
        <v>1939</v>
      </c>
      <c r="F465" s="115">
        <f>SUMIF(B286,"=1")/1</f>
        <v>0</v>
      </c>
      <c r="G465" s="115">
        <f>SUMIF(B286,"=2")/2</f>
        <v>0</v>
      </c>
      <c r="H465" s="115">
        <f>SUMIF(B286,"=3")/3</f>
        <v>1</v>
      </c>
      <c r="I465" s="115">
        <f>SUMIF(B286,"=4")/4</f>
        <v>0</v>
      </c>
      <c r="J465" s="115">
        <f>SUMIF(B286,"=5")/5</f>
        <v>0</v>
      </c>
      <c r="K465" s="140">
        <f t="shared" si="28"/>
        <v>1</v>
      </c>
      <c r="L465" s="265"/>
      <c r="M465" s="266"/>
      <c r="N465" s="269"/>
      <c r="O465" s="267"/>
      <c r="P465" s="262"/>
      <c r="Q465" s="263"/>
      <c r="R465" s="145"/>
      <c r="S465" s="115"/>
      <c r="T465" s="115"/>
      <c r="U465" s="115"/>
      <c r="V465" s="115"/>
      <c r="W465" s="115"/>
      <c r="X465" s="115"/>
      <c r="Y465" s="115"/>
      <c r="Z465" s="271"/>
      <c r="AA465" s="271"/>
      <c r="AB465" s="273"/>
    </row>
    <row r="466" spans="3:28" customFormat="1" ht="15" customHeight="1">
      <c r="C466" s="238"/>
      <c r="D466" s="290"/>
      <c r="E466" s="264">
        <v>1940</v>
      </c>
      <c r="F466" s="115">
        <f>SUMIF(B285,"=1")/1</f>
        <v>0</v>
      </c>
      <c r="G466" s="115">
        <f>SUMIF(B285,"=2")/2</f>
        <v>0</v>
      </c>
      <c r="H466" s="115">
        <f>SUMIF(B285,"=3")/3</f>
        <v>1</v>
      </c>
      <c r="I466" s="115">
        <f>SUMIF(B285,"=4")/4</f>
        <v>0</v>
      </c>
      <c r="J466" s="115">
        <f>SUMIF(B285,"=5")/5</f>
        <v>0</v>
      </c>
      <c r="K466" s="140">
        <f t="shared" si="28"/>
        <v>1</v>
      </c>
      <c r="L466" s="265"/>
      <c r="M466" s="266"/>
      <c r="N466" s="269"/>
      <c r="O466" s="267"/>
      <c r="P466" s="262"/>
      <c r="Q466" s="263"/>
      <c r="R466" s="145"/>
      <c r="S466" s="115"/>
      <c r="T466" s="115"/>
      <c r="U466" s="115"/>
      <c r="V466" s="115"/>
      <c r="W466" s="115"/>
      <c r="X466" s="115"/>
      <c r="Y466" s="115"/>
      <c r="Z466" s="271"/>
      <c r="AA466" s="271"/>
      <c r="AB466" s="273"/>
    </row>
    <row r="467" spans="3:28" customFormat="1" ht="15" customHeight="1">
      <c r="C467" s="238"/>
      <c r="D467" s="227"/>
      <c r="E467" s="264">
        <v>1941</v>
      </c>
      <c r="F467" s="115">
        <f>SUMIF(B284,"=1")/1</f>
        <v>0</v>
      </c>
      <c r="G467" s="115">
        <f>SUMIF(B284,"=2")/2</f>
        <v>0</v>
      </c>
      <c r="H467" s="115">
        <f>SUMIF(B284,"=3")/3</f>
        <v>1</v>
      </c>
      <c r="I467" s="115">
        <f>SUMIF(B284,"=4")/4</f>
        <v>0</v>
      </c>
      <c r="J467" s="115">
        <f>SUMIF(B284,"=5")/5</f>
        <v>0</v>
      </c>
      <c r="K467" s="140">
        <f t="shared" si="28"/>
        <v>1</v>
      </c>
      <c r="L467" s="265"/>
      <c r="M467" s="266"/>
      <c r="N467" s="269"/>
      <c r="O467" s="267"/>
      <c r="P467" s="262"/>
      <c r="Q467" s="263"/>
      <c r="R467" s="145"/>
      <c r="S467" s="115"/>
      <c r="T467" s="115"/>
      <c r="U467" s="115"/>
      <c r="V467" s="115"/>
      <c r="W467" s="115"/>
      <c r="X467" s="115"/>
      <c r="Y467" s="115"/>
      <c r="Z467" s="271"/>
      <c r="AA467" s="271"/>
      <c r="AB467" s="273"/>
    </row>
    <row r="468" spans="3:28" customFormat="1" ht="15" customHeight="1">
      <c r="C468" s="238"/>
      <c r="D468" s="227"/>
      <c r="E468" s="264">
        <v>1942</v>
      </c>
      <c r="F468" s="115">
        <f>SUMIF(B282:B283,"=1")/1</f>
        <v>0</v>
      </c>
      <c r="G468" s="115">
        <f>SUMIF(B282:B283,"=2")/2</f>
        <v>0</v>
      </c>
      <c r="H468" s="115">
        <f>SUMIF(B282:B283,"=3")/3</f>
        <v>2</v>
      </c>
      <c r="I468" s="115">
        <f>SUMIF(B282:B283,"=4")/4</f>
        <v>0</v>
      </c>
      <c r="J468" s="115">
        <f>SUMIF(B282:B283,"=5")/5</f>
        <v>0</v>
      </c>
      <c r="K468" s="140">
        <f t="shared" si="28"/>
        <v>2</v>
      </c>
      <c r="L468" s="265"/>
      <c r="M468" s="266"/>
      <c r="N468" s="269"/>
      <c r="O468" s="267"/>
      <c r="P468" s="262"/>
      <c r="Q468" s="263"/>
      <c r="R468" s="145"/>
      <c r="S468" s="115"/>
      <c r="T468" s="115"/>
      <c r="U468" s="115"/>
      <c r="V468" s="115"/>
      <c r="W468" s="115"/>
      <c r="X468" s="115"/>
      <c r="Y468" s="115"/>
      <c r="Z468" s="271"/>
      <c r="AA468" s="271"/>
      <c r="AB468" s="273"/>
    </row>
    <row r="469" spans="3:28" customFormat="1" ht="15" customHeight="1">
      <c r="C469" s="238"/>
      <c r="D469" s="227"/>
      <c r="E469" s="264">
        <v>1943</v>
      </c>
      <c r="F469" s="115" t="s">
        <v>31</v>
      </c>
      <c r="G469" s="115" t="s">
        <v>31</v>
      </c>
      <c r="H469" s="115" t="s">
        <v>31</v>
      </c>
      <c r="I469" s="115" t="s">
        <v>31</v>
      </c>
      <c r="J469" s="115" t="s">
        <v>31</v>
      </c>
      <c r="K469" s="260">
        <f t="shared" si="28"/>
        <v>0</v>
      </c>
      <c r="L469" s="292"/>
      <c r="M469" s="293"/>
      <c r="N469" s="294"/>
      <c r="O469" s="295"/>
      <c r="P469" s="262"/>
      <c r="Q469" s="263"/>
      <c r="R469" s="145"/>
      <c r="S469" s="115"/>
      <c r="T469" s="115"/>
      <c r="U469" s="115"/>
      <c r="V469" s="115"/>
      <c r="W469" s="115"/>
      <c r="X469" s="115"/>
      <c r="Y469" s="115"/>
      <c r="Z469" s="271"/>
      <c r="AA469" s="271"/>
      <c r="AB469" s="273"/>
    </row>
    <row r="470" spans="3:28" customFormat="1" ht="15" customHeight="1">
      <c r="C470" s="238"/>
      <c r="D470" s="227"/>
      <c r="E470" s="264">
        <v>1944</v>
      </c>
      <c r="F470" s="115">
        <f>SUMIF(B281,"=1")/1</f>
        <v>0</v>
      </c>
      <c r="G470" s="115">
        <f>SUMIF(B281,"=2")/2</f>
        <v>0</v>
      </c>
      <c r="H470" s="115">
        <f>SUMIF(B281,"=3")/3</f>
        <v>1</v>
      </c>
      <c r="I470" s="115">
        <f>SUMIF(B281,"=4")/4</f>
        <v>0</v>
      </c>
      <c r="J470" s="115">
        <f>SUMIF(B281,"=5")/5</f>
        <v>0</v>
      </c>
      <c r="K470" s="260">
        <f t="shared" si="28"/>
        <v>1</v>
      </c>
      <c r="L470" s="265"/>
      <c r="M470" s="266"/>
      <c r="N470" s="269"/>
      <c r="O470" s="267"/>
      <c r="P470" s="262"/>
      <c r="Q470" s="263"/>
      <c r="R470" s="145"/>
      <c r="S470" s="115"/>
      <c r="T470" s="115"/>
      <c r="U470" s="115"/>
      <c r="V470" s="115"/>
      <c r="W470" s="115"/>
      <c r="X470" s="115"/>
      <c r="Y470" s="115"/>
      <c r="Z470" s="271"/>
      <c r="AA470" s="271"/>
      <c r="AB470" s="273"/>
    </row>
    <row r="471" spans="3:28" customFormat="1" ht="15" customHeight="1">
      <c r="C471" s="238"/>
      <c r="D471" s="290"/>
      <c r="E471" s="264">
        <v>1945</v>
      </c>
      <c r="F471" s="115" t="s">
        <v>31</v>
      </c>
      <c r="G471" s="115" t="s">
        <v>31</v>
      </c>
      <c r="H471" s="115" t="s">
        <v>31</v>
      </c>
      <c r="I471" s="115" t="s">
        <v>31</v>
      </c>
      <c r="J471" s="115" t="s">
        <v>31</v>
      </c>
      <c r="K471" s="140">
        <f t="shared" si="28"/>
        <v>0</v>
      </c>
      <c r="L471" s="265"/>
      <c r="M471" s="266"/>
      <c r="N471" s="269"/>
      <c r="O471" s="267"/>
      <c r="P471" s="262"/>
      <c r="Q471" s="263"/>
      <c r="R471" s="145"/>
      <c r="S471" s="115"/>
      <c r="T471" s="115"/>
      <c r="U471" s="115"/>
      <c r="V471" s="115"/>
      <c r="W471" s="115"/>
      <c r="X471" s="115"/>
      <c r="Y471" s="115"/>
      <c r="Z471" s="271"/>
      <c r="AA471" s="271"/>
      <c r="AB471" s="273"/>
    </row>
    <row r="472" spans="3:28" customFormat="1" ht="15" customHeight="1">
      <c r="C472" s="238"/>
      <c r="D472" s="290"/>
      <c r="E472" s="264">
        <v>1946</v>
      </c>
      <c r="F472" s="115" t="s">
        <v>31</v>
      </c>
      <c r="G472" s="115" t="s">
        <v>31</v>
      </c>
      <c r="H472" s="115" t="s">
        <v>31</v>
      </c>
      <c r="I472" s="115" t="s">
        <v>31</v>
      </c>
      <c r="J472" s="115" t="s">
        <v>31</v>
      </c>
      <c r="K472" s="140">
        <f t="shared" si="28"/>
        <v>0</v>
      </c>
      <c r="L472" s="265"/>
      <c r="M472" s="266"/>
      <c r="N472" s="269"/>
      <c r="O472" s="267"/>
      <c r="P472" s="262"/>
      <c r="Q472" s="263"/>
      <c r="R472" s="145"/>
      <c r="S472" s="115"/>
      <c r="T472" s="115"/>
      <c r="U472" s="115"/>
      <c r="V472" s="115"/>
      <c r="W472" s="115"/>
      <c r="X472" s="115"/>
      <c r="Y472" s="115"/>
      <c r="Z472" s="271"/>
      <c r="AA472" s="271"/>
      <c r="AB472" s="273"/>
    </row>
    <row r="473" spans="3:28" customFormat="1" ht="15" customHeight="1">
      <c r="C473" s="238"/>
      <c r="D473" s="227"/>
      <c r="E473" s="264">
        <v>1947</v>
      </c>
      <c r="F473" s="115">
        <f>SUMIF(B280,"=1")/1</f>
        <v>0</v>
      </c>
      <c r="G473" s="115">
        <f>SUMIF(B280,"=2")/2</f>
        <v>1</v>
      </c>
      <c r="H473" s="115">
        <f>SUMIF(B280,"=3")/3</f>
        <v>0</v>
      </c>
      <c r="I473" s="115">
        <f>SUMIF(B280,"=4")/4</f>
        <v>0</v>
      </c>
      <c r="J473" s="115">
        <f>SUMIF(B280,"=5")/5</f>
        <v>0</v>
      </c>
      <c r="K473" s="140">
        <f t="shared" si="28"/>
        <v>1</v>
      </c>
      <c r="L473" s="265"/>
      <c r="M473" s="266"/>
      <c r="N473" s="269"/>
      <c r="O473" s="267"/>
      <c r="P473" s="262"/>
      <c r="Q473" s="263"/>
      <c r="R473" s="145"/>
      <c r="S473" s="115"/>
      <c r="T473" s="115"/>
      <c r="U473" s="115"/>
      <c r="V473" s="115"/>
      <c r="W473" s="115"/>
      <c r="X473" s="115"/>
      <c r="Y473" s="115"/>
      <c r="Z473" s="271"/>
      <c r="AA473" s="271"/>
      <c r="AB473" s="273"/>
    </row>
    <row r="474" spans="3:28" customFormat="1" ht="15" customHeight="1">
      <c r="C474" s="238"/>
      <c r="D474" s="227"/>
      <c r="E474" s="264">
        <v>1948</v>
      </c>
      <c r="F474" s="115">
        <f>SUMIF(B279,"=1")/1</f>
        <v>1</v>
      </c>
      <c r="G474" s="115">
        <f>SUMIF(B279,"=2")/2</f>
        <v>0</v>
      </c>
      <c r="H474" s="115">
        <f>SUMIF(B279,"=3")/3</f>
        <v>0</v>
      </c>
      <c r="I474" s="115">
        <f>SUMIF(B279,"=4")/4</f>
        <v>0</v>
      </c>
      <c r="J474" s="115">
        <f>SUMIF(B279,"=5")/5</f>
        <v>0</v>
      </c>
      <c r="K474" s="140">
        <f t="shared" si="28"/>
        <v>1</v>
      </c>
      <c r="L474" s="265"/>
      <c r="M474" s="266"/>
      <c r="N474" s="269"/>
      <c r="O474" s="267"/>
      <c r="P474" s="262"/>
      <c r="Q474" s="263"/>
      <c r="R474" s="145"/>
      <c r="S474" s="115"/>
      <c r="T474" s="115"/>
      <c r="U474" s="115"/>
      <c r="V474" s="115"/>
      <c r="W474" s="115"/>
      <c r="X474" s="115"/>
      <c r="Y474" s="115"/>
      <c r="Z474" s="271"/>
      <c r="AA474" s="271"/>
      <c r="AB474" s="273"/>
    </row>
    <row r="475" spans="3:28" customFormat="1" ht="15" customHeight="1">
      <c r="C475" s="238"/>
      <c r="D475" s="227"/>
      <c r="E475" s="264">
        <v>1949</v>
      </c>
      <c r="F475" s="115" t="s">
        <v>31</v>
      </c>
      <c r="G475" s="115" t="s">
        <v>31</v>
      </c>
      <c r="H475" s="115" t="s">
        <v>31</v>
      </c>
      <c r="I475" s="115" t="s">
        <v>31</v>
      </c>
      <c r="J475" s="115" t="s">
        <v>31</v>
      </c>
      <c r="K475" s="260">
        <f t="shared" si="28"/>
        <v>0</v>
      </c>
      <c r="L475" s="292"/>
      <c r="M475" s="293"/>
      <c r="N475" s="294"/>
      <c r="O475" s="295"/>
      <c r="P475" s="262"/>
      <c r="Q475" s="263"/>
      <c r="R475" s="145"/>
      <c r="S475" s="115"/>
      <c r="T475" s="115"/>
      <c r="U475" s="115"/>
      <c r="V475" s="115"/>
      <c r="W475" s="115"/>
      <c r="X475" s="115"/>
      <c r="Y475" s="115"/>
      <c r="Z475" s="271"/>
      <c r="AA475" s="271"/>
      <c r="AB475" s="273"/>
    </row>
    <row r="476" spans="3:28" customFormat="1" ht="15" customHeight="1">
      <c r="C476" s="238"/>
      <c r="D476" s="227"/>
      <c r="E476" s="264">
        <v>1950</v>
      </c>
      <c r="F476" s="115" t="s">
        <v>31</v>
      </c>
      <c r="G476" s="115" t="s">
        <v>31</v>
      </c>
      <c r="H476" s="115" t="s">
        <v>31</v>
      </c>
      <c r="I476" s="115" t="s">
        <v>31</v>
      </c>
      <c r="J476" s="115" t="s">
        <v>31</v>
      </c>
      <c r="K476" s="260">
        <f t="shared" si="28"/>
        <v>0</v>
      </c>
      <c r="L476" s="265"/>
      <c r="M476" s="266"/>
      <c r="N476" s="269"/>
      <c r="O476" s="267"/>
      <c r="P476" s="262"/>
      <c r="Q476" s="263"/>
      <c r="R476" s="145"/>
      <c r="S476" s="115"/>
      <c r="T476" s="115"/>
      <c r="U476" s="115"/>
      <c r="V476" s="115"/>
      <c r="W476" s="115"/>
      <c r="X476" s="115"/>
      <c r="Y476" s="115"/>
      <c r="Z476" s="271"/>
      <c r="AA476" s="271"/>
      <c r="AB476" s="273"/>
    </row>
    <row r="477" spans="3:28" customFormat="1" ht="15" customHeight="1">
      <c r="C477" s="238"/>
      <c r="D477" s="290"/>
      <c r="E477" s="264">
        <v>1951</v>
      </c>
      <c r="F477" s="115">
        <f>SUMIF(B276:B278,"=1")/1</f>
        <v>0</v>
      </c>
      <c r="G477" s="115">
        <f>SUMIF(B276:B278,"=2")/2</f>
        <v>0</v>
      </c>
      <c r="H477" s="115">
        <f>SUMIF(B276:B278,"=3")/3</f>
        <v>3</v>
      </c>
      <c r="I477" s="115">
        <f>SUMIF(B276:B278,"=4")/4</f>
        <v>0</v>
      </c>
      <c r="J477" s="115">
        <f>SUMIF(B276:B278,"=5")/5</f>
        <v>0</v>
      </c>
      <c r="K477" s="140">
        <f t="shared" si="28"/>
        <v>3</v>
      </c>
      <c r="L477" s="265"/>
      <c r="M477" s="266"/>
      <c r="N477" s="269"/>
      <c r="O477" s="267"/>
      <c r="P477" s="262"/>
      <c r="Q477" s="263"/>
      <c r="R477" s="145"/>
      <c r="S477" s="115"/>
      <c r="T477" s="115"/>
      <c r="U477" s="115"/>
      <c r="V477" s="115"/>
      <c r="W477" s="115"/>
      <c r="X477" s="115"/>
      <c r="Y477" s="115"/>
      <c r="Z477" s="271"/>
      <c r="AA477" s="271"/>
      <c r="AB477" s="273"/>
    </row>
    <row r="478" spans="3:28" customFormat="1" ht="15" customHeight="1">
      <c r="C478" s="238"/>
      <c r="D478" s="290"/>
      <c r="E478" s="264">
        <v>1952</v>
      </c>
      <c r="F478" s="115">
        <f>SUMIF(B274:B275,"=1")/1</f>
        <v>0</v>
      </c>
      <c r="G478" s="115">
        <f>SUMIF(B274:B275,"=2")/2</f>
        <v>0</v>
      </c>
      <c r="H478" s="115">
        <f>SUMIF(B274:B275,"=3")/3</f>
        <v>2</v>
      </c>
      <c r="I478" s="115">
        <f>SUMIF(B274:B275,"=4")/4</f>
        <v>0</v>
      </c>
      <c r="J478" s="115">
        <f>SUMIF(B274:B275,"=5")/5</f>
        <v>0</v>
      </c>
      <c r="K478" s="140">
        <f t="shared" si="28"/>
        <v>2</v>
      </c>
      <c r="L478" s="265"/>
      <c r="M478" s="266"/>
      <c r="N478" s="269"/>
      <c r="O478" s="267"/>
      <c r="P478" s="262"/>
      <c r="Q478" s="263"/>
      <c r="R478" s="145"/>
      <c r="S478" s="115"/>
      <c r="T478" s="115"/>
      <c r="U478" s="115"/>
      <c r="V478" s="115"/>
      <c r="W478" s="115"/>
      <c r="X478" s="115"/>
      <c r="Y478" s="115"/>
      <c r="Z478" s="271"/>
      <c r="AA478" s="271"/>
      <c r="AB478" s="273"/>
    </row>
    <row r="479" spans="3:28" customFormat="1" ht="15" customHeight="1">
      <c r="C479" s="238"/>
      <c r="D479" s="227"/>
      <c r="E479" s="264">
        <v>1953</v>
      </c>
      <c r="F479" s="115" t="s">
        <v>31</v>
      </c>
      <c r="G479" s="115" t="s">
        <v>31</v>
      </c>
      <c r="H479" s="115" t="s">
        <v>31</v>
      </c>
      <c r="I479" s="115" t="s">
        <v>31</v>
      </c>
      <c r="J479" s="115" t="s">
        <v>31</v>
      </c>
      <c r="K479" s="140">
        <f t="shared" si="28"/>
        <v>0</v>
      </c>
      <c r="L479" s="265"/>
      <c r="M479" s="266"/>
      <c r="N479" s="269"/>
      <c r="O479" s="267"/>
      <c r="P479" s="262"/>
      <c r="Q479" s="263"/>
      <c r="R479" s="145"/>
      <c r="S479" s="115"/>
      <c r="T479" s="115"/>
      <c r="U479" s="115"/>
      <c r="V479" s="115"/>
      <c r="W479" s="115"/>
      <c r="X479" s="115"/>
      <c r="Y479" s="115"/>
      <c r="Z479" s="271"/>
      <c r="AA479" s="271"/>
      <c r="AB479" s="273"/>
    </row>
    <row r="480" spans="3:28" customFormat="1" ht="15" customHeight="1">
      <c r="C480" s="238"/>
      <c r="D480" s="227"/>
      <c r="E480" s="264">
        <v>1954</v>
      </c>
      <c r="F480" s="115" t="s">
        <v>31</v>
      </c>
      <c r="G480" s="115" t="s">
        <v>31</v>
      </c>
      <c r="H480" s="115" t="s">
        <v>31</v>
      </c>
      <c r="I480" s="115" t="s">
        <v>31</v>
      </c>
      <c r="J480" s="115" t="s">
        <v>31</v>
      </c>
      <c r="K480" s="140">
        <f t="shared" si="28"/>
        <v>0</v>
      </c>
      <c r="L480" s="265"/>
      <c r="M480" s="266"/>
      <c r="N480" s="269"/>
      <c r="O480" s="267"/>
      <c r="P480" s="262"/>
      <c r="Q480" s="263"/>
      <c r="R480" s="145"/>
      <c r="S480" s="115"/>
      <c r="T480" s="115"/>
      <c r="U480" s="115"/>
      <c r="V480" s="115"/>
      <c r="W480" s="115"/>
      <c r="X480" s="115"/>
      <c r="Y480" s="115"/>
      <c r="Z480" s="271"/>
      <c r="AA480" s="271"/>
      <c r="AB480" s="273"/>
    </row>
    <row r="481" spans="3:28" customFormat="1" ht="15" customHeight="1">
      <c r="C481" s="238"/>
      <c r="D481" s="227"/>
      <c r="E481" s="264">
        <v>1955</v>
      </c>
      <c r="F481" s="115" t="s">
        <v>31</v>
      </c>
      <c r="G481" s="115" t="s">
        <v>31</v>
      </c>
      <c r="H481" s="115" t="s">
        <v>31</v>
      </c>
      <c r="I481" s="115" t="s">
        <v>31</v>
      </c>
      <c r="J481" s="115" t="s">
        <v>31</v>
      </c>
      <c r="K481" s="260">
        <f t="shared" si="28"/>
        <v>0</v>
      </c>
      <c r="L481" s="292"/>
      <c r="M481" s="293"/>
      <c r="N481" s="294"/>
      <c r="O481" s="295"/>
      <c r="P481" s="262"/>
      <c r="Q481" s="263"/>
      <c r="R481" s="145"/>
      <c r="S481" s="115"/>
      <c r="T481" s="115"/>
      <c r="U481" s="115"/>
      <c r="V481" s="115"/>
      <c r="W481" s="115"/>
      <c r="X481" s="115"/>
      <c r="Y481" s="115"/>
      <c r="Z481" s="271"/>
      <c r="AA481" s="271"/>
      <c r="AB481" s="273"/>
    </row>
    <row r="482" spans="3:28" customFormat="1" ht="15" customHeight="1">
      <c r="C482" s="238"/>
      <c r="D482" s="227"/>
      <c r="E482" s="264">
        <v>1956</v>
      </c>
      <c r="F482" s="115">
        <f>SUMIF(B273,"=1")/1</f>
        <v>0</v>
      </c>
      <c r="G482" s="115">
        <f>SUMIF(B273,"=2")/2</f>
        <v>0</v>
      </c>
      <c r="H482" s="115">
        <f>SUMIF(B273,"=3")/3</f>
        <v>1</v>
      </c>
      <c r="I482" s="115">
        <f>SUMIF(B273,"=4")/4</f>
        <v>0</v>
      </c>
      <c r="J482" s="115">
        <f>SUMIF(B273,"=5")/5</f>
        <v>0</v>
      </c>
      <c r="K482" s="260">
        <f t="shared" si="28"/>
        <v>1</v>
      </c>
      <c r="L482" s="265"/>
      <c r="M482" s="266"/>
      <c r="N482" s="269"/>
      <c r="O482" s="267"/>
      <c r="P482" s="262"/>
      <c r="Q482" s="263"/>
      <c r="R482" s="145"/>
      <c r="S482" s="115"/>
      <c r="T482" s="115"/>
      <c r="U482" s="115"/>
      <c r="V482" s="115"/>
      <c r="W482" s="115"/>
      <c r="X482" s="115"/>
      <c r="Y482" s="115"/>
      <c r="Z482" s="271"/>
      <c r="AA482" s="271"/>
      <c r="AB482" s="273"/>
    </row>
    <row r="483" spans="3:28" customFormat="1" ht="15" customHeight="1">
      <c r="C483" s="238"/>
      <c r="D483" s="290"/>
      <c r="E483" s="264">
        <v>1957</v>
      </c>
      <c r="F483" s="115" t="s">
        <v>31</v>
      </c>
      <c r="G483" s="115" t="s">
        <v>31</v>
      </c>
      <c r="H483" s="115" t="s">
        <v>31</v>
      </c>
      <c r="I483" s="115" t="s">
        <v>31</v>
      </c>
      <c r="J483" s="115" t="s">
        <v>31</v>
      </c>
      <c r="K483" s="140">
        <f t="shared" si="28"/>
        <v>0</v>
      </c>
      <c r="L483" s="265"/>
      <c r="M483" s="266"/>
      <c r="N483" s="269"/>
      <c r="O483" s="267"/>
      <c r="P483" s="262"/>
      <c r="Q483" s="263"/>
      <c r="R483" s="145"/>
      <c r="S483" s="115"/>
      <c r="T483" s="115"/>
      <c r="U483" s="115"/>
      <c r="V483" s="115"/>
      <c r="W483" s="115"/>
      <c r="X483" s="115"/>
      <c r="Y483" s="115"/>
      <c r="Z483" s="271"/>
      <c r="AA483" s="271"/>
      <c r="AB483" s="273"/>
    </row>
    <row r="484" spans="3:28" customFormat="1" ht="15" customHeight="1">
      <c r="C484" s="238"/>
      <c r="D484" s="290"/>
      <c r="E484" s="264">
        <v>1958</v>
      </c>
      <c r="F484" s="115" t="s">
        <v>31</v>
      </c>
      <c r="G484" s="115" t="s">
        <v>31</v>
      </c>
      <c r="H484" s="115" t="s">
        <v>31</v>
      </c>
      <c r="I484" s="115" t="s">
        <v>31</v>
      </c>
      <c r="J484" s="115" t="s">
        <v>31</v>
      </c>
      <c r="K484" s="140">
        <f t="shared" si="28"/>
        <v>0</v>
      </c>
      <c r="L484" s="265"/>
      <c r="M484" s="266"/>
      <c r="N484" s="269"/>
      <c r="O484" s="267"/>
      <c r="P484" s="262"/>
      <c r="Q484" s="263"/>
      <c r="R484" s="145"/>
      <c r="S484" s="115"/>
      <c r="T484" s="115"/>
      <c r="U484" s="115"/>
      <c r="V484" s="115"/>
      <c r="W484" s="115"/>
      <c r="X484" s="115"/>
      <c r="Y484" s="115"/>
      <c r="Z484" s="271"/>
      <c r="AA484" s="271"/>
      <c r="AB484" s="273"/>
    </row>
    <row r="485" spans="3:28" customFormat="1" ht="15" customHeight="1">
      <c r="C485" s="238"/>
      <c r="D485" s="227"/>
      <c r="E485" s="264">
        <v>1959</v>
      </c>
      <c r="F485" s="115">
        <f>SUMIF(B272,"=1")/1</f>
        <v>0</v>
      </c>
      <c r="G485" s="115">
        <f>SUMIF(B272,"=2")/2</f>
        <v>0</v>
      </c>
      <c r="H485" s="115">
        <f>SUMIF(B272,"=3")/3</f>
        <v>1</v>
      </c>
      <c r="I485" s="115">
        <f>SUMIF(B272,"=4")/4</f>
        <v>0</v>
      </c>
      <c r="J485" s="115">
        <f>SUMIF(B272,"=5")/5</f>
        <v>0</v>
      </c>
      <c r="K485" s="140">
        <f t="shared" si="28"/>
        <v>1</v>
      </c>
      <c r="L485" s="265"/>
      <c r="M485" s="266"/>
      <c r="N485" s="269"/>
      <c r="O485" s="267"/>
      <c r="P485" s="262"/>
      <c r="Q485" s="263"/>
      <c r="R485" s="145"/>
      <c r="S485" s="115"/>
      <c r="T485" s="115"/>
      <c r="U485" s="115"/>
      <c r="V485" s="115"/>
      <c r="W485" s="115"/>
      <c r="X485" s="115"/>
      <c r="Y485" s="115"/>
      <c r="Z485" s="271"/>
      <c r="AA485" s="271"/>
      <c r="AB485" s="273"/>
    </row>
    <row r="486" spans="3:28" customFormat="1" ht="15" customHeight="1">
      <c r="C486" s="238"/>
      <c r="D486" s="227"/>
      <c r="E486" s="264">
        <v>1960</v>
      </c>
      <c r="F486" s="115">
        <f>SUMIF(B271,"=1")/1</f>
        <v>0</v>
      </c>
      <c r="G486" s="115">
        <f>SUMIF(B271,"=2")/2</f>
        <v>0</v>
      </c>
      <c r="H486" s="115">
        <f>SUMIF(B271,"=3")/3</f>
        <v>1</v>
      </c>
      <c r="I486" s="115">
        <f>SUMIF(B271,"=4")/4</f>
        <v>0</v>
      </c>
      <c r="J486" s="115">
        <f>SUMIF(B271,"=5")/5</f>
        <v>0</v>
      </c>
      <c r="K486" s="140">
        <f t="shared" si="28"/>
        <v>1</v>
      </c>
      <c r="L486" s="265"/>
      <c r="M486" s="266"/>
      <c r="N486" s="269"/>
      <c r="O486" s="267"/>
      <c r="P486" s="262"/>
      <c r="Q486" s="263"/>
      <c r="R486" s="145"/>
      <c r="S486" s="115"/>
      <c r="T486" s="115"/>
      <c r="U486" s="115"/>
      <c r="V486" s="115"/>
      <c r="W486" s="115"/>
      <c r="X486" s="115"/>
      <c r="Y486" s="115"/>
      <c r="Z486" s="271"/>
      <c r="AA486" s="271"/>
      <c r="AB486" s="273"/>
    </row>
    <row r="487" spans="3:28" customFormat="1" ht="15" customHeight="1">
      <c r="C487" s="238"/>
      <c r="D487" s="227"/>
      <c r="E487" s="264">
        <v>1961</v>
      </c>
      <c r="F487" s="115">
        <f>SUMIF(B268:B269,"=1")/1</f>
        <v>0</v>
      </c>
      <c r="G487" s="115">
        <f>SUMIF(B268:B269,"=2")/2</f>
        <v>0</v>
      </c>
      <c r="H487" s="115">
        <f>SUMIF(B268:B269,"=3")/3</f>
        <v>2</v>
      </c>
      <c r="I487" s="115">
        <f>SUMIF(B268:B269,"=4")/4</f>
        <v>0</v>
      </c>
      <c r="J487" s="115">
        <f>SUMIF(B268:B269,"=5")/5</f>
        <v>0</v>
      </c>
      <c r="K487" s="260">
        <f t="shared" si="28"/>
        <v>2</v>
      </c>
      <c r="L487" s="292"/>
      <c r="M487" s="293"/>
      <c r="N487" s="294"/>
      <c r="O487" s="295"/>
      <c r="P487" s="262"/>
      <c r="Q487" s="263"/>
      <c r="R487" s="145"/>
      <c r="S487" s="115"/>
      <c r="T487" s="115"/>
      <c r="U487" s="115"/>
      <c r="V487" s="115"/>
      <c r="W487" s="115"/>
      <c r="X487" s="115"/>
      <c r="Y487" s="115"/>
      <c r="Z487" s="271"/>
      <c r="AA487" s="271"/>
      <c r="AB487" s="273"/>
    </row>
    <row r="488" spans="3:28" customFormat="1" ht="15" customHeight="1">
      <c r="C488" s="238"/>
      <c r="D488" s="227"/>
      <c r="E488" s="264">
        <v>1962</v>
      </c>
      <c r="F488" s="115">
        <f>SUMIF(B264:B267,"=1")/1</f>
        <v>2</v>
      </c>
      <c r="G488" s="115">
        <f>SUMIF(B264:B267,"=2")/2</f>
        <v>0</v>
      </c>
      <c r="H488" s="115">
        <f>SUMIF(B264:B267,"=3")/3</f>
        <v>2</v>
      </c>
      <c r="I488" s="115">
        <f>SUMIF(B264:B267,"=4")/4</f>
        <v>0</v>
      </c>
      <c r="J488" s="115">
        <f>SUMIF(B264:B267,"=5")/5</f>
        <v>0</v>
      </c>
      <c r="K488" s="260">
        <f t="shared" si="28"/>
        <v>4</v>
      </c>
      <c r="L488" s="265"/>
      <c r="M488" s="266"/>
      <c r="N488" s="269"/>
      <c r="O488" s="267"/>
      <c r="P488" s="262"/>
      <c r="Q488" s="263"/>
      <c r="R488" s="145"/>
      <c r="S488" s="115"/>
      <c r="T488" s="115"/>
      <c r="U488" s="115"/>
      <c r="V488" s="115"/>
      <c r="W488" s="115"/>
      <c r="X488" s="115"/>
      <c r="Y488" s="115"/>
      <c r="Z488" s="271"/>
      <c r="AA488" s="271"/>
      <c r="AB488" s="273"/>
    </row>
    <row r="489" spans="3:28" customFormat="1" ht="15" customHeight="1">
      <c r="C489" s="238"/>
      <c r="D489" s="227"/>
      <c r="E489" s="264">
        <v>1963</v>
      </c>
      <c r="F489" s="115">
        <f>SUMIF(B263,"=1")/1</f>
        <v>0</v>
      </c>
      <c r="G489" s="115">
        <f>SUMIF(B263,"=2")/2</f>
        <v>0</v>
      </c>
      <c r="H489" s="115">
        <f>SUMIF(B263,"=3")/3</f>
        <v>1</v>
      </c>
      <c r="I489" s="115">
        <f>SUMIF(B263,"=4")/4</f>
        <v>0</v>
      </c>
      <c r="J489" s="115">
        <f>SUMIF(B263,"=5")/5</f>
        <v>0</v>
      </c>
      <c r="K489" s="260">
        <f t="shared" si="28"/>
        <v>1</v>
      </c>
      <c r="L489" s="292"/>
      <c r="M489" s="293"/>
      <c r="N489" s="294"/>
      <c r="O489" s="295"/>
      <c r="P489" s="262"/>
      <c r="Q489" s="263"/>
      <c r="R489" s="145"/>
      <c r="S489" s="115"/>
      <c r="T489" s="115"/>
      <c r="U489" s="115"/>
      <c r="V489" s="115"/>
      <c r="W489" s="115"/>
      <c r="X489" s="115"/>
      <c r="Y489" s="115"/>
      <c r="Z489" s="271"/>
      <c r="AA489" s="271"/>
      <c r="AB489" s="273"/>
    </row>
    <row r="490" spans="3:28" customFormat="1" ht="15" customHeight="1">
      <c r="C490" s="238"/>
      <c r="D490" s="227"/>
      <c r="E490" s="264">
        <v>1964</v>
      </c>
      <c r="F490" s="115">
        <f>SUMIF(B262,"=1")/1</f>
        <v>0</v>
      </c>
      <c r="G490" s="115">
        <f>SUMIF(B262,"=2")/2</f>
        <v>0</v>
      </c>
      <c r="H490" s="115">
        <f>SUMIF(B262,"=3")/3</f>
        <v>1</v>
      </c>
      <c r="I490" s="115">
        <f>SUMIF(B262,"=4")/4</f>
        <v>0</v>
      </c>
      <c r="J490" s="115">
        <f>SUMIF(B262,"=5")/5</f>
        <v>0</v>
      </c>
      <c r="K490" s="260">
        <f t="shared" si="28"/>
        <v>1</v>
      </c>
      <c r="L490" s="265"/>
      <c r="M490" s="266"/>
      <c r="N490" s="269"/>
      <c r="O490" s="267"/>
      <c r="P490" s="262"/>
      <c r="Q490" s="263"/>
      <c r="R490" s="145"/>
      <c r="S490" s="115"/>
      <c r="T490" s="115"/>
      <c r="U490" s="115"/>
      <c r="V490" s="115"/>
      <c r="W490" s="115"/>
      <c r="X490" s="115"/>
      <c r="Y490" s="115"/>
      <c r="Z490" s="271"/>
      <c r="AA490" s="271"/>
      <c r="AB490" s="273"/>
    </row>
    <row r="491" spans="3:28" customFormat="1" ht="15" customHeight="1">
      <c r="C491" s="238"/>
      <c r="D491" s="290"/>
      <c r="E491" s="264">
        <v>1965</v>
      </c>
      <c r="F491" s="115">
        <f>SUMIF(B239:B261,"=1")/1</f>
        <v>1</v>
      </c>
      <c r="G491" s="115">
        <f>SUMIF(B239:B261,"=2")/2</f>
        <v>1</v>
      </c>
      <c r="H491" s="115">
        <f>SUMIF(B239:B261,"=3")/3</f>
        <v>21</v>
      </c>
      <c r="I491" s="115">
        <f>SUMIF(B239:B261,"=4")/4</f>
        <v>0</v>
      </c>
      <c r="J491" s="115">
        <f>SUMIF(B239:B261,"=5")/5</f>
        <v>0</v>
      </c>
      <c r="K491" s="140">
        <f t="shared" si="28"/>
        <v>23</v>
      </c>
      <c r="L491" s="265"/>
      <c r="M491" s="266"/>
      <c r="N491" s="269"/>
      <c r="O491" s="267"/>
      <c r="P491" s="262"/>
      <c r="Q491" s="263"/>
      <c r="R491" s="145"/>
      <c r="S491" s="115"/>
      <c r="T491" s="115"/>
      <c r="U491" s="115"/>
      <c r="V491" s="115"/>
      <c r="W491" s="115"/>
      <c r="X491" s="115"/>
      <c r="Y491" s="115"/>
      <c r="Z491" s="271"/>
      <c r="AA491" s="271"/>
      <c r="AB491" s="273"/>
    </row>
    <row r="492" spans="3:28" customFormat="1" ht="15" customHeight="1">
      <c r="C492" s="238"/>
      <c r="D492" s="290"/>
      <c r="E492" s="264">
        <v>1966</v>
      </c>
      <c r="F492" s="115">
        <f>SUMIF(B232:B238,"=1")/1</f>
        <v>1</v>
      </c>
      <c r="G492" s="115">
        <f>SUMIF(B232:B238,"=2")/2</f>
        <v>1</v>
      </c>
      <c r="H492" s="115">
        <f>SUMIF(B232:B238,"=3")/3</f>
        <v>4</v>
      </c>
      <c r="I492" s="115">
        <f>SUMIF(B232:B238,"=4")/4</f>
        <v>0</v>
      </c>
      <c r="J492" s="115">
        <f>SUMIF(B232:B238,"=5")/5</f>
        <v>1</v>
      </c>
      <c r="K492" s="140">
        <f t="shared" si="28"/>
        <v>7</v>
      </c>
      <c r="L492" s="265"/>
      <c r="M492" s="266"/>
      <c r="N492" s="269"/>
      <c r="O492" s="267"/>
      <c r="P492" s="262"/>
      <c r="Q492" s="263"/>
      <c r="R492" s="145"/>
      <c r="S492" s="115"/>
      <c r="T492" s="115"/>
      <c r="U492" s="115"/>
      <c r="V492" s="115"/>
      <c r="W492" s="115"/>
      <c r="X492" s="115"/>
      <c r="Y492" s="115"/>
      <c r="Z492" s="271"/>
      <c r="AA492" s="271"/>
      <c r="AB492" s="273"/>
    </row>
    <row r="493" spans="3:28" customFormat="1" ht="15" customHeight="1">
      <c r="C493" s="238"/>
      <c r="D493" s="227"/>
      <c r="E493" s="264">
        <v>1967</v>
      </c>
      <c r="F493" s="115">
        <f>SUMIF(B227:B231,"=1")/1</f>
        <v>1</v>
      </c>
      <c r="G493" s="115">
        <f>SUMIF(B227:B231,"=2")/2</f>
        <v>0</v>
      </c>
      <c r="H493" s="115">
        <f>SUMIF(B227:B231,"=3")/3</f>
        <v>4</v>
      </c>
      <c r="I493" s="115">
        <f>SUMIF(B227:B231,"=4")/4</f>
        <v>0</v>
      </c>
      <c r="J493" s="115">
        <f>SUMIF(B227:B231,"=5")/5</f>
        <v>0</v>
      </c>
      <c r="K493" s="140">
        <f t="shared" si="28"/>
        <v>5</v>
      </c>
      <c r="L493" s="265"/>
      <c r="M493" s="266"/>
      <c r="N493" s="269"/>
      <c r="O493" s="267"/>
      <c r="P493" s="262"/>
      <c r="Q493" s="263"/>
      <c r="R493" s="145"/>
      <c r="S493" s="115"/>
      <c r="T493" s="115"/>
      <c r="U493" s="115"/>
      <c r="V493" s="115"/>
      <c r="W493" s="115"/>
      <c r="X493" s="115"/>
      <c r="Y493" s="115"/>
      <c r="Z493" s="271"/>
      <c r="AA493" s="271"/>
      <c r="AB493" s="273"/>
    </row>
    <row r="494" spans="3:28" customFormat="1" ht="15" customHeight="1">
      <c r="C494" s="238"/>
      <c r="D494" s="227"/>
      <c r="E494" s="264">
        <v>1968</v>
      </c>
      <c r="F494" s="115">
        <f>SUMIF(B223:B226,"=1")/1</f>
        <v>0</v>
      </c>
      <c r="G494" s="115">
        <f>SUMIF(B223:B226,"=2")/2</f>
        <v>0</v>
      </c>
      <c r="H494" s="115">
        <f>SUMIF(B223:B226,"=3")/3</f>
        <v>3</v>
      </c>
      <c r="I494" s="115">
        <f>SUMIF(B223:B226,"=4")/4</f>
        <v>0</v>
      </c>
      <c r="J494" s="115">
        <f>SUMIF(B223:B226,"=5")/5</f>
        <v>1</v>
      </c>
      <c r="K494" s="140">
        <f t="shared" si="28"/>
        <v>4</v>
      </c>
      <c r="L494" s="265"/>
      <c r="M494" s="266"/>
      <c r="N494" s="269"/>
      <c r="O494" s="267"/>
      <c r="P494" s="262"/>
      <c r="Q494" s="263"/>
      <c r="R494" s="145"/>
      <c r="S494" s="115"/>
      <c r="T494" s="115"/>
      <c r="U494" s="115"/>
      <c r="V494" s="115"/>
      <c r="W494" s="115"/>
      <c r="X494" s="115"/>
      <c r="Y494" s="115"/>
      <c r="Z494" s="271"/>
      <c r="AA494" s="271"/>
      <c r="AB494" s="273"/>
    </row>
    <row r="495" spans="3:28" customFormat="1" ht="15" customHeight="1">
      <c r="C495" s="238"/>
      <c r="D495" s="227"/>
      <c r="E495" s="264">
        <v>1969</v>
      </c>
      <c r="F495" s="115">
        <f>SUMIF(B220:B221,"=1")/1</f>
        <v>0</v>
      </c>
      <c r="G495" s="115">
        <f>SUMIF(B220:B221,"=2")/2</f>
        <v>1</v>
      </c>
      <c r="H495" s="115">
        <f>SUMIF(B220:B221,"=3")/3</f>
        <v>1</v>
      </c>
      <c r="I495" s="115">
        <f>SUMIF(B220:B221,"=4")/4</f>
        <v>0</v>
      </c>
      <c r="J495" s="115">
        <f>SUMIF(B220:B221,"=5")/5</f>
        <v>0</v>
      </c>
      <c r="K495" s="260">
        <f t="shared" si="28"/>
        <v>2</v>
      </c>
      <c r="L495" s="292"/>
      <c r="M495" s="293"/>
      <c r="N495" s="294"/>
      <c r="O495" s="295"/>
      <c r="P495" s="262"/>
      <c r="Q495" s="263"/>
      <c r="R495" s="145"/>
      <c r="S495" s="115"/>
      <c r="T495" s="115"/>
      <c r="U495" s="115"/>
      <c r="V495" s="115"/>
      <c r="W495" s="115"/>
      <c r="X495" s="115"/>
      <c r="Y495" s="115"/>
      <c r="Z495" s="271"/>
      <c r="AA495" s="271"/>
      <c r="AB495" s="273"/>
    </row>
    <row r="496" spans="3:28" customFormat="1" ht="15" customHeight="1">
      <c r="C496" s="238"/>
      <c r="D496" s="227"/>
      <c r="E496" s="264">
        <v>1970</v>
      </c>
      <c r="F496" s="115">
        <f>SUMIF(B214:B219,"=1")/1</f>
        <v>1</v>
      </c>
      <c r="G496" s="115">
        <f>SUMIF(B214:B219,"=2")/2</f>
        <v>0</v>
      </c>
      <c r="H496" s="115">
        <f>SUMIF(B214:B219,"=3")/3</f>
        <v>5</v>
      </c>
      <c r="I496" s="115">
        <f>SUMIF(B214:B219,"=4")/4</f>
        <v>0</v>
      </c>
      <c r="J496" s="115">
        <f>SUMIF(B214:B219,"=5")/5</f>
        <v>0</v>
      </c>
      <c r="K496" s="260">
        <f t="shared" si="28"/>
        <v>6</v>
      </c>
      <c r="L496" s="265"/>
      <c r="M496" s="266"/>
      <c r="N496" s="269"/>
      <c r="O496" s="267"/>
      <c r="P496" s="262"/>
      <c r="Q496" s="263"/>
      <c r="R496" s="145"/>
      <c r="S496" s="115"/>
      <c r="T496" s="115"/>
      <c r="U496" s="115"/>
      <c r="V496" s="115"/>
      <c r="W496" s="115"/>
      <c r="X496" s="115"/>
      <c r="Y496" s="115"/>
      <c r="Z496" s="271"/>
      <c r="AA496" s="271"/>
      <c r="AB496" s="273"/>
    </row>
    <row r="497" spans="3:28" customFormat="1" ht="15" customHeight="1">
      <c r="C497" s="238"/>
      <c r="D497" s="290"/>
      <c r="E497" s="264">
        <v>1971</v>
      </c>
      <c r="F497" s="115">
        <f>SUMIF(B210:B213,"=1")/1</f>
        <v>2</v>
      </c>
      <c r="G497" s="115">
        <f>SUMIF(B210:B213,"=2")/2</f>
        <v>0</v>
      </c>
      <c r="H497" s="115">
        <f>SUMIF(B210:B213,"=3")/3</f>
        <v>2</v>
      </c>
      <c r="I497" s="115">
        <f>SUMIF(B210:B213,"=4")/4</f>
        <v>0</v>
      </c>
      <c r="J497" s="115">
        <f>SUMIF(B210:B213,"=5")/5</f>
        <v>0</v>
      </c>
      <c r="K497" s="140">
        <f t="shared" si="28"/>
        <v>4</v>
      </c>
      <c r="L497" s="265"/>
      <c r="M497" s="266"/>
      <c r="N497" s="269"/>
      <c r="O497" s="267"/>
      <c r="P497" s="262"/>
      <c r="Q497" s="263"/>
      <c r="R497" s="145"/>
      <c r="S497" s="115"/>
      <c r="T497" s="115"/>
      <c r="U497" s="115"/>
      <c r="V497" s="115"/>
      <c r="W497" s="115"/>
      <c r="X497" s="115"/>
      <c r="Y497" s="115"/>
      <c r="Z497" s="271"/>
      <c r="AA497" s="271"/>
      <c r="AB497" s="273"/>
    </row>
    <row r="498" spans="3:28" customFormat="1" ht="15" customHeight="1">
      <c r="C498" s="238"/>
      <c r="D498" s="290"/>
      <c r="E498" s="264">
        <v>1972</v>
      </c>
      <c r="F498" s="115">
        <f>SUMIF(B207:B209,"=1")/1</f>
        <v>1</v>
      </c>
      <c r="G498" s="115">
        <f>SUMIF(B207:B209,"=2")/2</f>
        <v>0</v>
      </c>
      <c r="H498" s="115">
        <f>SUMIF(B207:B209,"=3")/3</f>
        <v>2</v>
      </c>
      <c r="I498" s="115">
        <f>SUMIF(B207:B209,"=4")/4</f>
        <v>0</v>
      </c>
      <c r="J498" s="115">
        <f>SUMIF(B207:B209,"=5")/5</f>
        <v>0</v>
      </c>
      <c r="K498" s="140">
        <f t="shared" si="28"/>
        <v>3</v>
      </c>
      <c r="L498" s="265"/>
      <c r="M498" s="266"/>
      <c r="N498" s="269"/>
      <c r="O498" s="267"/>
      <c r="P498" s="262"/>
      <c r="Q498" s="263"/>
      <c r="R498" s="145"/>
      <c r="S498" s="115"/>
      <c r="T498" s="115"/>
      <c r="U498" s="115"/>
      <c r="V498" s="115"/>
      <c r="W498" s="115"/>
      <c r="X498" s="115"/>
      <c r="Y498" s="115"/>
      <c r="Z498" s="271"/>
      <c r="AA498" s="271"/>
      <c r="AB498" s="273"/>
    </row>
    <row r="499" spans="3:28" customFormat="1" ht="15" customHeight="1">
      <c r="C499" s="238"/>
      <c r="D499" s="227"/>
      <c r="E499" s="264">
        <v>1973</v>
      </c>
      <c r="F499" s="115">
        <f>SUMIF(B204:B206,"=1")/1</f>
        <v>0</v>
      </c>
      <c r="G499" s="115">
        <f>SUMIF(B204:B206,"=2")/2</f>
        <v>1</v>
      </c>
      <c r="H499" s="115">
        <f>SUMIF(B204:B206,"=3")/3</f>
        <v>2</v>
      </c>
      <c r="I499" s="115">
        <f>SUMIF(B204:B206,"=4")/4</f>
        <v>0</v>
      </c>
      <c r="J499" s="115">
        <f>SUMIF(B204:B206,"=5")/5</f>
        <v>0</v>
      </c>
      <c r="K499" s="140">
        <f t="shared" si="28"/>
        <v>3</v>
      </c>
      <c r="L499" s="265"/>
      <c r="M499" s="266"/>
      <c r="N499" s="269"/>
      <c r="O499" s="267"/>
      <c r="P499" s="262"/>
      <c r="Q499" s="263"/>
      <c r="R499" s="145"/>
      <c r="S499" s="115"/>
      <c r="T499" s="115"/>
      <c r="U499" s="115"/>
      <c r="V499" s="115"/>
      <c r="W499" s="115"/>
      <c r="X499" s="115"/>
      <c r="Y499" s="115"/>
      <c r="Z499" s="271"/>
      <c r="AA499" s="271"/>
      <c r="AB499" s="273"/>
    </row>
    <row r="500" spans="3:28" customFormat="1" ht="15" customHeight="1">
      <c r="C500" s="238"/>
      <c r="D500" s="227"/>
      <c r="E500" s="264">
        <v>1974</v>
      </c>
      <c r="F500" s="115">
        <f>SUMIF(B195:B203,"=1")/1</f>
        <v>1</v>
      </c>
      <c r="G500" s="115">
        <f>SUMIF(B195:B203,"=2")/2</f>
        <v>0</v>
      </c>
      <c r="H500" s="115">
        <f>SUMIF(B195:B203,"=3")/3</f>
        <v>8</v>
      </c>
      <c r="I500" s="115">
        <f>SUMIF(B195:B203,"=4")/4</f>
        <v>0</v>
      </c>
      <c r="J500" s="115">
        <f>SUMIF(B195:B203,"=5")/5</f>
        <v>0</v>
      </c>
      <c r="K500" s="140">
        <f t="shared" si="28"/>
        <v>9</v>
      </c>
      <c r="L500" s="265"/>
      <c r="M500" s="266"/>
      <c r="N500" s="269"/>
      <c r="O500" s="267"/>
      <c r="P500" s="262"/>
      <c r="Q500" s="263"/>
      <c r="R500" s="145"/>
      <c r="S500" s="115"/>
      <c r="T500" s="115"/>
      <c r="U500" s="115"/>
      <c r="V500" s="115"/>
      <c r="W500" s="115"/>
      <c r="X500" s="115"/>
      <c r="Y500" s="115"/>
      <c r="Z500" s="271"/>
      <c r="AA500" s="271"/>
      <c r="AB500" s="273"/>
    </row>
    <row r="501" spans="3:28" customFormat="1" ht="15" customHeight="1">
      <c r="C501" s="238"/>
      <c r="D501" s="227"/>
      <c r="E501" s="264">
        <v>1975</v>
      </c>
      <c r="F501" s="115">
        <f>SUMIF(B185:B194,"=1")/1</f>
        <v>0</v>
      </c>
      <c r="G501" s="115">
        <f>SUMIF(B185:B194,"=2")/2</f>
        <v>3</v>
      </c>
      <c r="H501" s="115">
        <f>SUMIF(B185:B194,"=3")/3</f>
        <v>5</v>
      </c>
      <c r="I501" s="115">
        <f>SUMIF(B185:B194,"=4")/4</f>
        <v>0</v>
      </c>
      <c r="J501" s="115">
        <f>SUMIF(B185:B194,"=5")/5</f>
        <v>2</v>
      </c>
      <c r="K501" s="260">
        <f t="shared" si="28"/>
        <v>10</v>
      </c>
      <c r="L501" s="292"/>
      <c r="M501" s="293"/>
      <c r="N501" s="294"/>
      <c r="O501" s="295"/>
      <c r="P501" s="262"/>
      <c r="Q501" s="263"/>
      <c r="R501" s="145"/>
      <c r="S501" s="115"/>
      <c r="T501" s="115"/>
      <c r="U501" s="115"/>
      <c r="V501" s="115"/>
      <c r="W501" s="115"/>
      <c r="X501" s="115"/>
      <c r="Y501" s="115"/>
      <c r="Z501" s="271"/>
      <c r="AA501" s="271"/>
      <c r="AB501" s="273"/>
    </row>
    <row r="502" spans="3:28" customFormat="1" ht="15" customHeight="1">
      <c r="C502" s="238"/>
      <c r="D502" s="227"/>
      <c r="E502" s="264">
        <v>1976</v>
      </c>
      <c r="F502" s="115">
        <f>SUMIF(B181:B184,"=1")/1</f>
        <v>0</v>
      </c>
      <c r="G502" s="115">
        <f>SUMIF(B181:B184,"=2")/2</f>
        <v>1</v>
      </c>
      <c r="H502" s="115">
        <f>SUMIF(B181:B184,"=3")/3</f>
        <v>3</v>
      </c>
      <c r="I502" s="115">
        <f>SUMIF(B181:B184,"=4")/4</f>
        <v>0</v>
      </c>
      <c r="J502" s="115">
        <f>SUMIF(B181:B184,"=5")/5</f>
        <v>0</v>
      </c>
      <c r="K502" s="260">
        <f t="shared" si="28"/>
        <v>4</v>
      </c>
      <c r="L502" s="265"/>
      <c r="M502" s="266"/>
      <c r="N502" s="269"/>
      <c r="O502" s="267"/>
      <c r="P502" s="262"/>
      <c r="Q502" s="263"/>
      <c r="R502" s="145"/>
      <c r="S502" s="115"/>
      <c r="T502" s="115"/>
      <c r="U502" s="115"/>
      <c r="V502" s="115"/>
      <c r="W502" s="115"/>
      <c r="X502" s="115"/>
      <c r="Y502" s="115"/>
      <c r="Z502" s="271"/>
      <c r="AA502" s="271"/>
      <c r="AB502" s="273"/>
    </row>
    <row r="503" spans="3:28" customFormat="1" ht="15" customHeight="1">
      <c r="C503" s="238"/>
      <c r="D503" s="290"/>
      <c r="E503" s="264">
        <v>1977</v>
      </c>
      <c r="F503" s="115">
        <f>SUMIF(B176:B180,"=1")/1</f>
        <v>0</v>
      </c>
      <c r="G503" s="115">
        <f>SUMIF(B176:B180,"=2")/2</f>
        <v>0</v>
      </c>
      <c r="H503" s="115">
        <f>SUMIF(B176:B180,"=3")/3</f>
        <v>5</v>
      </c>
      <c r="I503" s="115">
        <f>SUMIF(B176:B180,"=4")/4</f>
        <v>0</v>
      </c>
      <c r="J503" s="115">
        <f>SUMIF(B176:B180,"=5")/5</f>
        <v>0</v>
      </c>
      <c r="K503" s="140">
        <f t="shared" si="28"/>
        <v>5</v>
      </c>
      <c r="L503" s="265"/>
      <c r="M503" s="266"/>
      <c r="N503" s="269"/>
      <c r="O503" s="267"/>
      <c r="P503" s="262"/>
      <c r="Q503" s="263"/>
      <c r="R503" s="145"/>
      <c r="S503" s="115"/>
      <c r="T503" s="115"/>
      <c r="U503" s="115"/>
      <c r="V503" s="115"/>
      <c r="W503" s="115"/>
      <c r="X503" s="115"/>
      <c r="Y503" s="115"/>
      <c r="Z503" s="271"/>
      <c r="AA503" s="271"/>
      <c r="AB503" s="273"/>
    </row>
    <row r="504" spans="3:28" customFormat="1" ht="15" customHeight="1">
      <c r="C504" s="238"/>
      <c r="D504" s="290"/>
      <c r="E504" s="264">
        <v>1978</v>
      </c>
      <c r="F504" s="115">
        <f>SUMIF(B170:B175,"=1")/1</f>
        <v>0</v>
      </c>
      <c r="G504" s="115">
        <f>SUMIF(B170:B175,"=2")/2</f>
        <v>2</v>
      </c>
      <c r="H504" s="115">
        <f>SUMIF(B170:B175,"=3")/3</f>
        <v>4</v>
      </c>
      <c r="I504" s="115">
        <f>SUMIF(B170:B175,"=4")/4</f>
        <v>0</v>
      </c>
      <c r="J504" s="115">
        <f>SUMIF(B170:B175,"=5")/5</f>
        <v>0</v>
      </c>
      <c r="K504" s="140">
        <f t="shared" si="28"/>
        <v>6</v>
      </c>
      <c r="L504" s="265"/>
      <c r="M504" s="266"/>
      <c r="N504" s="269"/>
      <c r="O504" s="267"/>
      <c r="P504" s="262"/>
      <c r="Q504" s="263"/>
      <c r="R504" s="145"/>
      <c r="S504" s="115"/>
      <c r="T504" s="115"/>
      <c r="U504" s="115"/>
      <c r="V504" s="115"/>
      <c r="W504" s="115"/>
      <c r="X504" s="115"/>
      <c r="Y504" s="115"/>
      <c r="Z504" s="271"/>
      <c r="AA504" s="271"/>
      <c r="AB504" s="273"/>
    </row>
    <row r="505" spans="3:28" customFormat="1" ht="15" customHeight="1">
      <c r="C505" s="238"/>
      <c r="D505" s="227"/>
      <c r="E505" s="264">
        <v>1979</v>
      </c>
      <c r="F505" s="115">
        <f>SUMIF(B164:B169,"=1")/1</f>
        <v>0</v>
      </c>
      <c r="G505" s="115">
        <f>SUMIF(B164:B169,"=2")/2</f>
        <v>1</v>
      </c>
      <c r="H505" s="115">
        <f>SUMIF(B164:B169,"=3")/3</f>
        <v>4</v>
      </c>
      <c r="I505" s="115">
        <f>SUMIF(B164:B169,"=4")/4</f>
        <v>0</v>
      </c>
      <c r="J505" s="115">
        <f>SUMIF(B164:B169,"=5")/5</f>
        <v>1</v>
      </c>
      <c r="K505" s="140">
        <f t="shared" ref="K505:K541" si="29">SUM(F505:J505)</f>
        <v>6</v>
      </c>
      <c r="L505" s="265"/>
      <c r="M505" s="266"/>
      <c r="N505" s="269"/>
      <c r="O505" s="267"/>
      <c r="P505" s="262"/>
      <c r="Q505" s="263"/>
      <c r="R505" s="145"/>
      <c r="S505" s="115"/>
      <c r="T505" s="115"/>
      <c r="U505" s="115"/>
      <c r="V505" s="115"/>
      <c r="W505" s="115"/>
      <c r="X505" s="115"/>
      <c r="Y505" s="115"/>
      <c r="Z505" s="271"/>
      <c r="AA505" s="271"/>
      <c r="AB505" s="273"/>
    </row>
    <row r="506" spans="3:28" customFormat="1" ht="15" customHeight="1">
      <c r="C506" s="238"/>
      <c r="D506" s="227"/>
      <c r="E506" s="264">
        <v>1980</v>
      </c>
      <c r="F506" s="115">
        <f>SUMIF(B159:B163,"=1")/1</f>
        <v>1</v>
      </c>
      <c r="G506" s="115">
        <f>SUMIF(B159:B163,"=2")/2</f>
        <v>0</v>
      </c>
      <c r="H506" s="115">
        <f>SUMIF(B159:B163,"=3")/3</f>
        <v>4</v>
      </c>
      <c r="I506" s="115">
        <f>SUMIF(B159:B163,"=4")/4</f>
        <v>0</v>
      </c>
      <c r="J506" s="115">
        <f>SUMIF(B159:B163,"=5")/5</f>
        <v>0</v>
      </c>
      <c r="K506" s="140">
        <f t="shared" si="29"/>
        <v>5</v>
      </c>
      <c r="L506" s="265"/>
      <c r="M506" s="266"/>
      <c r="N506" s="269"/>
      <c r="O506" s="267"/>
      <c r="P506" s="262"/>
      <c r="Q506" s="263"/>
      <c r="R506" s="145"/>
      <c r="S506" s="115"/>
      <c r="T506" s="115"/>
      <c r="U506" s="115"/>
      <c r="V506" s="115"/>
      <c r="W506" s="115"/>
      <c r="X506" s="115"/>
      <c r="Y506" s="115"/>
      <c r="Z506" s="271"/>
      <c r="AA506" s="271"/>
      <c r="AB506" s="273"/>
    </row>
    <row r="507" spans="3:28" customFormat="1" ht="15" customHeight="1">
      <c r="C507" s="238"/>
      <c r="D507" s="227"/>
      <c r="E507" s="264">
        <v>1981</v>
      </c>
      <c r="F507" s="115">
        <f>SUMIF(B153:B158,"=1")/1</f>
        <v>1</v>
      </c>
      <c r="G507" s="115">
        <f>SUMIF(B153:B158,"=2")/2</f>
        <v>1</v>
      </c>
      <c r="H507" s="115">
        <f>SUMIF(B153:B158,"=3")/3</f>
        <v>4</v>
      </c>
      <c r="I507" s="115">
        <f>SUMIF(B153:B158,"=4")/4</f>
        <v>0</v>
      </c>
      <c r="J507" s="115">
        <f>SUMIF(B153:B158,"=5")/5</f>
        <v>0</v>
      </c>
      <c r="K507" s="260">
        <f t="shared" si="29"/>
        <v>6</v>
      </c>
      <c r="L507" s="292"/>
      <c r="M507" s="293"/>
      <c r="N507" s="294"/>
      <c r="O507" s="295"/>
      <c r="P507" s="262"/>
      <c r="Q507" s="263"/>
      <c r="R507" s="145"/>
      <c r="S507" s="115"/>
      <c r="T507" s="115"/>
      <c r="U507" s="115"/>
      <c r="V507" s="115"/>
      <c r="W507" s="115"/>
      <c r="X507" s="115"/>
      <c r="Y507" s="115"/>
      <c r="Z507" s="271"/>
      <c r="AA507" s="271"/>
      <c r="AB507" s="273"/>
    </row>
    <row r="508" spans="3:28" customFormat="1" ht="15" customHeight="1">
      <c r="C508" s="238"/>
      <c r="D508" s="227"/>
      <c r="E508" s="264">
        <v>1982</v>
      </c>
      <c r="F508" s="115">
        <f>SUMIF(B151:B152,"=1")/1</f>
        <v>1</v>
      </c>
      <c r="G508" s="115">
        <f>SUMIF(B151:B152,"=2")/2</f>
        <v>0</v>
      </c>
      <c r="H508" s="115">
        <f>SUMIF(B151:B152,"=3")/3</f>
        <v>1</v>
      </c>
      <c r="I508" s="115">
        <f>SUMIF(B151:B152,"=4")/4</f>
        <v>0</v>
      </c>
      <c r="J508" s="115">
        <f>SUMIF(B151:B152,"=5")/5</f>
        <v>0</v>
      </c>
      <c r="K508" s="260">
        <f t="shared" si="29"/>
        <v>2</v>
      </c>
      <c r="L508" s="265"/>
      <c r="M508" s="266"/>
      <c r="N508" s="269"/>
      <c r="O508" s="267"/>
      <c r="P508" s="262"/>
      <c r="Q508" s="263"/>
      <c r="R508" s="145"/>
      <c r="S508" s="115"/>
      <c r="T508" s="115"/>
      <c r="U508" s="115"/>
      <c r="V508" s="115"/>
      <c r="W508" s="115"/>
      <c r="X508" s="115"/>
      <c r="Y508" s="115"/>
      <c r="Z508" s="271"/>
      <c r="AA508" s="271"/>
      <c r="AB508" s="273"/>
    </row>
    <row r="509" spans="3:28" customFormat="1" ht="15" customHeight="1">
      <c r="C509" s="238"/>
      <c r="D509" s="290"/>
      <c r="E509" s="264">
        <v>1983</v>
      </c>
      <c r="F509" s="115">
        <f>SUMIF(B147:B150,"=1")/1</f>
        <v>0</v>
      </c>
      <c r="G509" s="115">
        <f>SUMIF(B147:B150,"=2")/2</f>
        <v>0</v>
      </c>
      <c r="H509" s="115">
        <f>SUMIF(B147:B150,"=3")/3</f>
        <v>2</v>
      </c>
      <c r="I509" s="115">
        <f>SUMIF(B147:B150,"=4")/4</f>
        <v>2</v>
      </c>
      <c r="J509" s="115">
        <f>SUMIF(B147:B150,"=5")/5</f>
        <v>0</v>
      </c>
      <c r="K509" s="140">
        <f t="shared" si="29"/>
        <v>4</v>
      </c>
      <c r="L509" s="265"/>
      <c r="M509" s="266"/>
      <c r="N509" s="269"/>
      <c r="O509" s="267"/>
      <c r="P509" s="262"/>
      <c r="Q509" s="263"/>
      <c r="R509" s="145"/>
      <c r="S509" s="115"/>
      <c r="T509" s="115"/>
      <c r="U509" s="115"/>
      <c r="V509" s="115"/>
      <c r="W509" s="115"/>
      <c r="X509" s="115"/>
      <c r="Y509" s="115"/>
      <c r="Z509" s="271"/>
      <c r="AA509" s="271"/>
      <c r="AB509" s="273"/>
    </row>
    <row r="510" spans="3:28" customFormat="1" ht="15" customHeight="1">
      <c r="C510" s="238"/>
      <c r="D510" s="290"/>
      <c r="E510" s="264">
        <v>1984</v>
      </c>
      <c r="F510" s="115">
        <f>SUMIF(B143:B146,"=1")/1</f>
        <v>0</v>
      </c>
      <c r="G510" s="115">
        <f>SUMIF(B143:B146,"=2")/2</f>
        <v>0</v>
      </c>
      <c r="H510" s="115">
        <f>SUMIF(B143:B146,"=3")/3</f>
        <v>4</v>
      </c>
      <c r="I510" s="115">
        <f>SUMIF(B143:B146,"=4")/4</f>
        <v>0</v>
      </c>
      <c r="J510" s="115">
        <f>SUMIF(B143:B146,"=5")/5</f>
        <v>0</v>
      </c>
      <c r="K510" s="140">
        <f t="shared" si="29"/>
        <v>4</v>
      </c>
      <c r="L510" s="265"/>
      <c r="M510" s="266"/>
      <c r="N510" s="269"/>
      <c r="O510" s="267"/>
      <c r="P510" s="262"/>
      <c r="Q510" s="263"/>
      <c r="R510" s="145"/>
      <c r="S510" s="115"/>
      <c r="T510" s="115"/>
      <c r="U510" s="115"/>
      <c r="V510" s="115"/>
      <c r="W510" s="115"/>
      <c r="X510" s="115"/>
      <c r="Y510" s="115"/>
      <c r="Z510" s="271"/>
      <c r="AA510" s="271"/>
      <c r="AB510" s="273"/>
    </row>
    <row r="511" spans="3:28" customFormat="1" ht="15" customHeight="1">
      <c r="C511" s="238"/>
      <c r="D511" s="227"/>
      <c r="E511" s="264">
        <v>1985</v>
      </c>
      <c r="F511" s="115">
        <f>SUMIF(B133:B141,"=1")/1</f>
        <v>2</v>
      </c>
      <c r="G511" s="115">
        <f>SUMIF(B133:B141,"=2")/2</f>
        <v>2</v>
      </c>
      <c r="H511" s="115">
        <f>SUMIF(B133:B141,"=3")/3</f>
        <v>5</v>
      </c>
      <c r="I511" s="115">
        <f>SUMIF(B133:B141,"=4")/4</f>
        <v>0</v>
      </c>
      <c r="J511" s="115">
        <f>SUMIF(B133:B141,"=5")/5</f>
        <v>0</v>
      </c>
      <c r="K511" s="140">
        <f t="shared" si="29"/>
        <v>9</v>
      </c>
      <c r="L511" s="265"/>
      <c r="M511" s="266"/>
      <c r="N511" s="269"/>
      <c r="O511" s="267"/>
      <c r="P511" s="262"/>
      <c r="Q511" s="263"/>
      <c r="R511" s="145"/>
      <c r="S511" s="115"/>
      <c r="T511" s="115"/>
      <c r="U511" s="115"/>
      <c r="V511" s="115"/>
      <c r="W511" s="115"/>
      <c r="X511" s="115"/>
      <c r="Y511" s="115"/>
      <c r="Z511" s="271"/>
      <c r="AA511" s="271"/>
      <c r="AB511" s="273"/>
    </row>
    <row r="512" spans="3:28" customFormat="1" ht="15" customHeight="1">
      <c r="C512" s="238"/>
      <c r="D512" s="227"/>
      <c r="E512" s="264">
        <v>1986</v>
      </c>
      <c r="F512" s="115">
        <f>SUMIF(B124:B132,"=1")/1</f>
        <v>0</v>
      </c>
      <c r="G512" s="115">
        <f>SUMIF(B124:B132,"=2")/2</f>
        <v>3</v>
      </c>
      <c r="H512" s="115">
        <f>SUMIF(B124:B132,"=3")/3</f>
        <v>6</v>
      </c>
      <c r="I512" s="115">
        <f>SUMIF(B124:B132,"=4")/4</f>
        <v>0</v>
      </c>
      <c r="J512" s="115">
        <f>SUMIF(B124:B132,"=5")/5</f>
        <v>0</v>
      </c>
      <c r="K512" s="140">
        <f t="shared" si="29"/>
        <v>9</v>
      </c>
      <c r="L512" s="265"/>
      <c r="M512" s="266"/>
      <c r="N512" s="269"/>
      <c r="O512" s="267"/>
      <c r="P512" s="262"/>
      <c r="Q512" s="263"/>
      <c r="R512" s="145"/>
      <c r="S512" s="115"/>
      <c r="T512" s="115"/>
      <c r="U512" s="115"/>
      <c r="V512" s="115"/>
      <c r="W512" s="115"/>
      <c r="X512" s="115"/>
      <c r="Y512" s="115"/>
      <c r="Z512" s="271"/>
      <c r="AA512" s="271"/>
      <c r="AB512" s="273"/>
    </row>
    <row r="513" spans="3:28" customFormat="1" ht="15" customHeight="1">
      <c r="C513" s="238"/>
      <c r="D513" s="227"/>
      <c r="E513" s="264">
        <v>1987</v>
      </c>
      <c r="F513" s="115">
        <f>SUMIF(B119:B123,"=1")/1</f>
        <v>0</v>
      </c>
      <c r="G513" s="115">
        <f>SUMIF(B119:B123,"=2")/2</f>
        <v>1</v>
      </c>
      <c r="H513" s="115">
        <f>SUMIF(B119:B123,"=3")/3</f>
        <v>3</v>
      </c>
      <c r="I513" s="115">
        <f>SUMIF(B119:B123,"=4")/4</f>
        <v>1</v>
      </c>
      <c r="J513" s="115">
        <f>SUMIF(B119:B123,"=5")/5</f>
        <v>0</v>
      </c>
      <c r="K513" s="260">
        <f t="shared" si="29"/>
        <v>5</v>
      </c>
      <c r="L513" s="292"/>
      <c r="M513" s="293"/>
      <c r="N513" s="294"/>
      <c r="O513" s="295"/>
      <c r="P513" s="262"/>
      <c r="Q513" s="263"/>
      <c r="R513" s="145"/>
      <c r="S513" s="115"/>
      <c r="T513" s="115"/>
      <c r="U513" s="115"/>
      <c r="V513" s="115"/>
      <c r="W513" s="115"/>
      <c r="X513" s="115"/>
      <c r="Y513" s="115"/>
      <c r="Z513" s="271"/>
      <c r="AA513" s="271"/>
      <c r="AB513" s="273"/>
    </row>
    <row r="514" spans="3:28" customFormat="1" ht="15" customHeight="1">
      <c r="C514" s="238"/>
      <c r="D514" s="227"/>
      <c r="E514" s="264">
        <v>1988</v>
      </c>
      <c r="F514" s="115">
        <f>SUMIF(B113:B118,"=1")/1</f>
        <v>0</v>
      </c>
      <c r="G514" s="115">
        <f>SUMIF(B113:B118,"=2")/2</f>
        <v>2</v>
      </c>
      <c r="H514" s="115">
        <f>SUMIF(B113:B118,"=3")/3</f>
        <v>3</v>
      </c>
      <c r="I514" s="115">
        <f>SUMIF(B113:B118,"=4")/4</f>
        <v>1</v>
      </c>
      <c r="J514" s="115">
        <f>SUMIF(B113:B118,"=5")/5</f>
        <v>0</v>
      </c>
      <c r="K514" s="260">
        <f t="shared" si="29"/>
        <v>6</v>
      </c>
      <c r="L514" s="265"/>
      <c r="M514" s="266"/>
      <c r="N514" s="269"/>
      <c r="O514" s="267"/>
      <c r="P514" s="262"/>
      <c r="Q514" s="263"/>
      <c r="R514" s="145"/>
      <c r="S514" s="115"/>
      <c r="T514" s="115"/>
      <c r="U514" s="115"/>
      <c r="V514" s="115"/>
      <c r="W514" s="115"/>
      <c r="X514" s="115"/>
      <c r="Y514" s="115"/>
      <c r="Z514" s="271"/>
      <c r="AA514" s="271"/>
      <c r="AB514" s="273"/>
    </row>
    <row r="515" spans="3:28" customFormat="1" ht="15" customHeight="1">
      <c r="C515" s="238"/>
      <c r="D515" s="290"/>
      <c r="E515" s="264">
        <v>1989</v>
      </c>
      <c r="F515" s="115">
        <f>SUMIF(B107:B112,"=1")/1</f>
        <v>0</v>
      </c>
      <c r="G515" s="115">
        <f>SUMIF(B107:B112,"=2")/2</f>
        <v>0</v>
      </c>
      <c r="H515" s="115">
        <f>SUMIF(B107:B112,"=3")/3</f>
        <v>6</v>
      </c>
      <c r="I515" s="115">
        <f>SUMIF(B107:B112,"=4")/4</f>
        <v>0</v>
      </c>
      <c r="J515" s="115">
        <f>SUMIF(B107:B112,"=5")/5</f>
        <v>0</v>
      </c>
      <c r="K515" s="140">
        <f t="shared" si="29"/>
        <v>6</v>
      </c>
      <c r="L515" s="265"/>
      <c r="M515" s="266"/>
      <c r="N515" s="269"/>
      <c r="O515" s="267"/>
      <c r="P515" s="262"/>
      <c r="Q515" s="263"/>
      <c r="R515" s="145"/>
      <c r="S515" s="115"/>
      <c r="T515" s="115"/>
      <c r="U515" s="115"/>
      <c r="V515" s="115"/>
      <c r="W515" s="115"/>
      <c r="X515" s="115"/>
      <c r="Y515" s="115"/>
      <c r="Z515" s="271"/>
      <c r="AA515" s="271"/>
      <c r="AB515" s="273"/>
    </row>
    <row r="516" spans="3:28" customFormat="1" ht="15" customHeight="1">
      <c r="C516" s="238"/>
      <c r="D516" s="290"/>
      <c r="E516" s="264">
        <v>1990</v>
      </c>
      <c r="F516" s="115">
        <f>SUMIF(B105:B106,"=1")/1</f>
        <v>0</v>
      </c>
      <c r="G516" s="115">
        <f>SUMIF(B105:B106,"=2")/2</f>
        <v>2</v>
      </c>
      <c r="H516" s="115">
        <f>SUMIF(B105:B106,"=3")/3</f>
        <v>0</v>
      </c>
      <c r="I516" s="115">
        <f>SUMIF(B105:B106,"=4")/4</f>
        <v>0</v>
      </c>
      <c r="J516" s="115">
        <f>SUMIF(B105:B106,"=5")/5</f>
        <v>0</v>
      </c>
      <c r="K516" s="140">
        <f t="shared" si="29"/>
        <v>2</v>
      </c>
      <c r="L516" s="265"/>
      <c r="M516" s="266"/>
      <c r="N516" s="269"/>
      <c r="O516" s="267"/>
      <c r="P516" s="262"/>
      <c r="Q516" s="263"/>
      <c r="R516" s="145"/>
      <c r="S516" s="115"/>
      <c r="T516" s="115"/>
      <c r="U516" s="115"/>
      <c r="V516" s="115"/>
      <c r="W516" s="115"/>
      <c r="X516" s="115"/>
      <c r="Y516" s="115"/>
      <c r="Z516" s="271"/>
      <c r="AA516" s="271"/>
      <c r="AB516" s="273"/>
    </row>
    <row r="517" spans="3:28" customFormat="1" ht="15" customHeight="1">
      <c r="C517" s="238"/>
      <c r="D517" s="227"/>
      <c r="E517" s="264">
        <v>1991</v>
      </c>
      <c r="F517" s="115">
        <f>SUMIF(B103:B104,"=1")/1</f>
        <v>0</v>
      </c>
      <c r="G517" s="115">
        <f>SUMIF(B103:B104,"=2")/2</f>
        <v>0</v>
      </c>
      <c r="H517" s="115">
        <f>SUMIF(B103:B104,"=3")/3</f>
        <v>2</v>
      </c>
      <c r="I517" s="115">
        <f>SUMIF(B103:B104,"=4")/4</f>
        <v>0</v>
      </c>
      <c r="J517" s="115">
        <f>SUMIF(B103:B104,"=5")/5</f>
        <v>0</v>
      </c>
      <c r="K517" s="140">
        <f t="shared" si="29"/>
        <v>2</v>
      </c>
      <c r="L517" s="265"/>
      <c r="M517" s="266"/>
      <c r="N517" s="269"/>
      <c r="O517" s="267"/>
      <c r="P517" s="262"/>
      <c r="Q517" s="263"/>
      <c r="R517" s="145"/>
      <c r="S517" s="115"/>
      <c r="T517" s="115"/>
      <c r="U517" s="115"/>
      <c r="V517" s="115"/>
      <c r="W517" s="115"/>
      <c r="X517" s="115"/>
      <c r="Y517" s="115"/>
      <c r="Z517" s="271"/>
      <c r="AA517" s="271"/>
      <c r="AB517" s="273"/>
    </row>
    <row r="518" spans="3:28" customFormat="1" ht="15" customHeight="1">
      <c r="C518" s="238"/>
      <c r="D518" s="227"/>
      <c r="E518" s="264">
        <v>1992</v>
      </c>
      <c r="F518" s="115">
        <f>SUMIF(B100:B102,"=1")/1</f>
        <v>1</v>
      </c>
      <c r="G518" s="115">
        <f>SUMIF(B100:B102,"=2")/2</f>
        <v>1</v>
      </c>
      <c r="H518" s="115">
        <f>SUMIF(B100:B102,"=3")/3</f>
        <v>1</v>
      </c>
      <c r="I518" s="115">
        <f>SUMIF(B100:B102,"=4")/4</f>
        <v>0</v>
      </c>
      <c r="J518" s="115">
        <f>SUMIF(B100:B102,"=5")/5</f>
        <v>0</v>
      </c>
      <c r="K518" s="140">
        <f t="shared" si="29"/>
        <v>3</v>
      </c>
      <c r="L518" s="265"/>
      <c r="M518" s="266"/>
      <c r="N518" s="269"/>
      <c r="O518" s="267"/>
      <c r="P518" s="262"/>
      <c r="Q518" s="263"/>
      <c r="R518" s="145"/>
      <c r="S518" s="115"/>
      <c r="T518" s="115"/>
      <c r="U518" s="115"/>
      <c r="V518" s="115"/>
      <c r="W518" s="115"/>
      <c r="X518" s="115"/>
      <c r="Y518" s="115"/>
      <c r="Z518" s="271"/>
      <c r="AA518" s="271"/>
      <c r="AB518" s="273"/>
    </row>
    <row r="519" spans="3:28" customFormat="1" ht="15" customHeight="1">
      <c r="C519" s="238"/>
      <c r="D519" s="227"/>
      <c r="E519" s="264">
        <v>1993</v>
      </c>
      <c r="F519" s="115">
        <f>SUMIF(B93:B99,"=1")/1</f>
        <v>0</v>
      </c>
      <c r="G519" s="115">
        <f>SUMIF(B93:B99,"=2")/2</f>
        <v>2</v>
      </c>
      <c r="H519" s="115">
        <f>SUMIF(B93:B99,"=3")/3</f>
        <v>5</v>
      </c>
      <c r="I519" s="115">
        <f>SUMIF(B93:B99,"=4")/4</f>
        <v>0</v>
      </c>
      <c r="J519" s="115">
        <f>SUMIF(B93:B99,"=5")/5</f>
        <v>0</v>
      </c>
      <c r="K519" s="260">
        <f t="shared" si="29"/>
        <v>7</v>
      </c>
      <c r="L519" s="292"/>
      <c r="M519" s="293"/>
      <c r="N519" s="294"/>
      <c r="O519" s="295"/>
      <c r="P519" s="262"/>
      <c r="Q519" s="263"/>
      <c r="R519" s="145"/>
      <c r="S519" s="115"/>
      <c r="T519" s="115"/>
      <c r="U519" s="115"/>
      <c r="V519" s="115"/>
      <c r="W519" s="115"/>
      <c r="X519" s="115"/>
      <c r="Y519" s="115"/>
      <c r="Z519" s="271"/>
      <c r="AA519" s="271"/>
      <c r="AB519" s="273"/>
    </row>
    <row r="520" spans="3:28" customFormat="1" ht="15" customHeight="1">
      <c r="C520" s="238"/>
      <c r="D520" s="227"/>
      <c r="E520" s="264">
        <v>1994</v>
      </c>
      <c r="F520" s="115">
        <f>SUMIF(B84:B92,"=1")/1</f>
        <v>4</v>
      </c>
      <c r="G520" s="115">
        <f>SUMIF(B84:B92,"=2")/2</f>
        <v>0</v>
      </c>
      <c r="H520" s="115">
        <f>SUMIF(B84:B92,"=3")/3</f>
        <v>4</v>
      </c>
      <c r="I520" s="115">
        <f>SUMIF(B84:B92,"=4")/4</f>
        <v>1</v>
      </c>
      <c r="J520" s="115">
        <f>SUMIF(B84:B92,"=5")/5</f>
        <v>0</v>
      </c>
      <c r="K520" s="260">
        <f t="shared" si="29"/>
        <v>9</v>
      </c>
      <c r="L520" s="265"/>
      <c r="M520" s="266"/>
      <c r="N520" s="269"/>
      <c r="O520" s="267"/>
      <c r="P520" s="262"/>
      <c r="Q520" s="263"/>
      <c r="R520" s="145"/>
      <c r="S520" s="115"/>
      <c r="T520" s="115"/>
      <c r="U520" s="115"/>
      <c r="V520" s="115"/>
      <c r="W520" s="115"/>
      <c r="X520" s="115"/>
      <c r="Y520" s="115"/>
      <c r="Z520" s="271"/>
      <c r="AA520" s="271"/>
      <c r="AB520" s="273"/>
    </row>
    <row r="521" spans="3:28" customFormat="1" ht="15" customHeight="1">
      <c r="C521" s="238"/>
      <c r="D521" s="227"/>
      <c r="E521" s="264">
        <v>1995</v>
      </c>
      <c r="F521" s="115">
        <f>SUMIF(B78:B83,"=1")/1</f>
        <v>1</v>
      </c>
      <c r="G521" s="115">
        <f>SUMIF(B78:B83,"=2")/2</f>
        <v>1</v>
      </c>
      <c r="H521" s="115">
        <f>SUMIF(B78:B83,"=3")/3</f>
        <v>4</v>
      </c>
      <c r="I521" s="115">
        <f>SUMIF(B78:B83,"=4")/4</f>
        <v>0</v>
      </c>
      <c r="J521" s="115">
        <f>SUMIF(B78:B83,"=5")/5</f>
        <v>0</v>
      </c>
      <c r="K521" s="260">
        <f t="shared" si="29"/>
        <v>6</v>
      </c>
      <c r="L521" s="265"/>
      <c r="M521" s="266"/>
      <c r="N521" s="269"/>
      <c r="O521" s="267"/>
      <c r="P521" s="262"/>
      <c r="Q521" s="263"/>
      <c r="R521" s="145"/>
      <c r="S521" s="115"/>
      <c r="T521" s="115"/>
      <c r="U521" s="115"/>
      <c r="V521" s="115"/>
      <c r="W521" s="115"/>
      <c r="X521" s="115"/>
      <c r="Y521" s="115"/>
      <c r="Z521" s="271"/>
      <c r="AA521" s="271"/>
      <c r="AB521" s="273"/>
    </row>
    <row r="522" spans="3:28" customFormat="1" ht="15" customHeight="1">
      <c r="C522" s="238"/>
      <c r="D522" s="227"/>
      <c r="E522" s="264">
        <v>1996</v>
      </c>
      <c r="F522" s="115">
        <f>SUMIF(B74:B77,"=1")/1</f>
        <v>1</v>
      </c>
      <c r="G522" s="115">
        <f>SUMIF(B74:B77,"=2")/2</f>
        <v>3</v>
      </c>
      <c r="H522" s="115">
        <f>SUMIF(B74:B77,"=3")/3</f>
        <v>0</v>
      </c>
      <c r="I522" s="115">
        <f>SUMIF(B74:B77,"=4")/4</f>
        <v>0</v>
      </c>
      <c r="J522" s="115">
        <f>SUMIF(B74:B77,"=5")/5</f>
        <v>0</v>
      </c>
      <c r="K522" s="260">
        <f t="shared" si="29"/>
        <v>4</v>
      </c>
      <c r="L522" s="292"/>
      <c r="M522" s="293"/>
      <c r="N522" s="294"/>
      <c r="O522" s="295"/>
      <c r="P522" s="262"/>
      <c r="Q522" s="263"/>
      <c r="R522" s="145"/>
      <c r="S522" s="115"/>
      <c r="T522" s="115"/>
      <c r="U522" s="115"/>
      <c r="V522" s="115"/>
      <c r="W522" s="115"/>
      <c r="X522" s="115"/>
      <c r="Y522" s="115"/>
      <c r="Z522" s="271"/>
      <c r="AA522" s="271"/>
      <c r="AB522" s="273"/>
    </row>
    <row r="523" spans="3:28" customFormat="1" ht="15" customHeight="1">
      <c r="C523" s="238"/>
      <c r="D523" s="227"/>
      <c r="E523" s="264">
        <v>1997</v>
      </c>
      <c r="F523" s="115">
        <f>SUMIF(B67:B73,"=1")/1</f>
        <v>0</v>
      </c>
      <c r="G523" s="115">
        <f>SUMIF(B67:B73,"=2")/2</f>
        <v>2</v>
      </c>
      <c r="H523" s="115">
        <f>SUMIF(B67:B73,"=3")/3</f>
        <v>5</v>
      </c>
      <c r="I523" s="115">
        <f>SUMIF(B67:B73,"=4")/4</f>
        <v>0</v>
      </c>
      <c r="J523" s="115">
        <f>SUMIF(B67:B73,"=5")/5</f>
        <v>0</v>
      </c>
      <c r="K523" s="260">
        <f t="shared" si="29"/>
        <v>7</v>
      </c>
      <c r="L523" s="265"/>
      <c r="M523" s="266"/>
      <c r="N523" s="269"/>
      <c r="O523" s="267"/>
      <c r="P523" s="262"/>
      <c r="Q523" s="263"/>
      <c r="R523" s="145"/>
      <c r="S523" s="115"/>
      <c r="T523" s="115"/>
      <c r="U523" s="115"/>
      <c r="V523" s="115"/>
      <c r="W523" s="115"/>
      <c r="X523" s="115"/>
      <c r="Y523" s="115"/>
      <c r="Z523" s="271"/>
      <c r="AA523" s="271"/>
      <c r="AB523" s="273"/>
    </row>
    <row r="524" spans="3:28" customFormat="1" ht="15" customHeight="1">
      <c r="C524" s="238"/>
      <c r="D524" s="290"/>
      <c r="E524" s="264">
        <v>1998</v>
      </c>
      <c r="F524" s="115">
        <f>SUMIF(B64:B66,"=1")/1</f>
        <v>1</v>
      </c>
      <c r="G524" s="115">
        <f>SUMIF(B64:B66,"=2")/2</f>
        <v>0</v>
      </c>
      <c r="H524" s="115">
        <f>SUMIF(B64:B66,"=3")/3</f>
        <v>2</v>
      </c>
      <c r="I524" s="115">
        <f>SUMIF(B64:B66,"=4")/4</f>
        <v>0</v>
      </c>
      <c r="J524" s="115">
        <f>SUMIF(B64:B66,"=5")/5</f>
        <v>0</v>
      </c>
      <c r="K524" s="140">
        <f t="shared" si="29"/>
        <v>3</v>
      </c>
      <c r="L524" s="265"/>
      <c r="M524" s="266"/>
      <c r="N524" s="269"/>
      <c r="O524" s="267"/>
      <c r="P524" s="262"/>
      <c r="Q524" s="263"/>
      <c r="R524" s="145"/>
      <c r="S524" s="115"/>
      <c r="T524" s="115"/>
      <c r="U524" s="115"/>
      <c r="V524" s="115"/>
      <c r="W524" s="115"/>
      <c r="X524" s="115"/>
      <c r="Y524" s="115"/>
      <c r="Z524" s="271"/>
      <c r="AA524" s="271"/>
      <c r="AB524" s="273"/>
    </row>
    <row r="525" spans="3:28" customFormat="1" ht="15" customHeight="1">
      <c r="C525" s="238"/>
      <c r="D525" s="290"/>
      <c r="E525" s="264">
        <v>1999</v>
      </c>
      <c r="F525" s="115">
        <f>SUMIF(B61:B63,"=1")/1</f>
        <v>1</v>
      </c>
      <c r="G525" s="115">
        <f>SUMIF(B61:B63,"=2")/2</f>
        <v>1</v>
      </c>
      <c r="H525" s="115">
        <f>SUMIF(B61:B63,"=3")/3</f>
        <v>1</v>
      </c>
      <c r="I525" s="115">
        <f>SUMIF(B61:B63,"=4")/4</f>
        <v>0</v>
      </c>
      <c r="J525" s="115">
        <f>SUMIF(B61:B63,"=5")/5</f>
        <v>0</v>
      </c>
      <c r="K525" s="140">
        <f t="shared" si="29"/>
        <v>3</v>
      </c>
      <c r="L525" s="265"/>
      <c r="M525" s="266"/>
      <c r="N525" s="269"/>
      <c r="O525" s="267"/>
      <c r="P525" s="262"/>
      <c r="Q525" s="263"/>
      <c r="R525" s="145"/>
      <c r="S525" s="115"/>
      <c r="T525" s="115"/>
      <c r="U525" s="115"/>
      <c r="V525" s="115"/>
      <c r="W525" s="115"/>
      <c r="X525" s="115"/>
      <c r="Y525" s="115"/>
      <c r="Z525" s="271"/>
      <c r="AA525" s="271"/>
      <c r="AB525" s="273"/>
    </row>
    <row r="526" spans="3:28" customFormat="1" ht="15" customHeight="1">
      <c r="C526" s="238"/>
      <c r="D526" s="227"/>
      <c r="E526" s="264">
        <v>2000</v>
      </c>
      <c r="F526" s="115">
        <f>SUMIF(B56:B60,"=1")/1</f>
        <v>4</v>
      </c>
      <c r="G526" s="115">
        <f>SUMIF(B56:B60,"=2")/2</f>
        <v>0</v>
      </c>
      <c r="H526" s="115">
        <f>SUMIF(B56:B60,"=3")/3</f>
        <v>1</v>
      </c>
      <c r="I526" s="115">
        <f>SUMIF(B56:B60,"=4")/4</f>
        <v>0</v>
      </c>
      <c r="J526" s="115">
        <f>SUMIF(B56:B60,"=5")/5</f>
        <v>0</v>
      </c>
      <c r="K526" s="140">
        <f t="shared" si="29"/>
        <v>5</v>
      </c>
      <c r="L526" s="265"/>
      <c r="M526" s="266"/>
      <c r="N526" s="269"/>
      <c r="O526" s="267"/>
      <c r="P526" s="262"/>
      <c r="Q526" s="263"/>
      <c r="R526" s="145"/>
      <c r="S526" s="115"/>
      <c r="T526" s="115"/>
      <c r="U526" s="115"/>
      <c r="V526" s="115"/>
      <c r="W526" s="115"/>
      <c r="X526" s="115"/>
      <c r="Y526" s="115"/>
      <c r="Z526" s="271"/>
      <c r="AA526" s="271"/>
      <c r="AB526" s="273"/>
    </row>
    <row r="527" spans="3:28" customFormat="1" ht="15" customHeight="1">
      <c r="C527" s="238"/>
      <c r="D527" s="227"/>
      <c r="E527" s="264">
        <v>2001</v>
      </c>
      <c r="F527" s="115">
        <f>SUMIF(B54:B55,"=1")/1</f>
        <v>0</v>
      </c>
      <c r="G527" s="115">
        <f>SUMIF(B54:B55,"=2")/2</f>
        <v>1</v>
      </c>
      <c r="H527" s="115">
        <f>SUMIF(B54:B55,"=3")/3</f>
        <v>1</v>
      </c>
      <c r="I527" s="115">
        <f>SUMIF(B54:B55,"=4")/4</f>
        <v>0</v>
      </c>
      <c r="J527" s="115">
        <f>SUMIF(B54:B55,"=5")/5</f>
        <v>0</v>
      </c>
      <c r="K527" s="140">
        <f t="shared" si="29"/>
        <v>2</v>
      </c>
      <c r="L527" s="265"/>
      <c r="M527" s="266"/>
      <c r="N527" s="269"/>
      <c r="O527" s="267"/>
      <c r="P527" s="262"/>
      <c r="Q527" s="263"/>
      <c r="R527" s="145"/>
      <c r="S527" s="115"/>
      <c r="T527" s="115"/>
      <c r="U527" s="115"/>
      <c r="V527" s="115"/>
      <c r="W527" s="115"/>
      <c r="X527" s="115"/>
      <c r="Y527" s="115"/>
      <c r="Z527" s="271"/>
      <c r="AA527" s="271"/>
      <c r="AB527" s="273"/>
    </row>
    <row r="528" spans="3:28" customFormat="1" ht="15" customHeight="1">
      <c r="C528" s="238"/>
      <c r="D528" s="227"/>
      <c r="E528" s="264">
        <v>2002</v>
      </c>
      <c r="F528" s="115">
        <f>SUMIF(B50:B53,"=1")/1</f>
        <v>1</v>
      </c>
      <c r="G528" s="115">
        <f>SUMIF(B50:B53,"=2")/2</f>
        <v>0</v>
      </c>
      <c r="H528" s="115">
        <f>SUMIF(B50:B53,"=3")/3</f>
        <v>3</v>
      </c>
      <c r="I528" s="115">
        <f>SUMIF(B50:B53,"=4")/4</f>
        <v>0</v>
      </c>
      <c r="J528" s="115">
        <f>SUMIF(B50:B53,"=5")/5</f>
        <v>0</v>
      </c>
      <c r="K528" s="260">
        <f t="shared" si="29"/>
        <v>4</v>
      </c>
      <c r="L528" s="292"/>
      <c r="M528" s="293"/>
      <c r="N528" s="294"/>
      <c r="O528" s="295"/>
      <c r="P528" s="262"/>
      <c r="Q528" s="263"/>
      <c r="R528" s="145"/>
      <c r="S528" s="115"/>
      <c r="T528" s="115"/>
      <c r="U528" s="115"/>
      <c r="V528" s="115"/>
      <c r="W528" s="115"/>
      <c r="X528" s="115"/>
      <c r="Y528" s="115"/>
      <c r="Z528" s="271"/>
      <c r="AA528" s="271"/>
      <c r="AB528" s="273"/>
    </row>
    <row r="529" spans="3:28" customFormat="1" ht="15" customHeight="1">
      <c r="C529" s="238"/>
      <c r="D529" s="227"/>
      <c r="E529" s="264">
        <v>2003</v>
      </c>
      <c r="F529" s="115">
        <f>SUMIF(B47:B49,"=1")/1</f>
        <v>1</v>
      </c>
      <c r="G529" s="115">
        <f>SUMIF(B47:B49,"=2")/2</f>
        <v>2</v>
      </c>
      <c r="H529" s="115">
        <f>SUMIF(B47:B49,"=3")/3</f>
        <v>0</v>
      </c>
      <c r="I529" s="115">
        <f>SUMIF(B47:B49,"=4")/4</f>
        <v>0</v>
      </c>
      <c r="J529" s="115">
        <f>SUMIF(B47:B49,"=5")/5</f>
        <v>0</v>
      </c>
      <c r="K529" s="260">
        <f t="shared" si="29"/>
        <v>3</v>
      </c>
      <c r="L529" s="265"/>
      <c r="M529" s="266"/>
      <c r="N529" s="269"/>
      <c r="O529" s="267"/>
      <c r="P529" s="262"/>
      <c r="Q529" s="263"/>
      <c r="R529" s="145"/>
      <c r="S529" s="115"/>
      <c r="T529" s="115"/>
      <c r="U529" s="115"/>
      <c r="V529" s="115"/>
      <c r="W529" s="115"/>
      <c r="X529" s="115"/>
      <c r="Y529" s="115"/>
      <c r="Z529" s="271"/>
      <c r="AA529" s="271"/>
      <c r="AB529" s="273"/>
    </row>
    <row r="530" spans="3:28" customFormat="1" ht="15" customHeight="1">
      <c r="C530" s="238"/>
      <c r="D530" s="290"/>
      <c r="E530" s="264">
        <v>2004</v>
      </c>
      <c r="F530" s="115">
        <f>SUMIF(B43:B46,"=1")/1</f>
        <v>0</v>
      </c>
      <c r="G530" s="115">
        <f>SUMIF(B43:B46,"=2")/2</f>
        <v>2</v>
      </c>
      <c r="H530" s="115">
        <f>SUMIF(B43:B46,"=3")/3</f>
        <v>2</v>
      </c>
      <c r="I530" s="115">
        <f>SUMIF(B43:B46,"=4")/4</f>
        <v>0</v>
      </c>
      <c r="J530" s="115">
        <f>SUMIF(B43:B46,"=5")/5</f>
        <v>0</v>
      </c>
      <c r="K530" s="140">
        <f t="shared" si="29"/>
        <v>4</v>
      </c>
      <c r="L530" s="265"/>
      <c r="M530" s="266"/>
      <c r="N530" s="269"/>
      <c r="O530" s="267"/>
      <c r="P530" s="262"/>
      <c r="Q530" s="263"/>
      <c r="R530" s="145"/>
      <c r="S530" s="115"/>
      <c r="T530" s="115"/>
      <c r="U530" s="115"/>
      <c r="V530" s="115"/>
      <c r="W530" s="115"/>
      <c r="X530" s="115"/>
      <c r="Y530" s="115"/>
      <c r="Z530" s="271"/>
      <c r="AA530" s="271"/>
      <c r="AB530" s="273"/>
    </row>
    <row r="531" spans="3:28" customFormat="1" ht="15" customHeight="1">
      <c r="C531" s="238"/>
      <c r="D531" s="290"/>
      <c r="E531" s="264">
        <v>2005</v>
      </c>
      <c r="F531" s="115">
        <f>SUMIF(B42,"=1")/1</f>
        <v>0</v>
      </c>
      <c r="G531" s="115">
        <f>SUMIF(B42,"=2")/2</f>
        <v>0</v>
      </c>
      <c r="H531" s="115">
        <f>SUMIF(B42,"=3")/3</f>
        <v>1</v>
      </c>
      <c r="I531" s="115">
        <f>SUMIF(B42,"=4")/4</f>
        <v>0</v>
      </c>
      <c r="J531" s="115">
        <f>SUMIF(B42,"=5")/5</f>
        <v>0</v>
      </c>
      <c r="K531" s="140">
        <f t="shared" si="29"/>
        <v>1</v>
      </c>
      <c r="L531" s="265"/>
      <c r="M531" s="266"/>
      <c r="N531" s="269"/>
      <c r="O531" s="267"/>
      <c r="P531" s="262"/>
      <c r="Q531" s="263"/>
      <c r="R531" s="145"/>
      <c r="S531" s="115"/>
      <c r="T531" s="115"/>
      <c r="U531" s="115"/>
      <c r="V531" s="115"/>
      <c r="W531" s="115"/>
      <c r="X531" s="115"/>
      <c r="Y531" s="115"/>
      <c r="Z531" s="271"/>
      <c r="AA531" s="271"/>
      <c r="AB531" s="273"/>
    </row>
    <row r="532" spans="3:28" customFormat="1" ht="15" customHeight="1">
      <c r="C532" s="238"/>
      <c r="D532" s="227"/>
      <c r="E532" s="264">
        <v>2006</v>
      </c>
      <c r="F532" s="115">
        <f>SUMIF(B38:B41,"=1")/1</f>
        <v>0</v>
      </c>
      <c r="G532" s="115">
        <f>SUMIF(B38:B41,"=2")/2</f>
        <v>2</v>
      </c>
      <c r="H532" s="115">
        <f>SUMIF(B38:B41,"=3")/3</f>
        <v>1</v>
      </c>
      <c r="I532" s="115">
        <f>SUMIF(B38:B41,"=4")/4</f>
        <v>1</v>
      </c>
      <c r="J532" s="115">
        <f>SUMIF(B38:B41,"=5")/5</f>
        <v>0</v>
      </c>
      <c r="K532" s="140">
        <f t="shared" si="29"/>
        <v>4</v>
      </c>
      <c r="L532" s="265"/>
      <c r="M532" s="266"/>
      <c r="N532" s="269"/>
      <c r="O532" s="267"/>
      <c r="P532" s="262"/>
      <c r="Q532" s="263"/>
      <c r="R532" s="145"/>
      <c r="S532" s="115"/>
      <c r="T532" s="115"/>
      <c r="U532" s="115"/>
      <c r="V532" s="115"/>
      <c r="W532" s="115"/>
      <c r="X532" s="115"/>
      <c r="Y532" s="115"/>
      <c r="Z532" s="271"/>
      <c r="AA532" s="271"/>
      <c r="AB532" s="273"/>
    </row>
    <row r="533" spans="3:28" customFormat="1" ht="15" customHeight="1">
      <c r="C533" s="238"/>
      <c r="D533" s="227"/>
      <c r="E533" s="264">
        <v>2007</v>
      </c>
      <c r="F533" s="115">
        <f>SUMIF(B36:B37,"=1")/1</f>
        <v>1</v>
      </c>
      <c r="G533" s="115">
        <f>SUMIF(B36:B37,"=2")/2</f>
        <v>0</v>
      </c>
      <c r="H533" s="115">
        <f>SUMIF(B36:B37,"=3")/3</f>
        <v>1</v>
      </c>
      <c r="I533" s="115">
        <f>SUMIF(B36:B37,"=4")/4</f>
        <v>0</v>
      </c>
      <c r="J533" s="115">
        <f>SUMIF(B36:B37,"=5")/5</f>
        <v>0</v>
      </c>
      <c r="K533" s="140">
        <f t="shared" si="29"/>
        <v>2</v>
      </c>
      <c r="L533" s="265"/>
      <c r="M533" s="266"/>
      <c r="N533" s="269"/>
      <c r="O533" s="267"/>
      <c r="P533" s="262"/>
      <c r="Q533" s="263"/>
      <c r="R533" s="145"/>
      <c r="S533" s="115"/>
      <c r="T533" s="115"/>
      <c r="U533" s="115"/>
      <c r="V533" s="115"/>
      <c r="W533" s="115"/>
      <c r="X533" s="115"/>
      <c r="Y533" s="115"/>
      <c r="Z533" s="271"/>
      <c r="AA533" s="271"/>
      <c r="AB533" s="273"/>
    </row>
    <row r="534" spans="3:28" customFormat="1" ht="15" customHeight="1">
      <c r="C534" s="238"/>
      <c r="D534" s="227"/>
      <c r="E534" s="264">
        <v>2008</v>
      </c>
      <c r="F534" s="115">
        <f>SUMIF(B34:B35,"=1")/1</f>
        <v>2</v>
      </c>
      <c r="G534" s="115">
        <f>SUMIF(B34:B35,"=2")/2</f>
        <v>0</v>
      </c>
      <c r="H534" s="115">
        <f>SUMIF(B34:B35,"=3")/3</f>
        <v>0</v>
      </c>
      <c r="I534" s="115">
        <f>SUMIF(B34:B35,"=4")/4</f>
        <v>0</v>
      </c>
      <c r="J534" s="115">
        <f>SUMIF(B34:B35,"=5")/5</f>
        <v>0</v>
      </c>
      <c r="K534" s="260">
        <f t="shared" si="29"/>
        <v>2</v>
      </c>
      <c r="L534" s="292"/>
      <c r="M534" s="293"/>
      <c r="N534" s="294"/>
      <c r="O534" s="295"/>
      <c r="P534" s="262"/>
      <c r="Q534" s="263"/>
      <c r="R534" s="145"/>
      <c r="S534" s="115"/>
      <c r="T534" s="115"/>
      <c r="U534" s="115"/>
      <c r="V534" s="115"/>
      <c r="W534" s="115"/>
      <c r="X534" s="115"/>
      <c r="Y534" s="115"/>
      <c r="Z534" s="271"/>
      <c r="AA534" s="271"/>
      <c r="AB534" s="273"/>
    </row>
    <row r="535" spans="3:28" customFormat="1" ht="15" customHeight="1">
      <c r="C535" s="238"/>
      <c r="D535" s="227"/>
      <c r="E535" s="264">
        <v>2009</v>
      </c>
      <c r="F535" s="115">
        <f>SUMIF(B32:B33,"=1")/1</f>
        <v>1</v>
      </c>
      <c r="G535" s="115">
        <f>SUMIF(B32:B33,"=2")/2</f>
        <v>1</v>
      </c>
      <c r="H535" s="115">
        <f>SUMIF(B32:B33,"=3")/3</f>
        <v>0</v>
      </c>
      <c r="I535" s="115">
        <f>SUMIF(B32:B33,"=4")/4</f>
        <v>0</v>
      </c>
      <c r="J535" s="115">
        <f>SUMIF(B32:B33,"=5")/5</f>
        <v>0</v>
      </c>
      <c r="K535" s="260">
        <f t="shared" si="29"/>
        <v>2</v>
      </c>
      <c r="L535" s="265"/>
      <c r="M535" s="266"/>
      <c r="N535" s="269"/>
      <c r="O535" s="267"/>
      <c r="P535" s="262"/>
      <c r="Q535" s="263"/>
      <c r="R535" s="145"/>
      <c r="S535" s="115"/>
      <c r="T535" s="115"/>
      <c r="U535" s="115"/>
      <c r="V535" s="115"/>
      <c r="W535" s="115"/>
      <c r="X535" s="115"/>
      <c r="Y535" s="115"/>
      <c r="Z535" s="271"/>
      <c r="AA535" s="271"/>
      <c r="AB535" s="273"/>
    </row>
    <row r="536" spans="3:28" customFormat="1" ht="15" customHeight="1">
      <c r="C536" s="238"/>
      <c r="D536" s="290"/>
      <c r="E536" s="264">
        <v>2010</v>
      </c>
      <c r="F536" s="115">
        <f>SUMIF(B21:B31,"=1")/1</f>
        <v>2</v>
      </c>
      <c r="G536" s="115">
        <f>SUMIF(B21:B31,"=2")/2</f>
        <v>0</v>
      </c>
      <c r="H536" s="115">
        <f>SUMIF(B21:B31,"=3")/3</f>
        <v>8</v>
      </c>
      <c r="I536" s="115">
        <f>SUMIF(B21:B31,"=4")/4</f>
        <v>1</v>
      </c>
      <c r="J536" s="115">
        <f>SUMIF(B21:B31,"=5")/5</f>
        <v>0</v>
      </c>
      <c r="K536" s="140">
        <f t="shared" si="29"/>
        <v>11</v>
      </c>
      <c r="L536" s="265"/>
      <c r="M536" s="266"/>
      <c r="N536" s="269"/>
      <c r="O536" s="267"/>
      <c r="P536" s="262"/>
      <c r="Q536" s="263"/>
      <c r="R536" s="145"/>
      <c r="S536" s="115"/>
      <c r="T536" s="115"/>
      <c r="U536" s="115"/>
      <c r="V536" s="115"/>
      <c r="W536" s="115"/>
      <c r="X536" s="115"/>
      <c r="Y536" s="115"/>
      <c r="Z536" s="271"/>
      <c r="AA536" s="271"/>
      <c r="AB536" s="273"/>
    </row>
    <row r="537" spans="3:28" customFormat="1" ht="15" customHeight="1">
      <c r="C537" s="238"/>
      <c r="D537" s="290"/>
      <c r="E537" s="264">
        <v>2011</v>
      </c>
      <c r="F537" s="115">
        <f>SUMIF(B19:B20,"=1")/1</f>
        <v>0</v>
      </c>
      <c r="G537" s="115">
        <f>SUMIF(B19:B20,"=2")/2</f>
        <v>1</v>
      </c>
      <c r="H537" s="115">
        <f>SUMIF(B19:B20,"=3")/3</f>
        <v>1</v>
      </c>
      <c r="I537" s="115">
        <f>SUMIF(B19:B20,"=4")/4</f>
        <v>0</v>
      </c>
      <c r="J537" s="115">
        <f>SUMIF(B19:B20,"=5")/5</f>
        <v>0</v>
      </c>
      <c r="K537" s="140">
        <f t="shared" si="29"/>
        <v>2</v>
      </c>
      <c r="L537" s="265"/>
      <c r="M537" s="266"/>
      <c r="N537" s="269"/>
      <c r="O537" s="267"/>
      <c r="P537" s="262"/>
      <c r="Q537" s="263"/>
      <c r="R537" s="145"/>
      <c r="S537" s="115"/>
      <c r="T537" s="115"/>
      <c r="U537" s="115"/>
      <c r="V537" s="115"/>
      <c r="W537" s="115"/>
      <c r="X537" s="115"/>
      <c r="Y537" s="115"/>
      <c r="Z537" s="271"/>
      <c r="AA537" s="271"/>
      <c r="AB537" s="273"/>
    </row>
    <row r="538" spans="3:28" customFormat="1" ht="15" customHeight="1">
      <c r="C538" s="238"/>
      <c r="D538" s="227"/>
      <c r="E538" s="264">
        <v>2012</v>
      </c>
      <c r="F538" s="115">
        <f>SUMIF(B14:B18,"=1")/1</f>
        <v>1</v>
      </c>
      <c r="G538" s="115">
        <f>SUMIF(B14:B18,"=2")/2</f>
        <v>2</v>
      </c>
      <c r="H538" s="115">
        <f>SUMIF(B14:B18,"=3")/3</f>
        <v>2</v>
      </c>
      <c r="I538" s="115">
        <f>SUMIF(B14:B18,"=4")/4</f>
        <v>0</v>
      </c>
      <c r="J538" s="115">
        <f>SUMIF(B14:B18,"=5")/5</f>
        <v>0</v>
      </c>
      <c r="K538" s="140">
        <f t="shared" si="29"/>
        <v>5</v>
      </c>
      <c r="L538" s="265"/>
      <c r="M538" s="266"/>
      <c r="N538" s="269"/>
      <c r="O538" s="267"/>
      <c r="P538" s="262"/>
      <c r="Q538" s="263"/>
      <c r="R538" s="145"/>
      <c r="S538" s="115"/>
      <c r="T538" s="115"/>
      <c r="U538" s="115"/>
      <c r="V538" s="115"/>
      <c r="W538" s="115"/>
      <c r="X538" s="115"/>
      <c r="Y538" s="115"/>
      <c r="Z538" s="271"/>
      <c r="AA538" s="271"/>
      <c r="AB538" s="273"/>
    </row>
    <row r="539" spans="3:28" customFormat="1" ht="15" customHeight="1">
      <c r="C539" s="238"/>
      <c r="D539" s="227"/>
      <c r="E539" s="264">
        <v>2013</v>
      </c>
      <c r="F539" s="115">
        <f>SUMIF(B11:B13,"=1")/1</f>
        <v>0</v>
      </c>
      <c r="G539" s="115">
        <f>SUMIF(B11:B13,"=2")/2</f>
        <v>1</v>
      </c>
      <c r="H539" s="115">
        <f>SUMIF(B11:B13,"=3")/3</f>
        <v>2</v>
      </c>
      <c r="I539" s="115">
        <f>SUMIF(B11:B13,"=4")/4</f>
        <v>0</v>
      </c>
      <c r="J539" s="115">
        <f>SUMIF(B11:B13,"=5")/5</f>
        <v>0</v>
      </c>
      <c r="K539" s="140">
        <f t="shared" si="29"/>
        <v>3</v>
      </c>
      <c r="L539" s="265"/>
      <c r="M539" s="266"/>
      <c r="N539" s="269"/>
      <c r="O539" s="267"/>
      <c r="P539" s="262"/>
      <c r="Q539" s="263"/>
      <c r="R539" s="145"/>
      <c r="S539" s="115"/>
      <c r="T539" s="115"/>
      <c r="U539" s="115"/>
      <c r="V539" s="115"/>
      <c r="W539" s="115"/>
      <c r="X539" s="115"/>
      <c r="Y539" s="115"/>
      <c r="Z539" s="271"/>
      <c r="AA539" s="271"/>
      <c r="AB539" s="273"/>
    </row>
    <row r="540" spans="3:28" customFormat="1" ht="15" customHeight="1">
      <c r="C540" s="238"/>
      <c r="D540" s="227"/>
      <c r="E540" s="264">
        <v>2014</v>
      </c>
      <c r="F540" s="115">
        <f>SUMIF(B7:B10,"=1")/1</f>
        <v>1</v>
      </c>
      <c r="G540" s="115">
        <f>SUMIF(B7:B10,"=2")/2</f>
        <v>2</v>
      </c>
      <c r="H540" s="115">
        <f>SUMIF(B7:B10,"=3")/3</f>
        <v>1</v>
      </c>
      <c r="I540" s="115">
        <f>SUMIF(B7:B10,"=4")/4</f>
        <v>0</v>
      </c>
      <c r="J540" s="115">
        <f>SUMIF(B7:B10,"=5")/5</f>
        <v>0</v>
      </c>
      <c r="K540" s="260">
        <f t="shared" si="29"/>
        <v>4</v>
      </c>
      <c r="L540" s="292"/>
      <c r="M540" s="293"/>
      <c r="N540" s="294"/>
      <c r="O540" s="295"/>
      <c r="P540" s="262"/>
      <c r="Q540" s="263"/>
      <c r="R540" s="145"/>
      <c r="S540" s="115"/>
      <c r="T540" s="115"/>
      <c r="U540" s="115"/>
      <c r="V540" s="115"/>
      <c r="W540" s="115"/>
      <c r="X540" s="115"/>
      <c r="Y540" s="115"/>
      <c r="Z540" s="271"/>
      <c r="AA540" s="271"/>
      <c r="AB540" s="273"/>
    </row>
    <row r="541" spans="3:28" customFormat="1" ht="15" customHeight="1">
      <c r="C541" s="238"/>
      <c r="D541" s="227"/>
      <c r="E541" s="264">
        <v>2015</v>
      </c>
      <c r="F541" s="115">
        <f>SUMIF(B3:B6,"=1")/1</f>
        <v>2</v>
      </c>
      <c r="G541" s="115">
        <f>SUMIF(B3:B6,"=2")/2</f>
        <v>0</v>
      </c>
      <c r="H541" s="115">
        <f>SUMIF(B3:B6,"=3")/3</f>
        <v>0</v>
      </c>
      <c r="I541" s="115">
        <f>SUMIF(B3:B6,"=4")/4</f>
        <v>1</v>
      </c>
      <c r="J541" s="115">
        <f>SUMIF(B3:B6,"=5")/5</f>
        <v>1</v>
      </c>
      <c r="K541" s="260">
        <f t="shared" si="29"/>
        <v>4</v>
      </c>
      <c r="L541" s="292"/>
      <c r="M541" s="293"/>
      <c r="N541" s="294"/>
      <c r="O541" s="295"/>
      <c r="P541" s="262"/>
      <c r="Q541" s="268"/>
      <c r="R541" s="145"/>
      <c r="S541" s="115"/>
      <c r="T541" s="115"/>
      <c r="U541" s="115"/>
      <c r="V541" s="115"/>
      <c r="W541" s="115"/>
      <c r="X541" s="115"/>
      <c r="Y541" s="115"/>
      <c r="Z541" s="271"/>
      <c r="AA541" s="271"/>
      <c r="AB541" s="273"/>
    </row>
    <row r="542" spans="3:28" customFormat="1" ht="15" customHeight="1">
      <c r="C542" s="238"/>
      <c r="D542" s="227"/>
      <c r="E542" s="264"/>
      <c r="F542" s="115"/>
      <c r="G542" s="115"/>
      <c r="H542" s="115"/>
      <c r="I542" s="115"/>
      <c r="J542" s="35"/>
      <c r="K542" s="260"/>
      <c r="L542" s="265"/>
      <c r="M542" s="266"/>
      <c r="N542" s="269"/>
      <c r="O542" s="267"/>
      <c r="P542" s="262"/>
      <c r="Q542" s="263"/>
      <c r="R542" s="145"/>
      <c r="S542" s="115"/>
      <c r="T542" s="115"/>
      <c r="U542" s="115"/>
      <c r="V542" s="115"/>
      <c r="W542" s="115"/>
      <c r="X542" s="115"/>
      <c r="Y542" s="115"/>
      <c r="Z542" s="271"/>
      <c r="AA542" s="271"/>
      <c r="AB542" s="273"/>
    </row>
    <row r="543" spans="3:28" customFormat="1" ht="15" customHeight="1">
      <c r="C543" s="238"/>
      <c r="D543" s="227"/>
      <c r="E543" s="275"/>
      <c r="F543" s="115" t="s">
        <v>658</v>
      </c>
      <c r="G543" s="115" t="s">
        <v>658</v>
      </c>
      <c r="H543" s="115" t="s">
        <v>658</v>
      </c>
      <c r="I543" s="115" t="s">
        <v>658</v>
      </c>
      <c r="J543" s="260" t="s">
        <v>658</v>
      </c>
      <c r="K543" s="260" t="s">
        <v>658</v>
      </c>
      <c r="L543" s="276"/>
      <c r="M543" s="277"/>
      <c r="N543" s="142"/>
      <c r="O543" s="277"/>
      <c r="P543" s="277"/>
      <c r="Q543" s="277"/>
      <c r="R543" s="145"/>
      <c r="S543" s="115"/>
      <c r="T543" s="115"/>
      <c r="U543" s="115"/>
      <c r="V543" s="115"/>
      <c r="W543" s="115"/>
      <c r="X543" s="115"/>
      <c r="Y543" s="115"/>
      <c r="Z543" s="271"/>
      <c r="AA543" s="271"/>
      <c r="AB543" s="273"/>
    </row>
    <row r="544" spans="3:28" customFormat="1" ht="15" customHeight="1">
      <c r="C544" s="238"/>
      <c r="D544" s="227"/>
      <c r="E544" s="278"/>
      <c r="F544" s="137">
        <f>SUM(F441:F543)</f>
        <v>43</v>
      </c>
      <c r="G544" s="137">
        <f t="shared" ref="G544:K544" si="30">SUM(G441:G543)</f>
        <v>48</v>
      </c>
      <c r="H544" s="137">
        <f t="shared" si="30"/>
        <v>181</v>
      </c>
      <c r="I544" s="137">
        <f t="shared" si="30"/>
        <v>8</v>
      </c>
      <c r="J544" s="137">
        <f t="shared" si="30"/>
        <v>6</v>
      </c>
      <c r="K544" s="137">
        <f t="shared" si="30"/>
        <v>286</v>
      </c>
      <c r="L544" s="276"/>
      <c r="M544" s="277"/>
      <c r="N544" s="142"/>
      <c r="O544" s="143"/>
      <c r="P544" s="144"/>
      <c r="Q544" s="296"/>
      <c r="R544" s="145"/>
      <c r="S544" s="115"/>
      <c r="T544" s="115"/>
      <c r="U544" s="115"/>
      <c r="V544" s="115"/>
      <c r="W544" s="115"/>
      <c r="X544" s="115"/>
      <c r="Y544" s="115"/>
      <c r="Z544" s="271"/>
      <c r="AA544" s="271"/>
      <c r="AB544" s="273"/>
    </row>
    <row r="545" spans="3:28" customFormat="1" ht="15" customHeight="1">
      <c r="C545" s="238"/>
      <c r="D545" s="227"/>
      <c r="E545" s="286"/>
      <c r="F545" s="286"/>
      <c r="G545" s="286"/>
      <c r="H545" s="286"/>
      <c r="I545" s="286"/>
      <c r="J545" s="287"/>
      <c r="K545" s="288"/>
      <c r="L545" s="287"/>
      <c r="M545" s="286"/>
      <c r="N545" s="286"/>
      <c r="O545" s="286"/>
      <c r="P545" s="286"/>
      <c r="Q545" s="286"/>
      <c r="R545" s="309"/>
      <c r="S545" s="271"/>
      <c r="T545" s="272"/>
      <c r="U545" s="271"/>
      <c r="V545" s="271"/>
      <c r="W545" s="271"/>
      <c r="X545" s="271"/>
      <c r="Y545" s="271"/>
      <c r="Z545" s="271"/>
      <c r="AA545" s="271"/>
      <c r="AB545" s="273"/>
    </row>
    <row r="546" spans="3:28" customFormat="1" ht="15" customHeight="1">
      <c r="C546" s="238"/>
      <c r="D546" s="227"/>
      <c r="E546" s="286"/>
      <c r="F546" s="286"/>
      <c r="G546" s="286"/>
      <c r="H546" s="286"/>
      <c r="I546" s="286"/>
      <c r="J546" s="287"/>
      <c r="K546" s="288"/>
      <c r="L546" s="287"/>
      <c r="M546" s="286"/>
      <c r="N546" s="286"/>
      <c r="O546" s="286"/>
      <c r="P546" s="286"/>
      <c r="Q546" s="286"/>
      <c r="R546" s="309"/>
      <c r="S546" s="271"/>
      <c r="T546" s="272"/>
      <c r="U546" s="271"/>
      <c r="V546" s="271"/>
      <c r="W546" s="271"/>
      <c r="X546" s="271"/>
      <c r="Y546" s="271"/>
      <c r="Z546" s="271"/>
      <c r="AA546" s="271"/>
      <c r="AB546" s="273"/>
    </row>
    <row r="547" spans="3:28" customFormat="1" ht="15" customHeight="1">
      <c r="C547" s="238"/>
      <c r="D547" s="227"/>
      <c r="E547" s="286"/>
      <c r="F547" s="286"/>
      <c r="G547" s="286"/>
      <c r="H547" s="286"/>
      <c r="I547" s="286"/>
      <c r="J547" s="287"/>
      <c r="K547" s="288"/>
      <c r="L547" s="287"/>
      <c r="M547" s="286"/>
      <c r="N547" s="286"/>
      <c r="O547" s="286"/>
      <c r="P547" s="286"/>
      <c r="Q547" s="286"/>
      <c r="R547" s="309"/>
      <c r="S547" s="271"/>
      <c r="T547" s="272"/>
      <c r="U547" s="271"/>
      <c r="V547" s="271"/>
      <c r="W547" s="271"/>
      <c r="X547" s="271"/>
      <c r="Y547" s="271"/>
      <c r="Z547" s="271"/>
      <c r="AA547" s="271"/>
      <c r="AB547" s="273"/>
    </row>
    <row r="548" spans="3:28" customFormat="1" ht="15" customHeight="1">
      <c r="C548" s="238"/>
      <c r="D548" s="227"/>
      <c r="E548" s="286"/>
      <c r="F548" s="286"/>
      <c r="G548" s="286"/>
      <c r="H548" s="286"/>
      <c r="I548" s="286"/>
      <c r="J548" s="287"/>
      <c r="K548" s="288"/>
      <c r="L548" s="287"/>
      <c r="M548" s="286"/>
      <c r="N548" s="286"/>
      <c r="O548" s="286"/>
      <c r="P548" s="286"/>
      <c r="Q548" s="286"/>
      <c r="R548" s="309"/>
      <c r="S548" s="271"/>
      <c r="T548" s="272"/>
      <c r="U548" s="271"/>
      <c r="V548" s="271"/>
      <c r="W548" s="271"/>
      <c r="X548" s="271"/>
      <c r="Y548" s="271"/>
      <c r="Z548" s="271"/>
      <c r="AA548" s="271"/>
      <c r="AB548" s="273"/>
    </row>
    <row r="549" spans="3:28" customFormat="1" ht="15" customHeight="1">
      <c r="C549" s="238"/>
      <c r="D549" s="227"/>
      <c r="E549" s="286"/>
      <c r="F549" s="286"/>
      <c r="G549" s="286"/>
      <c r="H549" s="286"/>
      <c r="I549" s="286"/>
      <c r="J549" s="287"/>
      <c r="K549" s="288"/>
      <c r="L549" s="287"/>
      <c r="M549" s="286"/>
      <c r="N549" s="286"/>
      <c r="O549" s="286"/>
      <c r="P549" s="286"/>
      <c r="Q549" s="286"/>
      <c r="R549" s="309"/>
      <c r="S549" s="271"/>
      <c r="T549" s="272"/>
      <c r="U549" s="271"/>
      <c r="V549" s="271"/>
      <c r="W549" s="271"/>
      <c r="X549" s="271"/>
      <c r="Y549" s="271"/>
      <c r="Z549" s="271"/>
      <c r="AA549" s="271"/>
      <c r="AB549" s="273"/>
    </row>
    <row r="550" spans="3:28" customFormat="1" ht="15" customHeight="1">
      <c r="C550" s="238"/>
      <c r="D550" s="227"/>
      <c r="E550" s="286"/>
      <c r="F550" s="286"/>
      <c r="G550" s="286"/>
      <c r="H550" s="286"/>
      <c r="I550" s="286"/>
      <c r="J550" s="287"/>
      <c r="K550" s="288"/>
      <c r="L550" s="287"/>
      <c r="M550" s="286"/>
      <c r="N550" s="286"/>
      <c r="O550" s="286"/>
      <c r="P550" s="286"/>
      <c r="Q550" s="286"/>
      <c r="R550" s="309"/>
      <c r="S550" s="271"/>
      <c r="T550" s="272"/>
      <c r="U550" s="271"/>
      <c r="V550" s="271"/>
      <c r="W550" s="271"/>
      <c r="X550" s="271"/>
      <c r="Y550" s="271"/>
      <c r="Z550" s="271"/>
      <c r="AA550" s="271"/>
      <c r="AB550" s="273"/>
    </row>
    <row r="551" spans="3:28" customFormat="1" ht="15" customHeight="1">
      <c r="C551" s="238"/>
      <c r="D551" s="227"/>
      <c r="E551" s="286"/>
      <c r="F551" s="286"/>
      <c r="G551" s="286"/>
      <c r="H551" s="286"/>
      <c r="I551" s="286"/>
      <c r="J551" s="287"/>
      <c r="K551" s="288"/>
      <c r="L551" s="287"/>
      <c r="M551" s="286"/>
      <c r="N551" s="286"/>
      <c r="O551" s="286"/>
      <c r="P551" s="286"/>
      <c r="Q551" s="286"/>
      <c r="R551" s="309"/>
      <c r="S551" s="271"/>
      <c r="T551" s="272"/>
      <c r="U551" s="271"/>
      <c r="V551" s="271"/>
      <c r="W551" s="271"/>
      <c r="X551" s="271"/>
      <c r="Y551" s="271"/>
      <c r="Z551" s="271"/>
      <c r="AA551" s="271"/>
      <c r="AB551" s="273"/>
    </row>
    <row r="552" spans="3:28" customFormat="1" ht="15" customHeight="1">
      <c r="C552" s="238"/>
      <c r="D552" s="227"/>
      <c r="E552" s="286"/>
      <c r="F552" s="286"/>
      <c r="G552" s="286"/>
      <c r="H552" s="286"/>
      <c r="I552" s="286"/>
      <c r="J552" s="287"/>
      <c r="K552" s="288"/>
      <c r="L552" s="287"/>
      <c r="M552" s="286"/>
      <c r="N552" s="286"/>
      <c r="O552" s="286"/>
      <c r="P552" s="286"/>
      <c r="Q552" s="286"/>
      <c r="R552" s="309"/>
      <c r="S552" s="271"/>
      <c r="T552" s="272"/>
      <c r="U552" s="271"/>
      <c r="V552" s="271"/>
      <c r="W552" s="271"/>
      <c r="X552" s="271"/>
      <c r="Y552" s="271"/>
      <c r="Z552" s="271"/>
      <c r="AA552" s="271"/>
      <c r="AB552" s="273"/>
    </row>
    <row r="553" spans="3:28" customFormat="1" ht="15" customHeight="1">
      <c r="C553" s="238"/>
      <c r="D553" s="227"/>
      <c r="E553" s="286"/>
      <c r="F553" s="286"/>
      <c r="G553" s="286"/>
      <c r="H553" s="286"/>
      <c r="I553" s="286"/>
      <c r="J553" s="287"/>
      <c r="K553" s="288"/>
      <c r="L553" s="287"/>
      <c r="M553" s="286"/>
      <c r="N553" s="286"/>
      <c r="O553" s="286"/>
      <c r="P553" s="286"/>
      <c r="Q553" s="286"/>
      <c r="R553" s="309"/>
      <c r="S553" s="271"/>
      <c r="T553" s="272"/>
      <c r="U553" s="271"/>
      <c r="V553" s="271"/>
      <c r="W553" s="271"/>
      <c r="X553" s="271"/>
      <c r="Y553" s="271"/>
      <c r="Z553" s="271"/>
      <c r="AA553" s="271"/>
      <c r="AB553" s="273"/>
    </row>
    <row r="554" spans="3:28" customFormat="1" ht="15" customHeight="1">
      <c r="C554" s="238"/>
      <c r="D554" s="227"/>
      <c r="E554" s="286"/>
      <c r="F554" s="286"/>
      <c r="G554" s="286"/>
      <c r="H554" s="286"/>
      <c r="I554" s="286"/>
      <c r="J554" s="287"/>
      <c r="K554" s="288"/>
      <c r="L554" s="287"/>
      <c r="M554" s="286"/>
      <c r="N554" s="286"/>
      <c r="O554" s="286"/>
      <c r="P554" s="286"/>
      <c r="Q554" s="286"/>
      <c r="R554" s="309"/>
      <c r="S554" s="271"/>
      <c r="T554" s="272"/>
      <c r="U554" s="271"/>
      <c r="V554" s="271"/>
      <c r="W554" s="271"/>
      <c r="X554" s="271"/>
      <c r="Y554" s="271"/>
      <c r="Z554" s="271"/>
      <c r="AA554" s="271"/>
      <c r="AB554" s="273"/>
    </row>
    <row r="555" spans="3:28" customFormat="1" ht="15" customHeight="1">
      <c r="C555" s="238"/>
      <c r="D555" s="227"/>
      <c r="E555" s="286"/>
      <c r="F555" s="286"/>
      <c r="G555" s="286"/>
      <c r="H555" s="286"/>
      <c r="I555" s="286"/>
      <c r="J555" s="287"/>
      <c r="K555" s="288"/>
      <c r="L555" s="287"/>
      <c r="M555" s="286"/>
      <c r="N555" s="286"/>
      <c r="O555" s="286"/>
      <c r="P555" s="286"/>
      <c r="Q555" s="286"/>
      <c r="R555" s="309"/>
      <c r="S555" s="271"/>
      <c r="T555" s="272"/>
      <c r="U555" s="271"/>
      <c r="V555" s="271"/>
      <c r="W555" s="271"/>
      <c r="X555" s="271"/>
      <c r="Y555" s="271"/>
      <c r="Z555" s="271"/>
      <c r="AA555" s="271"/>
      <c r="AB555" s="273"/>
    </row>
    <row r="556" spans="3:28" customFormat="1" ht="15" customHeight="1">
      <c r="C556" s="238"/>
      <c r="D556" s="227"/>
      <c r="E556" s="286"/>
      <c r="F556" s="286"/>
      <c r="G556" s="286"/>
      <c r="H556" s="286"/>
      <c r="I556" s="286"/>
      <c r="J556" s="287"/>
      <c r="K556" s="288"/>
      <c r="L556" s="287"/>
      <c r="M556" s="286"/>
      <c r="N556" s="286"/>
      <c r="O556" s="286"/>
      <c r="P556" s="286"/>
      <c r="Q556" s="286"/>
      <c r="R556" s="309"/>
      <c r="S556" s="271"/>
      <c r="T556" s="272"/>
      <c r="U556" s="271"/>
      <c r="V556" s="271"/>
      <c r="W556" s="271"/>
      <c r="X556" s="271"/>
      <c r="Y556" s="271"/>
      <c r="Z556" s="271"/>
      <c r="AA556" s="271"/>
      <c r="AB556" s="273"/>
    </row>
    <row r="557" spans="3:28" customFormat="1" ht="15" customHeight="1">
      <c r="C557" s="238"/>
      <c r="D557" s="227"/>
      <c r="E557" s="286"/>
      <c r="F557" s="286"/>
      <c r="G557" s="286"/>
      <c r="H557" s="286"/>
      <c r="I557" s="286"/>
      <c r="J557" s="287"/>
      <c r="K557" s="288"/>
      <c r="L557" s="287"/>
      <c r="M557" s="286"/>
      <c r="N557" s="286"/>
      <c r="O557" s="286"/>
      <c r="P557" s="286"/>
      <c r="Q557" s="286"/>
      <c r="R557" s="309"/>
      <c r="S557" s="271"/>
      <c r="T557" s="272"/>
      <c r="U557" s="271"/>
      <c r="V557" s="271"/>
      <c r="W557" s="271"/>
      <c r="X557" s="271"/>
      <c r="Y557" s="271"/>
      <c r="Z557" s="271"/>
      <c r="AA557" s="271"/>
      <c r="AB557" s="273"/>
    </row>
    <row r="558" spans="3:28" customFormat="1" ht="15" customHeight="1">
      <c r="C558" s="238"/>
      <c r="D558" s="227"/>
      <c r="E558" s="286"/>
      <c r="F558" s="286"/>
      <c r="G558" s="286"/>
      <c r="H558" s="286"/>
      <c r="I558" s="286"/>
      <c r="J558" s="287"/>
      <c r="K558" s="288"/>
      <c r="L558" s="287"/>
      <c r="M558" s="286"/>
      <c r="N558" s="286"/>
      <c r="O558" s="286"/>
      <c r="P558" s="286"/>
      <c r="Q558" s="286"/>
      <c r="R558" s="309"/>
      <c r="S558" s="271"/>
      <c r="T558" s="272"/>
      <c r="U558" s="271"/>
      <c r="V558" s="271"/>
      <c r="W558" s="271"/>
      <c r="X558" s="271"/>
      <c r="Y558" s="271"/>
      <c r="Z558" s="271"/>
      <c r="AA558" s="271"/>
      <c r="AB558" s="273"/>
    </row>
    <row r="559" spans="3:28" customFormat="1" ht="15" customHeight="1">
      <c r="C559" s="238"/>
      <c r="D559" s="227"/>
      <c r="E559" s="286"/>
      <c r="F559" s="286"/>
      <c r="G559" s="286"/>
      <c r="H559" s="286"/>
      <c r="I559" s="286"/>
      <c r="J559" s="287"/>
      <c r="K559" s="288"/>
      <c r="L559" s="287"/>
      <c r="M559" s="286"/>
      <c r="N559" s="286"/>
      <c r="O559" s="286"/>
      <c r="P559" s="286"/>
      <c r="Q559" s="286"/>
      <c r="R559" s="309"/>
      <c r="S559" s="271"/>
      <c r="T559" s="272"/>
      <c r="U559" s="271"/>
      <c r="V559" s="271"/>
      <c r="W559" s="271"/>
      <c r="X559" s="271"/>
      <c r="Y559" s="271"/>
      <c r="Z559" s="271"/>
      <c r="AA559" s="271"/>
      <c r="AB559" s="273"/>
    </row>
    <row r="560" spans="3:28" customFormat="1" ht="15" customHeight="1">
      <c r="C560" s="238"/>
      <c r="D560" s="227"/>
      <c r="E560" s="286"/>
      <c r="F560" s="286"/>
      <c r="G560" s="286"/>
      <c r="H560" s="286"/>
      <c r="I560" s="286"/>
      <c r="J560" s="287"/>
      <c r="K560" s="288"/>
      <c r="L560" s="287"/>
      <c r="M560" s="286"/>
      <c r="N560" s="286"/>
      <c r="O560" s="286"/>
      <c r="P560" s="286"/>
      <c r="Q560" s="286"/>
      <c r="R560" s="309"/>
      <c r="S560" s="271"/>
      <c r="T560" s="272"/>
      <c r="U560" s="271"/>
      <c r="V560" s="271"/>
      <c r="W560" s="271"/>
      <c r="X560" s="271"/>
      <c r="Y560" s="271"/>
      <c r="Z560" s="271"/>
      <c r="AA560" s="271"/>
      <c r="AB560" s="273"/>
    </row>
    <row r="561" spans="3:28" customFormat="1" ht="15" customHeight="1">
      <c r="C561" s="238"/>
      <c r="D561" s="227"/>
      <c r="E561" s="286"/>
      <c r="F561" s="286"/>
      <c r="G561" s="286"/>
      <c r="H561" s="286"/>
      <c r="I561" s="286"/>
      <c r="J561" s="287"/>
      <c r="K561" s="288"/>
      <c r="L561" s="287"/>
      <c r="M561" s="286"/>
      <c r="N561" s="286"/>
      <c r="O561" s="286"/>
      <c r="P561" s="286"/>
      <c r="Q561" s="286"/>
      <c r="R561" s="309"/>
      <c r="S561" s="271"/>
      <c r="T561" s="272"/>
      <c r="U561" s="271"/>
      <c r="V561" s="271"/>
      <c r="W561" s="271"/>
      <c r="X561" s="271"/>
      <c r="Y561" s="271"/>
      <c r="Z561" s="271"/>
      <c r="AA561" s="271"/>
      <c r="AB561" s="273"/>
    </row>
    <row r="562" spans="3:28" customFormat="1" ht="15" customHeight="1">
      <c r="C562" s="238"/>
      <c r="D562" s="227"/>
      <c r="E562" s="286"/>
      <c r="F562" s="286"/>
      <c r="G562" s="286"/>
      <c r="H562" s="286"/>
      <c r="I562" s="286"/>
      <c r="J562" s="287"/>
      <c r="K562" s="288"/>
      <c r="L562" s="287"/>
      <c r="M562" s="286"/>
      <c r="N562" s="286"/>
      <c r="O562" s="286"/>
      <c r="P562" s="286"/>
      <c r="Q562" s="286"/>
      <c r="R562" s="309"/>
      <c r="S562" s="271"/>
      <c r="T562" s="272"/>
      <c r="U562" s="271"/>
      <c r="V562" s="271"/>
      <c r="W562" s="271"/>
      <c r="X562" s="271"/>
      <c r="Y562" s="271"/>
      <c r="Z562" s="271"/>
      <c r="AA562" s="271"/>
      <c r="AB562" s="273"/>
    </row>
    <row r="563" spans="3:28" customFormat="1" ht="15" customHeight="1">
      <c r="C563" s="238"/>
      <c r="D563" s="227"/>
      <c r="E563" s="286"/>
      <c r="F563" s="286"/>
      <c r="G563" s="286"/>
      <c r="H563" s="286"/>
      <c r="I563" s="286"/>
      <c r="J563" s="287"/>
      <c r="K563" s="288"/>
      <c r="L563" s="287"/>
      <c r="M563" s="286"/>
      <c r="N563" s="286"/>
      <c r="O563" s="286"/>
      <c r="P563" s="286"/>
      <c r="Q563" s="286"/>
      <c r="R563" s="309"/>
      <c r="S563" s="271"/>
      <c r="T563" s="272"/>
      <c r="U563" s="271"/>
      <c r="V563" s="271"/>
      <c r="W563" s="271"/>
      <c r="X563" s="271"/>
      <c r="Y563" s="271"/>
      <c r="Z563" s="271"/>
      <c r="AA563" s="271"/>
      <c r="AB563" s="273"/>
    </row>
    <row r="564" spans="3:28" customFormat="1" ht="15" customHeight="1">
      <c r="C564" s="238"/>
      <c r="D564" s="227"/>
      <c r="E564" s="286"/>
      <c r="F564" s="286"/>
      <c r="G564" s="286"/>
      <c r="H564" s="286"/>
      <c r="I564" s="286"/>
      <c r="J564" s="287"/>
      <c r="K564" s="288"/>
      <c r="L564" s="287"/>
      <c r="M564" s="286"/>
      <c r="N564" s="286"/>
      <c r="O564" s="286"/>
      <c r="P564" s="286"/>
      <c r="Q564" s="286"/>
      <c r="R564" s="309"/>
      <c r="S564" s="271"/>
      <c r="T564" s="272"/>
      <c r="U564" s="271"/>
      <c r="V564" s="271"/>
      <c r="W564" s="271"/>
      <c r="X564" s="271"/>
      <c r="Y564" s="271"/>
      <c r="Z564" s="271"/>
      <c r="AA564" s="271"/>
      <c r="AB564" s="273"/>
    </row>
    <row r="565" spans="3:28" customFormat="1" ht="15" customHeight="1">
      <c r="C565" s="238"/>
      <c r="D565" s="227"/>
      <c r="E565" s="286"/>
      <c r="F565" s="286"/>
      <c r="G565" s="286"/>
      <c r="H565" s="286"/>
      <c r="I565" s="286"/>
      <c r="J565" s="287"/>
      <c r="K565" s="288"/>
      <c r="L565" s="287"/>
      <c r="M565" s="286"/>
      <c r="N565" s="286"/>
      <c r="O565" s="286"/>
      <c r="P565" s="286"/>
      <c r="Q565" s="286"/>
      <c r="R565" s="309"/>
      <c r="S565" s="271"/>
      <c r="T565" s="272"/>
      <c r="U565" s="271"/>
      <c r="V565" s="271"/>
      <c r="W565" s="271"/>
      <c r="X565" s="271"/>
      <c r="Y565" s="271"/>
      <c r="Z565" s="271"/>
      <c r="AA565" s="271"/>
      <c r="AB565" s="273"/>
    </row>
    <row r="566" spans="3:28" customFormat="1" ht="15" customHeight="1">
      <c r="C566" s="238"/>
      <c r="D566" s="227"/>
      <c r="E566" s="286"/>
      <c r="F566" s="286"/>
      <c r="G566" s="286"/>
      <c r="H566" s="286"/>
      <c r="I566" s="286"/>
      <c r="J566" s="287"/>
      <c r="K566" s="288"/>
      <c r="L566" s="287"/>
      <c r="M566" s="286"/>
      <c r="N566" s="286"/>
      <c r="O566" s="286"/>
      <c r="P566" s="286"/>
      <c r="Q566" s="286"/>
      <c r="R566" s="309"/>
      <c r="S566" s="271"/>
      <c r="T566" s="272"/>
      <c r="U566" s="271"/>
      <c r="V566" s="271"/>
      <c r="W566" s="271"/>
      <c r="X566" s="271"/>
      <c r="Y566" s="271"/>
      <c r="Z566" s="271"/>
      <c r="AA566" s="271"/>
      <c r="AB566" s="273"/>
    </row>
    <row r="567" spans="3:28" customFormat="1" ht="15" customHeight="1">
      <c r="C567" s="238"/>
      <c r="D567" s="227"/>
      <c r="E567" s="286"/>
      <c r="F567" s="286"/>
      <c r="G567" s="286"/>
      <c r="H567" s="286"/>
      <c r="I567" s="286"/>
      <c r="J567" s="287"/>
      <c r="K567" s="288"/>
      <c r="L567" s="287"/>
      <c r="M567" s="286"/>
      <c r="N567" s="286"/>
      <c r="O567" s="286"/>
      <c r="P567" s="286"/>
      <c r="Q567" s="286"/>
      <c r="R567" s="309"/>
      <c r="S567" s="271"/>
      <c r="T567" s="272"/>
      <c r="U567" s="271"/>
      <c r="V567" s="271"/>
      <c r="W567" s="271"/>
      <c r="X567" s="271"/>
      <c r="Y567" s="271"/>
      <c r="Z567" s="271"/>
      <c r="AA567" s="271"/>
      <c r="AB567" s="273"/>
    </row>
    <row r="568" spans="3:28" customFormat="1" ht="15" customHeight="1">
      <c r="C568" s="238"/>
      <c r="D568" s="227"/>
      <c r="E568" s="286"/>
      <c r="F568" s="286"/>
      <c r="G568" s="286"/>
      <c r="H568" s="286"/>
      <c r="I568" s="286"/>
      <c r="J568" s="287"/>
      <c r="K568" s="288"/>
      <c r="L568" s="287"/>
      <c r="M568" s="286"/>
      <c r="N568" s="286"/>
      <c r="O568" s="286"/>
      <c r="P568" s="286"/>
      <c r="Q568" s="286"/>
      <c r="R568" s="309"/>
      <c r="S568" s="271"/>
      <c r="T568" s="272"/>
      <c r="U568" s="271"/>
      <c r="V568" s="271"/>
      <c r="W568" s="271"/>
      <c r="X568" s="271"/>
      <c r="Y568" s="271"/>
      <c r="Z568" s="271"/>
      <c r="AA568" s="271"/>
      <c r="AB568" s="273"/>
    </row>
    <row r="569" spans="3:28" customFormat="1" ht="15" customHeight="1">
      <c r="C569" s="238"/>
      <c r="D569" s="227"/>
      <c r="E569" s="286"/>
      <c r="F569" s="286"/>
      <c r="G569" s="286"/>
      <c r="H569" s="286"/>
      <c r="I569" s="286"/>
      <c r="J569" s="287"/>
      <c r="K569" s="288"/>
      <c r="L569" s="287"/>
      <c r="M569" s="286"/>
      <c r="N569" s="286"/>
      <c r="O569" s="286"/>
      <c r="P569" s="286"/>
      <c r="Q569" s="286"/>
      <c r="R569" s="309"/>
      <c r="S569" s="271"/>
      <c r="T569" s="272"/>
      <c r="U569" s="271"/>
      <c r="V569" s="271"/>
      <c r="W569" s="271"/>
      <c r="X569" s="271"/>
      <c r="Y569" s="271"/>
      <c r="Z569" s="271"/>
      <c r="AA569" s="271"/>
      <c r="AB569" s="273"/>
    </row>
    <row r="570" spans="3:28" customFormat="1" ht="15" customHeight="1">
      <c r="C570" s="238"/>
      <c r="D570" s="227"/>
      <c r="E570" s="286"/>
      <c r="F570" s="286"/>
      <c r="G570" s="286"/>
      <c r="H570" s="286"/>
      <c r="I570" s="286"/>
      <c r="J570" s="287"/>
      <c r="K570" s="288"/>
      <c r="L570" s="287"/>
      <c r="M570" s="286"/>
      <c r="N570" s="286"/>
      <c r="O570" s="286"/>
      <c r="P570" s="286"/>
      <c r="Q570" s="286"/>
      <c r="R570" s="309"/>
      <c r="S570" s="271"/>
      <c r="T570" s="272"/>
      <c r="U570" s="271"/>
      <c r="V570" s="271"/>
      <c r="W570" s="271"/>
      <c r="X570" s="271"/>
      <c r="Y570" s="271"/>
      <c r="Z570" s="271"/>
      <c r="AA570" s="271"/>
      <c r="AB570" s="273"/>
    </row>
    <row r="571" spans="3:28" customFormat="1" ht="15" customHeight="1">
      <c r="C571" s="238"/>
      <c r="D571" s="227"/>
      <c r="E571" s="286"/>
      <c r="F571" s="286"/>
      <c r="G571" s="286"/>
      <c r="H571" s="286"/>
      <c r="I571" s="286"/>
      <c r="J571" s="287"/>
      <c r="K571" s="288"/>
      <c r="L571" s="287"/>
      <c r="M571" s="286"/>
      <c r="N571" s="286"/>
      <c r="O571" s="286"/>
      <c r="P571" s="286"/>
      <c r="Q571" s="286"/>
      <c r="R571" s="309"/>
      <c r="S571" s="271"/>
      <c r="T571" s="272"/>
      <c r="U571" s="271"/>
      <c r="V571" s="271"/>
      <c r="W571" s="271"/>
      <c r="X571" s="271"/>
      <c r="Y571" s="271"/>
      <c r="Z571" s="271"/>
      <c r="AA571" s="271"/>
      <c r="AB571" s="273"/>
    </row>
    <row r="572" spans="3:28" customFormat="1" ht="15" customHeight="1">
      <c r="C572" s="238"/>
      <c r="D572" s="227"/>
      <c r="E572" s="286"/>
      <c r="F572" s="286"/>
      <c r="G572" s="286"/>
      <c r="H572" s="286"/>
      <c r="I572" s="286"/>
      <c r="J572" s="287"/>
      <c r="K572" s="288"/>
      <c r="L572" s="287"/>
      <c r="M572" s="286"/>
      <c r="N572" s="286"/>
      <c r="O572" s="286"/>
      <c r="P572" s="286"/>
      <c r="Q572" s="286"/>
      <c r="R572" s="309"/>
      <c r="S572" s="271"/>
      <c r="T572" s="272"/>
      <c r="U572" s="271"/>
      <c r="V572" s="271"/>
      <c r="W572" s="271"/>
      <c r="X572" s="271"/>
      <c r="Y572" s="271"/>
      <c r="Z572" s="271"/>
      <c r="AA572" s="271"/>
      <c r="AB572" s="273"/>
    </row>
    <row r="573" spans="3:28" customFormat="1" ht="15" customHeight="1">
      <c r="C573" s="238"/>
      <c r="D573" s="227"/>
      <c r="E573" s="286"/>
      <c r="F573" s="286"/>
      <c r="G573" s="286"/>
      <c r="H573" s="286"/>
      <c r="I573" s="286"/>
      <c r="J573" s="287"/>
      <c r="K573" s="288"/>
      <c r="L573" s="287"/>
      <c r="M573" s="286"/>
      <c r="N573" s="286"/>
      <c r="O573" s="286"/>
      <c r="P573" s="286"/>
      <c r="Q573" s="286"/>
      <c r="R573" s="309"/>
      <c r="S573" s="271"/>
      <c r="T573" s="272"/>
      <c r="U573" s="271"/>
      <c r="V573" s="271"/>
      <c r="W573" s="271"/>
      <c r="X573" s="271"/>
      <c r="Y573" s="271"/>
      <c r="Z573" s="271"/>
      <c r="AA573" s="271"/>
      <c r="AB573" s="273"/>
    </row>
    <row r="574" spans="3:28" customFormat="1" ht="15" customHeight="1">
      <c r="C574" s="238"/>
      <c r="D574" s="227"/>
      <c r="E574" s="286"/>
      <c r="F574" s="286"/>
      <c r="G574" s="286"/>
      <c r="H574" s="286"/>
      <c r="I574" s="286"/>
      <c r="J574" s="287"/>
      <c r="K574" s="288"/>
      <c r="L574" s="287"/>
      <c r="M574" s="286"/>
      <c r="N574" s="286"/>
      <c r="O574" s="286"/>
      <c r="P574" s="286"/>
      <c r="Q574" s="286"/>
      <c r="R574" s="309"/>
      <c r="S574" s="271"/>
      <c r="T574" s="272"/>
      <c r="U574" s="271"/>
      <c r="V574" s="271"/>
      <c r="W574" s="271"/>
      <c r="X574" s="271"/>
      <c r="Y574" s="271"/>
      <c r="Z574" s="271"/>
      <c r="AA574" s="271"/>
      <c r="AB574" s="273"/>
    </row>
    <row r="575" spans="3:28" customFormat="1" ht="15" customHeight="1">
      <c r="C575" s="238"/>
      <c r="D575" s="227"/>
      <c r="E575" s="286"/>
      <c r="F575" s="286"/>
      <c r="G575" s="286"/>
      <c r="H575" s="286"/>
      <c r="I575" s="286"/>
      <c r="J575" s="287"/>
      <c r="K575" s="288"/>
      <c r="L575" s="287"/>
      <c r="M575" s="286"/>
      <c r="N575" s="286"/>
      <c r="O575" s="286"/>
      <c r="P575" s="286"/>
      <c r="Q575" s="286"/>
      <c r="R575" s="309"/>
      <c r="S575" s="271"/>
      <c r="T575" s="272"/>
      <c r="U575" s="271"/>
      <c r="V575" s="271"/>
      <c r="W575" s="271"/>
      <c r="X575" s="271"/>
      <c r="Y575" s="271"/>
      <c r="Z575" s="271"/>
      <c r="AA575" s="271"/>
      <c r="AB575" s="273"/>
    </row>
    <row r="576" spans="3:28" customFormat="1" ht="15" customHeight="1">
      <c r="C576" s="238"/>
      <c r="D576" s="227"/>
      <c r="E576" s="286"/>
      <c r="F576" s="286"/>
      <c r="G576" s="286"/>
      <c r="H576" s="286"/>
      <c r="I576" s="286"/>
      <c r="J576" s="287"/>
      <c r="K576" s="288"/>
      <c r="L576" s="287"/>
      <c r="M576" s="286"/>
      <c r="N576" s="286"/>
      <c r="O576" s="286"/>
      <c r="P576" s="286"/>
      <c r="Q576" s="286"/>
      <c r="R576" s="309"/>
      <c r="S576" s="271"/>
      <c r="T576" s="272"/>
      <c r="U576" s="271"/>
      <c r="V576" s="271"/>
      <c r="W576" s="271"/>
      <c r="X576" s="271"/>
      <c r="Y576" s="271"/>
      <c r="Z576" s="271"/>
      <c r="AA576" s="271"/>
      <c r="AB576" s="273"/>
    </row>
    <row r="577" spans="3:28" customFormat="1" ht="15" customHeight="1">
      <c r="C577" s="238"/>
      <c r="D577" s="227"/>
      <c r="E577" s="286"/>
      <c r="F577" s="286"/>
      <c r="G577" s="286"/>
      <c r="H577" s="286"/>
      <c r="I577" s="286"/>
      <c r="J577" s="287"/>
      <c r="K577" s="288"/>
      <c r="L577" s="287"/>
      <c r="M577" s="286"/>
      <c r="N577" s="286"/>
      <c r="O577" s="286"/>
      <c r="P577" s="286"/>
      <c r="Q577" s="286"/>
      <c r="R577" s="309"/>
      <c r="S577" s="271"/>
      <c r="T577" s="272"/>
      <c r="U577" s="271"/>
      <c r="V577" s="271"/>
      <c r="W577" s="271"/>
      <c r="X577" s="271"/>
      <c r="Y577" s="271"/>
      <c r="Z577" s="271"/>
      <c r="AA577" s="271"/>
      <c r="AB577" s="273"/>
    </row>
    <row r="578" spans="3:28" customFormat="1" ht="15" customHeight="1">
      <c r="C578" s="238"/>
      <c r="D578" s="227"/>
      <c r="E578" s="286"/>
      <c r="F578" s="286"/>
      <c r="G578" s="286"/>
      <c r="H578" s="286"/>
      <c r="I578" s="286"/>
      <c r="J578" s="287"/>
      <c r="K578" s="288"/>
      <c r="L578" s="287"/>
      <c r="M578" s="286"/>
      <c r="N578" s="286"/>
      <c r="O578" s="286"/>
      <c r="P578" s="286"/>
      <c r="Q578" s="286"/>
      <c r="R578" s="309"/>
      <c r="S578" s="271"/>
      <c r="T578" s="272"/>
      <c r="U578" s="271"/>
      <c r="V578" s="271"/>
      <c r="W578" s="271"/>
      <c r="X578" s="271"/>
      <c r="Y578" s="271"/>
      <c r="Z578" s="271"/>
      <c r="AA578" s="271"/>
      <c r="AB578" s="273"/>
    </row>
    <row r="579" spans="3:28" customFormat="1" ht="15" customHeight="1">
      <c r="C579" s="238"/>
      <c r="D579" s="227"/>
      <c r="E579" s="286"/>
      <c r="F579" s="286"/>
      <c r="G579" s="286"/>
      <c r="H579" s="286"/>
      <c r="I579" s="286"/>
      <c r="J579" s="287"/>
      <c r="K579" s="288"/>
      <c r="L579" s="287"/>
      <c r="M579" s="286"/>
      <c r="N579" s="286"/>
      <c r="O579" s="286"/>
      <c r="P579" s="286"/>
      <c r="Q579" s="286"/>
      <c r="R579" s="309"/>
      <c r="S579" s="271"/>
      <c r="T579" s="272"/>
      <c r="U579" s="271"/>
      <c r="V579" s="271"/>
      <c r="W579" s="271"/>
      <c r="X579" s="271"/>
      <c r="Y579" s="271"/>
      <c r="Z579" s="271"/>
      <c r="AA579" s="271"/>
      <c r="AB579" s="273"/>
    </row>
    <row r="580" spans="3:28" customFormat="1" ht="15" customHeight="1">
      <c r="C580" s="238"/>
      <c r="D580" s="227"/>
      <c r="E580" s="286"/>
      <c r="F580" s="286"/>
      <c r="G580" s="286"/>
      <c r="H580" s="286"/>
      <c r="I580" s="286"/>
      <c r="J580" s="287"/>
      <c r="K580" s="288"/>
      <c r="L580" s="287"/>
      <c r="M580" s="286"/>
      <c r="N580" s="286"/>
      <c r="O580" s="286"/>
      <c r="P580" s="286"/>
      <c r="Q580" s="286"/>
      <c r="R580" s="309"/>
      <c r="S580" s="271"/>
      <c r="T580" s="272"/>
      <c r="U580" s="271"/>
      <c r="V580" s="271"/>
      <c r="W580" s="271"/>
      <c r="X580" s="271"/>
      <c r="Y580" s="271"/>
      <c r="Z580" s="271"/>
      <c r="AA580" s="271"/>
      <c r="AB580" s="273"/>
    </row>
    <row r="581" spans="3:28" customFormat="1" ht="15" customHeight="1">
      <c r="C581" s="238"/>
      <c r="D581" s="227"/>
      <c r="E581" s="286"/>
      <c r="F581" s="286"/>
      <c r="G581" s="286"/>
      <c r="H581" s="286"/>
      <c r="I581" s="286"/>
      <c r="J581" s="287"/>
      <c r="K581" s="288"/>
      <c r="L581" s="287"/>
      <c r="M581" s="286"/>
      <c r="N581" s="286"/>
      <c r="O581" s="286"/>
      <c r="P581" s="286"/>
      <c r="Q581" s="286"/>
      <c r="R581" s="309"/>
      <c r="S581" s="271"/>
      <c r="T581" s="272"/>
      <c r="U581" s="271"/>
      <c r="V581" s="271"/>
      <c r="W581" s="271"/>
      <c r="X581" s="271"/>
      <c r="Y581" s="271"/>
      <c r="Z581" s="271"/>
      <c r="AA581" s="271"/>
      <c r="AB581" s="273"/>
    </row>
    <row r="582" spans="3:28" customFormat="1" ht="15" customHeight="1">
      <c r="C582" s="238"/>
      <c r="D582" s="227"/>
      <c r="E582" s="286"/>
      <c r="F582" s="286"/>
      <c r="G582" s="286"/>
      <c r="H582" s="286"/>
      <c r="I582" s="286"/>
      <c r="J582" s="287"/>
      <c r="K582" s="288"/>
      <c r="L582" s="287"/>
      <c r="M582" s="286"/>
      <c r="N582" s="286"/>
      <c r="O582" s="286"/>
      <c r="P582" s="286"/>
      <c r="Q582" s="286"/>
      <c r="R582" s="309"/>
      <c r="S582" s="271"/>
      <c r="T582" s="272"/>
      <c r="U582" s="271"/>
      <c r="V582" s="271"/>
      <c r="W582" s="271"/>
      <c r="X582" s="271"/>
      <c r="Y582" s="271"/>
      <c r="Z582" s="271"/>
      <c r="AA582" s="271"/>
      <c r="AB582" s="273"/>
    </row>
    <row r="583" spans="3:28" customFormat="1" ht="15" customHeight="1">
      <c r="C583" s="238"/>
      <c r="D583" s="227"/>
      <c r="E583" s="286"/>
      <c r="F583" s="286"/>
      <c r="G583" s="286"/>
      <c r="H583" s="286"/>
      <c r="I583" s="286"/>
      <c r="J583" s="287"/>
      <c r="K583" s="288"/>
      <c r="L583" s="287"/>
      <c r="M583" s="286"/>
      <c r="N583" s="286"/>
      <c r="O583" s="286"/>
      <c r="P583" s="286"/>
      <c r="Q583" s="286"/>
      <c r="R583" s="309"/>
      <c r="S583" s="271"/>
      <c r="T583" s="272"/>
      <c r="U583" s="271"/>
      <c r="V583" s="271"/>
      <c r="W583" s="271"/>
      <c r="X583" s="271"/>
      <c r="Y583" s="271"/>
      <c r="Z583" s="271"/>
      <c r="AA583" s="271"/>
      <c r="AB583" s="273"/>
    </row>
    <row r="584" spans="3:28" customFormat="1" ht="15" customHeight="1">
      <c r="C584" s="238"/>
      <c r="D584" s="227"/>
      <c r="E584" s="286"/>
      <c r="F584" s="286"/>
      <c r="G584" s="286"/>
      <c r="H584" s="286"/>
      <c r="I584" s="286"/>
      <c r="J584" s="287"/>
      <c r="K584" s="288"/>
      <c r="L584" s="287"/>
      <c r="M584" s="286"/>
      <c r="N584" s="286"/>
      <c r="O584" s="286"/>
      <c r="P584" s="286"/>
      <c r="Q584" s="286"/>
      <c r="R584" s="309"/>
      <c r="S584" s="271"/>
      <c r="T584" s="272"/>
      <c r="U584" s="271"/>
      <c r="V584" s="271"/>
      <c r="W584" s="271"/>
      <c r="X584" s="271"/>
      <c r="Y584" s="271"/>
      <c r="Z584" s="271"/>
      <c r="AA584" s="271"/>
      <c r="AB584" s="273"/>
    </row>
    <row r="585" spans="3:28" customFormat="1" ht="15" customHeight="1">
      <c r="C585" s="238"/>
      <c r="D585" s="227"/>
      <c r="E585" s="286"/>
      <c r="F585" s="286"/>
      <c r="G585" s="286"/>
      <c r="H585" s="286"/>
      <c r="I585" s="286"/>
      <c r="J585" s="287"/>
      <c r="K585" s="288"/>
      <c r="L585" s="287"/>
      <c r="M585" s="286"/>
      <c r="N585" s="286"/>
      <c r="O585" s="286"/>
      <c r="P585" s="286"/>
      <c r="Q585" s="286"/>
      <c r="R585" s="309"/>
      <c r="S585" s="271"/>
      <c r="T585" s="272"/>
      <c r="U585" s="271"/>
      <c r="V585" s="271"/>
      <c r="W585" s="271"/>
      <c r="X585" s="271"/>
      <c r="Y585" s="271"/>
      <c r="Z585" s="271"/>
      <c r="AA585" s="271"/>
      <c r="AB585" s="273"/>
    </row>
    <row r="586" spans="3:28" customFormat="1" ht="15" customHeight="1">
      <c r="C586" s="238"/>
      <c r="D586" s="227"/>
      <c r="E586" s="286"/>
      <c r="F586" s="286"/>
      <c r="G586" s="286"/>
      <c r="H586" s="286"/>
      <c r="I586" s="286"/>
      <c r="J586" s="287"/>
      <c r="K586" s="288"/>
      <c r="L586" s="287"/>
      <c r="M586" s="286"/>
      <c r="N586" s="286"/>
      <c r="O586" s="286"/>
      <c r="P586" s="286"/>
      <c r="Q586" s="286"/>
      <c r="R586" s="309"/>
      <c r="S586" s="271"/>
      <c r="T586" s="272"/>
      <c r="U586" s="271"/>
      <c r="V586" s="271"/>
      <c r="W586" s="271"/>
      <c r="X586" s="271"/>
      <c r="Y586" s="271"/>
      <c r="Z586" s="271"/>
      <c r="AA586" s="271"/>
      <c r="AB586" s="273"/>
    </row>
    <row r="587" spans="3:28" customFormat="1" ht="15" customHeight="1">
      <c r="C587" s="238"/>
      <c r="D587" s="227"/>
      <c r="E587" s="286"/>
      <c r="F587" s="286"/>
      <c r="G587" s="286"/>
      <c r="H587" s="286"/>
      <c r="I587" s="286"/>
      <c r="J587" s="287"/>
      <c r="K587" s="288"/>
      <c r="L587" s="287"/>
      <c r="M587" s="286"/>
      <c r="N587" s="286"/>
      <c r="O587" s="286"/>
      <c r="P587" s="286"/>
      <c r="Q587" s="286"/>
      <c r="R587" s="309"/>
      <c r="S587" s="271"/>
      <c r="T587" s="272"/>
      <c r="U587" s="271"/>
      <c r="V587" s="271"/>
      <c r="W587" s="271"/>
      <c r="X587" s="271"/>
      <c r="Y587" s="271"/>
      <c r="Z587" s="271"/>
      <c r="AA587" s="271"/>
      <c r="AB587" s="273"/>
    </row>
    <row r="588" spans="3:28" customFormat="1" ht="15" customHeight="1">
      <c r="C588" s="238"/>
      <c r="D588" s="227"/>
      <c r="E588" s="286"/>
      <c r="F588" s="286"/>
      <c r="G588" s="286"/>
      <c r="H588" s="286"/>
      <c r="I588" s="286"/>
      <c r="J588" s="287"/>
      <c r="K588" s="288"/>
      <c r="L588" s="287"/>
      <c r="M588" s="286"/>
      <c r="N588" s="286"/>
      <c r="O588" s="286"/>
      <c r="P588" s="286"/>
      <c r="Q588" s="286"/>
      <c r="R588" s="309"/>
      <c r="S588" s="271"/>
      <c r="T588" s="272"/>
      <c r="U588" s="271"/>
      <c r="V588" s="271"/>
      <c r="W588" s="271"/>
      <c r="X588" s="271"/>
      <c r="Y588" s="271"/>
      <c r="Z588" s="271"/>
      <c r="AA588" s="271"/>
      <c r="AB588" s="273"/>
    </row>
    <row r="589" spans="3:28" customFormat="1" ht="15" customHeight="1">
      <c r="C589" s="238"/>
      <c r="D589" s="227"/>
      <c r="E589" s="286"/>
      <c r="F589" s="286"/>
      <c r="G589" s="286"/>
      <c r="H589" s="286"/>
      <c r="I589" s="286"/>
      <c r="J589" s="287"/>
      <c r="K589" s="288"/>
      <c r="L589" s="287"/>
      <c r="M589" s="286"/>
      <c r="N589" s="286"/>
      <c r="O589" s="286"/>
      <c r="P589" s="286"/>
      <c r="Q589" s="286"/>
      <c r="R589" s="309"/>
      <c r="S589" s="271"/>
      <c r="T589" s="272"/>
      <c r="U589" s="271"/>
      <c r="V589" s="271"/>
      <c r="W589" s="271"/>
      <c r="X589" s="271"/>
      <c r="Y589" s="271"/>
      <c r="Z589" s="271"/>
      <c r="AA589" s="271"/>
      <c r="AB589" s="273"/>
    </row>
    <row r="590" spans="3:28" customFormat="1" ht="15" customHeight="1">
      <c r="C590" s="238"/>
      <c r="D590" s="227"/>
      <c r="E590" s="286"/>
      <c r="F590" s="286"/>
      <c r="G590" s="286"/>
      <c r="H590" s="286"/>
      <c r="I590" s="286"/>
      <c r="J590" s="287"/>
      <c r="K590" s="288"/>
      <c r="L590" s="287"/>
      <c r="M590" s="286"/>
      <c r="N590" s="286"/>
      <c r="O590" s="286"/>
      <c r="P590" s="286"/>
      <c r="Q590" s="286"/>
      <c r="R590" s="309"/>
      <c r="S590" s="271"/>
      <c r="T590" s="272"/>
      <c r="U590" s="271"/>
      <c r="V590" s="271"/>
      <c r="W590" s="271"/>
      <c r="X590" s="271"/>
      <c r="Y590" s="271"/>
      <c r="Z590" s="271"/>
      <c r="AA590" s="271"/>
      <c r="AB590" s="273"/>
    </row>
    <row r="591" spans="3:28" customFormat="1" ht="15" customHeight="1">
      <c r="C591" s="238"/>
      <c r="D591" s="227"/>
      <c r="E591" s="286"/>
      <c r="F591" s="286"/>
      <c r="G591" s="286"/>
      <c r="H591" s="286"/>
      <c r="I591" s="286"/>
      <c r="J591" s="287"/>
      <c r="K591" s="288"/>
      <c r="L591" s="287"/>
      <c r="M591" s="286"/>
      <c r="N591" s="286"/>
      <c r="O591" s="286"/>
      <c r="P591" s="286"/>
      <c r="Q591" s="286"/>
      <c r="R591" s="309"/>
      <c r="S591" s="271"/>
      <c r="T591" s="272"/>
      <c r="U591" s="271"/>
      <c r="V591" s="271"/>
      <c r="W591" s="271"/>
      <c r="X591" s="271"/>
      <c r="Y591" s="271"/>
      <c r="Z591" s="271"/>
      <c r="AA591" s="271"/>
      <c r="AB591" s="273"/>
    </row>
    <row r="592" spans="3:28" customFormat="1" ht="15" customHeight="1">
      <c r="C592" s="238"/>
      <c r="D592" s="227"/>
      <c r="E592" s="286"/>
      <c r="F592" s="286"/>
      <c r="G592" s="286"/>
      <c r="H592" s="286"/>
      <c r="I592" s="286"/>
      <c r="J592" s="287"/>
      <c r="K592" s="288"/>
      <c r="L592" s="287"/>
      <c r="M592" s="286"/>
      <c r="N592" s="286"/>
      <c r="O592" s="286"/>
      <c r="P592" s="286"/>
      <c r="Q592" s="286"/>
      <c r="R592" s="309"/>
      <c r="S592" s="271"/>
      <c r="T592" s="272"/>
      <c r="U592" s="271"/>
      <c r="V592" s="271"/>
      <c r="W592" s="271"/>
      <c r="X592" s="271"/>
      <c r="Y592" s="271"/>
      <c r="Z592" s="271"/>
      <c r="AA592" s="271"/>
      <c r="AB592" s="273"/>
    </row>
    <row r="593" spans="3:28" customFormat="1" ht="15" customHeight="1">
      <c r="C593" s="238"/>
      <c r="D593" s="227"/>
      <c r="E593" s="286"/>
      <c r="F593" s="286"/>
      <c r="G593" s="286"/>
      <c r="H593" s="286"/>
      <c r="I593" s="286"/>
      <c r="J593" s="287"/>
      <c r="K593" s="288"/>
      <c r="L593" s="287"/>
      <c r="M593" s="286"/>
      <c r="N593" s="286"/>
      <c r="O593" s="286"/>
      <c r="P593" s="286"/>
      <c r="Q593" s="286"/>
      <c r="R593" s="309"/>
      <c r="S593" s="271"/>
      <c r="T593" s="272"/>
      <c r="U593" s="271"/>
      <c r="V593" s="271"/>
      <c r="W593" s="271"/>
      <c r="X593" s="271"/>
      <c r="Y593" s="271"/>
      <c r="Z593" s="271"/>
      <c r="AA593" s="271"/>
      <c r="AB593" s="273"/>
    </row>
    <row r="594" spans="3:28" customFormat="1" ht="15" customHeight="1">
      <c r="C594" s="238"/>
      <c r="D594" s="227"/>
      <c r="E594" s="286"/>
      <c r="F594" s="286"/>
      <c r="G594" s="286"/>
      <c r="H594" s="286"/>
      <c r="I594" s="286"/>
      <c r="J594" s="287"/>
      <c r="K594" s="288"/>
      <c r="L594" s="287"/>
      <c r="M594" s="286"/>
      <c r="N594" s="286"/>
      <c r="O594" s="286"/>
      <c r="P594" s="286"/>
      <c r="Q594" s="286"/>
      <c r="R594" s="309"/>
      <c r="S594" s="271"/>
      <c r="T594" s="272"/>
      <c r="U594" s="271"/>
      <c r="V594" s="271"/>
      <c r="W594" s="271"/>
      <c r="X594" s="271"/>
      <c r="Y594" s="271"/>
      <c r="Z594" s="271"/>
      <c r="AA594" s="271"/>
      <c r="AB594" s="273"/>
    </row>
    <row r="595" spans="3:28" customFormat="1" ht="15" customHeight="1">
      <c r="C595" s="238"/>
      <c r="D595" s="227"/>
      <c r="E595" s="286"/>
      <c r="F595" s="286"/>
      <c r="G595" s="286"/>
      <c r="H595" s="286"/>
      <c r="I595" s="286"/>
      <c r="J595" s="287"/>
      <c r="K595" s="288"/>
      <c r="L595" s="287"/>
      <c r="M595" s="286"/>
      <c r="N595" s="286"/>
      <c r="O595" s="286"/>
      <c r="P595" s="286"/>
      <c r="Q595" s="286"/>
      <c r="R595" s="309"/>
      <c r="S595" s="271"/>
      <c r="T595" s="272"/>
      <c r="U595" s="271"/>
      <c r="V595" s="271"/>
      <c r="W595" s="271"/>
      <c r="X595" s="271"/>
      <c r="Y595" s="271"/>
      <c r="Z595" s="271"/>
      <c r="AA595" s="271"/>
      <c r="AB595" s="273"/>
    </row>
    <row r="596" spans="3:28" customFormat="1" ht="15" customHeight="1">
      <c r="C596" s="238"/>
      <c r="D596" s="227"/>
      <c r="E596" s="286"/>
      <c r="F596" s="286"/>
      <c r="G596" s="286"/>
      <c r="H596" s="286"/>
      <c r="I596" s="286"/>
      <c r="J596" s="287"/>
      <c r="K596" s="288"/>
      <c r="L596" s="287"/>
      <c r="M596" s="286"/>
      <c r="N596" s="286"/>
      <c r="O596" s="286"/>
      <c r="P596" s="286"/>
      <c r="Q596" s="286"/>
      <c r="R596" s="309"/>
      <c r="S596" s="271"/>
      <c r="T596" s="272"/>
      <c r="U596" s="271"/>
      <c r="V596" s="271"/>
      <c r="W596" s="271"/>
      <c r="X596" s="271"/>
      <c r="Y596" s="271"/>
      <c r="Z596" s="271"/>
      <c r="AA596" s="271"/>
      <c r="AB596" s="273"/>
    </row>
    <row r="597" spans="3:28" customFormat="1" ht="15" customHeight="1">
      <c r="C597" s="238"/>
      <c r="D597" s="227"/>
      <c r="E597" s="286"/>
      <c r="F597" s="286"/>
      <c r="G597" s="286"/>
      <c r="H597" s="286"/>
      <c r="I597" s="286"/>
      <c r="J597" s="287"/>
      <c r="K597" s="288"/>
      <c r="L597" s="287"/>
      <c r="M597" s="286"/>
      <c r="N597" s="286"/>
      <c r="O597" s="286"/>
      <c r="P597" s="286"/>
      <c r="Q597" s="286"/>
      <c r="R597" s="309"/>
      <c r="S597" s="271"/>
      <c r="T597" s="272"/>
      <c r="U597" s="271"/>
      <c r="V597" s="271"/>
      <c r="W597" s="271"/>
      <c r="X597" s="271"/>
      <c r="Y597" s="271"/>
      <c r="Z597" s="271"/>
      <c r="AA597" s="271"/>
      <c r="AB597" s="273"/>
    </row>
    <row r="598" spans="3:28" customFormat="1" ht="15" customHeight="1">
      <c r="C598" s="238"/>
      <c r="D598" s="227"/>
      <c r="E598" s="286"/>
      <c r="F598" s="286"/>
      <c r="G598" s="286"/>
      <c r="H598" s="286"/>
      <c r="I598" s="286"/>
      <c r="J598" s="287"/>
      <c r="K598" s="288"/>
      <c r="L598" s="287"/>
      <c r="M598" s="286"/>
      <c r="N598" s="286"/>
      <c r="O598" s="286"/>
      <c r="P598" s="286"/>
      <c r="Q598" s="286"/>
      <c r="R598" s="309"/>
      <c r="S598" s="271"/>
      <c r="T598" s="272"/>
      <c r="U598" s="271"/>
      <c r="V598" s="271"/>
      <c r="W598" s="271"/>
      <c r="X598" s="271"/>
      <c r="Y598" s="271"/>
      <c r="Z598" s="271"/>
      <c r="AA598" s="271"/>
      <c r="AB598" s="273"/>
    </row>
    <row r="599" spans="3:28" customFormat="1" ht="15" customHeight="1">
      <c r="C599" s="238"/>
      <c r="D599" s="227"/>
      <c r="E599" s="286"/>
      <c r="F599" s="286"/>
      <c r="G599" s="286"/>
      <c r="H599" s="286"/>
      <c r="I599" s="286"/>
      <c r="J599" s="287"/>
      <c r="K599" s="288"/>
      <c r="L599" s="287"/>
      <c r="M599" s="286"/>
      <c r="N599" s="286"/>
      <c r="O599" s="286"/>
      <c r="P599" s="286"/>
      <c r="Q599" s="286"/>
      <c r="R599" s="309"/>
      <c r="S599" s="271"/>
      <c r="T599" s="272"/>
      <c r="U599" s="271"/>
      <c r="V599" s="271"/>
      <c r="W599" s="271"/>
      <c r="X599" s="271"/>
      <c r="Y599" s="271"/>
      <c r="Z599" s="271"/>
      <c r="AA599" s="271"/>
      <c r="AB599" s="273"/>
    </row>
    <row r="600" spans="3:28" customFormat="1" ht="15" customHeight="1">
      <c r="C600" s="238"/>
      <c r="D600" s="227"/>
      <c r="E600" s="286"/>
      <c r="F600" s="286"/>
      <c r="G600" s="286"/>
      <c r="H600" s="286"/>
      <c r="I600" s="286"/>
      <c r="J600" s="287"/>
      <c r="K600" s="288"/>
      <c r="L600" s="287"/>
      <c r="M600" s="286"/>
      <c r="N600" s="286"/>
      <c r="O600" s="286"/>
      <c r="P600" s="286"/>
      <c r="Q600" s="286"/>
      <c r="R600" s="309"/>
      <c r="S600" s="271"/>
      <c r="T600" s="272"/>
      <c r="U600" s="271"/>
      <c r="V600" s="271"/>
      <c r="W600" s="271"/>
      <c r="X600" s="271"/>
      <c r="Y600" s="271"/>
      <c r="Z600" s="271"/>
      <c r="AA600" s="271"/>
      <c r="AB600" s="273"/>
    </row>
    <row r="601" spans="3:28" customFormat="1" ht="15" customHeight="1">
      <c r="C601" s="238"/>
      <c r="D601" s="227"/>
      <c r="E601" s="286"/>
      <c r="F601" s="286"/>
      <c r="G601" s="286"/>
      <c r="H601" s="286"/>
      <c r="I601" s="286"/>
      <c r="J601" s="287"/>
      <c r="K601" s="288"/>
      <c r="L601" s="287"/>
      <c r="M601" s="286"/>
      <c r="N601" s="286"/>
      <c r="O601" s="286"/>
      <c r="P601" s="286"/>
      <c r="Q601" s="286"/>
      <c r="R601" s="309"/>
      <c r="S601" s="271"/>
      <c r="T601" s="272"/>
      <c r="U601" s="271"/>
      <c r="V601" s="271"/>
      <c r="W601" s="271"/>
      <c r="X601" s="271"/>
      <c r="Y601" s="271"/>
      <c r="Z601" s="271"/>
      <c r="AA601" s="271"/>
      <c r="AB601" s="273"/>
    </row>
    <row r="602" spans="3:28" customFormat="1" ht="15" customHeight="1">
      <c r="C602" s="238"/>
      <c r="D602" s="227"/>
      <c r="E602" s="286"/>
      <c r="F602" s="286"/>
      <c r="G602" s="286"/>
      <c r="H602" s="286"/>
      <c r="I602" s="286"/>
      <c r="J602" s="287"/>
      <c r="K602" s="288"/>
      <c r="L602" s="287"/>
      <c r="M602" s="286"/>
      <c r="N602" s="286"/>
      <c r="O602" s="286"/>
      <c r="P602" s="286"/>
      <c r="Q602" s="286"/>
      <c r="R602" s="309"/>
      <c r="S602" s="271"/>
      <c r="T602" s="272"/>
      <c r="U602" s="271"/>
      <c r="V602" s="271"/>
      <c r="W602" s="271"/>
      <c r="X602" s="271"/>
      <c r="Y602" s="271"/>
      <c r="Z602" s="271"/>
      <c r="AA602" s="271"/>
      <c r="AB602" s="273"/>
    </row>
    <row r="603" spans="3:28" customFormat="1" ht="15" customHeight="1">
      <c r="C603" s="238"/>
      <c r="D603" s="227"/>
      <c r="E603" s="286"/>
      <c r="F603" s="286"/>
      <c r="G603" s="286"/>
      <c r="H603" s="286"/>
      <c r="I603" s="286"/>
      <c r="J603" s="287"/>
      <c r="K603" s="288"/>
      <c r="L603" s="287"/>
      <c r="M603" s="286"/>
      <c r="N603" s="286"/>
      <c r="O603" s="286"/>
      <c r="P603" s="286"/>
      <c r="Q603" s="286"/>
      <c r="R603" s="309"/>
      <c r="S603" s="271"/>
      <c r="T603" s="272"/>
      <c r="U603" s="271"/>
      <c r="V603" s="271"/>
      <c r="W603" s="271"/>
      <c r="X603" s="271"/>
      <c r="Y603" s="271"/>
      <c r="Z603" s="271"/>
      <c r="AA603" s="271"/>
      <c r="AB603" s="273"/>
    </row>
    <row r="604" spans="3:28" customFormat="1" ht="15" customHeight="1">
      <c r="C604" s="238"/>
      <c r="D604" s="227"/>
      <c r="E604" s="286"/>
      <c r="F604" s="286"/>
      <c r="G604" s="286"/>
      <c r="H604" s="286"/>
      <c r="I604" s="286"/>
      <c r="J604" s="287"/>
      <c r="K604" s="288"/>
      <c r="L604" s="287"/>
      <c r="M604" s="286"/>
      <c r="N604" s="286"/>
      <c r="O604" s="286"/>
      <c r="P604" s="286"/>
      <c r="Q604" s="286"/>
      <c r="R604" s="309"/>
      <c r="S604" s="271"/>
      <c r="T604" s="272"/>
      <c r="U604" s="271"/>
      <c r="V604" s="271"/>
      <c r="W604" s="271"/>
      <c r="X604" s="271"/>
      <c r="Y604" s="271"/>
      <c r="Z604" s="271"/>
      <c r="AA604" s="271"/>
      <c r="AB604" s="273"/>
    </row>
    <row r="605" spans="3:28" customFormat="1" ht="15" customHeight="1">
      <c r="C605" s="238"/>
      <c r="D605" s="227"/>
      <c r="E605" s="286"/>
      <c r="F605" s="286"/>
      <c r="G605" s="286"/>
      <c r="H605" s="286"/>
      <c r="I605" s="286"/>
      <c r="J605" s="287"/>
      <c r="K605" s="288"/>
      <c r="L605" s="287"/>
      <c r="M605" s="286"/>
      <c r="N605" s="286"/>
      <c r="O605" s="286"/>
      <c r="P605" s="286"/>
      <c r="Q605" s="286"/>
      <c r="R605" s="309"/>
      <c r="S605" s="271"/>
      <c r="T605" s="272"/>
      <c r="U605" s="271"/>
      <c r="V605" s="271"/>
      <c r="W605" s="271"/>
      <c r="X605" s="271"/>
      <c r="Y605" s="271"/>
      <c r="Z605" s="271"/>
      <c r="AA605" s="271"/>
      <c r="AB605" s="273"/>
    </row>
    <row r="606" spans="3:28" customFormat="1" ht="15" customHeight="1">
      <c r="C606" s="238"/>
      <c r="D606" s="227"/>
      <c r="E606" s="286"/>
      <c r="F606" s="286"/>
      <c r="G606" s="286"/>
      <c r="H606" s="286"/>
      <c r="I606" s="286"/>
      <c r="J606" s="287"/>
      <c r="K606" s="288"/>
      <c r="L606" s="287"/>
      <c r="M606" s="286"/>
      <c r="N606" s="286"/>
      <c r="O606" s="286"/>
      <c r="P606" s="286"/>
      <c r="Q606" s="286"/>
      <c r="R606" s="309"/>
      <c r="S606" s="271"/>
      <c r="T606" s="272"/>
      <c r="U606" s="271"/>
      <c r="V606" s="271"/>
      <c r="W606" s="271"/>
      <c r="X606" s="271"/>
      <c r="Y606" s="271"/>
      <c r="Z606" s="271"/>
      <c r="AA606" s="271"/>
      <c r="AB606" s="273"/>
    </row>
    <row r="607" spans="3:28" customFormat="1" ht="15" customHeight="1">
      <c r="C607" s="238"/>
      <c r="D607" s="227"/>
      <c r="E607" s="286"/>
      <c r="F607" s="286"/>
      <c r="G607" s="286"/>
      <c r="H607" s="286"/>
      <c r="I607" s="286"/>
      <c r="J607" s="287"/>
      <c r="K607" s="288"/>
      <c r="L607" s="287"/>
      <c r="M607" s="286"/>
      <c r="N607" s="286"/>
      <c r="O607" s="286"/>
      <c r="P607" s="286"/>
      <c r="Q607" s="286"/>
      <c r="R607" s="309"/>
      <c r="S607" s="271"/>
      <c r="T607" s="272"/>
      <c r="U607" s="271"/>
      <c r="V607" s="271"/>
      <c r="W607" s="271"/>
      <c r="X607" s="271"/>
      <c r="Y607" s="271"/>
      <c r="Z607" s="271"/>
      <c r="AA607" s="271"/>
      <c r="AB607" s="273"/>
    </row>
    <row r="608" spans="3:28" customFormat="1" ht="15" customHeight="1">
      <c r="C608" s="238"/>
      <c r="D608" s="227"/>
      <c r="E608" s="286"/>
      <c r="F608" s="286"/>
      <c r="G608" s="286"/>
      <c r="H608" s="286"/>
      <c r="I608" s="286"/>
      <c r="J608" s="287"/>
      <c r="K608" s="288"/>
      <c r="L608" s="287"/>
      <c r="M608" s="286"/>
      <c r="N608" s="286"/>
      <c r="O608" s="286"/>
      <c r="P608" s="286"/>
      <c r="Q608" s="286"/>
      <c r="R608" s="309"/>
      <c r="S608" s="271"/>
      <c r="T608" s="272"/>
      <c r="U608" s="271"/>
      <c r="V608" s="271"/>
      <c r="W608" s="271"/>
      <c r="X608" s="271"/>
      <c r="Y608" s="271"/>
      <c r="Z608" s="271"/>
      <c r="AA608" s="271"/>
      <c r="AB608" s="273"/>
    </row>
    <row r="609" spans="3:28" customFormat="1" ht="15" customHeight="1">
      <c r="C609" s="238"/>
      <c r="D609" s="227"/>
      <c r="E609" s="286"/>
      <c r="F609" s="286"/>
      <c r="G609" s="286"/>
      <c r="H609" s="286"/>
      <c r="I609" s="286"/>
      <c r="J609" s="287"/>
      <c r="K609" s="288"/>
      <c r="L609" s="287"/>
      <c r="M609" s="286"/>
      <c r="N609" s="286"/>
      <c r="O609" s="286"/>
      <c r="P609" s="286"/>
      <c r="Q609" s="286"/>
      <c r="R609" s="309"/>
      <c r="S609" s="271"/>
      <c r="T609" s="272"/>
      <c r="U609" s="271"/>
      <c r="V609" s="271"/>
      <c r="W609" s="271"/>
      <c r="X609" s="271"/>
      <c r="Y609" s="271"/>
      <c r="Z609" s="271"/>
      <c r="AA609" s="271"/>
      <c r="AB609" s="273"/>
    </row>
    <row r="610" spans="3:28" customFormat="1" ht="15" customHeight="1">
      <c r="C610" s="238"/>
      <c r="D610" s="227"/>
      <c r="E610" s="286"/>
      <c r="F610" s="286"/>
      <c r="G610" s="286"/>
      <c r="H610" s="286"/>
      <c r="I610" s="286"/>
      <c r="J610" s="287"/>
      <c r="K610" s="288"/>
      <c r="L610" s="287"/>
      <c r="M610" s="286"/>
      <c r="N610" s="286"/>
      <c r="O610" s="286"/>
      <c r="P610" s="286"/>
      <c r="Q610" s="286"/>
      <c r="R610" s="309"/>
      <c r="S610" s="271"/>
      <c r="T610" s="272"/>
      <c r="U610" s="271"/>
      <c r="V610" s="271"/>
      <c r="W610" s="271"/>
      <c r="X610" s="271"/>
      <c r="Y610" s="271"/>
      <c r="Z610" s="271"/>
      <c r="AA610" s="271"/>
      <c r="AB610" s="273"/>
    </row>
    <row r="611" spans="3:28" customFormat="1" ht="15" customHeight="1">
      <c r="C611" s="238"/>
      <c r="D611" s="227"/>
      <c r="E611" s="286"/>
      <c r="F611" s="286"/>
      <c r="G611" s="286"/>
      <c r="H611" s="286"/>
      <c r="I611" s="286"/>
      <c r="J611" s="287"/>
      <c r="K611" s="288"/>
      <c r="L611" s="287"/>
      <c r="M611" s="286"/>
      <c r="N611" s="286"/>
      <c r="O611" s="286"/>
      <c r="P611" s="286"/>
      <c r="Q611" s="286"/>
      <c r="R611" s="309"/>
      <c r="S611" s="271"/>
      <c r="T611" s="272"/>
      <c r="U611" s="271"/>
      <c r="V611" s="271"/>
      <c r="W611" s="271"/>
      <c r="X611" s="271"/>
      <c r="Y611" s="271"/>
      <c r="Z611" s="271"/>
      <c r="AA611" s="271"/>
      <c r="AB611" s="273"/>
    </row>
    <row r="612" spans="3:28" customFormat="1" ht="15" customHeight="1">
      <c r="C612" s="238"/>
      <c r="D612" s="227"/>
      <c r="E612" s="286"/>
      <c r="F612" s="286"/>
      <c r="G612" s="286"/>
      <c r="H612" s="286"/>
      <c r="I612" s="286"/>
      <c r="J612" s="287"/>
      <c r="K612" s="288"/>
      <c r="L612" s="287"/>
      <c r="M612" s="286"/>
      <c r="N612" s="286"/>
      <c r="O612" s="286"/>
      <c r="P612" s="286"/>
      <c r="Q612" s="286"/>
      <c r="R612" s="309"/>
      <c r="S612" s="271"/>
      <c r="T612" s="272"/>
      <c r="U612" s="271"/>
      <c r="V612" s="271"/>
      <c r="W612" s="271"/>
      <c r="X612" s="271"/>
      <c r="Y612" s="271"/>
      <c r="Z612" s="271"/>
      <c r="AA612" s="271"/>
      <c r="AB612" s="273"/>
    </row>
    <row r="613" spans="3:28" customFormat="1" ht="15" customHeight="1">
      <c r="C613" s="238"/>
      <c r="D613" s="227"/>
      <c r="E613" s="286"/>
      <c r="F613" s="286"/>
      <c r="G613" s="286"/>
      <c r="H613" s="286"/>
      <c r="I613" s="286"/>
      <c r="J613" s="287"/>
      <c r="K613" s="288"/>
      <c r="L613" s="287"/>
      <c r="M613" s="286"/>
      <c r="N613" s="286"/>
      <c r="O613" s="286"/>
      <c r="P613" s="286"/>
      <c r="Q613" s="286"/>
      <c r="R613" s="309"/>
      <c r="S613" s="271"/>
      <c r="T613" s="272"/>
      <c r="U613" s="271"/>
      <c r="V613" s="271"/>
      <c r="W613" s="271"/>
      <c r="X613" s="271"/>
      <c r="Y613" s="271"/>
      <c r="Z613" s="271"/>
      <c r="AA613" s="271"/>
      <c r="AB613" s="273"/>
    </row>
    <row r="614" spans="3:28" customFormat="1" ht="15" customHeight="1">
      <c r="C614" s="238"/>
      <c r="D614" s="227"/>
      <c r="E614" s="286"/>
      <c r="F614" s="286"/>
      <c r="G614" s="286"/>
      <c r="H614" s="286"/>
      <c r="I614" s="286"/>
      <c r="J614" s="287"/>
      <c r="K614" s="288"/>
      <c r="L614" s="287"/>
      <c r="M614" s="286"/>
      <c r="N614" s="286"/>
      <c r="O614" s="286"/>
      <c r="P614" s="286"/>
      <c r="Q614" s="286"/>
      <c r="R614" s="309"/>
      <c r="S614" s="271"/>
      <c r="T614" s="272"/>
      <c r="U614" s="271"/>
      <c r="V614" s="271"/>
      <c r="W614" s="271"/>
      <c r="X614" s="271"/>
      <c r="Y614" s="271"/>
      <c r="Z614" s="271"/>
      <c r="AA614" s="271"/>
      <c r="AB614" s="273"/>
    </row>
    <row r="615" spans="3:28" customFormat="1" ht="15" customHeight="1">
      <c r="C615" s="238"/>
      <c r="D615" s="227"/>
      <c r="E615" s="286"/>
      <c r="F615" s="286"/>
      <c r="G615" s="286"/>
      <c r="H615" s="286"/>
      <c r="I615" s="286"/>
      <c r="J615" s="287"/>
      <c r="K615" s="288"/>
      <c r="L615" s="287"/>
      <c r="M615" s="286"/>
      <c r="N615" s="286"/>
      <c r="O615" s="286"/>
      <c r="P615" s="286"/>
      <c r="Q615" s="286"/>
      <c r="R615" s="309"/>
      <c r="S615" s="271"/>
      <c r="T615" s="272"/>
      <c r="U615" s="271"/>
      <c r="V615" s="271"/>
      <c r="W615" s="271"/>
      <c r="X615" s="271"/>
      <c r="Y615" s="271"/>
      <c r="Z615" s="271"/>
      <c r="AA615" s="271"/>
      <c r="AB615" s="273"/>
    </row>
    <row r="616" spans="3:28" customFormat="1" ht="15" customHeight="1">
      <c r="C616" s="238"/>
      <c r="D616" s="227"/>
      <c r="E616" s="286"/>
      <c r="F616" s="286"/>
      <c r="G616" s="286"/>
      <c r="H616" s="286"/>
      <c r="I616" s="286"/>
      <c r="J616" s="287"/>
      <c r="K616" s="288"/>
      <c r="L616" s="287"/>
      <c r="M616" s="286"/>
      <c r="N616" s="286"/>
      <c r="O616" s="286"/>
      <c r="P616" s="286"/>
      <c r="Q616" s="286"/>
      <c r="R616" s="309"/>
      <c r="S616" s="271"/>
      <c r="T616" s="272"/>
      <c r="U616" s="271"/>
      <c r="V616" s="271"/>
      <c r="W616" s="271"/>
      <c r="X616" s="271"/>
      <c r="Y616" s="271"/>
      <c r="Z616" s="271"/>
      <c r="AA616" s="271"/>
      <c r="AB616" s="273"/>
    </row>
    <row r="617" spans="3:28" customFormat="1" ht="15" customHeight="1">
      <c r="C617" s="238"/>
      <c r="D617" s="227"/>
      <c r="E617" s="286"/>
      <c r="F617" s="286"/>
      <c r="G617" s="286"/>
      <c r="H617" s="286"/>
      <c r="I617" s="286"/>
      <c r="J617" s="287"/>
      <c r="K617" s="288"/>
      <c r="L617" s="287"/>
      <c r="M617" s="286"/>
      <c r="N617" s="286"/>
      <c r="O617" s="286"/>
      <c r="P617" s="286"/>
      <c r="Q617" s="286"/>
      <c r="R617" s="309"/>
      <c r="S617" s="271"/>
      <c r="T617" s="272"/>
      <c r="U617" s="271"/>
      <c r="V617" s="271"/>
      <c r="W617" s="271"/>
      <c r="X617" s="271"/>
      <c r="Y617" s="271"/>
      <c r="Z617" s="271"/>
      <c r="AA617" s="271"/>
      <c r="AB617" s="273"/>
    </row>
    <row r="618" spans="3:28" customFormat="1" ht="15" customHeight="1">
      <c r="C618" s="238"/>
      <c r="D618" s="227"/>
      <c r="E618" s="286"/>
      <c r="F618" s="286"/>
      <c r="G618" s="286"/>
      <c r="H618" s="286"/>
      <c r="I618" s="286"/>
      <c r="J618" s="287"/>
      <c r="K618" s="288"/>
      <c r="L618" s="287"/>
      <c r="M618" s="286"/>
      <c r="N618" s="286"/>
      <c r="O618" s="286"/>
      <c r="P618" s="286"/>
      <c r="Q618" s="286"/>
      <c r="R618" s="309"/>
      <c r="S618" s="271"/>
      <c r="T618" s="272"/>
      <c r="U618" s="271"/>
      <c r="V618" s="271"/>
      <c r="W618" s="271"/>
      <c r="X618" s="271"/>
      <c r="Y618" s="271"/>
      <c r="Z618" s="271"/>
      <c r="AA618" s="271"/>
      <c r="AB618" s="273"/>
    </row>
    <row r="619" spans="3:28" customFormat="1" ht="15" customHeight="1">
      <c r="C619" s="238"/>
      <c r="D619" s="227"/>
      <c r="E619" s="286"/>
      <c r="F619" s="286"/>
      <c r="G619" s="286"/>
      <c r="H619" s="286"/>
      <c r="I619" s="286"/>
      <c r="J619" s="287"/>
      <c r="K619" s="288"/>
      <c r="L619" s="287"/>
      <c r="M619" s="286"/>
      <c r="N619" s="286"/>
      <c r="O619" s="286"/>
      <c r="P619" s="286"/>
      <c r="Q619" s="286"/>
      <c r="R619" s="309"/>
      <c r="S619" s="271"/>
      <c r="T619" s="272"/>
      <c r="U619" s="271"/>
      <c r="V619" s="271"/>
      <c r="W619" s="271"/>
      <c r="X619" s="271"/>
      <c r="Y619" s="271"/>
      <c r="Z619" s="271"/>
      <c r="AA619" s="271"/>
      <c r="AB619" s="273"/>
    </row>
    <row r="620" spans="3:28" customFormat="1" ht="15" customHeight="1">
      <c r="C620" s="238"/>
      <c r="D620" s="227"/>
      <c r="E620" s="286"/>
      <c r="F620" s="286"/>
      <c r="G620" s="286"/>
      <c r="H620" s="286"/>
      <c r="I620" s="286"/>
      <c r="J620" s="287"/>
      <c r="K620" s="288"/>
      <c r="L620" s="287"/>
      <c r="M620" s="286"/>
      <c r="N620" s="286"/>
      <c r="O620" s="286"/>
      <c r="P620" s="286"/>
      <c r="Q620" s="286"/>
      <c r="R620" s="309"/>
      <c r="S620" s="271"/>
      <c r="T620" s="272"/>
      <c r="U620" s="271"/>
      <c r="V620" s="271"/>
      <c r="W620" s="271"/>
      <c r="X620" s="271"/>
      <c r="Y620" s="271"/>
      <c r="Z620" s="271"/>
      <c r="AA620" s="271"/>
      <c r="AB620" s="273"/>
    </row>
    <row r="621" spans="3:28" customFormat="1" ht="15" customHeight="1">
      <c r="C621" s="238"/>
      <c r="D621" s="227"/>
      <c r="E621" s="286"/>
      <c r="F621" s="286"/>
      <c r="G621" s="286"/>
      <c r="H621" s="286"/>
      <c r="I621" s="286"/>
      <c r="J621" s="287"/>
      <c r="K621" s="288"/>
      <c r="L621" s="287"/>
      <c r="M621" s="286"/>
      <c r="N621" s="286"/>
      <c r="O621" s="286"/>
      <c r="P621" s="286"/>
      <c r="Q621" s="286"/>
      <c r="R621" s="309"/>
      <c r="S621" s="271"/>
      <c r="T621" s="272"/>
      <c r="U621" s="271"/>
      <c r="V621" s="271"/>
      <c r="W621" s="271"/>
      <c r="X621" s="271"/>
      <c r="Y621" s="271"/>
      <c r="Z621" s="271"/>
      <c r="AA621" s="271"/>
      <c r="AB621" s="273"/>
    </row>
    <row r="622" spans="3:28" customFormat="1" ht="15" customHeight="1">
      <c r="C622" s="238"/>
      <c r="D622" s="227"/>
      <c r="E622" s="286"/>
      <c r="F622" s="286"/>
      <c r="G622" s="286"/>
      <c r="H622" s="286"/>
      <c r="I622" s="286"/>
      <c r="J622" s="287"/>
      <c r="K622" s="288"/>
      <c r="L622" s="287"/>
      <c r="M622" s="286"/>
      <c r="N622" s="286"/>
      <c r="O622" s="286"/>
      <c r="P622" s="286"/>
      <c r="Q622" s="286"/>
      <c r="R622" s="309"/>
      <c r="S622" s="271"/>
      <c r="T622" s="272"/>
      <c r="U622" s="271"/>
      <c r="V622" s="271"/>
      <c r="W622" s="271"/>
      <c r="X622" s="271"/>
      <c r="Y622" s="271"/>
      <c r="Z622" s="271"/>
      <c r="AA622" s="271"/>
      <c r="AB622" s="273"/>
    </row>
    <row r="623" spans="3:28" customFormat="1" ht="15" customHeight="1">
      <c r="C623" s="238"/>
      <c r="D623" s="227"/>
      <c r="E623" s="286"/>
      <c r="F623" s="286"/>
      <c r="G623" s="286"/>
      <c r="H623" s="286"/>
      <c r="I623" s="286"/>
      <c r="J623" s="287"/>
      <c r="K623" s="288"/>
      <c r="L623" s="287"/>
      <c r="M623" s="286"/>
      <c r="N623" s="286"/>
      <c r="O623" s="286"/>
      <c r="P623" s="286"/>
      <c r="Q623" s="286"/>
      <c r="R623" s="309"/>
      <c r="S623" s="271"/>
      <c r="T623" s="272"/>
      <c r="U623" s="271"/>
      <c r="V623" s="271"/>
      <c r="W623" s="271"/>
      <c r="X623" s="271"/>
      <c r="Y623" s="271"/>
      <c r="Z623" s="271"/>
      <c r="AA623" s="271"/>
      <c r="AB623" s="273"/>
    </row>
    <row r="624" spans="3:28" customFormat="1" ht="15" customHeight="1">
      <c r="C624" s="238"/>
      <c r="D624" s="227"/>
      <c r="E624" s="286"/>
      <c r="F624" s="286"/>
      <c r="G624" s="286"/>
      <c r="H624" s="286"/>
      <c r="I624" s="286"/>
      <c r="J624" s="287"/>
      <c r="K624" s="288"/>
      <c r="L624" s="287"/>
      <c r="M624" s="286"/>
      <c r="N624" s="286"/>
      <c r="O624" s="286"/>
      <c r="P624" s="286"/>
      <c r="Q624" s="286"/>
      <c r="R624" s="309"/>
      <c r="S624" s="271"/>
      <c r="T624" s="272"/>
      <c r="U624" s="271"/>
      <c r="V624" s="271"/>
      <c r="W624" s="271"/>
      <c r="X624" s="271"/>
      <c r="Y624" s="271"/>
      <c r="Z624" s="271"/>
      <c r="AA624" s="271"/>
      <c r="AB624" s="273"/>
    </row>
    <row r="625" spans="3:28" customFormat="1" ht="15" customHeight="1">
      <c r="C625" s="238"/>
      <c r="D625" s="227"/>
      <c r="E625" s="286"/>
      <c r="F625" s="286"/>
      <c r="G625" s="286"/>
      <c r="H625" s="286"/>
      <c r="I625" s="286"/>
      <c r="J625" s="287"/>
      <c r="K625" s="288"/>
      <c r="L625" s="287"/>
      <c r="M625" s="286"/>
      <c r="N625" s="286"/>
      <c r="O625" s="286"/>
      <c r="P625" s="286"/>
      <c r="Q625" s="286"/>
      <c r="R625" s="309"/>
      <c r="S625" s="271"/>
      <c r="T625" s="272"/>
      <c r="U625" s="271"/>
      <c r="V625" s="271"/>
      <c r="W625" s="271"/>
      <c r="X625" s="271"/>
      <c r="Y625" s="271"/>
      <c r="Z625" s="271"/>
      <c r="AA625" s="271"/>
      <c r="AB625" s="273"/>
    </row>
    <row r="626" spans="3:28" customFormat="1" ht="15" customHeight="1">
      <c r="C626" s="238"/>
      <c r="D626" s="227"/>
      <c r="E626" s="286"/>
      <c r="F626" s="286"/>
      <c r="G626" s="286"/>
      <c r="H626" s="286"/>
      <c r="I626" s="286"/>
      <c r="J626" s="287"/>
      <c r="K626" s="288"/>
      <c r="L626" s="287"/>
      <c r="M626" s="286"/>
      <c r="N626" s="286"/>
      <c r="O626" s="286"/>
      <c r="P626" s="286"/>
      <c r="Q626" s="286"/>
      <c r="R626" s="309"/>
      <c r="S626" s="271"/>
      <c r="T626" s="272"/>
      <c r="U626" s="271"/>
      <c r="V626" s="271"/>
      <c r="W626" s="271"/>
      <c r="X626" s="271"/>
      <c r="Y626" s="271"/>
      <c r="Z626" s="271"/>
      <c r="AA626" s="271"/>
      <c r="AB626" s="273"/>
    </row>
    <row r="627" spans="3:28" customFormat="1" ht="15" customHeight="1">
      <c r="C627" s="238"/>
      <c r="D627" s="227"/>
      <c r="E627" s="286"/>
      <c r="F627" s="286"/>
      <c r="G627" s="286"/>
      <c r="H627" s="286"/>
      <c r="I627" s="286"/>
      <c r="J627" s="287"/>
      <c r="K627" s="288"/>
      <c r="L627" s="287"/>
      <c r="M627" s="286"/>
      <c r="N627" s="286"/>
      <c r="O627" s="286"/>
      <c r="P627" s="286"/>
      <c r="Q627" s="286"/>
      <c r="R627" s="309"/>
      <c r="S627" s="271"/>
      <c r="T627" s="272"/>
      <c r="U627" s="271"/>
      <c r="V627" s="271"/>
      <c r="W627" s="271"/>
      <c r="X627" s="271"/>
      <c r="Y627" s="271"/>
      <c r="Z627" s="271"/>
      <c r="AA627" s="271"/>
      <c r="AB627" s="273"/>
    </row>
    <row r="628" spans="3:28" customFormat="1" ht="15" customHeight="1">
      <c r="C628" s="238"/>
      <c r="D628" s="227"/>
      <c r="E628" s="286"/>
      <c r="F628" s="286"/>
      <c r="G628" s="286"/>
      <c r="H628" s="286"/>
      <c r="I628" s="286"/>
      <c r="J628" s="287"/>
      <c r="K628" s="288"/>
      <c r="L628" s="287"/>
      <c r="M628" s="286"/>
      <c r="N628" s="286"/>
      <c r="O628" s="286"/>
      <c r="P628" s="286"/>
      <c r="Q628" s="286"/>
      <c r="R628" s="309"/>
      <c r="S628" s="271"/>
      <c r="T628" s="272"/>
      <c r="U628" s="271"/>
      <c r="V628" s="271"/>
      <c r="W628" s="271"/>
      <c r="X628" s="271"/>
      <c r="Y628" s="271"/>
      <c r="Z628" s="271"/>
      <c r="AA628" s="271"/>
      <c r="AB628" s="273"/>
    </row>
    <row r="629" spans="3:28" customFormat="1" ht="15" customHeight="1">
      <c r="C629" s="238"/>
      <c r="D629" s="227"/>
      <c r="E629" s="286"/>
      <c r="F629" s="286"/>
      <c r="G629" s="286"/>
      <c r="H629" s="286"/>
      <c r="I629" s="286"/>
      <c r="J629" s="287"/>
      <c r="K629" s="288"/>
      <c r="L629" s="287"/>
      <c r="M629" s="286"/>
      <c r="N629" s="286"/>
      <c r="O629" s="286"/>
      <c r="P629" s="286"/>
      <c r="Q629" s="286"/>
      <c r="R629" s="309"/>
      <c r="S629" s="271"/>
      <c r="T629" s="272"/>
      <c r="U629" s="271"/>
      <c r="V629" s="271"/>
      <c r="W629" s="271"/>
      <c r="X629" s="271"/>
      <c r="Y629" s="271"/>
      <c r="Z629" s="271"/>
      <c r="AA629" s="271"/>
      <c r="AB629" s="273"/>
    </row>
    <row r="630" spans="3:28" customFormat="1" ht="15" customHeight="1">
      <c r="C630" s="238"/>
      <c r="D630" s="227"/>
      <c r="E630" s="286"/>
      <c r="F630" s="286"/>
      <c r="G630" s="286"/>
      <c r="H630" s="286"/>
      <c r="I630" s="286"/>
      <c r="J630" s="287"/>
      <c r="K630" s="288"/>
      <c r="L630" s="287"/>
      <c r="M630" s="286"/>
      <c r="N630" s="286"/>
      <c r="O630" s="286"/>
      <c r="P630" s="286"/>
      <c r="Q630" s="286"/>
      <c r="R630" s="309"/>
      <c r="S630" s="271"/>
      <c r="T630" s="272"/>
      <c r="U630" s="271"/>
      <c r="V630" s="271"/>
      <c r="W630" s="271"/>
      <c r="X630" s="271"/>
      <c r="Y630" s="271"/>
      <c r="Z630" s="271"/>
      <c r="AA630" s="271"/>
      <c r="AB630" s="273"/>
    </row>
    <row r="631" spans="3:28" customFormat="1" ht="15" customHeight="1">
      <c r="C631" s="238"/>
      <c r="D631" s="227"/>
      <c r="E631" s="286"/>
      <c r="F631" s="286"/>
      <c r="G631" s="286"/>
      <c r="H631" s="286"/>
      <c r="I631" s="286"/>
      <c r="J631" s="287"/>
      <c r="K631" s="288"/>
      <c r="L631" s="287"/>
      <c r="M631" s="286"/>
      <c r="N631" s="286"/>
      <c r="O631" s="286"/>
      <c r="P631" s="286"/>
      <c r="Q631" s="286"/>
      <c r="R631" s="309"/>
      <c r="S631" s="271"/>
      <c r="T631" s="272"/>
      <c r="U631" s="271"/>
      <c r="V631" s="271"/>
      <c r="W631" s="271"/>
      <c r="X631" s="271"/>
      <c r="Y631" s="271"/>
      <c r="Z631" s="271"/>
      <c r="AA631" s="271"/>
      <c r="AB631" s="273"/>
    </row>
    <row r="632" spans="3:28" customFormat="1" ht="15" customHeight="1">
      <c r="C632" s="238"/>
      <c r="D632" s="227"/>
      <c r="E632" s="286"/>
      <c r="F632" s="286"/>
      <c r="G632" s="286"/>
      <c r="H632" s="286"/>
      <c r="I632" s="286"/>
      <c r="J632" s="287"/>
      <c r="K632" s="288"/>
      <c r="L632" s="287"/>
      <c r="M632" s="286"/>
      <c r="N632" s="286"/>
      <c r="O632" s="286"/>
      <c r="P632" s="286"/>
      <c r="Q632" s="286"/>
      <c r="R632" s="309"/>
      <c r="S632" s="271"/>
      <c r="T632" s="272"/>
      <c r="U632" s="271"/>
      <c r="V632" s="271"/>
      <c r="W632" s="271"/>
      <c r="X632" s="271"/>
      <c r="Y632" s="271"/>
      <c r="Z632" s="271"/>
      <c r="AA632" s="271"/>
      <c r="AB632" s="273"/>
    </row>
    <row r="633" spans="3:28" customFormat="1" ht="15" customHeight="1">
      <c r="C633" s="238"/>
      <c r="D633" s="227"/>
      <c r="E633" s="286"/>
      <c r="F633" s="286"/>
      <c r="G633" s="286"/>
      <c r="H633" s="286"/>
      <c r="I633" s="286"/>
      <c r="J633" s="287"/>
      <c r="K633" s="288"/>
      <c r="L633" s="287"/>
      <c r="M633" s="286"/>
      <c r="N633" s="286"/>
      <c r="O633" s="286"/>
      <c r="P633" s="286"/>
      <c r="Q633" s="286"/>
      <c r="R633" s="309"/>
      <c r="S633" s="271"/>
      <c r="T633" s="272"/>
      <c r="U633" s="271"/>
      <c r="V633" s="271"/>
      <c r="W633" s="271"/>
      <c r="X633" s="271"/>
      <c r="Y633" s="271"/>
      <c r="Z633" s="271"/>
      <c r="AA633" s="271"/>
      <c r="AB633" s="273"/>
    </row>
    <row r="634" spans="3:28" customFormat="1" ht="15" customHeight="1">
      <c r="C634" s="238"/>
      <c r="D634" s="227"/>
      <c r="E634" s="286"/>
      <c r="F634" s="286"/>
      <c r="G634" s="286"/>
      <c r="H634" s="286"/>
      <c r="I634" s="286"/>
      <c r="J634" s="287"/>
      <c r="K634" s="288"/>
      <c r="L634" s="287"/>
      <c r="M634" s="286"/>
      <c r="N634" s="286"/>
      <c r="O634" s="286"/>
      <c r="P634" s="286"/>
      <c r="Q634" s="286"/>
      <c r="R634" s="309"/>
      <c r="S634" s="271"/>
      <c r="T634" s="272"/>
      <c r="U634" s="271"/>
      <c r="V634" s="271"/>
      <c r="W634" s="271"/>
      <c r="X634" s="271"/>
      <c r="Y634" s="271"/>
      <c r="Z634" s="271"/>
      <c r="AA634" s="271"/>
      <c r="AB634" s="273"/>
    </row>
    <row r="635" spans="3:28" customFormat="1" ht="15" customHeight="1">
      <c r="C635" s="238"/>
      <c r="D635" s="227"/>
      <c r="E635" s="286"/>
      <c r="F635" s="286"/>
      <c r="G635" s="286"/>
      <c r="H635" s="286"/>
      <c r="I635" s="286"/>
      <c r="J635" s="287"/>
      <c r="K635" s="288"/>
      <c r="L635" s="287"/>
      <c r="M635" s="286"/>
      <c r="N635" s="286"/>
      <c r="O635" s="286"/>
      <c r="P635" s="286"/>
      <c r="Q635" s="286"/>
      <c r="R635" s="309"/>
      <c r="S635" s="271"/>
      <c r="T635" s="272"/>
      <c r="U635" s="271"/>
      <c r="V635" s="271"/>
      <c r="W635" s="271"/>
      <c r="X635" s="271"/>
      <c r="Y635" s="271"/>
      <c r="Z635" s="271"/>
      <c r="AA635" s="271"/>
      <c r="AB635" s="273"/>
    </row>
    <row r="636" spans="3:28" customFormat="1" ht="15" customHeight="1">
      <c r="C636" s="238"/>
      <c r="D636" s="227"/>
      <c r="E636" s="286"/>
      <c r="F636" s="286"/>
      <c r="G636" s="286"/>
      <c r="H636" s="286"/>
      <c r="I636" s="286"/>
      <c r="J636" s="287"/>
      <c r="K636" s="288"/>
      <c r="L636" s="287"/>
      <c r="M636" s="286"/>
      <c r="N636" s="286"/>
      <c r="O636" s="286"/>
      <c r="P636" s="286"/>
      <c r="Q636" s="286"/>
      <c r="R636" s="309"/>
      <c r="S636" s="271"/>
      <c r="T636" s="272"/>
      <c r="U636" s="271"/>
      <c r="V636" s="271"/>
      <c r="W636" s="271"/>
      <c r="X636" s="271"/>
      <c r="Y636" s="271"/>
      <c r="Z636" s="271"/>
      <c r="AA636" s="271"/>
      <c r="AB636" s="273"/>
    </row>
    <row r="637" spans="3:28" customFormat="1" ht="15" customHeight="1">
      <c r="C637" s="238"/>
      <c r="D637" s="227"/>
      <c r="E637" s="286"/>
      <c r="F637" s="286"/>
      <c r="G637" s="286"/>
      <c r="H637" s="286"/>
      <c r="I637" s="286"/>
      <c r="J637" s="287"/>
      <c r="K637" s="288"/>
      <c r="L637" s="287"/>
      <c r="M637" s="286"/>
      <c r="N637" s="286"/>
      <c r="O637" s="286"/>
      <c r="P637" s="286"/>
      <c r="Q637" s="286"/>
      <c r="R637" s="309"/>
      <c r="S637" s="271"/>
      <c r="T637" s="272"/>
      <c r="U637" s="271"/>
      <c r="V637" s="271"/>
      <c r="W637" s="271"/>
      <c r="X637" s="271"/>
      <c r="Y637" s="271"/>
      <c r="Z637" s="271"/>
      <c r="AA637" s="271"/>
      <c r="AB637" s="273"/>
    </row>
    <row r="638" spans="3:28" customFormat="1" ht="15" customHeight="1">
      <c r="C638" s="238"/>
      <c r="D638" s="227"/>
      <c r="E638" s="286"/>
      <c r="F638" s="286"/>
      <c r="G638" s="286"/>
      <c r="H638" s="286"/>
      <c r="I638" s="286"/>
      <c r="J638" s="287"/>
      <c r="K638" s="288"/>
      <c r="L638" s="287"/>
      <c r="M638" s="286"/>
      <c r="N638" s="286"/>
      <c r="O638" s="286"/>
      <c r="P638" s="286"/>
      <c r="Q638" s="286"/>
      <c r="R638" s="309"/>
      <c r="S638" s="271"/>
      <c r="T638" s="272"/>
      <c r="U638" s="271"/>
      <c r="V638" s="271"/>
      <c r="W638" s="271"/>
      <c r="X638" s="271"/>
      <c r="Y638" s="271"/>
      <c r="Z638" s="271"/>
      <c r="AA638" s="271"/>
      <c r="AB638" s="273"/>
    </row>
    <row r="639" spans="3:28" customFormat="1" ht="15" customHeight="1">
      <c r="C639" s="238"/>
      <c r="D639" s="227"/>
      <c r="E639" s="286"/>
      <c r="F639" s="286"/>
      <c r="G639" s="286"/>
      <c r="H639" s="286"/>
      <c r="I639" s="286"/>
      <c r="J639" s="287"/>
      <c r="K639" s="288"/>
      <c r="L639" s="287"/>
      <c r="M639" s="286"/>
      <c r="N639" s="286"/>
      <c r="O639" s="286"/>
      <c r="P639" s="286"/>
      <c r="Q639" s="286"/>
      <c r="R639" s="309"/>
      <c r="S639" s="271"/>
      <c r="T639" s="272"/>
      <c r="U639" s="271"/>
      <c r="V639" s="271"/>
      <c r="W639" s="271"/>
      <c r="X639" s="271"/>
      <c r="Y639" s="271"/>
      <c r="Z639" s="271"/>
      <c r="AA639" s="271"/>
      <c r="AB639" s="273"/>
    </row>
    <row r="640" spans="3:28" customFormat="1" ht="15" customHeight="1">
      <c r="C640" s="238"/>
      <c r="D640" s="227"/>
      <c r="E640" s="286"/>
      <c r="F640" s="286"/>
      <c r="G640" s="286"/>
      <c r="H640" s="286"/>
      <c r="I640" s="286"/>
      <c r="J640" s="287"/>
      <c r="K640" s="288"/>
      <c r="L640" s="287"/>
      <c r="M640" s="286"/>
      <c r="N640" s="286"/>
      <c r="O640" s="286"/>
      <c r="P640" s="286"/>
      <c r="Q640" s="286"/>
      <c r="R640" s="309"/>
      <c r="S640" s="271"/>
      <c r="T640" s="272"/>
      <c r="U640" s="271"/>
      <c r="V640" s="271"/>
      <c r="W640" s="271"/>
      <c r="X640" s="271"/>
      <c r="Y640" s="271"/>
      <c r="Z640" s="271"/>
      <c r="AA640" s="271"/>
      <c r="AB640" s="273"/>
    </row>
    <row r="641" spans="3:28" customFormat="1" ht="15" customHeight="1">
      <c r="C641" s="238"/>
      <c r="D641" s="227"/>
      <c r="E641" s="286"/>
      <c r="F641" s="286"/>
      <c r="G641" s="286"/>
      <c r="H641" s="286"/>
      <c r="I641" s="286"/>
      <c r="J641" s="287"/>
      <c r="K641" s="288"/>
      <c r="L641" s="287"/>
      <c r="M641" s="286"/>
      <c r="N641" s="286"/>
      <c r="O641" s="286"/>
      <c r="P641" s="286"/>
      <c r="Q641" s="286"/>
      <c r="R641" s="309"/>
      <c r="S641" s="271"/>
      <c r="T641" s="272"/>
      <c r="U641" s="271"/>
      <c r="V641" s="271"/>
      <c r="W641" s="271"/>
      <c r="X641" s="271"/>
      <c r="Y641" s="271"/>
      <c r="Z641" s="271"/>
      <c r="AA641" s="271"/>
      <c r="AB641" s="273"/>
    </row>
    <row r="642" spans="3:28" customFormat="1" ht="15" customHeight="1">
      <c r="C642" s="238"/>
      <c r="D642" s="227"/>
      <c r="E642" s="286"/>
      <c r="F642" s="286"/>
      <c r="G642" s="286"/>
      <c r="H642" s="286"/>
      <c r="I642" s="286"/>
      <c r="J642" s="287"/>
      <c r="K642" s="288"/>
      <c r="L642" s="287"/>
      <c r="M642" s="286"/>
      <c r="N642" s="286"/>
      <c r="O642" s="286"/>
      <c r="P642" s="286"/>
      <c r="Q642" s="286"/>
      <c r="R642" s="309"/>
      <c r="S642" s="271"/>
      <c r="T642" s="272"/>
      <c r="U642" s="271"/>
      <c r="V642" s="271"/>
      <c r="W642" s="271"/>
      <c r="X642" s="271"/>
      <c r="Y642" s="271"/>
      <c r="Z642" s="271"/>
      <c r="AA642" s="271"/>
      <c r="AB642" s="273"/>
    </row>
    <row r="643" spans="3:28" customFormat="1" ht="15" customHeight="1">
      <c r="C643" s="238"/>
      <c r="D643" s="227"/>
      <c r="E643" s="286"/>
      <c r="F643" s="286"/>
      <c r="G643" s="286"/>
      <c r="H643" s="286"/>
      <c r="I643" s="286"/>
      <c r="J643" s="287"/>
      <c r="K643" s="288"/>
      <c r="L643" s="287"/>
      <c r="M643" s="286"/>
      <c r="N643" s="286"/>
      <c r="O643" s="286"/>
      <c r="P643" s="286"/>
      <c r="Q643" s="286"/>
      <c r="R643" s="309"/>
      <c r="S643" s="271"/>
      <c r="T643" s="272"/>
      <c r="U643" s="271"/>
      <c r="V643" s="271"/>
      <c r="W643" s="271"/>
      <c r="X643" s="271"/>
      <c r="Y643" s="271"/>
      <c r="Z643" s="271"/>
      <c r="AA643" s="271"/>
      <c r="AB643" s="273"/>
    </row>
    <row r="644" spans="3:28" customFormat="1" ht="15" customHeight="1">
      <c r="C644" s="238"/>
      <c r="D644" s="227"/>
      <c r="E644" s="286"/>
      <c r="F644" s="286"/>
      <c r="G644" s="286"/>
      <c r="H644" s="286"/>
      <c r="I644" s="286"/>
      <c r="J644" s="287"/>
      <c r="K644" s="288"/>
      <c r="L644" s="287"/>
      <c r="M644" s="286"/>
      <c r="N644" s="286"/>
      <c r="O644" s="286"/>
      <c r="P644" s="286"/>
      <c r="Q644" s="286"/>
      <c r="R644" s="309"/>
      <c r="S644" s="271"/>
      <c r="T644" s="272"/>
      <c r="U644" s="271"/>
      <c r="V644" s="271"/>
      <c r="W644" s="271"/>
      <c r="X644" s="271"/>
      <c r="Y644" s="271"/>
      <c r="Z644" s="271"/>
      <c r="AA644" s="271"/>
      <c r="AB644" s="273"/>
    </row>
    <row r="645" spans="3:28" customFormat="1" ht="15" customHeight="1">
      <c r="C645" s="238"/>
      <c r="D645" s="227"/>
      <c r="E645" s="286"/>
      <c r="F645" s="286"/>
      <c r="G645" s="286"/>
      <c r="H645" s="286"/>
      <c r="I645" s="286"/>
      <c r="J645" s="287"/>
      <c r="K645" s="288"/>
      <c r="L645" s="287"/>
      <c r="M645" s="286"/>
      <c r="N645" s="286"/>
      <c r="O645" s="286"/>
      <c r="P645" s="286"/>
      <c r="Q645" s="286"/>
      <c r="R645" s="309"/>
      <c r="S645" s="271"/>
      <c r="T645" s="272"/>
      <c r="U645" s="271"/>
      <c r="V645" s="271"/>
      <c r="W645" s="271"/>
      <c r="X645" s="271"/>
      <c r="Y645" s="271"/>
      <c r="Z645" s="271"/>
      <c r="AA645" s="271"/>
      <c r="AB645" s="273"/>
    </row>
    <row r="646" spans="3:28" customFormat="1" ht="15" customHeight="1">
      <c r="C646" s="238"/>
      <c r="D646" s="227"/>
      <c r="E646" s="286"/>
      <c r="F646" s="286"/>
      <c r="G646" s="286"/>
      <c r="H646" s="286"/>
      <c r="I646" s="286"/>
      <c r="J646" s="287"/>
      <c r="K646" s="288"/>
      <c r="L646" s="287"/>
      <c r="M646" s="286"/>
      <c r="N646" s="286"/>
      <c r="O646" s="286"/>
      <c r="P646" s="286"/>
      <c r="Q646" s="286"/>
      <c r="R646" s="309"/>
      <c r="S646" s="271"/>
      <c r="T646" s="272"/>
      <c r="U646" s="271"/>
      <c r="V646" s="271"/>
      <c r="W646" s="271"/>
      <c r="X646" s="271"/>
      <c r="Y646" s="271"/>
      <c r="Z646" s="271"/>
      <c r="AA646" s="271"/>
      <c r="AB646" s="273"/>
    </row>
    <row r="647" spans="3:28" customFormat="1" ht="15" customHeight="1">
      <c r="C647" s="238"/>
      <c r="D647" s="227"/>
      <c r="E647" s="286"/>
      <c r="F647" s="286"/>
      <c r="G647" s="286"/>
      <c r="H647" s="286"/>
      <c r="I647" s="286"/>
      <c r="J647" s="287"/>
      <c r="K647" s="288"/>
      <c r="L647" s="287"/>
      <c r="M647" s="286"/>
      <c r="N647" s="286"/>
      <c r="O647" s="286"/>
      <c r="P647" s="286"/>
      <c r="Q647" s="286"/>
      <c r="R647" s="309"/>
      <c r="S647" s="271"/>
      <c r="T647" s="272"/>
      <c r="U647" s="271"/>
      <c r="V647" s="271"/>
      <c r="W647" s="271"/>
      <c r="X647" s="271"/>
      <c r="Y647" s="271"/>
      <c r="Z647" s="271"/>
      <c r="AA647" s="271"/>
      <c r="AB647" s="273"/>
    </row>
    <row r="648" spans="3:28" customFormat="1" ht="15" customHeight="1">
      <c r="C648" s="238"/>
      <c r="D648" s="227"/>
      <c r="E648" s="286"/>
      <c r="F648" s="286"/>
      <c r="G648" s="286"/>
      <c r="H648" s="286"/>
      <c r="I648" s="286"/>
      <c r="J648" s="287"/>
      <c r="K648" s="288"/>
      <c r="L648" s="287"/>
      <c r="M648" s="286"/>
      <c r="N648" s="286"/>
      <c r="O648" s="286"/>
      <c r="P648" s="286"/>
      <c r="Q648" s="286"/>
      <c r="R648" s="309"/>
      <c r="S648" s="271"/>
      <c r="T648" s="272"/>
      <c r="U648" s="271"/>
      <c r="V648" s="271"/>
      <c r="W648" s="271"/>
      <c r="X648" s="271"/>
      <c r="Y648" s="271"/>
      <c r="Z648" s="271"/>
      <c r="AA648" s="271"/>
      <c r="AB648" s="273"/>
    </row>
    <row r="649" spans="3:28" customFormat="1" ht="15" customHeight="1">
      <c r="C649" s="238"/>
      <c r="D649" s="227"/>
      <c r="E649" s="286"/>
      <c r="F649" s="286"/>
      <c r="G649" s="286"/>
      <c r="H649" s="286"/>
      <c r="I649" s="286"/>
      <c r="J649" s="287"/>
      <c r="K649" s="288"/>
      <c r="L649" s="287"/>
      <c r="M649" s="286"/>
      <c r="N649" s="286"/>
      <c r="O649" s="286"/>
      <c r="P649" s="286"/>
      <c r="Q649" s="286"/>
      <c r="R649" s="309"/>
      <c r="S649" s="271"/>
      <c r="T649" s="272"/>
      <c r="U649" s="271"/>
      <c r="V649" s="271"/>
      <c r="W649" s="271"/>
      <c r="X649" s="271"/>
      <c r="Y649" s="271"/>
      <c r="Z649" s="271"/>
      <c r="AA649" s="271"/>
      <c r="AB649" s="273"/>
    </row>
    <row r="650" spans="3:28" customFormat="1" ht="15" customHeight="1">
      <c r="C650" s="238"/>
      <c r="D650" s="227"/>
      <c r="E650" s="286"/>
      <c r="F650" s="286"/>
      <c r="G650" s="286"/>
      <c r="H650" s="286"/>
      <c r="I650" s="286"/>
      <c r="J650" s="287"/>
      <c r="K650" s="288"/>
      <c r="L650" s="287"/>
      <c r="M650" s="286"/>
      <c r="N650" s="286"/>
      <c r="O650" s="286"/>
      <c r="P650" s="286"/>
      <c r="Q650" s="286"/>
      <c r="R650" s="309"/>
      <c r="S650" s="271"/>
      <c r="T650" s="272"/>
      <c r="U650" s="271"/>
      <c r="V650" s="271"/>
      <c r="W650" s="271"/>
      <c r="X650" s="271"/>
      <c r="Y650" s="271"/>
      <c r="Z650" s="271"/>
      <c r="AA650" s="271"/>
      <c r="AB650" s="273"/>
    </row>
    <row r="651" spans="3:28" customFormat="1" ht="15" customHeight="1">
      <c r="C651" s="238"/>
      <c r="D651" s="227"/>
      <c r="E651" s="286"/>
      <c r="F651" s="286"/>
      <c r="G651" s="286"/>
      <c r="H651" s="286"/>
      <c r="I651" s="286"/>
      <c r="J651" s="287"/>
      <c r="K651" s="288"/>
      <c r="L651" s="287"/>
      <c r="M651" s="286"/>
      <c r="N651" s="286"/>
      <c r="O651" s="286"/>
      <c r="P651" s="286"/>
      <c r="Q651" s="286"/>
      <c r="R651" s="309"/>
      <c r="S651" s="271"/>
      <c r="T651" s="272"/>
      <c r="U651" s="271"/>
      <c r="V651" s="271"/>
      <c r="W651" s="271"/>
      <c r="X651" s="271"/>
      <c r="Y651" s="271"/>
      <c r="Z651" s="271"/>
      <c r="AA651" s="271"/>
      <c r="AB651" s="273"/>
    </row>
    <row r="652" spans="3:28" customFormat="1" ht="15" customHeight="1">
      <c r="C652" s="238"/>
      <c r="D652" s="227"/>
      <c r="E652" s="286"/>
      <c r="F652" s="286"/>
      <c r="G652" s="286"/>
      <c r="H652" s="286"/>
      <c r="I652" s="286"/>
      <c r="J652" s="287"/>
      <c r="K652" s="288"/>
      <c r="L652" s="287"/>
      <c r="M652" s="286"/>
      <c r="N652" s="286"/>
      <c r="O652" s="286"/>
      <c r="P652" s="286"/>
      <c r="Q652" s="286"/>
      <c r="R652" s="309"/>
      <c r="S652" s="271"/>
      <c r="T652" s="272"/>
      <c r="U652" s="271"/>
      <c r="V652" s="271"/>
      <c r="W652" s="271"/>
      <c r="X652" s="271"/>
      <c r="Y652" s="271"/>
      <c r="Z652" s="271"/>
      <c r="AA652" s="271"/>
      <c r="AB652" s="273"/>
    </row>
    <row r="653" spans="3:28" customFormat="1" ht="15" customHeight="1">
      <c r="C653" s="238"/>
      <c r="D653" s="227"/>
      <c r="E653" s="286"/>
      <c r="F653" s="286"/>
      <c r="G653" s="286"/>
      <c r="H653" s="286"/>
      <c r="I653" s="286"/>
      <c r="J653" s="287"/>
      <c r="K653" s="288"/>
      <c r="L653" s="287"/>
      <c r="M653" s="286"/>
      <c r="N653" s="286"/>
      <c r="O653" s="286"/>
      <c r="P653" s="286"/>
      <c r="Q653" s="286"/>
      <c r="R653" s="309"/>
      <c r="S653" s="271"/>
      <c r="T653" s="272"/>
      <c r="U653" s="271"/>
      <c r="V653" s="271"/>
      <c r="W653" s="271"/>
      <c r="X653" s="271"/>
      <c r="Y653" s="271"/>
      <c r="Z653" s="271"/>
      <c r="AA653" s="271"/>
      <c r="AB653" s="273"/>
    </row>
    <row r="654" spans="3:28" customFormat="1" ht="15" customHeight="1">
      <c r="C654" s="238"/>
      <c r="D654" s="227"/>
      <c r="E654" s="286"/>
      <c r="F654" s="286"/>
      <c r="G654" s="286"/>
      <c r="H654" s="286"/>
      <c r="I654" s="286"/>
      <c r="J654" s="287"/>
      <c r="K654" s="288"/>
      <c r="L654" s="287"/>
      <c r="M654" s="286"/>
      <c r="N654" s="286"/>
      <c r="O654" s="286"/>
      <c r="P654" s="286"/>
      <c r="Q654" s="286"/>
      <c r="R654" s="309"/>
      <c r="S654" s="271"/>
      <c r="T654" s="272"/>
      <c r="U654" s="271"/>
      <c r="V654" s="271"/>
      <c r="W654" s="271"/>
      <c r="X654" s="271"/>
      <c r="Y654" s="271"/>
      <c r="Z654" s="271"/>
      <c r="AA654" s="271"/>
      <c r="AB654" s="273"/>
    </row>
    <row r="655" spans="3:28" customFormat="1" ht="15" customHeight="1">
      <c r="C655" s="238"/>
      <c r="D655" s="227"/>
      <c r="E655" s="286"/>
      <c r="F655" s="286"/>
      <c r="G655" s="286"/>
      <c r="H655" s="286"/>
      <c r="I655" s="286"/>
      <c r="J655" s="287"/>
      <c r="K655" s="288"/>
      <c r="L655" s="287"/>
      <c r="M655" s="286"/>
      <c r="N655" s="286"/>
      <c r="O655" s="286"/>
      <c r="P655" s="286"/>
      <c r="Q655" s="286"/>
      <c r="R655" s="309"/>
      <c r="S655" s="271"/>
      <c r="T655" s="272"/>
      <c r="U655" s="271"/>
      <c r="V655" s="271"/>
      <c r="W655" s="271"/>
      <c r="X655" s="271"/>
      <c r="Y655" s="271"/>
      <c r="Z655" s="271"/>
      <c r="AA655" s="271"/>
      <c r="AB655" s="273"/>
    </row>
    <row r="656" spans="3:28" customFormat="1" ht="15" customHeight="1">
      <c r="C656" s="238"/>
      <c r="D656" s="227"/>
      <c r="E656" s="286"/>
      <c r="F656" s="286"/>
      <c r="G656" s="286"/>
      <c r="H656" s="286"/>
      <c r="I656" s="286"/>
      <c r="J656" s="287"/>
      <c r="K656" s="288"/>
      <c r="L656" s="287"/>
      <c r="M656" s="286"/>
      <c r="N656" s="286"/>
      <c r="O656" s="286"/>
      <c r="P656" s="286"/>
      <c r="Q656" s="286"/>
      <c r="R656" s="309"/>
      <c r="S656" s="271"/>
      <c r="T656" s="272"/>
      <c r="U656" s="271"/>
      <c r="V656" s="271"/>
      <c r="W656" s="271"/>
      <c r="X656" s="271"/>
      <c r="Y656" s="271"/>
      <c r="Z656" s="271"/>
      <c r="AA656" s="271"/>
      <c r="AB656" s="273"/>
    </row>
    <row r="657" spans="3:28" customFormat="1" ht="15" customHeight="1">
      <c r="C657" s="238"/>
      <c r="D657" s="227"/>
      <c r="E657" s="286"/>
      <c r="F657" s="286"/>
      <c r="G657" s="286"/>
      <c r="H657" s="286"/>
      <c r="I657" s="286"/>
      <c r="J657" s="287"/>
      <c r="K657" s="288"/>
      <c r="L657" s="287"/>
      <c r="M657" s="286"/>
      <c r="N657" s="286"/>
      <c r="O657" s="286"/>
      <c r="P657" s="286"/>
      <c r="Q657" s="286"/>
      <c r="R657" s="309"/>
      <c r="S657" s="271"/>
      <c r="T657" s="272"/>
      <c r="U657" s="271"/>
      <c r="V657" s="271"/>
      <c r="W657" s="271"/>
      <c r="X657" s="271"/>
      <c r="Y657" s="271"/>
      <c r="Z657" s="271"/>
      <c r="AA657" s="271"/>
      <c r="AB657" s="273"/>
    </row>
    <row r="658" spans="3:28" customFormat="1" ht="15" customHeight="1">
      <c r="C658" s="238"/>
      <c r="D658" s="227"/>
      <c r="E658" s="286"/>
      <c r="F658" s="286"/>
      <c r="G658" s="286"/>
      <c r="H658" s="286"/>
      <c r="I658" s="286"/>
      <c r="J658" s="287"/>
      <c r="K658" s="288"/>
      <c r="L658" s="287"/>
      <c r="M658" s="286"/>
      <c r="N658" s="286"/>
      <c r="O658" s="286"/>
      <c r="P658" s="286"/>
      <c r="Q658" s="286"/>
      <c r="R658" s="309"/>
      <c r="S658" s="271"/>
      <c r="T658" s="272"/>
      <c r="U658" s="271"/>
      <c r="V658" s="271"/>
      <c r="W658" s="271"/>
      <c r="X658" s="271"/>
      <c r="Y658" s="271"/>
      <c r="Z658" s="271"/>
      <c r="AA658" s="271"/>
      <c r="AB658" s="273"/>
    </row>
    <row r="659" spans="3:28" customFormat="1" ht="15" customHeight="1">
      <c r="C659" s="238"/>
      <c r="D659" s="227"/>
      <c r="E659" s="286"/>
      <c r="F659" s="286"/>
      <c r="G659" s="286"/>
      <c r="H659" s="286"/>
      <c r="I659" s="286"/>
      <c r="J659" s="287"/>
      <c r="K659" s="288"/>
      <c r="L659" s="287"/>
      <c r="M659" s="286"/>
      <c r="N659" s="286"/>
      <c r="O659" s="286"/>
      <c r="P659" s="286"/>
      <c r="Q659" s="286"/>
      <c r="R659" s="309"/>
      <c r="S659" s="271"/>
      <c r="T659" s="272"/>
      <c r="U659" s="271"/>
      <c r="V659" s="271"/>
      <c r="W659" s="271"/>
      <c r="X659" s="271"/>
      <c r="Y659" s="271"/>
      <c r="Z659" s="271"/>
      <c r="AA659" s="271"/>
      <c r="AB659" s="273"/>
    </row>
    <row r="660" spans="3:28" customFormat="1" ht="15" customHeight="1">
      <c r="C660" s="238"/>
      <c r="D660" s="227"/>
      <c r="E660" s="286"/>
      <c r="F660" s="286"/>
      <c r="G660" s="286"/>
      <c r="H660" s="286"/>
      <c r="I660" s="286"/>
      <c r="J660" s="287"/>
      <c r="K660" s="288"/>
      <c r="L660" s="287"/>
      <c r="M660" s="286"/>
      <c r="N660" s="286"/>
      <c r="O660" s="286"/>
      <c r="P660" s="286"/>
      <c r="Q660" s="286"/>
      <c r="R660" s="309"/>
      <c r="S660" s="271"/>
      <c r="T660" s="272"/>
      <c r="U660" s="271"/>
      <c r="V660" s="271"/>
      <c r="W660" s="271"/>
      <c r="X660" s="271"/>
      <c r="Y660" s="271"/>
      <c r="Z660" s="271"/>
      <c r="AA660" s="271"/>
      <c r="AB660" s="273"/>
    </row>
    <row r="661" spans="3:28" customFormat="1" ht="15" customHeight="1">
      <c r="C661" s="238"/>
      <c r="D661" s="227"/>
      <c r="E661" s="286"/>
      <c r="F661" s="286"/>
      <c r="G661" s="286"/>
      <c r="H661" s="286"/>
      <c r="I661" s="286"/>
      <c r="J661" s="287"/>
      <c r="K661" s="288"/>
      <c r="L661" s="287"/>
      <c r="M661" s="286"/>
      <c r="N661" s="286"/>
      <c r="O661" s="286"/>
      <c r="P661" s="286"/>
      <c r="Q661" s="286"/>
      <c r="R661" s="309"/>
      <c r="S661" s="271"/>
      <c r="T661" s="272"/>
      <c r="U661" s="271"/>
      <c r="V661" s="271"/>
      <c r="W661" s="271"/>
      <c r="X661" s="271"/>
      <c r="Y661" s="271"/>
      <c r="Z661" s="271"/>
      <c r="AA661" s="271"/>
      <c r="AB661" s="273"/>
    </row>
    <row r="662" spans="3:28" customFormat="1" ht="15" customHeight="1">
      <c r="C662" s="238"/>
      <c r="D662" s="227"/>
      <c r="E662" s="286"/>
      <c r="F662" s="286"/>
      <c r="G662" s="286"/>
      <c r="H662" s="286"/>
      <c r="I662" s="286"/>
      <c r="J662" s="287"/>
      <c r="K662" s="288"/>
      <c r="L662" s="287"/>
      <c r="M662" s="286"/>
      <c r="N662" s="286"/>
      <c r="O662" s="286"/>
      <c r="P662" s="286"/>
      <c r="Q662" s="286"/>
      <c r="R662" s="309"/>
      <c r="S662" s="271"/>
      <c r="T662" s="272"/>
      <c r="U662" s="271"/>
      <c r="V662" s="271"/>
      <c r="W662" s="271"/>
      <c r="X662" s="271"/>
      <c r="Y662" s="271"/>
      <c r="Z662" s="271"/>
      <c r="AA662" s="271"/>
      <c r="AB662" s="273"/>
    </row>
    <row r="663" spans="3:28" customFormat="1" ht="15" customHeight="1">
      <c r="C663" s="238"/>
      <c r="D663" s="227"/>
      <c r="E663" s="286"/>
      <c r="F663" s="286"/>
      <c r="G663" s="286"/>
      <c r="H663" s="286"/>
      <c r="I663" s="286"/>
      <c r="J663" s="287"/>
      <c r="K663" s="288"/>
      <c r="L663" s="287"/>
      <c r="M663" s="286"/>
      <c r="N663" s="286"/>
      <c r="O663" s="286"/>
      <c r="P663" s="286"/>
      <c r="Q663" s="286"/>
      <c r="R663" s="309"/>
      <c r="S663" s="271"/>
      <c r="T663" s="272"/>
      <c r="U663" s="271"/>
      <c r="V663" s="271"/>
      <c r="W663" s="271"/>
      <c r="X663" s="271"/>
      <c r="Y663" s="271"/>
      <c r="Z663" s="271"/>
      <c r="AA663" s="271"/>
      <c r="AB663" s="273"/>
    </row>
    <row r="664" spans="3:28" customFormat="1" ht="15" customHeight="1">
      <c r="C664" s="238"/>
      <c r="D664" s="227"/>
      <c r="E664" s="286"/>
      <c r="F664" s="286"/>
      <c r="G664" s="286"/>
      <c r="H664" s="286"/>
      <c r="I664" s="286"/>
      <c r="J664" s="287"/>
      <c r="K664" s="288"/>
      <c r="L664" s="287"/>
      <c r="M664" s="286"/>
      <c r="N664" s="286"/>
      <c r="O664" s="286"/>
      <c r="P664" s="286"/>
      <c r="Q664" s="286"/>
      <c r="R664" s="309"/>
      <c r="S664" s="271"/>
      <c r="T664" s="272"/>
      <c r="U664" s="271"/>
      <c r="V664" s="271"/>
      <c r="W664" s="271"/>
      <c r="X664" s="271"/>
      <c r="Y664" s="271"/>
      <c r="Z664" s="271"/>
      <c r="AA664" s="271"/>
      <c r="AB664" s="273"/>
    </row>
    <row r="665" spans="3:28" customFormat="1" ht="15" customHeight="1">
      <c r="C665" s="238"/>
      <c r="D665" s="227"/>
      <c r="E665" s="286"/>
      <c r="F665" s="286"/>
      <c r="G665" s="286"/>
      <c r="H665" s="286"/>
      <c r="I665" s="286"/>
      <c r="J665" s="287"/>
      <c r="K665" s="288"/>
      <c r="L665" s="287"/>
      <c r="M665" s="286"/>
      <c r="N665" s="286"/>
      <c r="O665" s="286"/>
      <c r="P665" s="286"/>
      <c r="Q665" s="286"/>
      <c r="R665" s="309"/>
      <c r="S665" s="271"/>
      <c r="T665" s="272"/>
      <c r="U665" s="271"/>
      <c r="V665" s="271"/>
      <c r="W665" s="271"/>
      <c r="X665" s="271"/>
      <c r="Y665" s="271"/>
      <c r="Z665" s="271"/>
      <c r="AA665" s="271"/>
      <c r="AB665" s="273"/>
    </row>
    <row r="666" spans="3:28" customFormat="1" ht="15" customHeight="1">
      <c r="C666" s="238"/>
      <c r="D666" s="227"/>
      <c r="E666" s="286"/>
      <c r="F666" s="286"/>
      <c r="G666" s="286"/>
      <c r="H666" s="286"/>
      <c r="I666" s="286"/>
      <c r="J666" s="287"/>
      <c r="K666" s="288"/>
      <c r="L666" s="287"/>
      <c r="M666" s="286"/>
      <c r="N666" s="286"/>
      <c r="O666" s="286"/>
      <c r="P666" s="286"/>
      <c r="Q666" s="286"/>
      <c r="R666" s="309"/>
      <c r="S666" s="271"/>
      <c r="T666" s="272"/>
      <c r="U666" s="271"/>
      <c r="V666" s="271"/>
      <c r="W666" s="271"/>
      <c r="X666" s="271"/>
      <c r="Y666" s="271"/>
      <c r="Z666" s="271"/>
      <c r="AA666" s="271"/>
      <c r="AB666" s="273"/>
    </row>
    <row r="667" spans="3:28" customFormat="1" ht="15" customHeight="1">
      <c r="C667" s="238"/>
      <c r="D667" s="227"/>
      <c r="E667" s="286"/>
      <c r="F667" s="286"/>
      <c r="G667" s="286"/>
      <c r="H667" s="286"/>
      <c r="I667" s="286"/>
      <c r="J667" s="287"/>
      <c r="K667" s="288"/>
      <c r="L667" s="287"/>
      <c r="M667" s="286"/>
      <c r="N667" s="286"/>
      <c r="O667" s="286"/>
      <c r="P667" s="286"/>
      <c r="Q667" s="286"/>
      <c r="R667" s="309"/>
      <c r="S667" s="271"/>
      <c r="T667" s="272"/>
      <c r="U667" s="271"/>
      <c r="V667" s="271"/>
      <c r="W667" s="271"/>
      <c r="X667" s="271"/>
      <c r="Y667" s="271"/>
      <c r="Z667" s="271"/>
      <c r="AA667" s="271"/>
      <c r="AB667" s="273"/>
    </row>
    <row r="668" spans="3:28" customFormat="1" ht="15" customHeight="1">
      <c r="C668" s="238"/>
      <c r="D668" s="227"/>
      <c r="E668" s="286"/>
      <c r="F668" s="286"/>
      <c r="G668" s="286"/>
      <c r="H668" s="286"/>
      <c r="I668" s="286"/>
      <c r="J668" s="287"/>
      <c r="K668" s="288"/>
      <c r="L668" s="287"/>
      <c r="M668" s="286"/>
      <c r="N668" s="286"/>
      <c r="O668" s="286"/>
      <c r="P668" s="286"/>
      <c r="Q668" s="286"/>
      <c r="R668" s="309"/>
      <c r="S668" s="271"/>
      <c r="T668" s="272"/>
      <c r="U668" s="271"/>
      <c r="V668" s="271"/>
      <c r="W668" s="271"/>
      <c r="X668" s="271"/>
      <c r="Y668" s="271"/>
      <c r="Z668" s="271"/>
      <c r="AA668" s="271"/>
      <c r="AB668" s="273"/>
    </row>
    <row r="669" spans="3:28" customFormat="1" ht="15" customHeight="1">
      <c r="C669" s="238"/>
      <c r="D669" s="227"/>
      <c r="E669" s="286"/>
      <c r="F669" s="286"/>
      <c r="G669" s="286"/>
      <c r="H669" s="286"/>
      <c r="I669" s="286"/>
      <c r="J669" s="287"/>
      <c r="K669" s="288"/>
      <c r="L669" s="287"/>
      <c r="M669" s="286"/>
      <c r="N669" s="286"/>
      <c r="O669" s="286"/>
      <c r="P669" s="286"/>
      <c r="Q669" s="286"/>
      <c r="R669" s="309"/>
      <c r="S669" s="271"/>
      <c r="T669" s="272"/>
      <c r="U669" s="271"/>
      <c r="V669" s="271"/>
      <c r="W669" s="271"/>
      <c r="X669" s="271"/>
      <c r="Y669" s="271"/>
      <c r="Z669" s="271"/>
      <c r="AA669" s="271"/>
      <c r="AB669" s="273"/>
    </row>
    <row r="670" spans="3:28" customFormat="1" ht="15" customHeight="1">
      <c r="C670" s="238"/>
      <c r="D670" s="227"/>
      <c r="E670" s="286"/>
      <c r="F670" s="286"/>
      <c r="G670" s="286"/>
      <c r="H670" s="286"/>
      <c r="I670" s="286"/>
      <c r="J670" s="287"/>
      <c r="K670" s="288"/>
      <c r="L670" s="287"/>
      <c r="M670" s="286"/>
      <c r="N670" s="286"/>
      <c r="O670" s="286"/>
      <c r="P670" s="286"/>
      <c r="Q670" s="286"/>
      <c r="R670" s="309"/>
      <c r="S670" s="271"/>
      <c r="T670" s="272"/>
      <c r="U670" s="271"/>
      <c r="V670" s="271"/>
      <c r="W670" s="271"/>
      <c r="X670" s="271"/>
      <c r="Y670" s="271"/>
      <c r="Z670" s="271"/>
      <c r="AA670" s="271"/>
      <c r="AB670" s="273"/>
    </row>
    <row r="671" spans="3:28" customFormat="1" ht="15" customHeight="1">
      <c r="C671" s="238"/>
      <c r="D671" s="227"/>
      <c r="E671" s="286"/>
      <c r="F671" s="286"/>
      <c r="G671" s="286"/>
      <c r="H671" s="286"/>
      <c r="I671" s="286"/>
      <c r="J671" s="287"/>
      <c r="K671" s="288"/>
      <c r="L671" s="287"/>
      <c r="M671" s="286"/>
      <c r="N671" s="286"/>
      <c r="O671" s="286"/>
      <c r="P671" s="286"/>
      <c r="Q671" s="286"/>
      <c r="R671" s="309"/>
      <c r="S671" s="271"/>
      <c r="T671" s="272"/>
      <c r="U671" s="271"/>
      <c r="V671" s="271"/>
      <c r="W671" s="271"/>
      <c r="X671" s="271"/>
      <c r="Y671" s="271"/>
      <c r="Z671" s="271"/>
      <c r="AA671" s="271"/>
      <c r="AB671" s="273"/>
    </row>
    <row r="672" spans="3:28" customFormat="1" ht="15" customHeight="1">
      <c r="C672" s="238"/>
      <c r="D672" s="227"/>
      <c r="E672" s="286"/>
      <c r="F672" s="286"/>
      <c r="G672" s="286"/>
      <c r="H672" s="286"/>
      <c r="I672" s="286"/>
      <c r="J672" s="287"/>
      <c r="K672" s="288"/>
      <c r="L672" s="287"/>
      <c r="M672" s="286"/>
      <c r="N672" s="286"/>
      <c r="O672" s="286"/>
      <c r="P672" s="286"/>
      <c r="Q672" s="286"/>
      <c r="R672" s="309"/>
      <c r="S672" s="271"/>
      <c r="T672" s="272"/>
      <c r="U672" s="271"/>
      <c r="V672" s="271"/>
      <c r="W672" s="271"/>
      <c r="X672" s="271"/>
      <c r="Y672" s="271"/>
      <c r="Z672" s="271"/>
      <c r="AA672" s="271"/>
      <c r="AB672" s="273"/>
    </row>
    <row r="673" spans="3:28" customFormat="1" ht="15" customHeight="1">
      <c r="C673" s="238"/>
      <c r="D673" s="227"/>
      <c r="E673" s="286"/>
      <c r="F673" s="286"/>
      <c r="G673" s="286"/>
      <c r="H673" s="286"/>
      <c r="I673" s="286"/>
      <c r="J673" s="287"/>
      <c r="K673" s="288"/>
      <c r="L673" s="287"/>
      <c r="M673" s="286"/>
      <c r="N673" s="286"/>
      <c r="O673" s="286"/>
      <c r="P673" s="286"/>
      <c r="Q673" s="286"/>
      <c r="R673" s="309"/>
      <c r="S673" s="271"/>
      <c r="T673" s="272"/>
      <c r="U673" s="271"/>
      <c r="V673" s="271"/>
      <c r="W673" s="271"/>
      <c r="X673" s="271"/>
      <c r="Y673" s="271"/>
      <c r="Z673" s="271"/>
      <c r="AA673" s="271"/>
      <c r="AB673" s="273"/>
    </row>
    <row r="674" spans="3:28" customFormat="1" ht="15" customHeight="1">
      <c r="C674" s="238"/>
      <c r="D674" s="227"/>
      <c r="E674" s="286"/>
      <c r="F674" s="286"/>
      <c r="G674" s="286"/>
      <c r="H674" s="286"/>
      <c r="I674" s="286"/>
      <c r="J674" s="287"/>
      <c r="K674" s="288"/>
      <c r="L674" s="287"/>
      <c r="M674" s="286"/>
      <c r="N674" s="286"/>
      <c r="O674" s="286"/>
      <c r="P674" s="286"/>
      <c r="Q674" s="286"/>
      <c r="R674" s="309"/>
      <c r="S674" s="271"/>
      <c r="T674" s="272"/>
      <c r="U674" s="271"/>
      <c r="V674" s="271"/>
      <c r="W674" s="271"/>
      <c r="X674" s="271"/>
      <c r="Y674" s="271"/>
      <c r="Z674" s="271"/>
      <c r="AA674" s="271"/>
      <c r="AB674" s="273"/>
    </row>
    <row r="675" spans="3:28" customFormat="1" ht="15" customHeight="1">
      <c r="C675" s="238"/>
      <c r="D675" s="227"/>
      <c r="E675" s="286"/>
      <c r="F675" s="286"/>
      <c r="G675" s="286"/>
      <c r="H675" s="286"/>
      <c r="I675" s="286"/>
      <c r="J675" s="287"/>
      <c r="K675" s="288"/>
      <c r="L675" s="287"/>
      <c r="M675" s="286"/>
      <c r="N675" s="286"/>
      <c r="O675" s="286"/>
      <c r="P675" s="286"/>
      <c r="Q675" s="286"/>
      <c r="R675" s="309"/>
      <c r="S675" s="271"/>
      <c r="T675" s="272"/>
      <c r="U675" s="271"/>
      <c r="V675" s="271"/>
      <c r="W675" s="271"/>
      <c r="X675" s="271"/>
      <c r="Y675" s="271"/>
      <c r="Z675" s="271"/>
      <c r="AA675" s="271"/>
      <c r="AB675" s="273"/>
    </row>
    <row r="676" spans="3:28" customFormat="1" ht="15" customHeight="1">
      <c r="C676" s="238"/>
      <c r="D676" s="227"/>
      <c r="E676" s="286"/>
      <c r="F676" s="286"/>
      <c r="G676" s="286"/>
      <c r="H676" s="286"/>
      <c r="I676" s="286"/>
      <c r="J676" s="287"/>
      <c r="K676" s="288"/>
      <c r="L676" s="287"/>
      <c r="M676" s="286"/>
      <c r="N676" s="286"/>
      <c r="O676" s="286"/>
      <c r="P676" s="286"/>
      <c r="Q676" s="286"/>
      <c r="R676" s="309"/>
      <c r="S676" s="271"/>
      <c r="T676" s="272"/>
      <c r="U676" s="271"/>
      <c r="V676" s="271"/>
      <c r="W676" s="271"/>
      <c r="X676" s="271"/>
      <c r="Y676" s="271"/>
      <c r="Z676" s="271"/>
      <c r="AA676" s="271"/>
      <c r="AB676" s="273"/>
    </row>
    <row r="677" spans="3:28" customFormat="1" ht="15" customHeight="1">
      <c r="C677" s="238"/>
      <c r="D677" s="227"/>
      <c r="E677" s="286"/>
      <c r="F677" s="286"/>
      <c r="G677" s="286"/>
      <c r="H677" s="286"/>
      <c r="I677" s="286"/>
      <c r="J677" s="287"/>
      <c r="K677" s="288"/>
      <c r="L677" s="287"/>
      <c r="M677" s="286"/>
      <c r="N677" s="286"/>
      <c r="O677" s="286"/>
      <c r="P677" s="286"/>
      <c r="Q677" s="286"/>
      <c r="R677" s="309"/>
      <c r="S677" s="271"/>
      <c r="T677" s="272"/>
      <c r="U677" s="271"/>
      <c r="V677" s="271"/>
      <c r="W677" s="271"/>
      <c r="X677" s="271"/>
      <c r="Y677" s="271"/>
      <c r="Z677" s="271"/>
      <c r="AA677" s="271"/>
      <c r="AB677" s="273"/>
    </row>
    <row r="678" spans="3:28" customFormat="1" ht="15" customHeight="1">
      <c r="C678" s="238"/>
      <c r="D678" s="227"/>
      <c r="E678" s="286"/>
      <c r="F678" s="286"/>
      <c r="G678" s="286"/>
      <c r="H678" s="286"/>
      <c r="I678" s="286"/>
      <c r="J678" s="287"/>
      <c r="K678" s="288"/>
      <c r="L678" s="287"/>
      <c r="M678" s="286"/>
      <c r="N678" s="286"/>
      <c r="O678" s="286"/>
      <c r="P678" s="286"/>
      <c r="Q678" s="286"/>
      <c r="R678" s="309"/>
      <c r="S678" s="271"/>
      <c r="T678" s="272"/>
      <c r="U678" s="271"/>
      <c r="V678" s="271"/>
      <c r="W678" s="271"/>
      <c r="X678" s="271"/>
      <c r="Y678" s="271"/>
      <c r="Z678" s="271"/>
      <c r="AA678" s="271"/>
      <c r="AB678" s="273"/>
    </row>
    <row r="679" spans="3:28" customFormat="1" ht="15" customHeight="1">
      <c r="C679" s="238"/>
      <c r="D679" s="227"/>
      <c r="E679" s="286"/>
      <c r="F679" s="286"/>
      <c r="G679" s="286"/>
      <c r="H679" s="286"/>
      <c r="I679" s="286"/>
      <c r="J679" s="287"/>
      <c r="K679" s="288"/>
      <c r="L679" s="287"/>
      <c r="M679" s="286"/>
      <c r="N679" s="286"/>
      <c r="O679" s="286"/>
      <c r="P679" s="286"/>
      <c r="Q679" s="286"/>
      <c r="R679" s="309"/>
      <c r="S679" s="271"/>
      <c r="T679" s="272"/>
      <c r="U679" s="271"/>
      <c r="V679" s="271"/>
      <c r="W679" s="271"/>
      <c r="X679" s="271"/>
      <c r="Y679" s="271"/>
      <c r="Z679" s="271"/>
      <c r="AA679" s="271"/>
      <c r="AB679" s="273"/>
    </row>
    <row r="680" spans="3:28" customFormat="1" ht="15" customHeight="1">
      <c r="C680" s="238"/>
      <c r="D680" s="227"/>
      <c r="E680" s="286"/>
      <c r="F680" s="286"/>
      <c r="G680" s="286"/>
      <c r="H680" s="286"/>
      <c r="I680" s="286"/>
      <c r="J680" s="287"/>
      <c r="K680" s="288"/>
      <c r="L680" s="287"/>
      <c r="M680" s="286"/>
      <c r="N680" s="286"/>
      <c r="O680" s="286"/>
      <c r="P680" s="286"/>
      <c r="Q680" s="286"/>
      <c r="R680" s="309"/>
      <c r="S680" s="271"/>
      <c r="T680" s="272"/>
      <c r="U680" s="271"/>
      <c r="V680" s="271"/>
      <c r="W680" s="271"/>
      <c r="X680" s="271"/>
      <c r="Y680" s="271"/>
      <c r="Z680" s="271"/>
      <c r="AA680" s="271"/>
      <c r="AB680" s="273"/>
    </row>
    <row r="681" spans="3:28" customFormat="1" ht="15" customHeight="1">
      <c r="C681" s="238"/>
      <c r="D681" s="227"/>
      <c r="E681" s="286"/>
      <c r="F681" s="286"/>
      <c r="G681" s="286"/>
      <c r="H681" s="286"/>
      <c r="I681" s="286"/>
      <c r="J681" s="287"/>
      <c r="K681" s="288"/>
      <c r="L681" s="287"/>
      <c r="M681" s="286"/>
      <c r="N681" s="286"/>
      <c r="O681" s="286"/>
      <c r="P681" s="286"/>
      <c r="Q681" s="286"/>
      <c r="R681" s="309"/>
      <c r="S681" s="271"/>
      <c r="T681" s="272"/>
      <c r="U681" s="271"/>
      <c r="V681" s="271"/>
      <c r="W681" s="271"/>
      <c r="X681" s="271"/>
      <c r="Y681" s="271"/>
      <c r="Z681" s="271"/>
      <c r="AA681" s="271"/>
      <c r="AB681" s="273"/>
    </row>
    <row r="682" spans="3:28" customFormat="1" ht="15" customHeight="1">
      <c r="C682" s="238"/>
      <c r="D682" s="227"/>
      <c r="E682" s="286"/>
      <c r="F682" s="286"/>
      <c r="G682" s="286"/>
      <c r="H682" s="286"/>
      <c r="I682" s="286"/>
      <c r="J682" s="287"/>
      <c r="K682" s="288"/>
      <c r="L682" s="287"/>
      <c r="M682" s="286"/>
      <c r="N682" s="286"/>
      <c r="O682" s="286"/>
      <c r="P682" s="286"/>
      <c r="Q682" s="286"/>
      <c r="R682" s="309"/>
      <c r="S682" s="271"/>
      <c r="T682" s="272"/>
      <c r="U682" s="271"/>
      <c r="V682" s="271"/>
      <c r="W682" s="271"/>
      <c r="X682" s="271"/>
      <c r="Y682" s="271"/>
      <c r="Z682" s="271"/>
      <c r="AA682" s="271"/>
      <c r="AB682" s="273"/>
    </row>
    <row r="683" spans="3:28" customFormat="1" ht="15" customHeight="1">
      <c r="C683" s="238"/>
      <c r="D683" s="227"/>
      <c r="E683" s="286"/>
      <c r="F683" s="286"/>
      <c r="G683" s="286"/>
      <c r="H683" s="286"/>
      <c r="I683" s="286"/>
      <c r="J683" s="287"/>
      <c r="K683" s="288"/>
      <c r="L683" s="287"/>
      <c r="M683" s="286"/>
      <c r="N683" s="286"/>
      <c r="O683" s="286"/>
      <c r="P683" s="286"/>
      <c r="Q683" s="286"/>
      <c r="R683" s="309"/>
      <c r="S683" s="271"/>
      <c r="T683" s="272"/>
      <c r="U683" s="271"/>
      <c r="V683" s="271"/>
      <c r="W683" s="271"/>
      <c r="X683" s="271"/>
      <c r="Y683" s="271"/>
      <c r="Z683" s="271"/>
      <c r="AA683" s="271"/>
      <c r="AB683" s="273"/>
    </row>
    <row r="684" spans="3:28" customFormat="1" ht="15" customHeight="1">
      <c r="C684" s="238"/>
      <c r="D684" s="227"/>
      <c r="E684" s="286"/>
      <c r="F684" s="286"/>
      <c r="G684" s="286"/>
      <c r="H684" s="286"/>
      <c r="I684" s="286"/>
      <c r="J684" s="287"/>
      <c r="K684" s="288"/>
      <c r="L684" s="287"/>
      <c r="M684" s="286"/>
      <c r="N684" s="286"/>
      <c r="O684" s="286"/>
      <c r="P684" s="286"/>
      <c r="Q684" s="286"/>
      <c r="R684" s="309"/>
      <c r="S684" s="271"/>
      <c r="T684" s="272"/>
      <c r="U684" s="271"/>
      <c r="V684" s="271"/>
      <c r="W684" s="271"/>
      <c r="X684" s="271"/>
      <c r="Y684" s="271"/>
      <c r="Z684" s="271"/>
      <c r="AA684" s="271"/>
      <c r="AB684" s="273"/>
    </row>
    <row r="685" spans="3:28" customFormat="1" ht="15" customHeight="1">
      <c r="C685" s="238"/>
      <c r="D685" s="227"/>
      <c r="E685" s="286"/>
      <c r="F685" s="286"/>
      <c r="G685" s="286"/>
      <c r="H685" s="286"/>
      <c r="I685" s="286"/>
      <c r="J685" s="287"/>
      <c r="K685" s="288"/>
      <c r="L685" s="287"/>
      <c r="M685" s="286"/>
      <c r="N685" s="286"/>
      <c r="O685" s="286"/>
      <c r="P685" s="286"/>
      <c r="Q685" s="286"/>
      <c r="R685" s="309"/>
      <c r="S685" s="271"/>
      <c r="T685" s="272"/>
      <c r="U685" s="271"/>
      <c r="V685" s="271"/>
      <c r="W685" s="271"/>
      <c r="X685" s="271"/>
      <c r="Y685" s="271"/>
      <c r="Z685" s="271"/>
      <c r="AA685" s="271"/>
      <c r="AB685" s="273"/>
    </row>
    <row r="686" spans="3:28" customFormat="1" ht="15" customHeight="1">
      <c r="C686" s="238"/>
      <c r="D686" s="227"/>
      <c r="E686" s="286"/>
      <c r="F686" s="286"/>
      <c r="G686" s="286"/>
      <c r="H686" s="286"/>
      <c r="I686" s="286"/>
      <c r="J686" s="287"/>
      <c r="K686" s="288"/>
      <c r="L686" s="287"/>
      <c r="M686" s="286"/>
      <c r="N686" s="286"/>
      <c r="O686" s="286"/>
      <c r="P686" s="286"/>
      <c r="Q686" s="286"/>
      <c r="R686" s="309"/>
      <c r="S686" s="271"/>
      <c r="T686" s="272"/>
      <c r="U686" s="271"/>
      <c r="V686" s="271"/>
      <c r="W686" s="271"/>
      <c r="X686" s="271"/>
      <c r="Y686" s="271"/>
      <c r="Z686" s="271"/>
      <c r="AA686" s="271"/>
      <c r="AB686" s="273"/>
    </row>
    <row r="687" spans="3:28" customFormat="1" ht="15" customHeight="1">
      <c r="C687" s="238"/>
      <c r="D687" s="227"/>
      <c r="E687" s="286"/>
      <c r="F687" s="286"/>
      <c r="G687" s="286"/>
      <c r="H687" s="286"/>
      <c r="I687" s="286"/>
      <c r="J687" s="287"/>
      <c r="K687" s="288"/>
      <c r="L687" s="287"/>
      <c r="M687" s="286"/>
      <c r="N687" s="286"/>
      <c r="O687" s="286"/>
      <c r="P687" s="286"/>
      <c r="Q687" s="286"/>
      <c r="R687" s="309"/>
      <c r="S687" s="271"/>
      <c r="T687" s="272"/>
      <c r="U687" s="271"/>
      <c r="V687" s="271"/>
      <c r="W687" s="271"/>
      <c r="X687" s="271"/>
      <c r="Y687" s="271"/>
      <c r="Z687" s="271"/>
      <c r="AA687" s="271"/>
      <c r="AB687" s="273"/>
    </row>
    <row r="688" spans="3:28" customFormat="1" ht="15" customHeight="1">
      <c r="C688" s="238"/>
      <c r="D688" s="227"/>
      <c r="E688" s="286"/>
      <c r="F688" s="286"/>
      <c r="G688" s="286"/>
      <c r="H688" s="286"/>
      <c r="I688" s="286"/>
      <c r="J688" s="287"/>
      <c r="K688" s="288"/>
      <c r="L688" s="287"/>
      <c r="M688" s="286"/>
      <c r="N688" s="286"/>
      <c r="O688" s="286"/>
      <c r="P688" s="286"/>
      <c r="Q688" s="286"/>
      <c r="R688" s="309"/>
      <c r="S688" s="271"/>
      <c r="T688" s="272"/>
      <c r="U688" s="271"/>
      <c r="V688" s="271"/>
      <c r="W688" s="271"/>
      <c r="X688" s="271"/>
      <c r="Y688" s="271"/>
      <c r="Z688" s="271"/>
      <c r="AA688" s="271"/>
      <c r="AB688" s="273"/>
    </row>
    <row r="689" spans="3:28" customFormat="1" ht="15" customHeight="1">
      <c r="C689" s="238"/>
      <c r="D689" s="227"/>
      <c r="E689" s="286"/>
      <c r="F689" s="286"/>
      <c r="G689" s="286"/>
      <c r="H689" s="286"/>
      <c r="I689" s="286"/>
      <c r="J689" s="287"/>
      <c r="K689" s="288"/>
      <c r="L689" s="287"/>
      <c r="M689" s="286"/>
      <c r="N689" s="286"/>
      <c r="O689" s="286"/>
      <c r="P689" s="286"/>
      <c r="Q689" s="286"/>
      <c r="R689" s="309"/>
      <c r="S689" s="271"/>
      <c r="T689" s="272"/>
      <c r="U689" s="271"/>
      <c r="V689" s="271"/>
      <c r="W689" s="271"/>
      <c r="X689" s="271"/>
      <c r="Y689" s="271"/>
      <c r="Z689" s="271"/>
      <c r="AA689" s="271"/>
      <c r="AB689" s="273"/>
    </row>
    <row r="690" spans="3:28" customFormat="1" ht="15" customHeight="1">
      <c r="C690" s="238"/>
      <c r="D690" s="227"/>
      <c r="E690" s="286"/>
      <c r="F690" s="286"/>
      <c r="G690" s="286"/>
      <c r="H690" s="286"/>
      <c r="I690" s="286"/>
      <c r="J690" s="287"/>
      <c r="K690" s="288"/>
      <c r="L690" s="287"/>
      <c r="M690" s="286"/>
      <c r="N690" s="286"/>
      <c r="O690" s="286"/>
      <c r="P690" s="286"/>
      <c r="Q690" s="286"/>
      <c r="R690" s="309"/>
      <c r="S690" s="271"/>
      <c r="T690" s="272"/>
      <c r="U690" s="271"/>
      <c r="V690" s="271"/>
      <c r="W690" s="271"/>
      <c r="X690" s="271"/>
      <c r="Y690" s="271"/>
      <c r="Z690" s="271"/>
      <c r="AA690" s="271"/>
      <c r="AB690" s="273"/>
    </row>
    <row r="691" spans="3:28" customFormat="1" ht="15" customHeight="1">
      <c r="C691" s="238"/>
      <c r="D691" s="227"/>
      <c r="E691" s="286"/>
      <c r="F691" s="286"/>
      <c r="G691" s="286"/>
      <c r="H691" s="286"/>
      <c r="I691" s="286"/>
      <c r="J691" s="287"/>
      <c r="K691" s="288"/>
      <c r="L691" s="287"/>
      <c r="M691" s="286"/>
      <c r="N691" s="286"/>
      <c r="O691" s="286"/>
      <c r="P691" s="286"/>
      <c r="Q691" s="286"/>
      <c r="R691" s="309"/>
      <c r="S691" s="271"/>
      <c r="T691" s="272"/>
      <c r="U691" s="271"/>
      <c r="V691" s="271"/>
      <c r="W691" s="271"/>
      <c r="X691" s="271"/>
      <c r="Y691" s="271"/>
      <c r="Z691" s="271"/>
      <c r="AA691" s="271"/>
      <c r="AB691" s="273"/>
    </row>
    <row r="692" spans="3:28" customFormat="1" ht="15" customHeight="1">
      <c r="C692" s="238"/>
      <c r="D692" s="227"/>
      <c r="E692" s="286"/>
      <c r="F692" s="286"/>
      <c r="G692" s="286"/>
      <c r="H692" s="286"/>
      <c r="I692" s="286"/>
      <c r="J692" s="287"/>
      <c r="K692" s="288"/>
      <c r="L692" s="287"/>
      <c r="M692" s="286"/>
      <c r="N692" s="286"/>
      <c r="O692" s="286"/>
      <c r="P692" s="286"/>
      <c r="Q692" s="286"/>
      <c r="R692" s="309"/>
      <c r="S692" s="271"/>
      <c r="T692" s="272"/>
      <c r="U692" s="271"/>
      <c r="V692" s="271"/>
      <c r="W692" s="271"/>
      <c r="X692" s="271"/>
      <c r="Y692" s="271"/>
      <c r="Z692" s="271"/>
      <c r="AA692" s="271"/>
      <c r="AB692" s="273"/>
    </row>
    <row r="693" spans="3:28" customFormat="1" ht="15" customHeight="1">
      <c r="C693" s="238"/>
      <c r="D693" s="227"/>
      <c r="E693" s="286"/>
      <c r="F693" s="286"/>
      <c r="G693" s="286"/>
      <c r="H693" s="286"/>
      <c r="I693" s="286"/>
      <c r="J693" s="287"/>
      <c r="K693" s="288"/>
      <c r="L693" s="287"/>
      <c r="M693" s="286"/>
      <c r="N693" s="286"/>
      <c r="O693" s="286"/>
      <c r="P693" s="286"/>
      <c r="Q693" s="286"/>
      <c r="R693" s="309"/>
      <c r="S693" s="271"/>
      <c r="T693" s="272"/>
      <c r="U693" s="271"/>
      <c r="V693" s="271"/>
      <c r="W693" s="271"/>
      <c r="X693" s="271"/>
      <c r="Y693" s="271"/>
      <c r="Z693" s="271"/>
      <c r="AA693" s="271"/>
      <c r="AB693" s="273"/>
    </row>
    <row r="694" spans="3:28" customFormat="1" ht="15" customHeight="1">
      <c r="C694" s="238"/>
      <c r="D694" s="227"/>
      <c r="E694" s="286"/>
      <c r="F694" s="286"/>
      <c r="G694" s="286"/>
      <c r="H694" s="286"/>
      <c r="I694" s="286"/>
      <c r="J694" s="287"/>
      <c r="K694" s="288"/>
      <c r="L694" s="287"/>
      <c r="M694" s="286"/>
      <c r="N694" s="286"/>
      <c r="O694" s="286"/>
      <c r="P694" s="286"/>
      <c r="Q694" s="286"/>
      <c r="R694" s="309"/>
      <c r="S694" s="271"/>
      <c r="T694" s="272"/>
      <c r="U694" s="271"/>
      <c r="V694" s="271"/>
      <c r="W694" s="271"/>
      <c r="X694" s="271"/>
      <c r="Y694" s="271"/>
      <c r="Z694" s="271"/>
      <c r="AA694" s="271"/>
      <c r="AB694" s="273"/>
    </row>
    <row r="695" spans="3:28" customFormat="1" ht="15" customHeight="1">
      <c r="C695" s="238"/>
      <c r="D695" s="227"/>
      <c r="E695" s="286"/>
      <c r="F695" s="286"/>
      <c r="G695" s="286"/>
      <c r="H695" s="286"/>
      <c r="I695" s="286"/>
      <c r="J695" s="287"/>
      <c r="K695" s="288"/>
      <c r="L695" s="287"/>
      <c r="M695" s="286"/>
      <c r="N695" s="286"/>
      <c r="O695" s="286"/>
      <c r="P695" s="286"/>
      <c r="Q695" s="286"/>
      <c r="R695" s="309"/>
      <c r="S695" s="271"/>
      <c r="T695" s="272"/>
      <c r="U695" s="271"/>
      <c r="V695" s="271"/>
      <c r="W695" s="271"/>
      <c r="X695" s="271"/>
      <c r="Y695" s="271"/>
      <c r="Z695" s="271"/>
      <c r="AA695" s="271"/>
      <c r="AB695" s="273"/>
    </row>
    <row r="696" spans="3:28" customFormat="1" ht="15" customHeight="1">
      <c r="C696" s="238"/>
      <c r="D696" s="227"/>
      <c r="E696" s="286"/>
      <c r="F696" s="286"/>
      <c r="G696" s="286"/>
      <c r="H696" s="286"/>
      <c r="I696" s="286"/>
      <c r="J696" s="287"/>
      <c r="K696" s="288"/>
      <c r="L696" s="287"/>
      <c r="M696" s="286"/>
      <c r="N696" s="286"/>
      <c r="O696" s="286"/>
      <c r="P696" s="286"/>
      <c r="Q696" s="286"/>
      <c r="R696" s="309"/>
      <c r="S696" s="271"/>
      <c r="T696" s="272"/>
      <c r="U696" s="271"/>
      <c r="V696" s="271"/>
      <c r="W696" s="271"/>
      <c r="X696" s="271"/>
      <c r="Y696" s="271"/>
      <c r="Z696" s="271"/>
      <c r="AA696" s="271"/>
      <c r="AB696" s="273"/>
    </row>
    <row r="697" spans="3:28" customFormat="1" ht="15" customHeight="1">
      <c r="C697" s="238"/>
      <c r="D697" s="227"/>
      <c r="E697" s="286"/>
      <c r="F697" s="286"/>
      <c r="G697" s="286"/>
      <c r="H697" s="286"/>
      <c r="I697" s="286"/>
      <c r="J697" s="287"/>
      <c r="K697" s="288"/>
      <c r="L697" s="287"/>
      <c r="M697" s="286"/>
      <c r="N697" s="286"/>
      <c r="O697" s="286"/>
      <c r="P697" s="286"/>
      <c r="Q697" s="286"/>
      <c r="R697" s="309"/>
      <c r="S697" s="271"/>
      <c r="T697" s="272"/>
      <c r="U697" s="271"/>
      <c r="V697" s="271"/>
      <c r="W697" s="271"/>
      <c r="X697" s="271"/>
      <c r="Y697" s="271"/>
      <c r="Z697" s="271"/>
      <c r="AA697" s="271"/>
      <c r="AB697" s="273"/>
    </row>
    <row r="698" spans="3:28" customFormat="1" ht="15" customHeight="1">
      <c r="C698" s="238"/>
      <c r="D698" s="227"/>
      <c r="E698" s="286"/>
      <c r="F698" s="286"/>
      <c r="G698" s="286"/>
      <c r="H698" s="286"/>
      <c r="I698" s="286"/>
      <c r="J698" s="287"/>
      <c r="K698" s="288"/>
      <c r="L698" s="287"/>
      <c r="M698" s="286"/>
      <c r="N698" s="286"/>
      <c r="O698" s="286"/>
      <c r="P698" s="286"/>
      <c r="Q698" s="286"/>
      <c r="R698" s="309"/>
      <c r="S698" s="271"/>
      <c r="T698" s="272"/>
      <c r="U698" s="271"/>
      <c r="V698" s="271"/>
      <c r="W698" s="271"/>
      <c r="X698" s="271"/>
      <c r="Y698" s="271"/>
      <c r="Z698" s="271"/>
      <c r="AA698" s="271"/>
      <c r="AB698" s="273"/>
    </row>
    <row r="699" spans="3:28" customFormat="1" ht="15" customHeight="1">
      <c r="C699" s="238"/>
      <c r="D699" s="227"/>
      <c r="E699" s="286"/>
      <c r="F699" s="286"/>
      <c r="G699" s="286"/>
      <c r="H699" s="286"/>
      <c r="I699" s="286"/>
      <c r="J699" s="287"/>
      <c r="K699" s="288"/>
      <c r="L699" s="287"/>
      <c r="M699" s="286"/>
      <c r="N699" s="286"/>
      <c r="O699" s="286"/>
      <c r="P699" s="286"/>
      <c r="Q699" s="286"/>
      <c r="R699" s="309"/>
      <c r="S699" s="271"/>
      <c r="T699" s="272"/>
      <c r="U699" s="271"/>
      <c r="V699" s="271"/>
      <c r="W699" s="271"/>
      <c r="X699" s="271"/>
      <c r="Y699" s="271"/>
      <c r="Z699" s="271"/>
      <c r="AA699" s="271"/>
      <c r="AB699" s="273"/>
    </row>
    <row r="700" spans="3:28" customFormat="1" ht="15" customHeight="1">
      <c r="C700" s="238"/>
      <c r="D700" s="227"/>
      <c r="E700" s="286"/>
      <c r="F700" s="286"/>
      <c r="G700" s="286"/>
      <c r="H700" s="286"/>
      <c r="I700" s="286"/>
      <c r="J700" s="287"/>
      <c r="K700" s="288"/>
      <c r="L700" s="287"/>
      <c r="M700" s="286"/>
      <c r="N700" s="286"/>
      <c r="O700" s="286"/>
      <c r="P700" s="286"/>
      <c r="Q700" s="286"/>
      <c r="R700" s="309"/>
      <c r="S700" s="271"/>
      <c r="T700" s="272"/>
      <c r="U700" s="271"/>
      <c r="V700" s="271"/>
      <c r="W700" s="271"/>
      <c r="X700" s="271"/>
      <c r="Y700" s="271"/>
      <c r="Z700" s="271"/>
      <c r="AA700" s="271"/>
      <c r="AB700" s="273"/>
    </row>
    <row r="701" spans="3:28" customFormat="1" ht="15" customHeight="1">
      <c r="C701" s="238"/>
      <c r="D701" s="227"/>
      <c r="E701" s="286"/>
      <c r="F701" s="286"/>
      <c r="G701" s="286"/>
      <c r="H701" s="286"/>
      <c r="I701" s="286"/>
      <c r="J701" s="287"/>
      <c r="K701" s="288"/>
      <c r="L701" s="287"/>
      <c r="M701" s="286"/>
      <c r="N701" s="286"/>
      <c r="O701" s="286"/>
      <c r="P701" s="286"/>
      <c r="Q701" s="286"/>
      <c r="R701" s="309"/>
      <c r="S701" s="271"/>
      <c r="T701" s="272"/>
      <c r="U701" s="271"/>
      <c r="V701" s="271"/>
      <c r="W701" s="271"/>
      <c r="X701" s="271"/>
      <c r="Y701" s="271"/>
      <c r="Z701" s="271"/>
      <c r="AA701" s="271"/>
      <c r="AB701" s="273"/>
    </row>
    <row r="702" spans="3:28" customFormat="1" ht="15" customHeight="1">
      <c r="C702" s="238"/>
      <c r="D702" s="227"/>
      <c r="E702" s="286"/>
      <c r="F702" s="286"/>
      <c r="G702" s="286"/>
      <c r="H702" s="286"/>
      <c r="I702" s="286"/>
      <c r="J702" s="287"/>
      <c r="K702" s="288"/>
      <c r="L702" s="287"/>
      <c r="M702" s="286"/>
      <c r="N702" s="286"/>
      <c r="O702" s="286"/>
      <c r="P702" s="286"/>
      <c r="Q702" s="286"/>
      <c r="R702" s="309"/>
      <c r="S702" s="271"/>
      <c r="T702" s="272"/>
      <c r="U702" s="271"/>
      <c r="V702" s="271"/>
      <c r="W702" s="271"/>
      <c r="X702" s="271"/>
      <c r="Y702" s="271"/>
      <c r="Z702" s="271"/>
      <c r="AA702" s="271"/>
      <c r="AB702" s="273"/>
    </row>
    <row r="703" spans="3:28" customFormat="1" ht="15" customHeight="1">
      <c r="C703" s="238"/>
      <c r="D703" s="227"/>
      <c r="E703" s="286"/>
      <c r="F703" s="286"/>
      <c r="G703" s="286"/>
      <c r="H703" s="286"/>
      <c r="I703" s="286"/>
      <c r="J703" s="287"/>
      <c r="K703" s="288"/>
      <c r="L703" s="287"/>
      <c r="M703" s="286"/>
      <c r="N703" s="286"/>
      <c r="O703" s="286"/>
      <c r="P703" s="286"/>
      <c r="Q703" s="286"/>
      <c r="R703" s="309"/>
      <c r="S703" s="271"/>
      <c r="T703" s="272"/>
      <c r="U703" s="271"/>
      <c r="V703" s="271"/>
      <c r="W703" s="271"/>
      <c r="X703" s="271"/>
      <c r="Y703" s="271"/>
      <c r="Z703" s="271"/>
      <c r="AA703" s="271"/>
      <c r="AB703" s="273"/>
    </row>
    <row r="704" spans="3:28" customFormat="1" ht="15" customHeight="1">
      <c r="C704" s="238"/>
      <c r="D704" s="227"/>
      <c r="E704" s="286"/>
      <c r="F704" s="286"/>
      <c r="G704" s="286"/>
      <c r="H704" s="286"/>
      <c r="I704" s="286"/>
      <c r="J704" s="287"/>
      <c r="K704" s="288"/>
      <c r="L704" s="287"/>
      <c r="M704" s="286"/>
      <c r="N704" s="286"/>
      <c r="O704" s="286"/>
      <c r="P704" s="286"/>
      <c r="Q704" s="286"/>
      <c r="R704" s="309"/>
      <c r="S704" s="271"/>
      <c r="T704" s="272"/>
      <c r="U704" s="271"/>
      <c r="V704" s="271"/>
      <c r="W704" s="271"/>
      <c r="X704" s="271"/>
      <c r="Y704" s="271"/>
      <c r="Z704" s="271"/>
      <c r="AA704" s="271"/>
      <c r="AB704" s="273"/>
    </row>
    <row r="705" spans="3:28" customFormat="1" ht="15" customHeight="1">
      <c r="C705" s="238"/>
      <c r="D705" s="227"/>
      <c r="E705" s="286"/>
      <c r="F705" s="286"/>
      <c r="G705" s="286"/>
      <c r="H705" s="286"/>
      <c r="I705" s="286"/>
      <c r="J705" s="287"/>
      <c r="K705" s="288"/>
      <c r="L705" s="287"/>
      <c r="M705" s="286"/>
      <c r="N705" s="286"/>
      <c r="O705" s="286"/>
      <c r="P705" s="286"/>
      <c r="Q705" s="286"/>
      <c r="R705" s="309"/>
      <c r="S705" s="271"/>
      <c r="T705" s="272"/>
      <c r="U705" s="271"/>
      <c r="V705" s="271"/>
      <c r="W705" s="271"/>
      <c r="X705" s="271"/>
      <c r="Y705" s="271"/>
      <c r="Z705" s="271"/>
      <c r="AA705" s="271"/>
      <c r="AB705" s="273"/>
    </row>
    <row r="706" spans="3:28" customFormat="1" ht="15" customHeight="1">
      <c r="C706" s="238"/>
      <c r="D706" s="227"/>
      <c r="E706" s="286"/>
      <c r="F706" s="286"/>
      <c r="G706" s="286"/>
      <c r="H706" s="286"/>
      <c r="I706" s="286"/>
      <c r="J706" s="287"/>
      <c r="K706" s="288"/>
      <c r="L706" s="287"/>
      <c r="M706" s="286"/>
      <c r="N706" s="286"/>
      <c r="O706" s="286"/>
      <c r="P706" s="286"/>
      <c r="Q706" s="286"/>
      <c r="R706" s="309"/>
      <c r="S706" s="271"/>
      <c r="T706" s="272"/>
      <c r="U706" s="271"/>
      <c r="V706" s="271"/>
      <c r="W706" s="271"/>
      <c r="X706" s="271"/>
      <c r="Y706" s="271"/>
      <c r="Z706" s="271"/>
      <c r="AA706" s="271"/>
      <c r="AB706" s="273"/>
    </row>
    <row r="707" spans="3:28" customFormat="1" ht="15" customHeight="1">
      <c r="C707" s="238"/>
      <c r="D707" s="227"/>
      <c r="E707" s="286"/>
      <c r="F707" s="286"/>
      <c r="G707" s="286"/>
      <c r="H707" s="286"/>
      <c r="I707" s="286"/>
      <c r="J707" s="287"/>
      <c r="K707" s="288"/>
      <c r="L707" s="287"/>
      <c r="M707" s="286"/>
      <c r="N707" s="286"/>
      <c r="O707" s="286"/>
      <c r="P707" s="286"/>
      <c r="Q707" s="286"/>
      <c r="R707" s="309"/>
      <c r="S707" s="271"/>
      <c r="T707" s="272"/>
      <c r="U707" s="271"/>
      <c r="V707" s="271"/>
      <c r="W707" s="271"/>
      <c r="X707" s="271"/>
      <c r="Y707" s="271"/>
      <c r="Z707" s="271"/>
      <c r="AA707" s="271"/>
      <c r="AB707" s="273"/>
    </row>
    <row r="708" spans="3:28" customFormat="1" ht="15" customHeight="1">
      <c r="C708" s="238"/>
      <c r="D708" s="227"/>
      <c r="E708" s="286"/>
      <c r="F708" s="286"/>
      <c r="G708" s="286"/>
      <c r="H708" s="286"/>
      <c r="I708" s="286"/>
      <c r="J708" s="287"/>
      <c r="K708" s="288"/>
      <c r="L708" s="287"/>
      <c r="M708" s="286"/>
      <c r="N708" s="286"/>
      <c r="O708" s="286"/>
      <c r="P708" s="286"/>
      <c r="Q708" s="286"/>
      <c r="R708" s="309"/>
      <c r="S708" s="271"/>
      <c r="T708" s="272"/>
      <c r="U708" s="271"/>
      <c r="V708" s="271"/>
      <c r="W708" s="271"/>
      <c r="X708" s="271"/>
      <c r="Y708" s="271"/>
      <c r="Z708" s="271"/>
      <c r="AA708" s="271"/>
      <c r="AB708" s="273"/>
    </row>
    <row r="709" spans="3:28" customFormat="1" ht="15" customHeight="1">
      <c r="C709" s="238"/>
      <c r="D709" s="227"/>
      <c r="E709" s="286"/>
      <c r="F709" s="286"/>
      <c r="G709" s="286"/>
      <c r="H709" s="286"/>
      <c r="I709" s="286"/>
      <c r="J709" s="287"/>
      <c r="K709" s="288"/>
      <c r="L709" s="287"/>
      <c r="M709" s="286"/>
      <c r="N709" s="286"/>
      <c r="O709" s="286"/>
      <c r="P709" s="286"/>
      <c r="Q709" s="286"/>
      <c r="R709" s="309"/>
      <c r="S709" s="271"/>
      <c r="T709" s="272"/>
      <c r="U709" s="271"/>
      <c r="V709" s="271"/>
      <c r="W709" s="271"/>
      <c r="X709" s="271"/>
      <c r="Y709" s="271"/>
      <c r="Z709" s="271"/>
      <c r="AA709" s="271"/>
      <c r="AB709" s="273"/>
    </row>
    <row r="710" spans="3:28" customFormat="1" ht="15" customHeight="1">
      <c r="C710" s="238"/>
      <c r="D710" s="227"/>
      <c r="E710" s="286"/>
      <c r="F710" s="286"/>
      <c r="G710" s="286"/>
      <c r="H710" s="286"/>
      <c r="I710" s="286"/>
      <c r="J710" s="287"/>
      <c r="K710" s="288"/>
      <c r="L710" s="287"/>
      <c r="M710" s="286"/>
      <c r="N710" s="286"/>
      <c r="O710" s="286"/>
      <c r="P710" s="286"/>
      <c r="Q710" s="286"/>
      <c r="R710" s="309"/>
      <c r="S710" s="271"/>
      <c r="T710" s="272"/>
      <c r="U710" s="271"/>
      <c r="V710" s="271"/>
      <c r="W710" s="271"/>
      <c r="X710" s="271"/>
      <c r="Y710" s="271"/>
      <c r="Z710" s="271"/>
      <c r="AA710" s="271"/>
      <c r="AB710" s="273"/>
    </row>
    <row r="711" spans="3:28" customFormat="1" ht="15" customHeight="1">
      <c r="C711" s="238"/>
      <c r="D711" s="227"/>
      <c r="E711" s="286"/>
      <c r="F711" s="286"/>
      <c r="G711" s="286"/>
      <c r="H711" s="286"/>
      <c r="I711" s="286"/>
      <c r="J711" s="287"/>
      <c r="K711" s="288"/>
      <c r="L711" s="287"/>
      <c r="M711" s="286"/>
      <c r="N711" s="286"/>
      <c r="O711" s="286"/>
      <c r="P711" s="286"/>
      <c r="Q711" s="286"/>
      <c r="R711" s="309"/>
      <c r="S711" s="271"/>
      <c r="T711" s="272"/>
      <c r="U711" s="271"/>
      <c r="V711" s="271"/>
      <c r="W711" s="271"/>
      <c r="X711" s="271"/>
      <c r="Y711" s="271"/>
      <c r="Z711" s="271"/>
      <c r="AA711" s="271"/>
      <c r="AB711" s="273"/>
    </row>
    <row r="712" spans="3:28" customFormat="1" ht="15" customHeight="1">
      <c r="C712" s="238"/>
      <c r="D712" s="227"/>
      <c r="E712" s="286"/>
      <c r="F712" s="286"/>
      <c r="G712" s="286"/>
      <c r="H712" s="286"/>
      <c r="I712" s="286"/>
      <c r="J712" s="287"/>
      <c r="K712" s="288"/>
      <c r="L712" s="287"/>
      <c r="M712" s="286"/>
      <c r="N712" s="286"/>
      <c r="O712" s="286"/>
      <c r="P712" s="286"/>
      <c r="Q712" s="286"/>
      <c r="R712" s="309"/>
      <c r="S712" s="271"/>
      <c r="T712" s="272"/>
      <c r="U712" s="271"/>
      <c r="V712" s="271"/>
      <c r="W712" s="271"/>
      <c r="X712" s="271"/>
      <c r="Y712" s="271"/>
      <c r="Z712" s="271"/>
      <c r="AA712" s="271"/>
      <c r="AB712" s="273"/>
    </row>
    <row r="713" spans="3:28" customFormat="1" ht="15" customHeight="1">
      <c r="C713" s="238"/>
      <c r="D713" s="227"/>
      <c r="E713" s="286"/>
      <c r="F713" s="286"/>
      <c r="G713" s="286"/>
      <c r="H713" s="286"/>
      <c r="I713" s="286"/>
      <c r="J713" s="287"/>
      <c r="K713" s="288"/>
      <c r="L713" s="287"/>
      <c r="M713" s="286"/>
      <c r="N713" s="286"/>
      <c r="O713" s="286"/>
      <c r="P713" s="286"/>
      <c r="Q713" s="286"/>
      <c r="R713" s="309"/>
      <c r="S713" s="271"/>
      <c r="T713" s="272"/>
      <c r="U713" s="271"/>
      <c r="V713" s="271"/>
      <c r="W713" s="271"/>
      <c r="X713" s="271"/>
      <c r="Y713" s="271"/>
      <c r="Z713" s="271"/>
      <c r="AA713" s="271"/>
      <c r="AB713" s="273"/>
    </row>
    <row r="714" spans="3:28" customFormat="1" ht="15" customHeight="1">
      <c r="C714" s="238"/>
      <c r="D714" s="227"/>
      <c r="E714" s="286"/>
      <c r="F714" s="286"/>
      <c r="G714" s="286"/>
      <c r="H714" s="286"/>
      <c r="I714" s="286"/>
      <c r="J714" s="287"/>
      <c r="K714" s="288"/>
      <c r="L714" s="287"/>
      <c r="M714" s="286"/>
      <c r="N714" s="286"/>
      <c r="O714" s="286"/>
      <c r="P714" s="286"/>
      <c r="Q714" s="286"/>
      <c r="R714" s="309"/>
      <c r="S714" s="271"/>
      <c r="T714" s="272"/>
      <c r="U714" s="271"/>
      <c r="V714" s="271"/>
      <c r="W714" s="271"/>
      <c r="X714" s="271"/>
      <c r="Y714" s="271"/>
      <c r="Z714" s="271"/>
      <c r="AA714" s="271"/>
      <c r="AB714" s="273"/>
    </row>
    <row r="715" spans="3:28" customFormat="1" ht="15" customHeight="1">
      <c r="C715" s="238"/>
      <c r="D715" s="227"/>
      <c r="E715" s="286"/>
      <c r="F715" s="286"/>
      <c r="G715" s="286"/>
      <c r="H715" s="286"/>
      <c r="I715" s="286"/>
      <c r="J715" s="287"/>
      <c r="K715" s="288"/>
      <c r="L715" s="287"/>
      <c r="M715" s="286"/>
      <c r="N715" s="286"/>
      <c r="O715" s="286"/>
      <c r="P715" s="286"/>
      <c r="Q715" s="286"/>
      <c r="R715" s="309"/>
      <c r="S715" s="271"/>
      <c r="T715" s="272"/>
      <c r="U715" s="271"/>
      <c r="V715" s="271"/>
      <c r="W715" s="271"/>
      <c r="X715" s="271"/>
      <c r="Y715" s="271"/>
      <c r="Z715" s="271"/>
      <c r="AA715" s="271"/>
      <c r="AB715" s="273"/>
    </row>
    <row r="716" spans="3:28" customFormat="1" ht="15" customHeight="1">
      <c r="C716" s="238"/>
      <c r="D716" s="227"/>
      <c r="E716" s="286"/>
      <c r="F716" s="286"/>
      <c r="G716" s="286"/>
      <c r="H716" s="286"/>
      <c r="I716" s="286"/>
      <c r="J716" s="287"/>
      <c r="K716" s="288"/>
      <c r="L716" s="287"/>
      <c r="M716" s="286"/>
      <c r="N716" s="286"/>
      <c r="O716" s="286"/>
      <c r="P716" s="286"/>
      <c r="Q716" s="286"/>
      <c r="R716" s="309"/>
      <c r="S716" s="271"/>
      <c r="T716" s="272"/>
      <c r="U716" s="271"/>
      <c r="V716" s="271"/>
      <c r="W716" s="271"/>
      <c r="X716" s="271"/>
      <c r="Y716" s="271"/>
      <c r="Z716" s="271"/>
      <c r="AA716" s="271"/>
      <c r="AB716" s="273"/>
    </row>
    <row r="717" spans="3:28" customFormat="1" ht="15" customHeight="1">
      <c r="C717" s="238"/>
      <c r="D717" s="227"/>
      <c r="E717" s="286"/>
      <c r="F717" s="286"/>
      <c r="G717" s="286"/>
      <c r="H717" s="286"/>
      <c r="I717" s="286"/>
      <c r="J717" s="287"/>
      <c r="K717" s="288"/>
      <c r="L717" s="287"/>
      <c r="M717" s="286"/>
      <c r="N717" s="286"/>
      <c r="O717" s="286"/>
      <c r="P717" s="286"/>
      <c r="Q717" s="286"/>
      <c r="R717" s="309"/>
      <c r="S717" s="271"/>
      <c r="T717" s="272"/>
      <c r="U717" s="271"/>
      <c r="V717" s="271"/>
      <c r="W717" s="271"/>
      <c r="X717" s="271"/>
      <c r="Y717" s="271"/>
      <c r="Z717" s="271"/>
      <c r="AA717" s="271"/>
      <c r="AB717" s="273"/>
    </row>
    <row r="718" spans="3:28" customFormat="1" ht="15" customHeight="1">
      <c r="C718" s="238"/>
      <c r="D718" s="227"/>
      <c r="E718" s="286"/>
      <c r="F718" s="286"/>
      <c r="G718" s="286"/>
      <c r="H718" s="286"/>
      <c r="I718" s="286"/>
      <c r="J718" s="287"/>
      <c r="K718" s="288"/>
      <c r="L718" s="287"/>
      <c r="M718" s="286"/>
      <c r="N718" s="286"/>
      <c r="O718" s="286"/>
      <c r="P718" s="286"/>
      <c r="Q718" s="286"/>
      <c r="R718" s="309"/>
      <c r="S718" s="271"/>
      <c r="T718" s="272"/>
      <c r="U718" s="271"/>
      <c r="V718" s="271"/>
      <c r="W718" s="271"/>
      <c r="X718" s="271"/>
      <c r="Y718" s="271"/>
      <c r="Z718" s="271"/>
      <c r="AA718" s="271"/>
      <c r="AB718" s="273"/>
    </row>
    <row r="719" spans="3:28" customFormat="1" ht="15" customHeight="1">
      <c r="C719" s="238"/>
      <c r="D719" s="227"/>
      <c r="E719" s="286"/>
      <c r="F719" s="286"/>
      <c r="G719" s="286"/>
      <c r="H719" s="286"/>
      <c r="I719" s="286"/>
      <c r="J719" s="287"/>
      <c r="K719" s="288"/>
      <c r="L719" s="287"/>
      <c r="M719" s="286"/>
      <c r="N719" s="286"/>
      <c r="O719" s="286"/>
      <c r="P719" s="286"/>
      <c r="Q719" s="286"/>
      <c r="R719" s="309"/>
      <c r="S719" s="271"/>
      <c r="T719" s="272"/>
      <c r="U719" s="271"/>
      <c r="V719" s="271"/>
      <c r="W719" s="271"/>
      <c r="X719" s="271"/>
      <c r="Y719" s="271"/>
      <c r="Z719" s="271"/>
      <c r="AA719" s="271"/>
      <c r="AB719" s="273"/>
    </row>
    <row r="720" spans="3:28" customFormat="1" ht="15" customHeight="1">
      <c r="C720" s="238"/>
      <c r="D720" s="227"/>
      <c r="E720" s="286"/>
      <c r="F720" s="286"/>
      <c r="G720" s="286"/>
      <c r="H720" s="286"/>
      <c r="I720" s="286"/>
      <c r="J720" s="287"/>
      <c r="K720" s="288"/>
      <c r="L720" s="287"/>
      <c r="M720" s="286"/>
      <c r="N720" s="286"/>
      <c r="O720" s="286"/>
      <c r="P720" s="286"/>
      <c r="Q720" s="286"/>
      <c r="R720" s="309"/>
      <c r="S720" s="271"/>
      <c r="T720" s="272"/>
      <c r="U720" s="271"/>
      <c r="V720" s="271"/>
      <c r="W720" s="271"/>
      <c r="X720" s="271"/>
      <c r="Y720" s="271"/>
      <c r="Z720" s="271"/>
      <c r="AA720" s="271"/>
      <c r="AB720" s="273"/>
    </row>
    <row r="721" spans="3:28" customFormat="1" ht="15" customHeight="1">
      <c r="C721" s="238"/>
      <c r="D721" s="227"/>
      <c r="E721" s="286"/>
      <c r="F721" s="286"/>
      <c r="G721" s="286"/>
      <c r="H721" s="286"/>
      <c r="I721" s="286"/>
      <c r="J721" s="287"/>
      <c r="K721" s="288"/>
      <c r="L721" s="287"/>
      <c r="M721" s="286"/>
      <c r="N721" s="286"/>
      <c r="O721" s="286"/>
      <c r="P721" s="286"/>
      <c r="Q721" s="286"/>
      <c r="R721" s="309"/>
      <c r="S721" s="271"/>
      <c r="T721" s="272"/>
      <c r="U721" s="271"/>
      <c r="V721" s="271"/>
      <c r="W721" s="271"/>
      <c r="X721" s="271"/>
      <c r="Y721" s="271"/>
      <c r="Z721" s="271"/>
      <c r="AA721" s="271"/>
      <c r="AB721" s="273"/>
    </row>
    <row r="722" spans="3:28" customFormat="1" ht="15" customHeight="1">
      <c r="C722" s="238"/>
      <c r="D722" s="227"/>
      <c r="E722" s="286"/>
      <c r="F722" s="286"/>
      <c r="G722" s="286"/>
      <c r="H722" s="286"/>
      <c r="I722" s="286"/>
      <c r="J722" s="287"/>
      <c r="K722" s="288"/>
      <c r="L722" s="287"/>
      <c r="M722" s="286"/>
      <c r="N722" s="286"/>
      <c r="O722" s="286"/>
      <c r="P722" s="286"/>
      <c r="Q722" s="286"/>
      <c r="R722" s="309"/>
      <c r="S722" s="271"/>
      <c r="T722" s="272"/>
      <c r="U722" s="271"/>
      <c r="V722" s="271"/>
      <c r="W722" s="271"/>
      <c r="X722" s="271"/>
      <c r="Y722" s="271"/>
      <c r="Z722" s="271"/>
      <c r="AA722" s="271"/>
      <c r="AB722" s="273"/>
    </row>
    <row r="723" spans="3:28" customFormat="1" ht="15" customHeight="1">
      <c r="C723" s="238"/>
      <c r="D723" s="227"/>
      <c r="E723" s="286"/>
      <c r="F723" s="286"/>
      <c r="G723" s="286"/>
      <c r="H723" s="286"/>
      <c r="I723" s="286"/>
      <c r="J723" s="287"/>
      <c r="K723" s="288"/>
      <c r="L723" s="287"/>
      <c r="M723" s="286"/>
      <c r="N723" s="286"/>
      <c r="O723" s="286"/>
      <c r="P723" s="286"/>
      <c r="Q723" s="286"/>
      <c r="R723" s="309"/>
      <c r="S723" s="271"/>
      <c r="T723" s="272"/>
      <c r="U723" s="271"/>
      <c r="V723" s="271"/>
      <c r="W723" s="271"/>
      <c r="X723" s="271"/>
      <c r="Y723" s="271"/>
      <c r="Z723" s="271"/>
      <c r="AA723" s="271"/>
      <c r="AB723" s="273"/>
    </row>
    <row r="724" spans="3:28" customFormat="1" ht="15" customHeight="1">
      <c r="C724" s="238"/>
      <c r="D724" s="227"/>
      <c r="E724" s="286"/>
      <c r="F724" s="286"/>
      <c r="G724" s="286"/>
      <c r="H724" s="286"/>
      <c r="I724" s="286"/>
      <c r="J724" s="287"/>
      <c r="K724" s="288"/>
      <c r="L724" s="287"/>
      <c r="M724" s="286"/>
      <c r="N724" s="286"/>
      <c r="O724" s="286"/>
      <c r="P724" s="286"/>
      <c r="Q724" s="286"/>
      <c r="R724" s="309"/>
      <c r="S724" s="271"/>
      <c r="T724" s="272"/>
      <c r="U724" s="271"/>
      <c r="V724" s="271"/>
      <c r="W724" s="271"/>
      <c r="X724" s="271"/>
      <c r="Y724" s="271"/>
      <c r="Z724" s="271"/>
      <c r="AA724" s="271"/>
      <c r="AB724" s="273"/>
    </row>
    <row r="725" spans="3:28" customFormat="1" ht="15" customHeight="1">
      <c r="C725" s="238"/>
      <c r="D725" s="227"/>
      <c r="E725" s="286"/>
      <c r="F725" s="286"/>
      <c r="G725" s="286"/>
      <c r="H725" s="286"/>
      <c r="I725" s="286"/>
      <c r="J725" s="287"/>
      <c r="K725" s="288"/>
      <c r="L725" s="287"/>
      <c r="M725" s="286"/>
      <c r="N725" s="286"/>
      <c r="O725" s="286"/>
      <c r="P725" s="286"/>
      <c r="Q725" s="286"/>
      <c r="R725" s="309"/>
      <c r="S725" s="271"/>
      <c r="T725" s="272"/>
      <c r="U725" s="271"/>
      <c r="V725" s="271"/>
      <c r="W725" s="271"/>
      <c r="X725" s="271"/>
      <c r="Y725" s="271"/>
      <c r="Z725" s="271"/>
      <c r="AA725" s="271"/>
      <c r="AB725" s="273"/>
    </row>
    <row r="726" spans="3:28" customFormat="1" ht="15" customHeight="1">
      <c r="C726" s="238"/>
      <c r="D726" s="227"/>
      <c r="E726" s="286"/>
      <c r="F726" s="286"/>
      <c r="G726" s="286"/>
      <c r="H726" s="286"/>
      <c r="I726" s="286"/>
      <c r="J726" s="287"/>
      <c r="K726" s="288"/>
      <c r="L726" s="287"/>
      <c r="M726" s="286"/>
      <c r="N726" s="286"/>
      <c r="O726" s="286"/>
      <c r="P726" s="286"/>
      <c r="Q726" s="286"/>
      <c r="R726" s="309"/>
      <c r="S726" s="271"/>
      <c r="T726" s="272"/>
      <c r="U726" s="271"/>
      <c r="V726" s="271"/>
      <c r="W726" s="271"/>
      <c r="X726" s="271"/>
      <c r="Y726" s="271"/>
      <c r="Z726" s="271"/>
      <c r="AA726" s="271"/>
      <c r="AB726" s="273"/>
    </row>
    <row r="727" spans="3:28" customFormat="1" ht="15" customHeight="1">
      <c r="C727" s="238"/>
      <c r="D727" s="227"/>
      <c r="E727" s="286"/>
      <c r="F727" s="286"/>
      <c r="G727" s="286"/>
      <c r="H727" s="286"/>
      <c r="I727" s="286"/>
      <c r="J727" s="287"/>
      <c r="K727" s="288"/>
      <c r="L727" s="287"/>
      <c r="M727" s="286"/>
      <c r="N727" s="286"/>
      <c r="O727" s="286"/>
      <c r="P727" s="286"/>
      <c r="Q727" s="286"/>
      <c r="R727" s="309"/>
      <c r="S727" s="271"/>
      <c r="T727" s="272"/>
      <c r="U727" s="271"/>
      <c r="V727" s="271"/>
      <c r="W727" s="271"/>
      <c r="X727" s="271"/>
      <c r="Y727" s="271"/>
      <c r="Z727" s="271"/>
      <c r="AA727" s="271"/>
      <c r="AB727" s="273"/>
    </row>
    <row r="728" spans="3:28" customFormat="1" ht="15" customHeight="1">
      <c r="C728" s="238"/>
      <c r="D728" s="227"/>
      <c r="E728" s="286"/>
      <c r="F728" s="286"/>
      <c r="G728" s="286"/>
      <c r="H728" s="286"/>
      <c r="I728" s="286"/>
      <c r="J728" s="287"/>
      <c r="K728" s="288"/>
      <c r="L728" s="287"/>
      <c r="M728" s="286"/>
      <c r="N728" s="286"/>
      <c r="O728" s="286"/>
      <c r="P728" s="286"/>
      <c r="Q728" s="286"/>
      <c r="R728" s="309"/>
      <c r="S728" s="271"/>
      <c r="T728" s="272"/>
      <c r="U728" s="271"/>
      <c r="V728" s="271"/>
      <c r="W728" s="271"/>
      <c r="X728" s="271"/>
      <c r="Y728" s="271"/>
      <c r="Z728" s="271"/>
      <c r="AA728" s="271"/>
      <c r="AB728" s="273"/>
    </row>
    <row r="729" spans="3:28" customFormat="1" ht="15" customHeight="1">
      <c r="C729" s="238"/>
      <c r="D729" s="227"/>
      <c r="E729" s="286"/>
      <c r="F729" s="286"/>
      <c r="G729" s="286"/>
      <c r="H729" s="286"/>
      <c r="I729" s="286"/>
      <c r="J729" s="287"/>
      <c r="K729" s="288"/>
      <c r="L729" s="287"/>
      <c r="M729" s="286"/>
      <c r="N729" s="286"/>
      <c r="O729" s="286"/>
      <c r="P729" s="286"/>
      <c r="Q729" s="286"/>
      <c r="R729" s="309"/>
      <c r="S729" s="271"/>
      <c r="T729" s="272"/>
      <c r="U729" s="271"/>
      <c r="V729" s="271"/>
      <c r="W729" s="271"/>
      <c r="X729" s="271"/>
      <c r="Y729" s="271"/>
      <c r="Z729" s="271"/>
      <c r="AA729" s="271"/>
      <c r="AB729" s="273"/>
    </row>
    <row r="730" spans="3:28" customFormat="1" ht="15" customHeight="1">
      <c r="C730" s="238"/>
      <c r="D730" s="227"/>
      <c r="E730" s="286"/>
      <c r="F730" s="286"/>
      <c r="G730" s="286"/>
      <c r="H730" s="286"/>
      <c r="I730" s="286"/>
      <c r="J730" s="287"/>
      <c r="K730" s="288"/>
      <c r="L730" s="287"/>
      <c r="M730" s="286"/>
      <c r="N730" s="286"/>
      <c r="O730" s="286"/>
      <c r="P730" s="286"/>
      <c r="Q730" s="286"/>
      <c r="R730" s="309"/>
      <c r="S730" s="271"/>
      <c r="T730" s="272"/>
      <c r="U730" s="271"/>
      <c r="V730" s="271"/>
      <c r="W730" s="271"/>
      <c r="X730" s="271"/>
      <c r="Y730" s="271"/>
      <c r="Z730" s="271"/>
      <c r="AA730" s="271"/>
      <c r="AB730" s="273"/>
    </row>
    <row r="731" spans="3:28" customFormat="1" ht="15" customHeight="1">
      <c r="C731" s="238"/>
      <c r="D731" s="227"/>
      <c r="E731" s="286"/>
      <c r="F731" s="286"/>
      <c r="G731" s="286"/>
      <c r="H731" s="286"/>
      <c r="I731" s="286"/>
      <c r="J731" s="287"/>
      <c r="K731" s="288"/>
      <c r="L731" s="287"/>
      <c r="M731" s="286"/>
      <c r="N731" s="286"/>
      <c r="O731" s="286"/>
      <c r="P731" s="286"/>
      <c r="Q731" s="286"/>
      <c r="R731" s="309"/>
      <c r="S731" s="271"/>
      <c r="T731" s="272"/>
      <c r="U731" s="271"/>
      <c r="V731" s="271"/>
      <c r="W731" s="271"/>
      <c r="X731" s="271"/>
      <c r="Y731" s="271"/>
      <c r="Z731" s="271"/>
      <c r="AA731" s="271"/>
      <c r="AB731" s="273"/>
    </row>
    <row r="732" spans="3:28" customFormat="1" ht="15" customHeight="1">
      <c r="C732" s="238"/>
      <c r="D732" s="227"/>
      <c r="E732" s="286"/>
      <c r="F732" s="286"/>
      <c r="G732" s="286"/>
      <c r="H732" s="286"/>
      <c r="I732" s="286"/>
      <c r="J732" s="287"/>
      <c r="K732" s="288"/>
      <c r="L732" s="287"/>
      <c r="M732" s="286"/>
      <c r="N732" s="286"/>
      <c r="O732" s="286"/>
      <c r="P732" s="286"/>
      <c r="Q732" s="286"/>
      <c r="R732" s="309"/>
      <c r="S732" s="271"/>
      <c r="T732" s="272"/>
      <c r="U732" s="271"/>
      <c r="V732" s="271"/>
      <c r="W732" s="271"/>
      <c r="X732" s="271"/>
      <c r="Y732" s="271"/>
      <c r="Z732" s="271"/>
      <c r="AA732" s="271"/>
      <c r="AB732" s="273"/>
    </row>
    <row r="733" spans="3:28" customFormat="1" ht="15" customHeight="1">
      <c r="C733" s="238"/>
      <c r="D733" s="227"/>
      <c r="E733" s="286"/>
      <c r="F733" s="286"/>
      <c r="G733" s="286"/>
      <c r="H733" s="286"/>
      <c r="I733" s="286"/>
      <c r="J733" s="287"/>
      <c r="K733" s="288"/>
      <c r="L733" s="287"/>
      <c r="M733" s="286"/>
      <c r="N733" s="286"/>
      <c r="O733" s="286"/>
      <c r="P733" s="286"/>
      <c r="Q733" s="286"/>
      <c r="R733" s="309"/>
      <c r="S733" s="271"/>
      <c r="T733" s="272"/>
      <c r="U733" s="271"/>
      <c r="V733" s="271"/>
      <c r="W733" s="271"/>
      <c r="X733" s="271"/>
      <c r="Y733" s="271"/>
      <c r="Z733" s="271"/>
      <c r="AA733" s="271"/>
      <c r="AB733" s="273"/>
    </row>
    <row r="734" spans="3:28" customFormat="1" ht="15" customHeight="1">
      <c r="C734" s="238"/>
      <c r="D734" s="227"/>
      <c r="E734" s="286"/>
      <c r="F734" s="286"/>
      <c r="G734" s="286"/>
      <c r="H734" s="286"/>
      <c r="I734" s="286"/>
      <c r="J734" s="287"/>
      <c r="K734" s="288"/>
      <c r="L734" s="287"/>
      <c r="M734" s="286"/>
      <c r="N734" s="286"/>
      <c r="O734" s="286"/>
      <c r="P734" s="286"/>
      <c r="Q734" s="286"/>
      <c r="R734" s="309"/>
      <c r="S734" s="271"/>
      <c r="T734" s="272"/>
      <c r="U734" s="271"/>
      <c r="V734" s="271"/>
      <c r="W734" s="271"/>
      <c r="X734" s="271"/>
      <c r="Y734" s="271"/>
      <c r="Z734" s="271"/>
      <c r="AA734" s="271"/>
      <c r="AB734" s="273"/>
    </row>
    <row r="735" spans="3:28" customFormat="1" ht="15" customHeight="1">
      <c r="C735" s="238"/>
      <c r="D735" s="227"/>
      <c r="E735" s="286"/>
      <c r="F735" s="286"/>
      <c r="G735" s="286"/>
      <c r="H735" s="286"/>
      <c r="I735" s="286"/>
      <c r="J735" s="287"/>
      <c r="K735" s="288"/>
      <c r="L735" s="287"/>
      <c r="M735" s="286"/>
      <c r="N735" s="286"/>
      <c r="O735" s="286"/>
      <c r="P735" s="286"/>
      <c r="Q735" s="286"/>
      <c r="R735" s="309"/>
      <c r="S735" s="271"/>
      <c r="T735" s="272"/>
      <c r="U735" s="271"/>
      <c r="V735" s="271"/>
      <c r="W735" s="271"/>
      <c r="X735" s="271"/>
      <c r="Y735" s="271"/>
      <c r="Z735" s="271"/>
      <c r="AA735" s="271"/>
      <c r="AB735" s="273"/>
    </row>
    <row r="736" spans="3:28" customFormat="1" ht="15" customHeight="1">
      <c r="C736" s="238"/>
      <c r="D736" s="227"/>
      <c r="E736" s="286"/>
      <c r="F736" s="286"/>
      <c r="G736" s="286"/>
      <c r="H736" s="286"/>
      <c r="I736" s="286"/>
      <c r="J736" s="287"/>
      <c r="K736" s="288"/>
      <c r="L736" s="287"/>
      <c r="M736" s="286"/>
      <c r="N736" s="286"/>
      <c r="O736" s="286"/>
      <c r="P736" s="286"/>
      <c r="Q736" s="286"/>
      <c r="R736" s="309"/>
      <c r="S736" s="271"/>
      <c r="T736" s="272"/>
      <c r="U736" s="271"/>
      <c r="V736" s="271"/>
      <c r="W736" s="271"/>
      <c r="X736" s="271"/>
      <c r="Y736" s="271"/>
      <c r="Z736" s="271"/>
      <c r="AA736" s="271"/>
      <c r="AB736" s="273"/>
    </row>
    <row r="737" spans="3:28" customFormat="1" ht="15" customHeight="1">
      <c r="C737" s="238"/>
      <c r="D737" s="227"/>
      <c r="E737" s="286"/>
      <c r="F737" s="286"/>
      <c r="G737" s="286"/>
      <c r="H737" s="286"/>
      <c r="I737" s="286"/>
      <c r="J737" s="287"/>
      <c r="K737" s="288"/>
      <c r="L737" s="287"/>
      <c r="M737" s="286"/>
      <c r="N737" s="286"/>
      <c r="O737" s="286"/>
      <c r="P737" s="286"/>
      <c r="Q737" s="286"/>
      <c r="R737" s="309"/>
      <c r="S737" s="271"/>
      <c r="T737" s="272"/>
      <c r="U737" s="271"/>
      <c r="V737" s="271"/>
      <c r="W737" s="271"/>
      <c r="X737" s="271"/>
      <c r="Y737" s="271"/>
      <c r="Z737" s="271"/>
      <c r="AA737" s="271"/>
      <c r="AB737" s="273"/>
    </row>
    <row r="738" spans="3:28" customFormat="1" ht="15" customHeight="1">
      <c r="C738" s="238"/>
      <c r="D738" s="227"/>
      <c r="E738" s="286"/>
      <c r="F738" s="286"/>
      <c r="G738" s="286"/>
      <c r="H738" s="286"/>
      <c r="I738" s="286"/>
      <c r="J738" s="287"/>
      <c r="K738" s="288"/>
      <c r="L738" s="287"/>
      <c r="M738" s="286"/>
      <c r="N738" s="286"/>
      <c r="O738" s="286"/>
      <c r="P738" s="286"/>
      <c r="Q738" s="286"/>
      <c r="R738" s="309"/>
      <c r="S738" s="271"/>
      <c r="T738" s="272"/>
      <c r="U738" s="271"/>
      <c r="V738" s="271"/>
      <c r="W738" s="271"/>
      <c r="X738" s="271"/>
      <c r="Y738" s="271"/>
      <c r="Z738" s="271"/>
      <c r="AA738" s="271"/>
      <c r="AB738" s="273"/>
    </row>
    <row r="739" spans="3:28" customFormat="1" ht="15" customHeight="1">
      <c r="C739" s="238"/>
      <c r="D739" s="227"/>
      <c r="E739" s="286"/>
      <c r="F739" s="286"/>
      <c r="G739" s="286"/>
      <c r="H739" s="286"/>
      <c r="I739" s="286"/>
      <c r="J739" s="287"/>
      <c r="K739" s="288"/>
      <c r="L739" s="287"/>
      <c r="M739" s="286"/>
      <c r="N739" s="286"/>
      <c r="O739" s="286"/>
      <c r="P739" s="286"/>
      <c r="Q739" s="286"/>
      <c r="R739" s="309"/>
      <c r="S739" s="271"/>
      <c r="T739" s="272"/>
      <c r="U739" s="271"/>
      <c r="V739" s="271"/>
      <c r="W739" s="271"/>
      <c r="X739" s="271"/>
      <c r="Y739" s="271"/>
      <c r="Z739" s="271"/>
      <c r="AA739" s="271"/>
      <c r="AB739" s="273"/>
    </row>
    <row r="740" spans="3:28" customFormat="1" ht="15" customHeight="1">
      <c r="C740" s="238"/>
      <c r="D740" s="227"/>
      <c r="E740" s="286"/>
      <c r="F740" s="286"/>
      <c r="G740" s="286"/>
      <c r="H740" s="286"/>
      <c r="I740" s="286"/>
      <c r="J740" s="287"/>
      <c r="K740" s="288"/>
      <c r="L740" s="287"/>
      <c r="M740" s="286"/>
      <c r="N740" s="286"/>
      <c r="O740" s="286"/>
      <c r="P740" s="286"/>
      <c r="Q740" s="286"/>
      <c r="R740" s="309"/>
      <c r="S740" s="271"/>
      <c r="T740" s="272"/>
      <c r="U740" s="271"/>
      <c r="V740" s="271"/>
      <c r="W740" s="271"/>
      <c r="X740" s="271"/>
      <c r="Y740" s="271"/>
      <c r="Z740" s="271"/>
      <c r="AA740" s="271"/>
      <c r="AB740" s="273"/>
    </row>
    <row r="741" spans="3:28" customFormat="1" ht="15" customHeight="1">
      <c r="C741" s="238"/>
      <c r="D741" s="227"/>
      <c r="E741" s="286"/>
      <c r="F741" s="286"/>
      <c r="G741" s="286"/>
      <c r="H741" s="286"/>
      <c r="I741" s="286"/>
      <c r="J741" s="287"/>
      <c r="K741" s="288"/>
      <c r="L741" s="287"/>
      <c r="M741" s="286"/>
      <c r="N741" s="286"/>
      <c r="O741" s="286"/>
      <c r="P741" s="286"/>
      <c r="Q741" s="286"/>
      <c r="R741" s="309"/>
      <c r="S741" s="271"/>
      <c r="T741" s="272"/>
      <c r="U741" s="271"/>
      <c r="V741" s="271"/>
      <c r="W741" s="271"/>
      <c r="X741" s="271"/>
      <c r="Y741" s="271"/>
      <c r="Z741" s="271"/>
      <c r="AA741" s="271"/>
      <c r="AB741" s="273"/>
    </row>
    <row r="742" spans="3:28" customFormat="1" ht="15" customHeight="1">
      <c r="C742" s="238"/>
      <c r="D742" s="227"/>
      <c r="E742" s="286"/>
      <c r="F742" s="286"/>
      <c r="G742" s="286"/>
      <c r="H742" s="286"/>
      <c r="I742" s="286"/>
      <c r="J742" s="287"/>
      <c r="K742" s="288"/>
      <c r="L742" s="287"/>
      <c r="M742" s="286"/>
      <c r="N742" s="286"/>
      <c r="O742" s="286"/>
      <c r="P742" s="286"/>
      <c r="Q742" s="286"/>
      <c r="R742" s="309"/>
      <c r="S742" s="271"/>
      <c r="T742" s="272"/>
      <c r="U742" s="271"/>
      <c r="V742" s="271"/>
      <c r="W742" s="271"/>
      <c r="X742" s="271"/>
      <c r="Y742" s="271"/>
      <c r="Z742" s="271"/>
      <c r="AA742" s="271"/>
      <c r="AB742" s="273"/>
    </row>
    <row r="743" spans="3:28" customFormat="1" ht="15" customHeight="1">
      <c r="C743" s="238"/>
      <c r="D743" s="227"/>
      <c r="E743" s="286"/>
      <c r="F743" s="286"/>
      <c r="G743" s="286"/>
      <c r="H743" s="286"/>
      <c r="I743" s="286"/>
      <c r="J743" s="287"/>
      <c r="K743" s="288"/>
      <c r="L743" s="287"/>
      <c r="M743" s="286"/>
      <c r="N743" s="286"/>
      <c r="O743" s="286"/>
      <c r="P743" s="286"/>
      <c r="Q743" s="286"/>
      <c r="R743" s="309"/>
      <c r="S743" s="271"/>
      <c r="T743" s="272"/>
      <c r="U743" s="271"/>
      <c r="V743" s="271"/>
      <c r="W743" s="271"/>
      <c r="X743" s="271"/>
      <c r="Y743" s="271"/>
      <c r="Z743" s="271"/>
      <c r="AA743" s="271"/>
      <c r="AB743" s="273"/>
    </row>
    <row r="744" spans="3:28" customFormat="1" ht="15" customHeight="1">
      <c r="C744" s="238"/>
      <c r="D744" s="227"/>
      <c r="E744" s="286"/>
      <c r="F744" s="286"/>
      <c r="G744" s="286"/>
      <c r="H744" s="286"/>
      <c r="I744" s="286"/>
      <c r="J744" s="287"/>
      <c r="K744" s="288"/>
      <c r="L744" s="287"/>
      <c r="M744" s="286"/>
      <c r="N744" s="286"/>
      <c r="O744" s="286"/>
      <c r="P744" s="286"/>
      <c r="Q744" s="286"/>
      <c r="R744" s="309"/>
      <c r="S744" s="271"/>
      <c r="T744" s="272"/>
      <c r="U744" s="271"/>
      <c r="V744" s="271"/>
      <c r="W744" s="271"/>
      <c r="X744" s="271"/>
      <c r="Y744" s="271"/>
      <c r="Z744" s="271"/>
      <c r="AA744" s="271"/>
      <c r="AB744" s="273"/>
    </row>
    <row r="745" spans="3:28" customFormat="1" ht="15" customHeight="1">
      <c r="C745" s="238"/>
      <c r="D745" s="227"/>
      <c r="E745" s="286"/>
      <c r="F745" s="286"/>
      <c r="G745" s="286"/>
      <c r="H745" s="286"/>
      <c r="I745" s="286"/>
      <c r="J745" s="287"/>
      <c r="K745" s="288"/>
      <c r="L745" s="287"/>
      <c r="M745" s="286"/>
      <c r="N745" s="286"/>
      <c r="O745" s="286"/>
      <c r="P745" s="286"/>
      <c r="Q745" s="286"/>
      <c r="R745" s="309"/>
      <c r="S745" s="271"/>
      <c r="T745" s="272"/>
      <c r="U745" s="271"/>
      <c r="V745" s="271"/>
      <c r="W745" s="271"/>
      <c r="X745" s="271"/>
      <c r="Y745" s="271"/>
      <c r="Z745" s="271"/>
      <c r="AA745" s="271"/>
      <c r="AB745" s="273"/>
    </row>
    <row r="746" spans="3:28" customFormat="1" ht="15" customHeight="1">
      <c r="C746" s="238"/>
      <c r="D746" s="227"/>
      <c r="E746" s="286"/>
      <c r="F746" s="286"/>
      <c r="G746" s="286"/>
      <c r="H746" s="286"/>
      <c r="I746" s="286"/>
      <c r="J746" s="287"/>
      <c r="K746" s="288"/>
      <c r="L746" s="287"/>
      <c r="M746" s="286"/>
      <c r="N746" s="286"/>
      <c r="O746" s="286"/>
      <c r="P746" s="286"/>
      <c r="Q746" s="286"/>
      <c r="R746" s="309"/>
      <c r="S746" s="271"/>
      <c r="T746" s="272"/>
      <c r="U746" s="271"/>
      <c r="V746" s="271"/>
      <c r="W746" s="271"/>
      <c r="X746" s="271"/>
      <c r="Y746" s="271"/>
      <c r="Z746" s="271"/>
      <c r="AA746" s="271"/>
      <c r="AB746" s="273"/>
    </row>
    <row r="747" spans="3:28" customFormat="1" ht="15" customHeight="1">
      <c r="C747" s="238"/>
      <c r="D747" s="227"/>
      <c r="E747" s="286"/>
      <c r="F747" s="286"/>
      <c r="G747" s="286"/>
      <c r="H747" s="286"/>
      <c r="I747" s="286"/>
      <c r="J747" s="287"/>
      <c r="K747" s="288"/>
      <c r="L747" s="287"/>
      <c r="M747" s="286"/>
      <c r="N747" s="286"/>
      <c r="O747" s="286"/>
      <c r="P747" s="286"/>
      <c r="Q747" s="286"/>
      <c r="R747" s="309"/>
      <c r="S747" s="271"/>
      <c r="T747" s="272"/>
      <c r="U747" s="271"/>
      <c r="V747" s="271"/>
      <c r="W747" s="271"/>
      <c r="X747" s="271"/>
      <c r="Y747" s="271"/>
      <c r="Z747" s="271"/>
      <c r="AA747" s="271"/>
      <c r="AB747" s="273"/>
    </row>
    <row r="748" spans="3:28" customFormat="1" ht="15" customHeight="1">
      <c r="C748" s="238"/>
      <c r="D748" s="227"/>
      <c r="E748" s="286"/>
      <c r="F748" s="286"/>
      <c r="G748" s="286"/>
      <c r="H748" s="286"/>
      <c r="I748" s="286"/>
      <c r="J748" s="287"/>
      <c r="K748" s="288"/>
      <c r="L748" s="287"/>
      <c r="M748" s="286"/>
      <c r="N748" s="286"/>
      <c r="O748" s="286"/>
      <c r="P748" s="286"/>
      <c r="Q748" s="286"/>
      <c r="R748" s="309"/>
      <c r="S748" s="271"/>
      <c r="T748" s="272"/>
      <c r="U748" s="271"/>
      <c r="V748" s="271"/>
      <c r="W748" s="271"/>
      <c r="X748" s="271"/>
      <c r="Y748" s="271"/>
      <c r="Z748" s="271"/>
      <c r="AA748" s="271"/>
      <c r="AB748" s="273"/>
    </row>
    <row r="749" spans="3:28" customFormat="1" ht="15" customHeight="1">
      <c r="C749" s="238"/>
      <c r="D749" s="227"/>
      <c r="E749" s="286"/>
      <c r="F749" s="286"/>
      <c r="G749" s="286"/>
      <c r="H749" s="286"/>
      <c r="I749" s="286"/>
      <c r="J749" s="287"/>
      <c r="K749" s="288"/>
      <c r="L749" s="287"/>
      <c r="M749" s="286"/>
      <c r="N749" s="286"/>
      <c r="O749" s="286"/>
      <c r="P749" s="286"/>
      <c r="Q749" s="286"/>
      <c r="R749" s="309"/>
      <c r="S749" s="271"/>
      <c r="T749" s="272"/>
      <c r="U749" s="271"/>
      <c r="V749" s="271"/>
      <c r="W749" s="271"/>
      <c r="X749" s="271"/>
      <c r="Y749" s="271"/>
      <c r="Z749" s="271"/>
      <c r="AA749" s="271"/>
      <c r="AB749" s="273"/>
    </row>
    <row r="750" spans="3:28" customFormat="1" ht="15" customHeight="1">
      <c r="C750" s="238"/>
      <c r="D750" s="227"/>
      <c r="E750" s="286"/>
      <c r="F750" s="286"/>
      <c r="G750" s="286"/>
      <c r="H750" s="286"/>
      <c r="I750" s="286"/>
      <c r="J750" s="287"/>
      <c r="K750" s="288"/>
      <c r="L750" s="287"/>
      <c r="M750" s="286"/>
      <c r="N750" s="286"/>
      <c r="O750" s="286"/>
      <c r="P750" s="286"/>
      <c r="Q750" s="286"/>
      <c r="R750" s="309"/>
      <c r="S750" s="271"/>
      <c r="T750" s="272"/>
      <c r="U750" s="271"/>
      <c r="V750" s="271"/>
      <c r="W750" s="271"/>
      <c r="X750" s="271"/>
      <c r="Y750" s="271"/>
      <c r="Z750" s="271"/>
      <c r="AA750" s="271"/>
      <c r="AB750" s="273"/>
    </row>
    <row r="751" spans="3:28" customFormat="1" ht="15" customHeight="1">
      <c r="C751" s="238"/>
      <c r="D751" s="227"/>
      <c r="E751" s="286"/>
      <c r="F751" s="286"/>
      <c r="G751" s="286"/>
      <c r="H751" s="286"/>
      <c r="I751" s="286"/>
      <c r="J751" s="287"/>
      <c r="K751" s="288"/>
      <c r="L751" s="287"/>
      <c r="M751" s="286"/>
      <c r="N751" s="286"/>
      <c r="O751" s="286"/>
      <c r="P751" s="286"/>
      <c r="Q751" s="286"/>
      <c r="R751" s="309"/>
      <c r="S751" s="271"/>
      <c r="T751" s="272"/>
      <c r="U751" s="271"/>
      <c r="V751" s="271"/>
      <c r="W751" s="271"/>
      <c r="X751" s="271"/>
      <c r="Y751" s="271"/>
      <c r="Z751" s="271"/>
      <c r="AA751" s="271"/>
      <c r="AB751" s="273"/>
    </row>
    <row r="752" spans="3:28" customFormat="1" ht="15" customHeight="1">
      <c r="C752" s="238"/>
      <c r="D752" s="227"/>
      <c r="E752" s="286"/>
      <c r="F752" s="286"/>
      <c r="G752" s="286"/>
      <c r="H752" s="286"/>
      <c r="I752" s="286"/>
      <c r="J752" s="287"/>
      <c r="K752" s="288"/>
      <c r="L752" s="287"/>
      <c r="M752" s="286"/>
      <c r="N752" s="286"/>
      <c r="O752" s="286"/>
      <c r="P752" s="286"/>
      <c r="Q752" s="286"/>
      <c r="R752" s="309"/>
      <c r="S752" s="271"/>
      <c r="T752" s="272"/>
      <c r="U752" s="271"/>
      <c r="V752" s="271"/>
      <c r="W752" s="271"/>
      <c r="X752" s="271"/>
      <c r="Y752" s="271"/>
      <c r="Z752" s="271"/>
      <c r="AA752" s="271"/>
      <c r="AB752" s="273"/>
    </row>
    <row r="753" spans="3:28" customFormat="1" ht="15" customHeight="1">
      <c r="C753" s="238"/>
      <c r="D753" s="227"/>
      <c r="E753" s="286"/>
      <c r="F753" s="286"/>
      <c r="G753" s="286"/>
      <c r="H753" s="286"/>
      <c r="I753" s="286"/>
      <c r="J753" s="287"/>
      <c r="K753" s="288"/>
      <c r="L753" s="287"/>
      <c r="M753" s="286"/>
      <c r="N753" s="286"/>
      <c r="O753" s="286"/>
      <c r="P753" s="286"/>
      <c r="Q753" s="286"/>
      <c r="R753" s="309"/>
      <c r="S753" s="271"/>
      <c r="T753" s="272"/>
      <c r="U753" s="271"/>
      <c r="V753" s="271"/>
      <c r="W753" s="271"/>
      <c r="X753" s="271"/>
      <c r="Y753" s="271"/>
      <c r="Z753" s="271"/>
      <c r="AA753" s="271"/>
      <c r="AB753" s="273"/>
    </row>
    <row r="754" spans="3:28" customFormat="1" ht="15" customHeight="1">
      <c r="C754" s="238"/>
      <c r="D754" s="227"/>
      <c r="E754" s="286"/>
      <c r="F754" s="286"/>
      <c r="G754" s="286"/>
      <c r="H754" s="286"/>
      <c r="I754" s="286"/>
      <c r="J754" s="287"/>
      <c r="K754" s="288"/>
      <c r="L754" s="287"/>
      <c r="M754" s="286"/>
      <c r="N754" s="286"/>
      <c r="O754" s="286"/>
      <c r="P754" s="286"/>
      <c r="Q754" s="286"/>
      <c r="R754" s="309"/>
      <c r="S754" s="271"/>
      <c r="T754" s="272"/>
      <c r="U754" s="271"/>
      <c r="V754" s="271"/>
      <c r="W754" s="271"/>
      <c r="X754" s="271"/>
      <c r="Y754" s="271"/>
      <c r="Z754" s="271"/>
      <c r="AA754" s="271"/>
      <c r="AB754" s="273"/>
    </row>
    <row r="755" spans="3:28" customFormat="1" ht="15" customHeight="1">
      <c r="C755" s="238"/>
      <c r="D755" s="227"/>
      <c r="E755" s="286"/>
      <c r="F755" s="286"/>
      <c r="G755" s="286"/>
      <c r="H755" s="286"/>
      <c r="I755" s="286"/>
      <c r="J755" s="287"/>
      <c r="K755" s="288"/>
      <c r="L755" s="287"/>
      <c r="M755" s="286"/>
      <c r="N755" s="286"/>
      <c r="O755" s="286"/>
      <c r="P755" s="286"/>
      <c r="Q755" s="286"/>
      <c r="R755" s="309"/>
      <c r="S755" s="271"/>
      <c r="T755" s="272"/>
      <c r="U755" s="271"/>
      <c r="V755" s="271"/>
      <c r="W755" s="271"/>
      <c r="X755" s="271"/>
      <c r="Y755" s="271"/>
      <c r="Z755" s="271"/>
      <c r="AA755" s="271"/>
      <c r="AB755" s="273"/>
    </row>
    <row r="756" spans="3:28" customFormat="1" ht="15" customHeight="1">
      <c r="C756" s="238"/>
      <c r="D756" s="227"/>
      <c r="E756" s="286"/>
      <c r="F756" s="286"/>
      <c r="G756" s="286"/>
      <c r="H756" s="286"/>
      <c r="I756" s="286"/>
      <c r="J756" s="287"/>
      <c r="K756" s="288"/>
      <c r="L756" s="287"/>
      <c r="M756" s="286"/>
      <c r="N756" s="286"/>
      <c r="O756" s="286"/>
      <c r="P756" s="286"/>
      <c r="Q756" s="286"/>
      <c r="R756" s="309"/>
      <c r="S756" s="271"/>
      <c r="T756" s="272"/>
      <c r="U756" s="271"/>
      <c r="V756" s="271"/>
      <c r="W756" s="271"/>
      <c r="X756" s="271"/>
      <c r="Y756" s="271"/>
      <c r="Z756" s="271"/>
      <c r="AA756" s="271"/>
      <c r="AB756" s="273"/>
    </row>
    <row r="757" spans="3:28" customFormat="1" ht="15" customHeight="1">
      <c r="C757" s="238"/>
      <c r="D757" s="227"/>
      <c r="E757" s="286"/>
      <c r="F757" s="286"/>
      <c r="G757" s="286"/>
      <c r="H757" s="286"/>
      <c r="I757" s="286"/>
      <c r="J757" s="287"/>
      <c r="K757" s="288"/>
      <c r="L757" s="287"/>
      <c r="M757" s="286"/>
      <c r="N757" s="286"/>
      <c r="O757" s="286"/>
      <c r="P757" s="286"/>
      <c r="Q757" s="286"/>
      <c r="R757" s="309"/>
      <c r="S757" s="271"/>
      <c r="T757" s="272"/>
      <c r="U757" s="271"/>
      <c r="V757" s="271"/>
      <c r="W757" s="271"/>
      <c r="X757" s="271"/>
      <c r="Y757" s="271"/>
      <c r="Z757" s="271"/>
      <c r="AA757" s="271"/>
      <c r="AB757" s="273"/>
    </row>
    <row r="758" spans="3:28" customFormat="1" ht="15" customHeight="1">
      <c r="C758" s="238"/>
      <c r="D758" s="227"/>
      <c r="E758" s="286"/>
      <c r="F758" s="286"/>
      <c r="G758" s="286"/>
      <c r="H758" s="286"/>
      <c r="I758" s="286"/>
      <c r="J758" s="287"/>
      <c r="K758" s="288"/>
      <c r="L758" s="287"/>
      <c r="M758" s="286"/>
      <c r="N758" s="286"/>
      <c r="O758" s="286"/>
      <c r="P758" s="286"/>
      <c r="Q758" s="286"/>
      <c r="R758" s="309"/>
      <c r="S758" s="271"/>
      <c r="T758" s="272"/>
      <c r="U758" s="271"/>
      <c r="V758" s="271"/>
      <c r="W758" s="271"/>
      <c r="X758" s="271"/>
      <c r="Y758" s="271"/>
      <c r="Z758" s="271"/>
      <c r="AA758" s="271"/>
      <c r="AB758" s="273"/>
    </row>
    <row r="759" spans="3:28" customFormat="1" ht="15" customHeight="1">
      <c r="C759" s="238"/>
      <c r="D759" s="227"/>
      <c r="E759" s="286"/>
      <c r="F759" s="286"/>
      <c r="G759" s="286"/>
      <c r="H759" s="286"/>
      <c r="I759" s="286"/>
      <c r="J759" s="287"/>
      <c r="K759" s="288"/>
      <c r="L759" s="287"/>
      <c r="M759" s="286"/>
      <c r="N759" s="286"/>
      <c r="O759" s="286"/>
      <c r="P759" s="286"/>
      <c r="Q759" s="286"/>
      <c r="R759" s="309"/>
      <c r="S759" s="271"/>
      <c r="T759" s="272"/>
      <c r="U759" s="271"/>
      <c r="V759" s="271"/>
      <c r="W759" s="271"/>
      <c r="X759" s="271"/>
      <c r="Y759" s="271"/>
      <c r="Z759" s="271"/>
      <c r="AA759" s="271"/>
      <c r="AB759" s="273"/>
    </row>
    <row r="760" spans="3:28" customFormat="1" ht="15" customHeight="1">
      <c r="C760" s="238"/>
      <c r="D760" s="227"/>
      <c r="E760" s="286"/>
      <c r="F760" s="286"/>
      <c r="G760" s="286"/>
      <c r="H760" s="286"/>
      <c r="I760" s="286"/>
      <c r="J760" s="287"/>
      <c r="K760" s="288"/>
      <c r="L760" s="287"/>
      <c r="M760" s="286"/>
      <c r="N760" s="286"/>
      <c r="O760" s="286"/>
      <c r="P760" s="286"/>
      <c r="Q760" s="286"/>
      <c r="R760" s="309"/>
      <c r="S760" s="271"/>
      <c r="T760" s="272"/>
      <c r="U760" s="271"/>
      <c r="V760" s="271"/>
      <c r="W760" s="271"/>
      <c r="X760" s="271"/>
      <c r="Y760" s="271"/>
      <c r="Z760" s="271"/>
      <c r="AA760" s="271"/>
      <c r="AB760" s="273"/>
    </row>
    <row r="761" spans="3:28" customFormat="1" ht="15" customHeight="1">
      <c r="C761" s="238"/>
      <c r="D761" s="227"/>
      <c r="E761" s="286"/>
      <c r="F761" s="286"/>
      <c r="G761" s="286"/>
      <c r="H761" s="286"/>
      <c r="I761" s="286"/>
      <c r="J761" s="287"/>
      <c r="K761" s="288"/>
      <c r="L761" s="287"/>
      <c r="M761" s="286"/>
      <c r="N761" s="286"/>
      <c r="O761" s="286"/>
      <c r="P761" s="286"/>
      <c r="Q761" s="286"/>
      <c r="R761" s="309"/>
      <c r="S761" s="271"/>
      <c r="T761" s="272"/>
      <c r="U761" s="271"/>
      <c r="V761" s="271"/>
      <c r="W761" s="271"/>
      <c r="X761" s="271"/>
      <c r="Y761" s="271"/>
      <c r="Z761" s="271"/>
      <c r="AA761" s="271"/>
      <c r="AB761" s="273"/>
    </row>
    <row r="762" spans="3:28" customFormat="1" ht="15" customHeight="1">
      <c r="C762" s="238"/>
      <c r="D762" s="227"/>
      <c r="E762" s="286"/>
      <c r="F762" s="286"/>
      <c r="G762" s="286"/>
      <c r="H762" s="286"/>
      <c r="I762" s="286"/>
      <c r="J762" s="287"/>
      <c r="K762" s="288"/>
      <c r="L762" s="287"/>
      <c r="M762" s="286"/>
      <c r="N762" s="286"/>
      <c r="O762" s="286"/>
      <c r="P762" s="286"/>
      <c r="Q762" s="286"/>
      <c r="R762" s="309"/>
      <c r="S762" s="271"/>
      <c r="T762" s="272"/>
      <c r="U762" s="271"/>
      <c r="V762" s="271"/>
      <c r="W762" s="271"/>
      <c r="X762" s="271"/>
      <c r="Y762" s="271"/>
      <c r="Z762" s="271"/>
      <c r="AA762" s="271"/>
      <c r="AB762" s="273"/>
    </row>
    <row r="763" spans="3:28" customFormat="1" ht="15" customHeight="1">
      <c r="C763" s="238"/>
      <c r="D763" s="227"/>
      <c r="E763" s="286"/>
      <c r="F763" s="286"/>
      <c r="G763" s="286"/>
      <c r="H763" s="286"/>
      <c r="I763" s="286"/>
      <c r="J763" s="287"/>
      <c r="K763" s="288"/>
      <c r="L763" s="287"/>
      <c r="M763" s="286"/>
      <c r="N763" s="286"/>
      <c r="O763" s="286"/>
      <c r="P763" s="286"/>
      <c r="Q763" s="286"/>
      <c r="R763" s="309"/>
      <c r="S763" s="271"/>
      <c r="T763" s="272"/>
      <c r="U763" s="271"/>
      <c r="V763" s="271"/>
      <c r="W763" s="271"/>
      <c r="X763" s="271"/>
      <c r="Y763" s="271"/>
      <c r="Z763" s="271"/>
      <c r="AA763" s="271"/>
      <c r="AB763" s="273"/>
    </row>
    <row r="764" spans="3:28" customFormat="1" ht="15" customHeight="1">
      <c r="C764" s="238"/>
      <c r="D764" s="227"/>
      <c r="E764" s="286"/>
      <c r="F764" s="286"/>
      <c r="G764" s="286"/>
      <c r="H764" s="286"/>
      <c r="I764" s="286"/>
      <c r="J764" s="287"/>
      <c r="K764" s="288"/>
      <c r="L764" s="287"/>
      <c r="M764" s="286"/>
      <c r="N764" s="286"/>
      <c r="O764" s="286"/>
      <c r="P764" s="286"/>
      <c r="Q764" s="286"/>
      <c r="R764" s="309"/>
      <c r="S764" s="271"/>
      <c r="T764" s="272"/>
      <c r="U764" s="271"/>
      <c r="V764" s="271"/>
      <c r="W764" s="271"/>
      <c r="X764" s="271"/>
      <c r="Y764" s="271"/>
      <c r="Z764" s="271"/>
      <c r="AA764" s="271"/>
      <c r="AB764" s="273"/>
    </row>
    <row r="765" spans="3:28" customFormat="1" ht="15" customHeight="1">
      <c r="C765" s="238"/>
      <c r="D765" s="227"/>
      <c r="E765" s="286"/>
      <c r="F765" s="286"/>
      <c r="G765" s="286"/>
      <c r="H765" s="286"/>
      <c r="I765" s="286"/>
      <c r="J765" s="287"/>
      <c r="K765" s="288"/>
      <c r="L765" s="287"/>
      <c r="M765" s="286"/>
      <c r="N765" s="286"/>
      <c r="O765" s="286"/>
      <c r="P765" s="286"/>
      <c r="Q765" s="286"/>
      <c r="R765" s="309"/>
      <c r="S765" s="271"/>
      <c r="T765" s="272"/>
      <c r="U765" s="271"/>
      <c r="V765" s="271"/>
      <c r="W765" s="271"/>
      <c r="X765" s="271"/>
      <c r="Y765" s="271"/>
      <c r="Z765" s="271"/>
      <c r="AA765" s="271"/>
      <c r="AB765" s="273"/>
    </row>
    <row r="766" spans="3:28" customFormat="1" ht="15" customHeight="1">
      <c r="C766" s="238"/>
      <c r="D766" s="227"/>
      <c r="E766" s="286"/>
      <c r="F766" s="286"/>
      <c r="G766" s="286"/>
      <c r="H766" s="286"/>
      <c r="I766" s="286"/>
      <c r="J766" s="287"/>
      <c r="K766" s="288"/>
      <c r="L766" s="287"/>
      <c r="M766" s="286"/>
      <c r="N766" s="286"/>
      <c r="O766" s="286"/>
      <c r="P766" s="286"/>
      <c r="Q766" s="286"/>
      <c r="R766" s="309"/>
      <c r="S766" s="271"/>
      <c r="T766" s="272"/>
      <c r="U766" s="271"/>
      <c r="V766" s="271"/>
      <c r="W766" s="271"/>
      <c r="X766" s="271"/>
      <c r="Y766" s="271"/>
      <c r="Z766" s="271"/>
      <c r="AA766" s="271"/>
      <c r="AB766" s="273"/>
    </row>
    <row r="767" spans="3:28" customFormat="1" ht="15" customHeight="1">
      <c r="C767" s="238"/>
      <c r="D767" s="227"/>
      <c r="E767" s="286"/>
      <c r="F767" s="286"/>
      <c r="G767" s="286"/>
      <c r="H767" s="286"/>
      <c r="I767" s="286"/>
      <c r="J767" s="287"/>
      <c r="K767" s="288"/>
      <c r="L767" s="287"/>
      <c r="M767" s="286"/>
      <c r="N767" s="286"/>
      <c r="O767" s="286"/>
      <c r="P767" s="286"/>
      <c r="Q767" s="286"/>
      <c r="R767" s="309"/>
      <c r="S767" s="271"/>
      <c r="T767" s="272"/>
      <c r="U767" s="271"/>
      <c r="V767" s="271"/>
      <c r="W767" s="271"/>
      <c r="X767" s="271"/>
      <c r="Y767" s="271"/>
      <c r="Z767" s="271"/>
      <c r="AA767" s="271"/>
      <c r="AB767" s="273"/>
    </row>
    <row r="768" spans="3:28" customFormat="1" ht="15" customHeight="1">
      <c r="C768" s="238"/>
      <c r="D768" s="227"/>
      <c r="E768" s="286"/>
      <c r="F768" s="286"/>
      <c r="G768" s="286"/>
      <c r="H768" s="286"/>
      <c r="I768" s="286"/>
      <c r="J768" s="287"/>
      <c r="K768" s="288"/>
      <c r="L768" s="287"/>
      <c r="M768" s="286"/>
      <c r="N768" s="286"/>
      <c r="O768" s="286"/>
      <c r="P768" s="286"/>
      <c r="Q768" s="286"/>
      <c r="R768" s="309"/>
      <c r="S768" s="271"/>
      <c r="T768" s="272"/>
      <c r="U768" s="271"/>
      <c r="V768" s="271"/>
      <c r="W768" s="271"/>
      <c r="X768" s="271"/>
      <c r="Y768" s="271"/>
      <c r="Z768" s="271"/>
      <c r="AA768" s="271"/>
      <c r="AB768" s="273"/>
    </row>
    <row r="769" spans="3:28" customFormat="1" ht="15" customHeight="1">
      <c r="C769" s="238"/>
      <c r="D769" s="227"/>
      <c r="E769" s="286"/>
      <c r="F769" s="286"/>
      <c r="G769" s="286"/>
      <c r="H769" s="286"/>
      <c r="I769" s="286"/>
      <c r="J769" s="287"/>
      <c r="K769" s="288"/>
      <c r="L769" s="287"/>
      <c r="M769" s="286"/>
      <c r="N769" s="286"/>
      <c r="O769" s="286"/>
      <c r="P769" s="286"/>
      <c r="Q769" s="286"/>
      <c r="R769" s="309"/>
      <c r="S769" s="271"/>
      <c r="T769" s="272"/>
      <c r="U769" s="271"/>
      <c r="V769" s="271"/>
      <c r="W769" s="271"/>
      <c r="X769" s="271"/>
      <c r="Y769" s="271"/>
      <c r="Z769" s="271"/>
      <c r="AA769" s="271"/>
      <c r="AB769" s="273"/>
    </row>
    <row r="770" spans="3:28" customFormat="1" ht="15" customHeight="1">
      <c r="C770" s="238"/>
      <c r="D770" s="227"/>
      <c r="E770" s="286"/>
      <c r="F770" s="286"/>
      <c r="G770" s="286"/>
      <c r="H770" s="286"/>
      <c r="I770" s="286"/>
      <c r="J770" s="287"/>
      <c r="K770" s="288"/>
      <c r="L770" s="287"/>
      <c r="M770" s="286"/>
      <c r="N770" s="286"/>
      <c r="O770" s="286"/>
      <c r="P770" s="286"/>
      <c r="Q770" s="286"/>
      <c r="R770" s="309"/>
      <c r="S770" s="271"/>
      <c r="T770" s="272"/>
      <c r="U770" s="271"/>
      <c r="V770" s="271"/>
      <c r="W770" s="271"/>
      <c r="X770" s="271"/>
      <c r="Y770" s="271"/>
      <c r="Z770" s="271"/>
      <c r="AA770" s="271"/>
      <c r="AB770" s="273"/>
    </row>
    <row r="771" spans="3:28" customFormat="1" ht="15" customHeight="1">
      <c r="C771" s="238"/>
      <c r="D771" s="227"/>
      <c r="E771" s="286"/>
      <c r="F771" s="286"/>
      <c r="G771" s="286"/>
      <c r="H771" s="286"/>
      <c r="I771" s="286"/>
      <c r="J771" s="287"/>
      <c r="K771" s="288"/>
      <c r="L771" s="287"/>
      <c r="M771" s="286"/>
      <c r="N771" s="286"/>
      <c r="O771" s="286"/>
      <c r="P771" s="286"/>
      <c r="Q771" s="286"/>
      <c r="R771" s="309"/>
      <c r="S771" s="271"/>
      <c r="T771" s="272"/>
      <c r="U771" s="271"/>
      <c r="V771" s="271"/>
      <c r="W771" s="271"/>
      <c r="X771" s="271"/>
      <c r="Y771" s="271"/>
      <c r="Z771" s="271"/>
      <c r="AA771" s="271"/>
      <c r="AB771" s="273"/>
    </row>
    <row r="772" spans="3:28" customFormat="1" ht="15" customHeight="1">
      <c r="C772" s="238"/>
      <c r="D772" s="227"/>
      <c r="E772" s="286"/>
      <c r="F772" s="286"/>
      <c r="G772" s="286"/>
      <c r="H772" s="286"/>
      <c r="I772" s="286"/>
      <c r="J772" s="287"/>
      <c r="K772" s="288"/>
      <c r="L772" s="287"/>
      <c r="M772" s="286"/>
      <c r="N772" s="286"/>
      <c r="O772" s="286"/>
      <c r="P772" s="286"/>
      <c r="Q772" s="286"/>
      <c r="R772" s="309"/>
      <c r="S772" s="271"/>
      <c r="T772" s="272"/>
      <c r="U772" s="271"/>
      <c r="V772" s="271"/>
      <c r="W772" s="271"/>
      <c r="X772" s="271"/>
      <c r="Y772" s="271"/>
      <c r="Z772" s="271"/>
      <c r="AA772" s="271"/>
      <c r="AB772" s="273"/>
    </row>
    <row r="773" spans="3:28" customFormat="1" ht="15" customHeight="1">
      <c r="C773" s="238"/>
      <c r="D773" s="227"/>
      <c r="E773" s="286"/>
      <c r="F773" s="286"/>
      <c r="G773" s="286"/>
      <c r="H773" s="286"/>
      <c r="I773" s="286"/>
      <c r="J773" s="287"/>
      <c r="K773" s="288"/>
      <c r="L773" s="287"/>
      <c r="M773" s="286"/>
      <c r="N773" s="286"/>
      <c r="O773" s="286"/>
      <c r="P773" s="286"/>
      <c r="Q773" s="286"/>
      <c r="R773" s="309"/>
      <c r="S773" s="271"/>
      <c r="T773" s="272"/>
      <c r="U773" s="271"/>
      <c r="V773" s="271"/>
      <c r="W773" s="271"/>
      <c r="X773" s="271"/>
      <c r="Y773" s="271"/>
      <c r="Z773" s="271"/>
      <c r="AA773" s="271"/>
      <c r="AB773" s="273"/>
    </row>
    <row r="774" spans="3:28" customFormat="1" ht="15" customHeight="1">
      <c r="C774" s="238"/>
      <c r="D774" s="227"/>
      <c r="E774" s="286"/>
      <c r="F774" s="286"/>
      <c r="G774" s="286"/>
      <c r="H774" s="286"/>
      <c r="I774" s="286"/>
      <c r="J774" s="287"/>
      <c r="K774" s="288"/>
      <c r="L774" s="287"/>
      <c r="M774" s="286"/>
      <c r="N774" s="286"/>
      <c r="O774" s="286"/>
      <c r="P774" s="286"/>
      <c r="Q774" s="286"/>
      <c r="R774" s="309"/>
      <c r="S774" s="271"/>
      <c r="T774" s="272"/>
      <c r="U774" s="271"/>
      <c r="V774" s="271"/>
      <c r="W774" s="271"/>
      <c r="X774" s="271"/>
      <c r="Y774" s="271"/>
      <c r="Z774" s="271"/>
      <c r="AA774" s="271"/>
      <c r="AB774" s="273"/>
    </row>
    <row r="775" spans="3:28" customFormat="1" ht="15" customHeight="1">
      <c r="C775" s="238"/>
      <c r="D775" s="227"/>
      <c r="E775" s="286"/>
      <c r="F775" s="286"/>
      <c r="G775" s="286"/>
      <c r="H775" s="286"/>
      <c r="I775" s="286"/>
      <c r="J775" s="287"/>
      <c r="K775" s="288"/>
      <c r="L775" s="287"/>
      <c r="M775" s="286"/>
      <c r="N775" s="286"/>
      <c r="O775" s="286"/>
      <c r="P775" s="286"/>
      <c r="Q775" s="286"/>
      <c r="R775" s="309"/>
      <c r="S775" s="271"/>
      <c r="T775" s="272"/>
      <c r="U775" s="271"/>
      <c r="V775" s="271"/>
      <c r="W775" s="271"/>
      <c r="X775" s="271"/>
      <c r="Y775" s="271"/>
      <c r="Z775" s="271"/>
      <c r="AA775" s="271"/>
      <c r="AB775" s="273"/>
    </row>
    <row r="776" spans="3:28" customFormat="1" ht="15" customHeight="1">
      <c r="C776" s="238"/>
      <c r="D776" s="227"/>
      <c r="E776" s="286"/>
      <c r="F776" s="286"/>
      <c r="G776" s="286"/>
      <c r="H776" s="286"/>
      <c r="I776" s="286"/>
      <c r="J776" s="287"/>
      <c r="K776" s="288"/>
      <c r="L776" s="287"/>
      <c r="M776" s="286"/>
      <c r="N776" s="286"/>
      <c r="O776" s="286"/>
      <c r="P776" s="286"/>
      <c r="Q776" s="286"/>
      <c r="R776" s="309"/>
      <c r="S776" s="271"/>
      <c r="T776" s="272"/>
      <c r="U776" s="271"/>
      <c r="V776" s="271"/>
      <c r="W776" s="271"/>
      <c r="X776" s="271"/>
      <c r="Y776" s="271"/>
      <c r="Z776" s="271"/>
      <c r="AA776" s="271"/>
      <c r="AB776" s="273"/>
    </row>
    <row r="777" spans="3:28" customFormat="1" ht="15" customHeight="1">
      <c r="C777" s="238"/>
      <c r="D777" s="227"/>
      <c r="E777" s="286"/>
      <c r="F777" s="286"/>
      <c r="G777" s="286"/>
      <c r="H777" s="286"/>
      <c r="I777" s="286"/>
      <c r="J777" s="287"/>
      <c r="K777" s="288"/>
      <c r="L777" s="287"/>
      <c r="M777" s="286"/>
      <c r="N777" s="286"/>
      <c r="O777" s="286"/>
      <c r="P777" s="286"/>
      <c r="Q777" s="286"/>
      <c r="R777" s="309"/>
      <c r="S777" s="271"/>
      <c r="T777" s="272"/>
      <c r="U777" s="271"/>
      <c r="V777" s="271"/>
      <c r="W777" s="271"/>
      <c r="X777" s="271"/>
      <c r="Y777" s="271"/>
      <c r="Z777" s="271"/>
      <c r="AA777" s="271"/>
      <c r="AB777" s="273"/>
    </row>
    <row r="778" spans="3:28" customFormat="1" ht="15" customHeight="1">
      <c r="C778" s="238"/>
      <c r="D778" s="227"/>
      <c r="E778" s="286"/>
      <c r="F778" s="286"/>
      <c r="G778" s="286"/>
      <c r="H778" s="286"/>
      <c r="I778" s="286"/>
      <c r="J778" s="287"/>
      <c r="K778" s="288"/>
      <c r="L778" s="287"/>
      <c r="M778" s="286"/>
      <c r="N778" s="286"/>
      <c r="O778" s="286"/>
      <c r="P778" s="286"/>
      <c r="Q778" s="286"/>
      <c r="R778" s="309"/>
      <c r="S778" s="271"/>
      <c r="T778" s="272"/>
      <c r="U778" s="271"/>
      <c r="V778" s="271"/>
      <c r="W778" s="271"/>
      <c r="X778" s="271"/>
      <c r="Y778" s="271"/>
      <c r="Z778" s="271"/>
      <c r="AA778" s="271"/>
      <c r="AB778" s="273"/>
    </row>
    <row r="779" spans="3:28" customFormat="1" ht="15" customHeight="1">
      <c r="C779" s="238"/>
      <c r="D779" s="227"/>
      <c r="E779" s="286"/>
      <c r="F779" s="286"/>
      <c r="G779" s="286"/>
      <c r="H779" s="286"/>
      <c r="I779" s="286"/>
      <c r="J779" s="287"/>
      <c r="K779" s="288"/>
      <c r="L779" s="287"/>
      <c r="M779" s="286"/>
      <c r="N779" s="286"/>
      <c r="O779" s="286"/>
      <c r="P779" s="286"/>
      <c r="Q779" s="286"/>
      <c r="R779" s="309"/>
      <c r="S779" s="271"/>
      <c r="T779" s="272"/>
      <c r="U779" s="271"/>
      <c r="V779" s="271"/>
      <c r="W779" s="271"/>
      <c r="X779" s="271"/>
      <c r="Y779" s="271"/>
      <c r="Z779" s="271"/>
      <c r="AA779" s="271"/>
      <c r="AB779" s="273"/>
    </row>
    <row r="780" spans="3:28" customFormat="1" ht="15" customHeight="1">
      <c r="C780" s="238"/>
      <c r="D780" s="227"/>
      <c r="E780" s="286"/>
      <c r="F780" s="286"/>
      <c r="G780" s="286"/>
      <c r="H780" s="286"/>
      <c r="I780" s="286"/>
      <c r="J780" s="287"/>
      <c r="K780" s="288"/>
      <c r="L780" s="287"/>
      <c r="M780" s="286"/>
      <c r="N780" s="286"/>
      <c r="O780" s="286"/>
      <c r="P780" s="286"/>
      <c r="Q780" s="286"/>
      <c r="R780" s="309"/>
      <c r="S780" s="271"/>
      <c r="T780" s="272"/>
      <c r="U780" s="271"/>
      <c r="V780" s="271"/>
      <c r="W780" s="271"/>
      <c r="X780" s="271"/>
      <c r="Y780" s="271"/>
      <c r="Z780" s="271"/>
      <c r="AA780" s="271"/>
      <c r="AB780" s="273"/>
    </row>
    <row r="781" spans="3:28" customFormat="1" ht="15" customHeight="1">
      <c r="C781" s="238"/>
      <c r="D781" s="227"/>
      <c r="E781" s="286"/>
      <c r="F781" s="286"/>
      <c r="G781" s="286"/>
      <c r="H781" s="286"/>
      <c r="I781" s="286"/>
      <c r="J781" s="287"/>
      <c r="K781" s="288"/>
      <c r="L781" s="287"/>
      <c r="M781" s="286"/>
      <c r="N781" s="286"/>
      <c r="O781" s="286"/>
      <c r="P781" s="286"/>
      <c r="Q781" s="286"/>
      <c r="R781" s="309"/>
      <c r="S781" s="271"/>
      <c r="T781" s="272"/>
      <c r="U781" s="271"/>
      <c r="V781" s="271"/>
      <c r="W781" s="271"/>
      <c r="X781" s="271"/>
      <c r="Y781" s="271"/>
      <c r="Z781" s="271"/>
      <c r="AA781" s="271"/>
      <c r="AB781" s="273"/>
    </row>
    <row r="782" spans="3:28" customFormat="1" ht="15" customHeight="1">
      <c r="C782" s="238"/>
      <c r="D782" s="227"/>
      <c r="E782" s="286"/>
      <c r="F782" s="286"/>
      <c r="G782" s="286"/>
      <c r="H782" s="286"/>
      <c r="I782" s="286"/>
      <c r="J782" s="287"/>
      <c r="K782" s="288"/>
      <c r="L782" s="287"/>
      <c r="M782" s="286"/>
      <c r="N782" s="286"/>
      <c r="O782" s="286"/>
      <c r="P782" s="286"/>
      <c r="Q782" s="286"/>
      <c r="R782" s="309"/>
      <c r="S782" s="271"/>
      <c r="T782" s="272"/>
      <c r="U782" s="271"/>
      <c r="V782" s="271"/>
      <c r="W782" s="271"/>
      <c r="X782" s="271"/>
      <c r="Y782" s="271"/>
      <c r="Z782" s="271"/>
      <c r="AA782" s="271"/>
      <c r="AB782" s="273"/>
    </row>
    <row r="783" spans="3:28" customFormat="1" ht="15" customHeight="1">
      <c r="C783" s="238"/>
      <c r="D783" s="227"/>
      <c r="E783" s="286"/>
      <c r="F783" s="286"/>
      <c r="G783" s="286"/>
      <c r="H783" s="286"/>
      <c r="I783" s="286"/>
      <c r="J783" s="287"/>
      <c r="K783" s="288"/>
      <c r="L783" s="287"/>
      <c r="M783" s="286"/>
      <c r="N783" s="286"/>
      <c r="O783" s="286"/>
      <c r="P783" s="286"/>
      <c r="Q783" s="286"/>
      <c r="R783" s="309"/>
      <c r="S783" s="271"/>
      <c r="T783" s="272"/>
      <c r="U783" s="271"/>
      <c r="V783" s="271"/>
      <c r="W783" s="271"/>
      <c r="X783" s="271"/>
      <c r="Y783" s="271"/>
      <c r="Z783" s="271"/>
      <c r="AA783" s="271"/>
      <c r="AB783" s="273"/>
    </row>
    <row r="784" spans="3:28" customFormat="1" ht="15" customHeight="1">
      <c r="C784" s="238"/>
      <c r="D784" s="227"/>
      <c r="E784" s="286"/>
      <c r="F784" s="286"/>
      <c r="G784" s="286"/>
      <c r="H784" s="286"/>
      <c r="I784" s="286"/>
      <c r="J784" s="287"/>
      <c r="K784" s="288"/>
      <c r="L784" s="287"/>
      <c r="M784" s="286"/>
      <c r="N784" s="286"/>
      <c r="O784" s="286"/>
      <c r="P784" s="286"/>
      <c r="Q784" s="286"/>
      <c r="R784" s="309"/>
      <c r="S784" s="271"/>
      <c r="T784" s="272"/>
      <c r="U784" s="271"/>
      <c r="V784" s="271"/>
      <c r="W784" s="271"/>
      <c r="X784" s="271"/>
      <c r="Y784" s="271"/>
      <c r="Z784" s="271"/>
      <c r="AA784" s="271"/>
      <c r="AB784" s="273"/>
    </row>
    <row r="785" spans="3:28" customFormat="1" ht="15" customHeight="1">
      <c r="C785" s="238"/>
      <c r="D785" s="227"/>
      <c r="E785" s="286"/>
      <c r="F785" s="286"/>
      <c r="G785" s="286"/>
      <c r="H785" s="286"/>
      <c r="I785" s="286"/>
      <c r="J785" s="287"/>
      <c r="K785" s="288"/>
      <c r="L785" s="287"/>
      <c r="M785" s="286"/>
      <c r="N785" s="286"/>
      <c r="O785" s="286"/>
      <c r="P785" s="286"/>
      <c r="Q785" s="286"/>
      <c r="R785" s="309"/>
      <c r="S785" s="271"/>
      <c r="T785" s="272"/>
      <c r="U785" s="271"/>
      <c r="V785" s="271"/>
      <c r="W785" s="271"/>
      <c r="X785" s="271"/>
      <c r="Y785" s="271"/>
      <c r="Z785" s="271"/>
      <c r="AA785" s="271"/>
      <c r="AB785" s="273"/>
    </row>
    <row r="786" spans="3:28" customFormat="1" ht="15" customHeight="1">
      <c r="C786" s="238"/>
      <c r="D786" s="227"/>
      <c r="E786" s="286"/>
      <c r="F786" s="286"/>
      <c r="G786" s="286"/>
      <c r="H786" s="286"/>
      <c r="I786" s="286"/>
      <c r="J786" s="287"/>
      <c r="K786" s="288"/>
      <c r="L786" s="287"/>
      <c r="M786" s="286"/>
      <c r="N786" s="286"/>
      <c r="O786" s="286"/>
      <c r="P786" s="286"/>
      <c r="Q786" s="286"/>
      <c r="R786" s="309"/>
      <c r="S786" s="271"/>
      <c r="T786" s="272"/>
      <c r="U786" s="271"/>
      <c r="V786" s="271"/>
      <c r="W786" s="271"/>
      <c r="X786" s="271"/>
      <c r="Y786" s="271"/>
      <c r="Z786" s="271"/>
      <c r="AA786" s="271"/>
      <c r="AB786" s="273"/>
    </row>
    <row r="787" spans="3:28" customFormat="1" ht="15" customHeight="1">
      <c r="C787" s="238"/>
      <c r="D787" s="227"/>
      <c r="E787" s="286"/>
      <c r="F787" s="286"/>
      <c r="G787" s="286"/>
      <c r="H787" s="286"/>
      <c r="I787" s="286"/>
      <c r="J787" s="287"/>
      <c r="K787" s="288"/>
      <c r="L787" s="287"/>
      <c r="M787" s="286"/>
      <c r="N787" s="286"/>
      <c r="O787" s="286"/>
      <c r="P787" s="286"/>
      <c r="Q787" s="286"/>
      <c r="R787" s="309"/>
      <c r="S787" s="271"/>
      <c r="T787" s="272"/>
      <c r="U787" s="271"/>
      <c r="V787" s="271"/>
      <c r="W787" s="271"/>
      <c r="X787" s="271"/>
      <c r="Y787" s="271"/>
      <c r="Z787" s="271"/>
      <c r="AA787" s="271"/>
      <c r="AB787" s="273"/>
    </row>
    <row r="788" spans="3:28" customFormat="1" ht="15" customHeight="1">
      <c r="C788" s="238"/>
      <c r="D788" s="227"/>
      <c r="E788" s="286"/>
      <c r="F788" s="286"/>
      <c r="G788" s="286"/>
      <c r="H788" s="286"/>
      <c r="I788" s="286"/>
      <c r="J788" s="287"/>
      <c r="K788" s="288"/>
      <c r="L788" s="287"/>
      <c r="M788" s="286"/>
      <c r="N788" s="286"/>
      <c r="O788" s="286"/>
      <c r="P788" s="286"/>
      <c r="Q788" s="286"/>
      <c r="R788" s="309"/>
      <c r="S788" s="271"/>
      <c r="T788" s="272"/>
      <c r="U788" s="271"/>
      <c r="V788" s="271"/>
      <c r="W788" s="271"/>
      <c r="X788" s="271"/>
      <c r="Y788" s="271"/>
      <c r="Z788" s="271"/>
      <c r="AA788" s="271"/>
      <c r="AB788" s="273"/>
    </row>
    <row r="789" spans="3:28" customFormat="1" ht="15" customHeight="1">
      <c r="C789" s="238"/>
      <c r="D789" s="227"/>
      <c r="E789" s="286"/>
      <c r="F789" s="286"/>
      <c r="G789" s="286"/>
      <c r="H789" s="286"/>
      <c r="I789" s="286"/>
      <c r="J789" s="287"/>
      <c r="K789" s="288"/>
      <c r="L789" s="287"/>
      <c r="M789" s="286"/>
      <c r="N789" s="286"/>
      <c r="O789" s="286"/>
      <c r="P789" s="286"/>
      <c r="Q789" s="286"/>
      <c r="R789" s="309"/>
      <c r="S789" s="271"/>
      <c r="T789" s="272"/>
      <c r="U789" s="271"/>
      <c r="V789" s="271"/>
      <c r="W789" s="271"/>
      <c r="X789" s="271"/>
      <c r="Y789" s="271"/>
      <c r="Z789" s="271"/>
      <c r="AA789" s="271"/>
      <c r="AB789" s="273"/>
    </row>
    <row r="790" spans="3:28" customFormat="1" ht="15" customHeight="1">
      <c r="C790" s="238"/>
      <c r="D790" s="227"/>
      <c r="E790" s="286"/>
      <c r="F790" s="286"/>
      <c r="G790" s="286"/>
      <c r="H790" s="286"/>
      <c r="I790" s="286"/>
      <c r="J790" s="287"/>
      <c r="K790" s="288"/>
      <c r="L790" s="287"/>
      <c r="M790" s="286"/>
      <c r="N790" s="286"/>
      <c r="O790" s="286"/>
      <c r="P790" s="286"/>
      <c r="Q790" s="286"/>
      <c r="R790" s="309"/>
      <c r="S790" s="271"/>
      <c r="T790" s="272"/>
      <c r="U790" s="271"/>
      <c r="V790" s="271"/>
      <c r="W790" s="271"/>
      <c r="X790" s="271"/>
      <c r="Y790" s="271"/>
      <c r="Z790" s="271"/>
      <c r="AA790" s="271"/>
      <c r="AB790" s="273"/>
    </row>
    <row r="791" spans="3:28" customFormat="1" ht="15" customHeight="1">
      <c r="C791" s="238"/>
      <c r="D791" s="227"/>
      <c r="E791" s="286"/>
      <c r="F791" s="286"/>
      <c r="G791" s="286"/>
      <c r="H791" s="286"/>
      <c r="I791" s="286"/>
      <c r="J791" s="287"/>
      <c r="K791" s="288"/>
      <c r="L791" s="287"/>
      <c r="M791" s="286"/>
      <c r="N791" s="286"/>
      <c r="O791" s="286"/>
      <c r="P791" s="286"/>
      <c r="Q791" s="286"/>
      <c r="R791" s="309"/>
      <c r="S791" s="271"/>
      <c r="T791" s="272"/>
      <c r="U791" s="271"/>
      <c r="V791" s="271"/>
      <c r="W791" s="271"/>
      <c r="X791" s="271"/>
      <c r="Y791" s="271"/>
      <c r="Z791" s="271"/>
      <c r="AA791" s="271"/>
      <c r="AB791" s="273"/>
    </row>
    <row r="792" spans="3:28" customFormat="1" ht="15" customHeight="1">
      <c r="C792" s="238"/>
      <c r="D792" s="227"/>
      <c r="E792" s="286"/>
      <c r="F792" s="286"/>
      <c r="G792" s="286"/>
      <c r="H792" s="286"/>
      <c r="I792" s="286"/>
      <c r="J792" s="287"/>
      <c r="K792" s="288"/>
      <c r="L792" s="287"/>
      <c r="M792" s="286"/>
      <c r="N792" s="286"/>
      <c r="O792" s="286"/>
      <c r="P792" s="286"/>
      <c r="Q792" s="286"/>
      <c r="R792" s="309"/>
      <c r="S792" s="271"/>
      <c r="T792" s="272"/>
      <c r="U792" s="271"/>
      <c r="V792" s="271"/>
      <c r="W792" s="271"/>
      <c r="X792" s="271"/>
      <c r="Y792" s="271"/>
      <c r="Z792" s="271"/>
      <c r="AA792" s="271"/>
      <c r="AB792" s="273"/>
    </row>
    <row r="793" spans="3:28" customFormat="1" ht="15" customHeight="1">
      <c r="C793" s="238"/>
      <c r="D793" s="227"/>
      <c r="E793" s="286"/>
      <c r="F793" s="286"/>
      <c r="G793" s="286"/>
      <c r="H793" s="286"/>
      <c r="I793" s="286"/>
      <c r="J793" s="287"/>
      <c r="K793" s="288"/>
      <c r="L793" s="287"/>
      <c r="M793" s="286"/>
      <c r="N793" s="286"/>
      <c r="O793" s="286"/>
      <c r="P793" s="286"/>
      <c r="Q793" s="286"/>
      <c r="R793" s="309"/>
      <c r="S793" s="271"/>
      <c r="T793" s="272"/>
      <c r="U793" s="271"/>
      <c r="V793" s="271"/>
      <c r="W793" s="271"/>
      <c r="X793" s="271"/>
      <c r="Y793" s="271"/>
      <c r="Z793" s="271"/>
      <c r="AA793" s="271"/>
      <c r="AB793" s="273"/>
    </row>
    <row r="794" spans="3:28" customFormat="1" ht="15" customHeight="1">
      <c r="C794" s="238"/>
      <c r="D794" s="227"/>
      <c r="E794" s="286"/>
      <c r="F794" s="286"/>
      <c r="G794" s="286"/>
      <c r="H794" s="286"/>
      <c r="I794" s="286"/>
      <c r="J794" s="287"/>
      <c r="K794" s="288"/>
      <c r="L794" s="287"/>
      <c r="M794" s="286"/>
      <c r="N794" s="286"/>
      <c r="O794" s="286"/>
      <c r="P794" s="286"/>
      <c r="Q794" s="286"/>
      <c r="R794" s="309"/>
      <c r="S794" s="271"/>
      <c r="T794" s="272"/>
      <c r="U794" s="271"/>
      <c r="V794" s="271"/>
      <c r="W794" s="271"/>
      <c r="X794" s="271"/>
      <c r="Y794" s="271"/>
      <c r="Z794" s="271"/>
      <c r="AA794" s="271"/>
      <c r="AB794" s="273"/>
    </row>
    <row r="795" spans="3:28" customFormat="1" ht="15" customHeight="1">
      <c r="C795" s="238"/>
      <c r="D795" s="227"/>
      <c r="E795" s="286"/>
      <c r="F795" s="286"/>
      <c r="G795" s="286"/>
      <c r="H795" s="286"/>
      <c r="I795" s="286"/>
      <c r="J795" s="287"/>
      <c r="K795" s="288"/>
      <c r="L795" s="287"/>
      <c r="M795" s="286"/>
      <c r="N795" s="286"/>
      <c r="O795" s="286"/>
      <c r="P795" s="286"/>
      <c r="Q795" s="286"/>
      <c r="R795" s="309"/>
      <c r="S795" s="271"/>
      <c r="T795" s="272"/>
      <c r="U795" s="271"/>
      <c r="V795" s="271"/>
      <c r="W795" s="271"/>
      <c r="X795" s="271"/>
      <c r="Y795" s="271"/>
      <c r="Z795" s="271"/>
      <c r="AA795" s="271"/>
      <c r="AB795" s="273"/>
    </row>
    <row r="796" spans="3:28" customFormat="1" ht="15" customHeight="1">
      <c r="C796" s="238"/>
      <c r="D796" s="227"/>
      <c r="E796" s="286"/>
      <c r="F796" s="286"/>
      <c r="G796" s="286"/>
      <c r="H796" s="286"/>
      <c r="I796" s="286"/>
      <c r="J796" s="287"/>
      <c r="K796" s="288"/>
      <c r="L796" s="287"/>
      <c r="M796" s="286"/>
      <c r="N796" s="286"/>
      <c r="O796" s="286"/>
      <c r="P796" s="286"/>
      <c r="Q796" s="286"/>
      <c r="R796" s="309"/>
      <c r="S796" s="271"/>
      <c r="T796" s="272"/>
      <c r="U796" s="271"/>
      <c r="V796" s="271"/>
      <c r="W796" s="271"/>
      <c r="X796" s="271"/>
      <c r="Y796" s="271"/>
      <c r="Z796" s="271"/>
      <c r="AA796" s="271"/>
      <c r="AB796" s="273"/>
    </row>
    <row r="797" spans="3:28" customFormat="1" ht="15" customHeight="1">
      <c r="C797" s="238"/>
      <c r="D797" s="227"/>
      <c r="E797" s="286"/>
      <c r="F797" s="286"/>
      <c r="G797" s="286"/>
      <c r="H797" s="286"/>
      <c r="I797" s="286"/>
      <c r="J797" s="287"/>
      <c r="K797" s="288"/>
      <c r="L797" s="287"/>
      <c r="M797" s="286"/>
      <c r="N797" s="286"/>
      <c r="O797" s="286"/>
      <c r="P797" s="286"/>
      <c r="Q797" s="286"/>
      <c r="R797" s="309"/>
      <c r="S797" s="271"/>
      <c r="T797" s="272"/>
      <c r="U797" s="271"/>
      <c r="V797" s="271"/>
      <c r="W797" s="271"/>
      <c r="X797" s="271"/>
      <c r="Y797" s="271"/>
      <c r="Z797" s="271"/>
      <c r="AA797" s="271"/>
      <c r="AB797" s="273"/>
    </row>
    <row r="798" spans="3:28" customFormat="1" ht="15" customHeight="1">
      <c r="C798" s="238"/>
      <c r="D798" s="227"/>
      <c r="E798" s="286"/>
      <c r="F798" s="286"/>
      <c r="G798" s="286"/>
      <c r="H798" s="286"/>
      <c r="I798" s="286"/>
      <c r="J798" s="287"/>
      <c r="K798" s="288"/>
      <c r="L798" s="287"/>
      <c r="M798" s="286"/>
      <c r="N798" s="286"/>
      <c r="O798" s="286"/>
      <c r="P798" s="286"/>
      <c r="Q798" s="286"/>
      <c r="R798" s="309"/>
      <c r="S798" s="271"/>
      <c r="T798" s="272"/>
      <c r="U798" s="271"/>
      <c r="V798" s="271"/>
      <c r="W798" s="271"/>
      <c r="X798" s="271"/>
      <c r="Y798" s="271"/>
      <c r="Z798" s="271"/>
      <c r="AA798" s="271"/>
      <c r="AB798" s="273"/>
    </row>
    <row r="799" spans="3:28" customFormat="1" ht="15" customHeight="1">
      <c r="C799" s="238"/>
      <c r="D799" s="227"/>
      <c r="E799" s="286"/>
      <c r="F799" s="286"/>
      <c r="G799" s="286"/>
      <c r="H799" s="286"/>
      <c r="I799" s="286"/>
      <c r="J799" s="287"/>
      <c r="K799" s="288"/>
      <c r="L799" s="287"/>
      <c r="M799" s="286"/>
      <c r="N799" s="286"/>
      <c r="O799" s="286"/>
      <c r="P799" s="286"/>
      <c r="Q799" s="286"/>
      <c r="R799" s="309"/>
      <c r="S799" s="271"/>
      <c r="T799" s="272"/>
      <c r="U799" s="271"/>
      <c r="V799" s="271"/>
      <c r="W799" s="271"/>
      <c r="X799" s="271"/>
      <c r="Y799" s="271"/>
      <c r="Z799" s="271"/>
      <c r="AA799" s="271"/>
      <c r="AB799" s="273"/>
    </row>
    <row r="800" spans="3:28" customFormat="1" ht="15" customHeight="1">
      <c r="C800" s="238"/>
      <c r="D800" s="227"/>
      <c r="E800" s="286"/>
      <c r="F800" s="286"/>
      <c r="G800" s="286"/>
      <c r="H800" s="286"/>
      <c r="I800" s="286"/>
      <c r="J800" s="287"/>
      <c r="K800" s="288"/>
      <c r="L800" s="287"/>
      <c r="M800" s="286"/>
      <c r="N800" s="286"/>
      <c r="O800" s="286"/>
      <c r="P800" s="286"/>
      <c r="Q800" s="286"/>
      <c r="R800" s="309"/>
      <c r="S800" s="271"/>
      <c r="T800" s="272"/>
      <c r="U800" s="271"/>
      <c r="V800" s="271"/>
      <c r="W800" s="271"/>
      <c r="X800" s="271"/>
      <c r="Y800" s="271"/>
      <c r="Z800" s="271"/>
      <c r="AA800" s="271"/>
      <c r="AB800" s="273"/>
    </row>
    <row r="801" spans="3:28" customFormat="1" ht="15" customHeight="1">
      <c r="C801" s="238"/>
      <c r="D801" s="227"/>
      <c r="E801" s="286"/>
      <c r="F801" s="286"/>
      <c r="G801" s="286"/>
      <c r="H801" s="286"/>
      <c r="I801" s="286"/>
      <c r="J801" s="287"/>
      <c r="K801" s="288"/>
      <c r="L801" s="287"/>
      <c r="M801" s="286"/>
      <c r="N801" s="286"/>
      <c r="O801" s="286"/>
      <c r="P801" s="286"/>
      <c r="Q801" s="286"/>
      <c r="R801" s="309"/>
      <c r="S801" s="271"/>
      <c r="T801" s="272"/>
      <c r="U801" s="271"/>
      <c r="V801" s="271"/>
      <c r="W801" s="271"/>
      <c r="X801" s="271"/>
      <c r="Y801" s="271"/>
      <c r="Z801" s="271"/>
      <c r="AA801" s="271"/>
      <c r="AB801" s="273"/>
    </row>
    <row r="802" spans="3:28" customFormat="1" ht="15" customHeight="1">
      <c r="C802" s="238"/>
      <c r="D802" s="227"/>
      <c r="E802" s="286"/>
      <c r="F802" s="286"/>
      <c r="G802" s="286"/>
      <c r="H802" s="286"/>
      <c r="I802" s="286"/>
      <c r="J802" s="287"/>
      <c r="K802" s="288"/>
      <c r="L802" s="287"/>
      <c r="M802" s="286"/>
      <c r="N802" s="286"/>
      <c r="O802" s="286"/>
      <c r="P802" s="286"/>
      <c r="Q802" s="286"/>
      <c r="R802" s="309"/>
      <c r="S802" s="271"/>
      <c r="T802" s="272"/>
      <c r="U802" s="271"/>
      <c r="V802" s="271"/>
      <c r="W802" s="271"/>
      <c r="X802" s="271"/>
      <c r="Y802" s="271"/>
      <c r="Z802" s="271"/>
      <c r="AA802" s="271"/>
      <c r="AB802" s="273"/>
    </row>
    <row r="803" spans="3:28" customFormat="1" ht="15" customHeight="1">
      <c r="C803" s="238"/>
      <c r="D803" s="227"/>
      <c r="E803" s="286"/>
      <c r="F803" s="286"/>
      <c r="G803" s="286"/>
      <c r="H803" s="286"/>
      <c r="I803" s="286"/>
      <c r="J803" s="287"/>
      <c r="K803" s="288"/>
      <c r="L803" s="287"/>
      <c r="M803" s="286"/>
      <c r="N803" s="286"/>
      <c r="O803" s="286"/>
      <c r="P803" s="286"/>
      <c r="Q803" s="286"/>
      <c r="R803" s="309"/>
      <c r="S803" s="271"/>
      <c r="T803" s="272"/>
      <c r="U803" s="271"/>
      <c r="V803" s="271"/>
      <c r="W803" s="271"/>
      <c r="X803" s="271"/>
      <c r="Y803" s="271"/>
      <c r="Z803" s="271"/>
      <c r="AA803" s="271"/>
      <c r="AB803" s="273"/>
    </row>
    <row r="804" spans="3:28" customFormat="1" ht="15" customHeight="1">
      <c r="C804" s="238"/>
      <c r="D804" s="227"/>
      <c r="E804" s="286"/>
      <c r="F804" s="286"/>
      <c r="G804" s="286"/>
      <c r="H804" s="286"/>
      <c r="I804" s="286"/>
      <c r="J804" s="287"/>
      <c r="K804" s="288"/>
      <c r="L804" s="287"/>
      <c r="M804" s="286"/>
      <c r="N804" s="286"/>
      <c r="O804" s="286"/>
      <c r="P804" s="286"/>
      <c r="Q804" s="286"/>
      <c r="R804" s="309"/>
      <c r="S804" s="271"/>
      <c r="T804" s="272"/>
      <c r="U804" s="271"/>
      <c r="V804" s="271"/>
      <c r="W804" s="271"/>
      <c r="X804" s="271"/>
      <c r="Y804" s="271"/>
      <c r="Z804" s="271"/>
      <c r="AA804" s="271"/>
      <c r="AB804" s="273"/>
    </row>
    <row r="805" spans="3:28" customFormat="1" ht="15" customHeight="1">
      <c r="C805" s="238"/>
      <c r="D805" s="227"/>
      <c r="E805" s="286"/>
      <c r="F805" s="286"/>
      <c r="G805" s="286"/>
      <c r="H805" s="286"/>
      <c r="I805" s="286"/>
      <c r="J805" s="287"/>
      <c r="K805" s="288"/>
      <c r="L805" s="287"/>
      <c r="M805" s="286"/>
      <c r="N805" s="286"/>
      <c r="O805" s="286"/>
      <c r="P805" s="286"/>
      <c r="Q805" s="286"/>
      <c r="R805" s="309"/>
      <c r="S805" s="271"/>
      <c r="T805" s="272"/>
      <c r="U805" s="271"/>
      <c r="V805" s="271"/>
      <c r="W805" s="271"/>
      <c r="X805" s="271"/>
      <c r="Y805" s="271"/>
      <c r="Z805" s="271"/>
      <c r="AA805" s="271"/>
      <c r="AB805" s="273"/>
    </row>
    <row r="806" spans="3:28" customFormat="1" ht="15" customHeight="1">
      <c r="C806" s="238"/>
      <c r="D806" s="227"/>
      <c r="E806" s="286"/>
      <c r="F806" s="286"/>
      <c r="G806" s="286"/>
      <c r="H806" s="286"/>
      <c r="I806" s="286"/>
      <c r="J806" s="287"/>
      <c r="K806" s="288"/>
      <c r="L806" s="287"/>
      <c r="M806" s="286"/>
      <c r="N806" s="286"/>
      <c r="O806" s="286"/>
      <c r="P806" s="286"/>
      <c r="Q806" s="286"/>
      <c r="R806" s="309"/>
      <c r="S806" s="271"/>
      <c r="T806" s="272"/>
      <c r="U806" s="271"/>
      <c r="V806" s="271"/>
      <c r="W806" s="271"/>
      <c r="X806" s="271"/>
      <c r="Y806" s="271"/>
      <c r="Z806" s="271"/>
      <c r="AA806" s="271"/>
      <c r="AB806" s="273"/>
    </row>
    <row r="807" spans="3:28" customFormat="1" ht="15" customHeight="1">
      <c r="C807" s="238"/>
      <c r="D807" s="227"/>
      <c r="E807" s="286"/>
      <c r="F807" s="286"/>
      <c r="G807" s="286"/>
      <c r="H807" s="286"/>
      <c r="I807" s="286"/>
      <c r="J807" s="287"/>
      <c r="K807" s="288"/>
      <c r="L807" s="287"/>
      <c r="M807" s="286"/>
      <c r="N807" s="286"/>
      <c r="O807" s="286"/>
      <c r="P807" s="286"/>
      <c r="Q807" s="286"/>
      <c r="R807" s="309"/>
      <c r="S807" s="271"/>
      <c r="T807" s="272"/>
      <c r="U807" s="271"/>
      <c r="V807" s="271"/>
      <c r="W807" s="271"/>
      <c r="X807" s="271"/>
      <c r="Y807" s="271"/>
      <c r="Z807" s="271"/>
      <c r="AA807" s="271"/>
      <c r="AB807" s="273"/>
    </row>
    <row r="808" spans="3:28" customFormat="1" ht="15" customHeight="1">
      <c r="C808" s="238"/>
      <c r="D808" s="227"/>
      <c r="E808" s="286"/>
      <c r="F808" s="286"/>
      <c r="G808" s="286"/>
      <c r="H808" s="286"/>
      <c r="I808" s="286"/>
      <c r="J808" s="287"/>
      <c r="K808" s="288"/>
      <c r="L808" s="287"/>
      <c r="M808" s="286"/>
      <c r="N808" s="286"/>
      <c r="O808" s="286"/>
      <c r="P808" s="286"/>
      <c r="Q808" s="286"/>
      <c r="R808" s="309"/>
      <c r="S808" s="271"/>
      <c r="T808" s="272"/>
      <c r="U808" s="271"/>
      <c r="V808" s="271"/>
      <c r="W808" s="271"/>
      <c r="X808" s="271"/>
      <c r="Y808" s="271"/>
      <c r="Z808" s="271"/>
      <c r="AA808" s="271"/>
      <c r="AB808" s="273"/>
    </row>
    <row r="809" spans="3:28" customFormat="1" ht="15" customHeight="1">
      <c r="C809" s="238"/>
      <c r="D809" s="227"/>
      <c r="E809" s="286"/>
      <c r="F809" s="286"/>
      <c r="G809" s="286"/>
      <c r="H809" s="286"/>
      <c r="I809" s="286"/>
      <c r="J809" s="287"/>
      <c r="K809" s="288"/>
      <c r="L809" s="287"/>
      <c r="M809" s="286"/>
      <c r="N809" s="286"/>
      <c r="O809" s="286"/>
      <c r="P809" s="286"/>
      <c r="Q809" s="286"/>
      <c r="R809" s="309"/>
      <c r="S809" s="271"/>
      <c r="T809" s="272"/>
      <c r="U809" s="271"/>
      <c r="V809" s="271"/>
      <c r="W809" s="271"/>
      <c r="X809" s="271"/>
      <c r="Y809" s="271"/>
      <c r="Z809" s="271"/>
      <c r="AA809" s="271"/>
      <c r="AB809" s="273"/>
    </row>
    <row r="810" spans="3:28" customFormat="1" ht="15" customHeight="1">
      <c r="C810" s="238"/>
      <c r="D810" s="227"/>
      <c r="E810" s="286"/>
      <c r="F810" s="286"/>
      <c r="G810" s="286"/>
      <c r="H810" s="286"/>
      <c r="I810" s="286"/>
      <c r="J810" s="287"/>
      <c r="K810" s="288"/>
      <c r="L810" s="287"/>
      <c r="M810" s="286"/>
      <c r="N810" s="286"/>
      <c r="O810" s="286"/>
      <c r="P810" s="286"/>
      <c r="Q810" s="286"/>
      <c r="R810" s="309"/>
      <c r="S810" s="271"/>
      <c r="T810" s="272"/>
      <c r="U810" s="271"/>
      <c r="V810" s="271"/>
      <c r="W810" s="271"/>
      <c r="X810" s="271"/>
      <c r="Y810" s="271"/>
      <c r="Z810" s="271"/>
      <c r="AA810" s="271"/>
      <c r="AB810" s="273"/>
    </row>
    <row r="811" spans="3:28" customFormat="1" ht="15" customHeight="1">
      <c r="C811" s="238"/>
      <c r="D811" s="227"/>
      <c r="E811" s="286"/>
      <c r="F811" s="286"/>
      <c r="G811" s="286"/>
      <c r="H811" s="286"/>
      <c r="I811" s="286"/>
      <c r="J811" s="287"/>
      <c r="K811" s="288"/>
      <c r="L811" s="287"/>
      <c r="M811" s="286"/>
      <c r="N811" s="286"/>
      <c r="O811" s="286"/>
      <c r="P811" s="286"/>
      <c r="Q811" s="286"/>
      <c r="R811" s="309"/>
      <c r="S811" s="271"/>
      <c r="T811" s="272"/>
      <c r="U811" s="271"/>
      <c r="V811" s="271"/>
      <c r="W811" s="271"/>
      <c r="X811" s="271"/>
      <c r="Y811" s="271"/>
      <c r="Z811" s="271"/>
      <c r="AA811" s="271"/>
      <c r="AB811" s="273"/>
    </row>
    <row r="812" spans="3:28" customFormat="1" ht="15" customHeight="1">
      <c r="C812" s="238"/>
      <c r="D812" s="227"/>
      <c r="E812" s="286"/>
      <c r="F812" s="286"/>
      <c r="G812" s="286"/>
      <c r="H812" s="286"/>
      <c r="I812" s="286"/>
      <c r="J812" s="287"/>
      <c r="K812" s="288"/>
      <c r="L812" s="287"/>
      <c r="M812" s="286"/>
      <c r="N812" s="286"/>
      <c r="O812" s="286"/>
      <c r="P812" s="286"/>
      <c r="Q812" s="286"/>
      <c r="R812" s="309"/>
      <c r="S812" s="271"/>
      <c r="T812" s="272"/>
      <c r="U812" s="271"/>
      <c r="V812" s="271"/>
      <c r="W812" s="271"/>
      <c r="X812" s="271"/>
      <c r="Y812" s="271"/>
      <c r="Z812" s="271"/>
      <c r="AA812" s="271"/>
      <c r="AB812" s="273"/>
    </row>
    <row r="813" spans="3:28" customFormat="1" ht="15" customHeight="1">
      <c r="C813" s="238"/>
      <c r="D813" s="227"/>
      <c r="E813" s="286"/>
      <c r="F813" s="286"/>
      <c r="G813" s="286"/>
      <c r="H813" s="286"/>
      <c r="I813" s="286"/>
      <c r="J813" s="287"/>
      <c r="K813" s="288"/>
      <c r="L813" s="287"/>
      <c r="M813" s="286"/>
      <c r="N813" s="286"/>
      <c r="O813" s="286"/>
      <c r="P813" s="286"/>
      <c r="Q813" s="286"/>
      <c r="R813" s="309"/>
      <c r="S813" s="271"/>
      <c r="T813" s="272"/>
      <c r="U813" s="271"/>
      <c r="V813" s="271"/>
      <c r="W813" s="271"/>
      <c r="X813" s="271"/>
      <c r="Y813" s="271"/>
      <c r="Z813" s="271"/>
      <c r="AA813" s="271"/>
      <c r="AB813" s="273"/>
    </row>
    <row r="814" spans="3:28" customFormat="1" ht="15" customHeight="1">
      <c r="C814" s="238"/>
      <c r="D814" s="227"/>
      <c r="E814" s="286"/>
      <c r="F814" s="286"/>
      <c r="G814" s="286"/>
      <c r="H814" s="286"/>
      <c r="I814" s="286"/>
      <c r="J814" s="287"/>
      <c r="K814" s="288"/>
      <c r="L814" s="287"/>
      <c r="M814" s="286"/>
      <c r="N814" s="286"/>
      <c r="O814" s="286"/>
      <c r="P814" s="286"/>
      <c r="Q814" s="286"/>
      <c r="R814" s="309"/>
      <c r="S814" s="271"/>
      <c r="T814" s="272"/>
      <c r="U814" s="271"/>
      <c r="V814" s="271"/>
      <c r="W814" s="271"/>
      <c r="X814" s="271"/>
      <c r="Y814" s="271"/>
      <c r="Z814" s="271"/>
      <c r="AA814" s="271"/>
      <c r="AB814" s="273"/>
    </row>
    <row r="815" spans="3:28" customFormat="1" ht="15" customHeight="1">
      <c r="C815" s="238"/>
      <c r="D815" s="227"/>
      <c r="E815" s="286"/>
      <c r="F815" s="286"/>
      <c r="G815" s="286"/>
      <c r="H815" s="286"/>
      <c r="I815" s="286"/>
      <c r="J815" s="287"/>
      <c r="K815" s="288"/>
      <c r="L815" s="287"/>
      <c r="M815" s="286"/>
      <c r="N815" s="286"/>
      <c r="O815" s="286"/>
      <c r="P815" s="286"/>
      <c r="Q815" s="286"/>
      <c r="R815" s="309"/>
      <c r="S815" s="271"/>
      <c r="T815" s="272"/>
      <c r="U815" s="271"/>
      <c r="V815" s="271"/>
      <c r="W815" s="271"/>
      <c r="X815" s="271"/>
      <c r="Y815" s="271"/>
      <c r="Z815" s="271"/>
      <c r="AA815" s="271"/>
      <c r="AB815" s="273"/>
    </row>
    <row r="816" spans="3:28" customFormat="1" ht="15" customHeight="1">
      <c r="C816" s="238"/>
      <c r="D816" s="227"/>
      <c r="E816" s="286"/>
      <c r="F816" s="286"/>
      <c r="G816" s="286"/>
      <c r="H816" s="286"/>
      <c r="I816" s="286"/>
      <c r="J816" s="287"/>
      <c r="K816" s="288"/>
      <c r="L816" s="287"/>
      <c r="M816" s="286"/>
      <c r="N816" s="286"/>
      <c r="O816" s="286"/>
      <c r="P816" s="286"/>
      <c r="Q816" s="286"/>
      <c r="R816" s="309"/>
      <c r="S816" s="271"/>
      <c r="T816" s="272"/>
      <c r="U816" s="271"/>
      <c r="V816" s="271"/>
      <c r="W816" s="271"/>
      <c r="X816" s="271"/>
      <c r="Y816" s="271"/>
      <c r="Z816" s="271"/>
      <c r="AA816" s="271"/>
      <c r="AB816" s="273"/>
    </row>
    <row r="817" spans="3:28" customFormat="1" ht="15" customHeight="1">
      <c r="C817" s="238"/>
      <c r="D817" s="227"/>
      <c r="E817" s="286"/>
      <c r="F817" s="286"/>
      <c r="G817" s="286"/>
      <c r="H817" s="286"/>
      <c r="I817" s="286"/>
      <c r="J817" s="287"/>
      <c r="K817" s="288"/>
      <c r="L817" s="287"/>
      <c r="M817" s="286"/>
      <c r="N817" s="286"/>
      <c r="O817" s="286"/>
      <c r="P817" s="286"/>
      <c r="Q817" s="286"/>
      <c r="R817" s="309"/>
      <c r="S817" s="271"/>
      <c r="T817" s="272"/>
      <c r="U817" s="271"/>
      <c r="V817" s="271"/>
      <c r="W817" s="271"/>
      <c r="X817" s="271"/>
      <c r="Y817" s="271"/>
      <c r="Z817" s="271"/>
      <c r="AA817" s="271"/>
      <c r="AB817" s="273"/>
    </row>
    <row r="818" spans="3:28" customFormat="1" ht="15" customHeight="1">
      <c r="C818" s="238"/>
      <c r="D818" s="227"/>
      <c r="E818" s="286"/>
      <c r="F818" s="286"/>
      <c r="G818" s="286"/>
      <c r="H818" s="286"/>
      <c r="I818" s="286"/>
      <c r="J818" s="287"/>
      <c r="K818" s="288"/>
      <c r="L818" s="287"/>
      <c r="M818" s="286"/>
      <c r="N818" s="286"/>
      <c r="O818" s="286"/>
      <c r="P818" s="286"/>
      <c r="Q818" s="286"/>
      <c r="R818" s="309"/>
      <c r="S818" s="271"/>
      <c r="T818" s="272"/>
      <c r="U818" s="271"/>
      <c r="V818" s="271"/>
      <c r="W818" s="271"/>
      <c r="X818" s="271"/>
      <c r="Y818" s="271"/>
      <c r="Z818" s="271"/>
      <c r="AA818" s="271"/>
      <c r="AB818" s="273"/>
    </row>
    <row r="819" spans="3:28" customFormat="1" ht="15" customHeight="1">
      <c r="C819" s="238"/>
      <c r="D819" s="227"/>
      <c r="E819" s="286"/>
      <c r="F819" s="286"/>
      <c r="G819" s="286"/>
      <c r="H819" s="286"/>
      <c r="I819" s="286"/>
      <c r="J819" s="287"/>
      <c r="K819" s="288"/>
      <c r="L819" s="287"/>
      <c r="M819" s="286"/>
      <c r="N819" s="286"/>
      <c r="O819" s="286"/>
      <c r="P819" s="286"/>
      <c r="Q819" s="286"/>
      <c r="R819" s="309"/>
      <c r="S819" s="271"/>
      <c r="T819" s="272"/>
      <c r="U819" s="271"/>
      <c r="V819" s="271"/>
      <c r="W819" s="271"/>
      <c r="X819" s="271"/>
      <c r="Y819" s="271"/>
      <c r="Z819" s="271"/>
      <c r="AA819" s="271"/>
      <c r="AB819" s="273"/>
    </row>
    <row r="820" spans="3:28" customFormat="1" ht="15" customHeight="1">
      <c r="C820" s="238"/>
      <c r="D820" s="227"/>
      <c r="E820" s="286"/>
      <c r="F820" s="286"/>
      <c r="G820" s="286"/>
      <c r="H820" s="286"/>
      <c r="I820" s="286"/>
      <c r="J820" s="287"/>
      <c r="K820" s="288"/>
      <c r="L820" s="287"/>
      <c r="M820" s="286"/>
      <c r="N820" s="286"/>
      <c r="O820" s="286"/>
      <c r="P820" s="286"/>
      <c r="Q820" s="286"/>
      <c r="R820" s="309"/>
      <c r="S820" s="271"/>
      <c r="T820" s="272"/>
      <c r="U820" s="271"/>
      <c r="V820" s="271"/>
      <c r="W820" s="271"/>
      <c r="X820" s="271"/>
      <c r="Y820" s="271"/>
      <c r="Z820" s="271"/>
      <c r="AA820" s="271"/>
      <c r="AB820" s="273"/>
    </row>
    <row r="821" spans="3:28" customFormat="1" ht="15" customHeight="1">
      <c r="C821" s="238"/>
      <c r="D821" s="227"/>
      <c r="E821" s="286"/>
      <c r="F821" s="286"/>
      <c r="G821" s="286"/>
      <c r="H821" s="286"/>
      <c r="I821" s="286"/>
      <c r="J821" s="287"/>
      <c r="K821" s="288"/>
      <c r="L821" s="287"/>
      <c r="M821" s="286"/>
      <c r="N821" s="286"/>
      <c r="O821" s="286"/>
      <c r="P821" s="286"/>
      <c r="Q821" s="286"/>
      <c r="R821" s="309"/>
      <c r="S821" s="271"/>
      <c r="T821" s="272"/>
      <c r="U821" s="271"/>
      <c r="V821" s="271"/>
      <c r="W821" s="271"/>
      <c r="X821" s="271"/>
      <c r="Y821" s="271"/>
      <c r="Z821" s="271"/>
      <c r="AA821" s="271"/>
      <c r="AB821" s="273"/>
    </row>
    <row r="822" spans="3:28" customFormat="1" ht="15" customHeight="1">
      <c r="C822" s="238"/>
      <c r="D822" s="227"/>
      <c r="E822" s="286"/>
      <c r="F822" s="286"/>
      <c r="G822" s="286"/>
      <c r="H822" s="286"/>
      <c r="I822" s="286"/>
      <c r="J822" s="287"/>
      <c r="K822" s="288"/>
      <c r="L822" s="287"/>
      <c r="M822" s="286"/>
      <c r="N822" s="286"/>
      <c r="O822" s="286"/>
      <c r="P822" s="286"/>
      <c r="Q822" s="286"/>
      <c r="R822" s="309"/>
      <c r="S822" s="271"/>
      <c r="T822" s="272"/>
      <c r="U822" s="271"/>
      <c r="V822" s="271"/>
      <c r="W822" s="271"/>
      <c r="X822" s="271"/>
      <c r="Y822" s="271"/>
      <c r="Z822" s="271"/>
      <c r="AA822" s="271"/>
      <c r="AB822" s="273"/>
    </row>
    <row r="823" spans="3:28" customFormat="1" ht="15" customHeight="1">
      <c r="C823" s="238"/>
      <c r="D823" s="227"/>
      <c r="E823" s="286"/>
      <c r="F823" s="286"/>
      <c r="G823" s="286"/>
      <c r="H823" s="286"/>
      <c r="I823" s="286"/>
      <c r="J823" s="287"/>
      <c r="K823" s="288"/>
      <c r="L823" s="287"/>
      <c r="M823" s="286"/>
      <c r="N823" s="286"/>
      <c r="O823" s="286"/>
      <c r="P823" s="286"/>
      <c r="Q823" s="286"/>
      <c r="R823" s="309"/>
      <c r="S823" s="271"/>
      <c r="T823" s="272"/>
      <c r="U823" s="271"/>
      <c r="V823" s="271"/>
      <c r="W823" s="271"/>
      <c r="X823" s="271"/>
      <c r="Y823" s="271"/>
      <c r="Z823" s="271"/>
      <c r="AA823" s="271"/>
      <c r="AB823" s="273"/>
    </row>
    <row r="824" spans="3:28" customFormat="1" ht="15" customHeight="1">
      <c r="C824" s="238"/>
      <c r="D824" s="227"/>
      <c r="E824" s="286"/>
      <c r="F824" s="286"/>
      <c r="G824" s="286"/>
      <c r="H824" s="286"/>
      <c r="I824" s="286"/>
      <c r="J824" s="287"/>
      <c r="K824" s="288"/>
      <c r="L824" s="287"/>
      <c r="M824" s="286"/>
      <c r="N824" s="286"/>
      <c r="O824" s="286"/>
      <c r="P824" s="286"/>
      <c r="Q824" s="286"/>
      <c r="R824" s="309"/>
      <c r="S824" s="271"/>
      <c r="T824" s="272"/>
      <c r="U824" s="271"/>
      <c r="V824" s="271"/>
      <c r="W824" s="271"/>
      <c r="X824" s="271"/>
      <c r="Y824" s="271"/>
      <c r="Z824" s="271"/>
      <c r="AA824" s="271"/>
      <c r="AB824" s="273"/>
    </row>
    <row r="825" spans="3:28" customFormat="1" ht="15" customHeight="1">
      <c r="C825" s="238"/>
      <c r="D825" s="227"/>
      <c r="E825" s="286"/>
      <c r="F825" s="286"/>
      <c r="G825" s="286"/>
      <c r="H825" s="286"/>
      <c r="I825" s="286"/>
      <c r="J825" s="287"/>
      <c r="K825" s="288"/>
      <c r="L825" s="287"/>
      <c r="M825" s="286"/>
      <c r="N825" s="286"/>
      <c r="O825" s="286"/>
      <c r="P825" s="286"/>
      <c r="Q825" s="286"/>
      <c r="R825" s="309"/>
      <c r="S825" s="271"/>
      <c r="T825" s="272"/>
      <c r="U825" s="271"/>
      <c r="V825" s="271"/>
      <c r="W825" s="271"/>
      <c r="X825" s="271"/>
      <c r="Y825" s="271"/>
      <c r="Z825" s="271"/>
      <c r="AA825" s="271"/>
      <c r="AB825" s="273"/>
    </row>
    <row r="826" spans="3:28" customFormat="1" ht="15" customHeight="1">
      <c r="C826" s="238"/>
      <c r="D826" s="227"/>
      <c r="E826" s="286"/>
      <c r="F826" s="286"/>
      <c r="G826" s="286"/>
      <c r="H826" s="286"/>
      <c r="I826" s="286"/>
      <c r="J826" s="287"/>
      <c r="K826" s="288"/>
      <c r="L826" s="287"/>
      <c r="M826" s="286"/>
      <c r="N826" s="286"/>
      <c r="O826" s="286"/>
      <c r="P826" s="286"/>
      <c r="Q826" s="286"/>
      <c r="R826" s="309"/>
      <c r="S826" s="271"/>
      <c r="T826" s="272"/>
      <c r="U826" s="271"/>
      <c r="V826" s="271"/>
      <c r="W826" s="271"/>
      <c r="X826" s="271"/>
      <c r="Y826" s="271"/>
      <c r="Z826" s="271"/>
      <c r="AA826" s="271"/>
      <c r="AB826" s="273"/>
    </row>
    <row r="827" spans="3:28" customFormat="1" ht="15" customHeight="1">
      <c r="C827" s="238"/>
      <c r="D827" s="227"/>
      <c r="E827" s="286"/>
      <c r="F827" s="286"/>
      <c r="G827" s="286"/>
      <c r="H827" s="286"/>
      <c r="I827" s="286"/>
      <c r="J827" s="287"/>
      <c r="K827" s="288"/>
      <c r="L827" s="287"/>
      <c r="M827" s="286"/>
      <c r="N827" s="286"/>
      <c r="O827" s="286"/>
      <c r="P827" s="286"/>
      <c r="Q827" s="286"/>
      <c r="R827" s="309"/>
      <c r="S827" s="271"/>
      <c r="T827" s="272"/>
      <c r="U827" s="271"/>
      <c r="V827" s="271"/>
      <c r="W827" s="271"/>
      <c r="X827" s="271"/>
      <c r="Y827" s="271"/>
      <c r="Z827" s="271"/>
      <c r="AA827" s="271"/>
      <c r="AB827" s="273"/>
    </row>
    <row r="828" spans="3:28" customFormat="1" ht="15" customHeight="1">
      <c r="C828" s="238"/>
      <c r="D828" s="227"/>
      <c r="E828" s="286"/>
      <c r="F828" s="286"/>
      <c r="G828" s="286"/>
      <c r="H828" s="286"/>
      <c r="I828" s="286"/>
      <c r="J828" s="287"/>
      <c r="K828" s="288"/>
      <c r="L828" s="287"/>
      <c r="M828" s="286"/>
      <c r="N828" s="286"/>
      <c r="O828" s="286"/>
      <c r="P828" s="286"/>
      <c r="Q828" s="286"/>
      <c r="R828" s="309"/>
      <c r="S828" s="271"/>
      <c r="T828" s="272"/>
      <c r="U828" s="271"/>
      <c r="V828" s="271"/>
      <c r="W828" s="271"/>
      <c r="X828" s="271"/>
      <c r="Y828" s="271"/>
      <c r="Z828" s="271"/>
      <c r="AA828" s="271"/>
      <c r="AB828" s="273"/>
    </row>
    <row r="829" spans="3:28" customFormat="1" ht="15" customHeight="1">
      <c r="C829" s="238"/>
      <c r="D829" s="227"/>
      <c r="E829" s="286"/>
      <c r="F829" s="286"/>
      <c r="G829" s="286"/>
      <c r="H829" s="286"/>
      <c r="I829" s="286"/>
      <c r="J829" s="287"/>
      <c r="K829" s="288"/>
      <c r="L829" s="287"/>
      <c r="M829" s="286"/>
      <c r="N829" s="286"/>
      <c r="O829" s="286"/>
      <c r="P829" s="286"/>
      <c r="Q829" s="286"/>
      <c r="R829" s="309"/>
      <c r="S829" s="271"/>
      <c r="T829" s="272"/>
      <c r="U829" s="271"/>
      <c r="V829" s="271"/>
      <c r="W829" s="271"/>
      <c r="X829" s="271"/>
      <c r="Y829" s="271"/>
      <c r="Z829" s="271"/>
      <c r="AA829" s="271"/>
      <c r="AB829" s="273"/>
    </row>
    <row r="830" spans="3:28" customFormat="1" ht="15" customHeight="1">
      <c r="C830" s="238"/>
      <c r="D830" s="227"/>
      <c r="E830" s="286"/>
      <c r="F830" s="286"/>
      <c r="G830" s="286"/>
      <c r="H830" s="286"/>
      <c r="I830" s="286"/>
      <c r="J830" s="287"/>
      <c r="K830" s="288"/>
      <c r="L830" s="287"/>
      <c r="M830" s="286"/>
      <c r="N830" s="286"/>
      <c r="O830" s="286"/>
      <c r="P830" s="286"/>
      <c r="Q830" s="286"/>
      <c r="R830" s="309"/>
      <c r="S830" s="271"/>
      <c r="T830" s="272"/>
      <c r="U830" s="271"/>
      <c r="V830" s="271"/>
      <c r="W830" s="271"/>
      <c r="X830" s="271"/>
      <c r="Y830" s="271"/>
      <c r="Z830" s="271"/>
      <c r="AA830" s="271"/>
      <c r="AB830" s="273"/>
    </row>
    <row r="831" spans="3:28" customFormat="1" ht="15" customHeight="1">
      <c r="C831" s="238"/>
      <c r="D831" s="227"/>
      <c r="E831" s="286"/>
      <c r="F831" s="286"/>
      <c r="G831" s="286"/>
      <c r="H831" s="286"/>
      <c r="I831" s="286"/>
      <c r="J831" s="287"/>
      <c r="K831" s="288"/>
      <c r="L831" s="287"/>
      <c r="M831" s="286"/>
      <c r="N831" s="286"/>
      <c r="O831" s="286"/>
      <c r="P831" s="286"/>
      <c r="Q831" s="286"/>
      <c r="R831" s="309"/>
      <c r="S831" s="271"/>
      <c r="T831" s="272"/>
      <c r="U831" s="271"/>
      <c r="V831" s="271"/>
      <c r="W831" s="271"/>
      <c r="X831" s="271"/>
      <c r="Y831" s="271"/>
      <c r="Z831" s="271"/>
      <c r="AA831" s="271"/>
      <c r="AB831" s="273"/>
    </row>
    <row r="832" spans="3:28" customFormat="1" ht="15" customHeight="1">
      <c r="C832" s="238"/>
      <c r="D832" s="227"/>
      <c r="E832" s="286"/>
      <c r="F832" s="286"/>
      <c r="G832" s="286"/>
      <c r="H832" s="286"/>
      <c r="I832" s="286"/>
      <c r="J832" s="287"/>
      <c r="K832" s="288"/>
      <c r="L832" s="287"/>
      <c r="M832" s="286"/>
      <c r="N832" s="286"/>
      <c r="O832" s="286"/>
      <c r="P832" s="286"/>
      <c r="Q832" s="286"/>
      <c r="R832" s="309"/>
      <c r="S832" s="271"/>
      <c r="T832" s="272"/>
      <c r="U832" s="271"/>
      <c r="V832" s="271"/>
      <c r="W832" s="271"/>
      <c r="X832" s="271"/>
      <c r="Y832" s="271"/>
      <c r="Z832" s="271"/>
      <c r="AA832" s="271"/>
      <c r="AB832" s="273"/>
    </row>
    <row r="833" spans="3:28" customFormat="1" ht="15" customHeight="1">
      <c r="C833" s="238"/>
      <c r="D833" s="227"/>
      <c r="E833" s="286"/>
      <c r="F833" s="286"/>
      <c r="G833" s="286"/>
      <c r="H833" s="286"/>
      <c r="I833" s="286"/>
      <c r="J833" s="287"/>
      <c r="K833" s="288"/>
      <c r="L833" s="287"/>
      <c r="M833" s="286"/>
      <c r="N833" s="286"/>
      <c r="O833" s="286"/>
      <c r="P833" s="286"/>
      <c r="Q833" s="286"/>
      <c r="R833" s="309"/>
      <c r="S833" s="271"/>
      <c r="T833" s="272"/>
      <c r="U833" s="271"/>
      <c r="V833" s="271"/>
      <c r="W833" s="271"/>
      <c r="X833" s="271"/>
      <c r="Y833" s="271"/>
      <c r="Z833" s="271"/>
      <c r="AA833" s="271"/>
      <c r="AB833" s="273"/>
    </row>
    <row r="834" spans="3:28" customFormat="1" ht="15" customHeight="1">
      <c r="C834" s="238"/>
      <c r="D834" s="227"/>
      <c r="E834" s="286"/>
      <c r="F834" s="286"/>
      <c r="G834" s="286"/>
      <c r="H834" s="286"/>
      <c r="I834" s="286"/>
      <c r="J834" s="287"/>
      <c r="K834" s="288"/>
      <c r="L834" s="287"/>
      <c r="M834" s="286"/>
      <c r="N834" s="286"/>
      <c r="O834" s="286"/>
      <c r="P834" s="286"/>
      <c r="Q834" s="286"/>
      <c r="R834" s="309"/>
      <c r="S834" s="271"/>
      <c r="T834" s="272"/>
      <c r="U834" s="271"/>
      <c r="V834" s="271"/>
      <c r="W834" s="271"/>
      <c r="X834" s="271"/>
      <c r="Y834" s="271"/>
      <c r="Z834" s="271"/>
      <c r="AA834" s="271"/>
      <c r="AB834" s="273"/>
    </row>
    <row r="835" spans="3:28" customFormat="1" ht="15" customHeight="1">
      <c r="C835" s="238"/>
      <c r="D835" s="227"/>
      <c r="E835" s="286"/>
      <c r="F835" s="286"/>
      <c r="G835" s="286"/>
      <c r="H835" s="286"/>
      <c r="I835" s="286"/>
      <c r="J835" s="287"/>
      <c r="K835" s="288"/>
      <c r="L835" s="287"/>
      <c r="M835" s="286"/>
      <c r="N835" s="286"/>
      <c r="O835" s="286"/>
      <c r="P835" s="286"/>
      <c r="Q835" s="286"/>
      <c r="R835" s="309"/>
      <c r="S835" s="271"/>
      <c r="T835" s="272"/>
      <c r="U835" s="271"/>
      <c r="V835" s="271"/>
      <c r="W835" s="271"/>
      <c r="X835" s="271"/>
      <c r="Y835" s="271"/>
      <c r="Z835" s="271"/>
      <c r="AA835" s="271"/>
      <c r="AB835" s="273"/>
    </row>
    <row r="836" spans="3:28" customFormat="1" ht="15" customHeight="1">
      <c r="C836" s="238"/>
      <c r="D836" s="227"/>
      <c r="E836" s="286"/>
      <c r="F836" s="286"/>
      <c r="G836" s="286"/>
      <c r="H836" s="286"/>
      <c r="I836" s="286"/>
      <c r="J836" s="287"/>
      <c r="K836" s="288"/>
      <c r="L836" s="287"/>
      <c r="M836" s="286"/>
      <c r="N836" s="286"/>
      <c r="O836" s="286"/>
      <c r="P836" s="286"/>
      <c r="Q836" s="286"/>
      <c r="R836" s="309"/>
      <c r="S836" s="271"/>
      <c r="T836" s="272"/>
      <c r="U836" s="271"/>
      <c r="V836" s="271"/>
      <c r="W836" s="271"/>
      <c r="X836" s="271"/>
      <c r="Y836" s="271"/>
      <c r="Z836" s="271"/>
      <c r="AA836" s="271"/>
      <c r="AB836" s="273"/>
    </row>
    <row r="837" spans="3:28" customFormat="1" ht="15" customHeight="1">
      <c r="C837" s="238"/>
      <c r="D837" s="227"/>
      <c r="E837" s="286"/>
      <c r="F837" s="286"/>
      <c r="G837" s="286"/>
      <c r="H837" s="286"/>
      <c r="I837" s="286"/>
      <c r="J837" s="287"/>
      <c r="K837" s="288"/>
      <c r="L837" s="287"/>
      <c r="M837" s="286"/>
      <c r="N837" s="286"/>
      <c r="O837" s="286"/>
      <c r="P837" s="286"/>
      <c r="Q837" s="286"/>
      <c r="R837" s="309"/>
      <c r="S837" s="271"/>
      <c r="T837" s="272"/>
      <c r="U837" s="271"/>
      <c r="V837" s="271"/>
      <c r="W837" s="271"/>
      <c r="X837" s="271"/>
      <c r="Y837" s="271"/>
      <c r="Z837" s="271"/>
      <c r="AA837" s="271"/>
      <c r="AB837" s="273"/>
    </row>
    <row r="838" spans="3:28" customFormat="1" ht="15" customHeight="1">
      <c r="C838" s="238"/>
      <c r="D838" s="227"/>
      <c r="E838" s="286"/>
      <c r="F838" s="286"/>
      <c r="G838" s="286"/>
      <c r="H838" s="286"/>
      <c r="I838" s="286"/>
      <c r="J838" s="287"/>
      <c r="K838" s="288"/>
      <c r="L838" s="287"/>
      <c r="M838" s="286"/>
      <c r="N838" s="286"/>
      <c r="O838" s="286"/>
      <c r="P838" s="286"/>
      <c r="Q838" s="286"/>
      <c r="R838" s="309"/>
      <c r="S838" s="271"/>
      <c r="T838" s="272"/>
      <c r="U838" s="271"/>
      <c r="V838" s="271"/>
      <c r="W838" s="271"/>
      <c r="X838" s="271"/>
      <c r="Y838" s="271"/>
      <c r="Z838" s="271"/>
      <c r="AA838" s="271"/>
      <c r="AB838" s="273"/>
    </row>
    <row r="839" spans="3:28" customFormat="1" ht="15" customHeight="1">
      <c r="C839" s="238"/>
      <c r="D839" s="227"/>
      <c r="E839" s="286"/>
      <c r="F839" s="286"/>
      <c r="G839" s="286"/>
      <c r="H839" s="286"/>
      <c r="I839" s="286"/>
      <c r="J839" s="287"/>
      <c r="K839" s="288"/>
      <c r="L839" s="287"/>
      <c r="M839" s="286"/>
      <c r="N839" s="286"/>
      <c r="O839" s="286"/>
      <c r="P839" s="286"/>
      <c r="Q839" s="286"/>
      <c r="R839" s="309"/>
      <c r="S839" s="271"/>
      <c r="T839" s="272"/>
      <c r="U839" s="271"/>
      <c r="V839" s="271"/>
      <c r="W839" s="271"/>
      <c r="X839" s="271"/>
      <c r="Y839" s="271"/>
      <c r="Z839" s="271"/>
      <c r="AA839" s="271"/>
      <c r="AB839" s="273"/>
    </row>
    <row r="840" spans="3:28" customFormat="1" ht="15" customHeight="1">
      <c r="C840" s="238"/>
      <c r="D840" s="227"/>
      <c r="E840" s="286"/>
      <c r="F840" s="286"/>
      <c r="G840" s="286"/>
      <c r="H840" s="286"/>
      <c r="I840" s="286"/>
      <c r="J840" s="287"/>
      <c r="K840" s="288"/>
      <c r="L840" s="287"/>
      <c r="M840" s="286"/>
      <c r="N840" s="286"/>
      <c r="O840" s="286"/>
      <c r="P840" s="286"/>
      <c r="Q840" s="286"/>
      <c r="R840" s="309"/>
      <c r="S840" s="271"/>
      <c r="T840" s="272"/>
      <c r="U840" s="271"/>
      <c r="V840" s="271"/>
      <c r="W840" s="271"/>
      <c r="X840" s="271"/>
      <c r="Y840" s="271"/>
      <c r="Z840" s="271"/>
      <c r="AA840" s="271"/>
      <c r="AB840" s="273"/>
    </row>
    <row r="841" spans="3:28" customFormat="1" ht="15" customHeight="1">
      <c r="C841" s="238"/>
      <c r="D841" s="227"/>
      <c r="E841" s="286"/>
      <c r="F841" s="286"/>
      <c r="G841" s="286"/>
      <c r="H841" s="286"/>
      <c r="I841" s="286"/>
      <c r="J841" s="287"/>
      <c r="K841" s="288"/>
      <c r="L841" s="287"/>
      <c r="M841" s="286"/>
      <c r="N841" s="286"/>
      <c r="O841" s="286"/>
      <c r="P841" s="286"/>
      <c r="Q841" s="286"/>
      <c r="R841" s="309"/>
      <c r="S841" s="271"/>
      <c r="T841" s="272"/>
      <c r="U841" s="271"/>
      <c r="V841" s="271"/>
      <c r="W841" s="271"/>
      <c r="X841" s="271"/>
      <c r="Y841" s="271"/>
      <c r="Z841" s="271"/>
      <c r="AA841" s="271"/>
      <c r="AB841" s="273"/>
    </row>
    <row r="842" spans="3:28" customFormat="1" ht="15" customHeight="1">
      <c r="C842" s="238"/>
      <c r="D842" s="227"/>
      <c r="E842" s="286"/>
      <c r="F842" s="286"/>
      <c r="G842" s="286"/>
      <c r="H842" s="286"/>
      <c r="I842" s="286"/>
      <c r="J842" s="287"/>
      <c r="K842" s="288"/>
      <c r="L842" s="287"/>
      <c r="M842" s="286"/>
      <c r="N842" s="286"/>
      <c r="O842" s="286"/>
      <c r="P842" s="286"/>
      <c r="Q842" s="286"/>
      <c r="R842" s="309"/>
      <c r="S842" s="271"/>
      <c r="T842" s="272"/>
      <c r="U842" s="271"/>
      <c r="V842" s="271"/>
      <c r="W842" s="271"/>
      <c r="X842" s="271"/>
      <c r="Y842" s="271"/>
      <c r="Z842" s="271"/>
      <c r="AA842" s="271"/>
      <c r="AB842" s="273"/>
    </row>
    <row r="843" spans="3:28" customFormat="1" ht="15" customHeight="1">
      <c r="C843" s="238"/>
      <c r="D843" s="227"/>
      <c r="E843" s="286"/>
      <c r="F843" s="286"/>
      <c r="G843" s="286"/>
      <c r="H843" s="286"/>
      <c r="I843" s="286"/>
      <c r="J843" s="287"/>
      <c r="K843" s="288"/>
      <c r="L843" s="287"/>
      <c r="M843" s="286"/>
      <c r="N843" s="286"/>
      <c r="O843" s="286"/>
      <c r="P843" s="286"/>
      <c r="Q843" s="286"/>
      <c r="R843" s="309"/>
      <c r="S843" s="271"/>
      <c r="T843" s="272"/>
      <c r="U843" s="271"/>
      <c r="V843" s="271"/>
      <c r="W843" s="271"/>
      <c r="X843" s="271"/>
      <c r="Y843" s="271"/>
      <c r="Z843" s="271"/>
      <c r="AA843" s="271"/>
      <c r="AB843" s="273"/>
    </row>
    <row r="844" spans="3:28" customFormat="1" ht="15" customHeight="1">
      <c r="C844" s="238"/>
      <c r="D844" s="227"/>
      <c r="E844" s="286"/>
      <c r="F844" s="286"/>
      <c r="G844" s="286"/>
      <c r="H844" s="286"/>
      <c r="I844" s="286"/>
      <c r="J844" s="287"/>
      <c r="K844" s="288"/>
      <c r="L844" s="287"/>
      <c r="M844" s="286"/>
      <c r="N844" s="286"/>
      <c r="O844" s="286"/>
      <c r="P844" s="286"/>
      <c r="Q844" s="286"/>
      <c r="R844" s="309"/>
      <c r="S844" s="271"/>
      <c r="T844" s="272"/>
      <c r="U844" s="271"/>
      <c r="V844" s="271"/>
      <c r="W844" s="271"/>
      <c r="X844" s="271"/>
      <c r="Y844" s="271"/>
      <c r="Z844" s="271"/>
      <c r="AA844" s="271"/>
      <c r="AB844" s="273"/>
    </row>
    <row r="845" spans="3:28" customFormat="1" ht="15" customHeight="1">
      <c r="C845" s="238"/>
      <c r="D845" s="227"/>
      <c r="E845" s="286"/>
      <c r="F845" s="286"/>
      <c r="G845" s="286"/>
      <c r="H845" s="286"/>
      <c r="I845" s="286"/>
      <c r="J845" s="287"/>
      <c r="K845" s="288"/>
      <c r="L845" s="287"/>
      <c r="M845" s="286"/>
      <c r="N845" s="286"/>
      <c r="O845" s="286"/>
      <c r="P845" s="286"/>
      <c r="Q845" s="286"/>
      <c r="R845" s="309"/>
      <c r="S845" s="271"/>
      <c r="T845" s="272"/>
      <c r="U845" s="271"/>
      <c r="V845" s="271"/>
      <c r="W845" s="271"/>
      <c r="X845" s="271"/>
      <c r="Y845" s="271"/>
      <c r="Z845" s="271"/>
      <c r="AA845" s="271"/>
      <c r="AB845" s="273"/>
    </row>
    <row r="846" spans="3:28" customFormat="1" ht="15" customHeight="1">
      <c r="C846" s="238"/>
      <c r="D846" s="227"/>
      <c r="E846" s="286"/>
      <c r="F846" s="286"/>
      <c r="G846" s="286"/>
      <c r="H846" s="286"/>
      <c r="I846" s="286"/>
      <c r="J846" s="287"/>
      <c r="K846" s="288"/>
      <c r="L846" s="287"/>
      <c r="M846" s="286"/>
      <c r="N846" s="286"/>
      <c r="O846" s="286"/>
      <c r="P846" s="286"/>
      <c r="Q846" s="286"/>
      <c r="R846" s="309"/>
      <c r="S846" s="271"/>
      <c r="T846" s="272"/>
      <c r="U846" s="271"/>
      <c r="V846" s="271"/>
      <c r="W846" s="271"/>
      <c r="X846" s="271"/>
      <c r="Y846" s="271"/>
      <c r="Z846" s="271"/>
      <c r="AA846" s="271"/>
      <c r="AB846" s="273"/>
    </row>
    <row r="847" spans="3:28" customFormat="1" ht="15" customHeight="1">
      <c r="C847" s="238"/>
      <c r="D847" s="227"/>
      <c r="E847" s="286"/>
      <c r="F847" s="286"/>
      <c r="G847" s="286"/>
      <c r="H847" s="286"/>
      <c r="I847" s="286"/>
      <c r="J847" s="287"/>
      <c r="K847" s="288"/>
      <c r="L847" s="287"/>
      <c r="M847" s="286"/>
      <c r="N847" s="286"/>
      <c r="O847" s="286"/>
      <c r="P847" s="286"/>
      <c r="Q847" s="286"/>
      <c r="R847" s="309"/>
      <c r="S847" s="271"/>
      <c r="T847" s="272"/>
      <c r="U847" s="271"/>
      <c r="V847" s="271"/>
      <c r="W847" s="271"/>
      <c r="X847" s="271"/>
      <c r="Y847" s="271"/>
      <c r="Z847" s="271"/>
      <c r="AA847" s="271"/>
      <c r="AB847" s="273"/>
    </row>
    <row r="848" spans="3:28" customFormat="1" ht="15" customHeight="1">
      <c r="C848" s="238"/>
      <c r="D848" s="227"/>
      <c r="E848" s="286"/>
      <c r="F848" s="286"/>
      <c r="G848" s="286"/>
      <c r="H848" s="286"/>
      <c r="I848" s="286"/>
      <c r="J848" s="287"/>
      <c r="K848" s="288"/>
      <c r="L848" s="287"/>
      <c r="M848" s="286"/>
      <c r="N848" s="286"/>
      <c r="O848" s="286"/>
      <c r="P848" s="286"/>
      <c r="Q848" s="286"/>
      <c r="R848" s="309"/>
      <c r="S848" s="271"/>
      <c r="T848" s="272"/>
      <c r="U848" s="271"/>
      <c r="V848" s="271"/>
      <c r="W848" s="271"/>
      <c r="X848" s="271"/>
      <c r="Y848" s="271"/>
      <c r="Z848" s="271"/>
      <c r="AA848" s="271"/>
      <c r="AB848" s="273"/>
    </row>
    <row r="849" spans="3:28" customFormat="1" ht="15" customHeight="1">
      <c r="C849" s="238"/>
      <c r="D849" s="227"/>
      <c r="E849" s="286"/>
      <c r="F849" s="286"/>
      <c r="G849" s="286"/>
      <c r="H849" s="286"/>
      <c r="I849" s="286"/>
      <c r="J849" s="287"/>
      <c r="K849" s="288"/>
      <c r="L849" s="287"/>
      <c r="M849" s="286"/>
      <c r="N849" s="286"/>
      <c r="O849" s="286"/>
      <c r="P849" s="286"/>
      <c r="Q849" s="286"/>
      <c r="R849" s="309"/>
      <c r="S849" s="271"/>
      <c r="T849" s="272"/>
      <c r="U849" s="271"/>
      <c r="V849" s="271"/>
      <c r="W849" s="271"/>
      <c r="X849" s="271"/>
      <c r="Y849" s="271"/>
      <c r="Z849" s="271"/>
      <c r="AA849" s="271"/>
      <c r="AB849" s="273"/>
    </row>
    <row r="850" spans="3:28" customFormat="1" ht="15" customHeight="1">
      <c r="C850" s="238"/>
      <c r="D850" s="227"/>
      <c r="E850" s="286"/>
      <c r="F850" s="286"/>
      <c r="G850" s="286"/>
      <c r="H850" s="286"/>
      <c r="I850" s="286"/>
      <c r="J850" s="287"/>
      <c r="K850" s="288"/>
      <c r="L850" s="287"/>
      <c r="M850" s="286"/>
      <c r="N850" s="286"/>
      <c r="O850" s="286"/>
      <c r="P850" s="286"/>
      <c r="Q850" s="286"/>
      <c r="R850" s="309"/>
      <c r="S850" s="271"/>
      <c r="T850" s="272"/>
      <c r="U850" s="271"/>
      <c r="V850" s="271"/>
      <c r="W850" s="271"/>
      <c r="X850" s="271"/>
      <c r="Y850" s="271"/>
      <c r="Z850" s="271"/>
      <c r="AA850" s="271"/>
      <c r="AB850" s="273"/>
    </row>
    <row r="851" spans="3:28" customFormat="1" ht="15" customHeight="1">
      <c r="C851" s="238"/>
      <c r="D851" s="227"/>
      <c r="E851" s="286"/>
      <c r="F851" s="286"/>
      <c r="G851" s="286"/>
      <c r="H851" s="286"/>
      <c r="I851" s="286"/>
      <c r="J851" s="287"/>
      <c r="K851" s="288"/>
      <c r="L851" s="287"/>
      <c r="M851" s="286"/>
      <c r="N851" s="286"/>
      <c r="O851" s="286"/>
      <c r="P851" s="286"/>
      <c r="Q851" s="286"/>
      <c r="R851" s="309"/>
      <c r="S851" s="271"/>
      <c r="T851" s="272"/>
      <c r="U851" s="271"/>
      <c r="V851" s="271"/>
      <c r="W851" s="271"/>
      <c r="X851" s="271"/>
      <c r="Y851" s="271"/>
      <c r="Z851" s="271"/>
      <c r="AA851" s="271"/>
      <c r="AB851" s="273"/>
    </row>
    <row r="852" spans="3:28" customFormat="1" ht="15" customHeight="1">
      <c r="C852" s="238"/>
      <c r="D852" s="227"/>
      <c r="E852" s="286"/>
      <c r="F852" s="286"/>
      <c r="G852" s="286"/>
      <c r="H852" s="286"/>
      <c r="I852" s="286"/>
      <c r="J852" s="287"/>
      <c r="K852" s="288"/>
      <c r="L852" s="287"/>
      <c r="M852" s="286"/>
      <c r="N852" s="286"/>
      <c r="O852" s="286"/>
      <c r="P852" s="286"/>
      <c r="Q852" s="286"/>
      <c r="R852" s="309"/>
      <c r="S852" s="271"/>
      <c r="T852" s="272"/>
      <c r="U852" s="271"/>
      <c r="V852" s="271"/>
      <c r="W852" s="271"/>
      <c r="X852" s="271"/>
      <c r="Y852" s="271"/>
      <c r="Z852" s="271"/>
      <c r="AA852" s="271"/>
      <c r="AB852" s="273"/>
    </row>
    <row r="853" spans="3:28" customFormat="1" ht="15" customHeight="1">
      <c r="C853" s="238"/>
      <c r="D853" s="227"/>
      <c r="E853" s="286"/>
      <c r="F853" s="286"/>
      <c r="G853" s="286"/>
      <c r="H853" s="286"/>
      <c r="I853" s="286"/>
      <c r="J853" s="287"/>
      <c r="K853" s="288"/>
      <c r="L853" s="287"/>
      <c r="M853" s="286"/>
      <c r="N853" s="286"/>
      <c r="O853" s="286"/>
      <c r="P853" s="286"/>
      <c r="Q853" s="286"/>
      <c r="R853" s="309"/>
      <c r="S853" s="271"/>
      <c r="T853" s="272"/>
      <c r="U853" s="271"/>
      <c r="V853" s="271"/>
      <c r="W853" s="271"/>
      <c r="X853" s="271"/>
      <c r="Y853" s="271"/>
      <c r="Z853" s="271"/>
      <c r="AA853" s="271"/>
      <c r="AB853" s="273"/>
    </row>
    <row r="854" spans="3:28" customFormat="1" ht="15" customHeight="1">
      <c r="C854" s="238"/>
      <c r="D854" s="227"/>
      <c r="E854" s="286"/>
      <c r="F854" s="286"/>
      <c r="G854" s="286"/>
      <c r="H854" s="286"/>
      <c r="I854" s="286"/>
      <c r="J854" s="287"/>
      <c r="K854" s="288"/>
      <c r="L854" s="287"/>
      <c r="M854" s="286"/>
      <c r="N854" s="286"/>
      <c r="O854" s="286"/>
      <c r="P854" s="286"/>
      <c r="Q854" s="286"/>
      <c r="R854" s="309"/>
      <c r="S854" s="271"/>
      <c r="T854" s="272"/>
      <c r="U854" s="271"/>
      <c r="V854" s="271"/>
      <c r="W854" s="271"/>
      <c r="X854" s="271"/>
      <c r="Y854" s="271"/>
      <c r="Z854" s="271"/>
      <c r="AA854" s="271"/>
      <c r="AB854" s="273"/>
    </row>
    <row r="855" spans="3:28" customFormat="1" ht="15" customHeight="1">
      <c r="C855" s="238"/>
      <c r="D855" s="227"/>
      <c r="E855" s="286"/>
      <c r="F855" s="286"/>
      <c r="G855" s="286"/>
      <c r="H855" s="286"/>
      <c r="I855" s="286"/>
      <c r="J855" s="287"/>
      <c r="K855" s="288"/>
      <c r="L855" s="287"/>
      <c r="M855" s="286"/>
      <c r="N855" s="286"/>
      <c r="O855" s="286"/>
      <c r="P855" s="286"/>
      <c r="Q855" s="286"/>
      <c r="R855" s="309"/>
      <c r="S855" s="271"/>
      <c r="T855" s="272"/>
      <c r="U855" s="271"/>
      <c r="V855" s="271"/>
      <c r="W855" s="271"/>
      <c r="X855" s="271"/>
      <c r="Y855" s="271"/>
      <c r="Z855" s="271"/>
      <c r="AA855" s="271"/>
      <c r="AB855" s="273"/>
    </row>
    <row r="856" spans="3:28" customFormat="1" ht="15" customHeight="1">
      <c r="C856" s="238"/>
      <c r="D856" s="227"/>
      <c r="E856" s="286"/>
      <c r="F856" s="286"/>
      <c r="G856" s="286"/>
      <c r="H856" s="286"/>
      <c r="I856" s="286"/>
      <c r="J856" s="287"/>
      <c r="K856" s="288"/>
      <c r="L856" s="287"/>
      <c r="M856" s="286"/>
      <c r="N856" s="286"/>
      <c r="O856" s="286"/>
      <c r="P856" s="286"/>
      <c r="Q856" s="286"/>
      <c r="R856" s="309"/>
      <c r="S856" s="271"/>
      <c r="T856" s="272"/>
      <c r="U856" s="271"/>
      <c r="V856" s="271"/>
      <c r="W856" s="271"/>
      <c r="X856" s="271"/>
      <c r="Y856" s="271"/>
      <c r="Z856" s="271"/>
      <c r="AA856" s="271"/>
      <c r="AB856" s="273"/>
    </row>
    <row r="857" spans="3:28" customFormat="1" ht="15" customHeight="1">
      <c r="C857" s="238"/>
      <c r="D857" s="227"/>
      <c r="E857" s="286"/>
      <c r="F857" s="286"/>
      <c r="G857" s="286"/>
      <c r="H857" s="286"/>
      <c r="I857" s="286"/>
      <c r="J857" s="287"/>
      <c r="K857" s="288"/>
      <c r="L857" s="287"/>
      <c r="M857" s="286"/>
      <c r="N857" s="286"/>
      <c r="O857" s="286"/>
      <c r="P857" s="286"/>
      <c r="Q857" s="286"/>
      <c r="R857" s="309"/>
      <c r="S857" s="271"/>
      <c r="T857" s="272"/>
      <c r="U857" s="271"/>
      <c r="V857" s="271"/>
      <c r="W857" s="271"/>
      <c r="X857" s="271"/>
      <c r="Y857" s="271"/>
      <c r="Z857" s="271"/>
      <c r="AA857" s="271"/>
      <c r="AB857" s="273"/>
    </row>
    <row r="858" spans="3:28" customFormat="1" ht="15" customHeight="1">
      <c r="C858" s="238"/>
      <c r="D858" s="227"/>
      <c r="E858" s="286"/>
      <c r="F858" s="286"/>
      <c r="G858" s="286"/>
      <c r="H858" s="286"/>
      <c r="I858" s="286"/>
      <c r="J858" s="287"/>
      <c r="K858" s="288"/>
      <c r="L858" s="287"/>
      <c r="M858" s="286"/>
      <c r="N858" s="286"/>
      <c r="O858" s="286"/>
      <c r="P858" s="286"/>
      <c r="Q858" s="286"/>
      <c r="R858" s="309"/>
      <c r="S858" s="271"/>
      <c r="T858" s="272"/>
      <c r="U858" s="271"/>
      <c r="V858" s="271"/>
      <c r="W858" s="271"/>
      <c r="X858" s="271"/>
      <c r="Y858" s="271"/>
      <c r="Z858" s="271"/>
      <c r="AA858" s="271"/>
      <c r="AB858" s="273"/>
    </row>
    <row r="859" spans="3:28" customFormat="1" ht="15" customHeight="1">
      <c r="C859" s="238"/>
      <c r="D859" s="227"/>
      <c r="E859" s="286"/>
      <c r="F859" s="286"/>
      <c r="G859" s="286"/>
      <c r="H859" s="286"/>
      <c r="I859" s="286"/>
      <c r="J859" s="287"/>
      <c r="K859" s="288"/>
      <c r="L859" s="287"/>
      <c r="M859" s="286"/>
      <c r="N859" s="286"/>
      <c r="O859" s="286"/>
      <c r="P859" s="286"/>
      <c r="Q859" s="286"/>
      <c r="R859" s="309"/>
      <c r="S859" s="271"/>
      <c r="T859" s="272"/>
      <c r="U859" s="271"/>
      <c r="V859" s="271"/>
      <c r="W859" s="271"/>
      <c r="X859" s="271"/>
      <c r="Y859" s="271"/>
      <c r="Z859" s="271"/>
      <c r="AA859" s="271"/>
      <c r="AB859" s="273"/>
    </row>
    <row r="860" spans="3:28" customFormat="1" ht="15" customHeight="1">
      <c r="C860" s="238"/>
      <c r="D860" s="227"/>
      <c r="E860" s="286"/>
      <c r="F860" s="286"/>
      <c r="G860" s="286"/>
      <c r="H860" s="286"/>
      <c r="I860" s="286"/>
      <c r="J860" s="287"/>
      <c r="K860" s="288"/>
      <c r="L860" s="287"/>
      <c r="M860" s="286"/>
      <c r="N860" s="286"/>
      <c r="O860" s="286"/>
      <c r="P860" s="286"/>
      <c r="Q860" s="286"/>
      <c r="R860" s="309"/>
      <c r="S860" s="271"/>
      <c r="T860" s="272"/>
      <c r="U860" s="271"/>
      <c r="V860" s="271"/>
      <c r="W860" s="271"/>
      <c r="X860" s="271"/>
      <c r="Y860" s="271"/>
      <c r="Z860" s="271"/>
      <c r="AA860" s="271"/>
      <c r="AB860" s="273"/>
    </row>
    <row r="861" spans="3:28" customFormat="1" ht="15" customHeight="1">
      <c r="C861" s="238"/>
      <c r="D861" s="227"/>
      <c r="E861" s="286"/>
      <c r="F861" s="286"/>
      <c r="G861" s="286"/>
      <c r="H861" s="286"/>
      <c r="I861" s="286"/>
      <c r="J861" s="287"/>
      <c r="K861" s="288"/>
      <c r="L861" s="287"/>
      <c r="M861" s="286"/>
      <c r="N861" s="286"/>
      <c r="O861" s="286"/>
      <c r="P861" s="286"/>
      <c r="Q861" s="286"/>
      <c r="R861" s="309"/>
      <c r="S861" s="271"/>
      <c r="T861" s="272"/>
      <c r="U861" s="271"/>
      <c r="V861" s="271"/>
      <c r="W861" s="271"/>
      <c r="X861" s="271"/>
      <c r="Y861" s="271"/>
      <c r="Z861" s="271"/>
      <c r="AA861" s="271"/>
      <c r="AB861" s="273"/>
    </row>
    <row r="862" spans="3:28" customFormat="1" ht="15" customHeight="1">
      <c r="C862" s="238"/>
      <c r="D862" s="227"/>
      <c r="E862" s="286"/>
      <c r="F862" s="286"/>
      <c r="G862" s="286"/>
      <c r="H862" s="286"/>
      <c r="I862" s="286"/>
      <c r="J862" s="287"/>
      <c r="K862" s="288"/>
      <c r="L862" s="287"/>
      <c r="M862" s="286"/>
      <c r="N862" s="286"/>
      <c r="O862" s="286"/>
      <c r="P862" s="286"/>
      <c r="Q862" s="286"/>
      <c r="R862" s="309"/>
      <c r="S862" s="271"/>
      <c r="T862" s="272"/>
      <c r="U862" s="271"/>
      <c r="V862" s="271"/>
      <c r="W862" s="271"/>
      <c r="X862" s="271"/>
      <c r="Y862" s="271"/>
      <c r="Z862" s="271"/>
      <c r="AA862" s="271"/>
      <c r="AB862" s="273"/>
    </row>
    <row r="863" spans="3:28" customFormat="1" ht="15" customHeight="1">
      <c r="C863" s="238"/>
      <c r="D863" s="227"/>
      <c r="E863" s="286"/>
      <c r="F863" s="286"/>
      <c r="G863" s="286"/>
      <c r="H863" s="286"/>
      <c r="I863" s="286"/>
      <c r="J863" s="287"/>
      <c r="K863" s="288"/>
      <c r="L863" s="287"/>
      <c r="M863" s="286"/>
      <c r="N863" s="286"/>
      <c r="O863" s="286"/>
      <c r="P863" s="286"/>
      <c r="Q863" s="286"/>
      <c r="R863" s="309"/>
      <c r="S863" s="271"/>
      <c r="T863" s="272"/>
      <c r="U863" s="271"/>
      <c r="V863" s="271"/>
      <c r="W863" s="271"/>
      <c r="X863" s="271"/>
      <c r="Y863" s="271"/>
      <c r="Z863" s="271"/>
      <c r="AA863" s="271"/>
      <c r="AB863" s="273"/>
    </row>
    <row r="864" spans="3:28" customFormat="1" ht="15" customHeight="1">
      <c r="C864" s="238"/>
      <c r="D864" s="227"/>
      <c r="E864" s="286"/>
      <c r="F864" s="286"/>
      <c r="G864" s="286"/>
      <c r="H864" s="286"/>
      <c r="I864" s="286"/>
      <c r="J864" s="287"/>
      <c r="K864" s="288"/>
      <c r="L864" s="287"/>
      <c r="M864" s="286"/>
      <c r="N864" s="286"/>
      <c r="O864" s="286"/>
      <c r="P864" s="286"/>
      <c r="Q864" s="286"/>
      <c r="R864" s="309"/>
      <c r="S864" s="271"/>
      <c r="T864" s="272"/>
      <c r="U864" s="271"/>
      <c r="V864" s="271"/>
      <c r="W864" s="271"/>
      <c r="X864" s="271"/>
      <c r="Y864" s="271"/>
      <c r="Z864" s="271"/>
      <c r="AA864" s="271"/>
      <c r="AB864" s="273"/>
    </row>
    <row r="865" spans="3:28" customFormat="1" ht="15" customHeight="1">
      <c r="C865" s="238"/>
      <c r="D865" s="227"/>
      <c r="E865" s="286"/>
      <c r="F865" s="286"/>
      <c r="G865" s="286"/>
      <c r="H865" s="286"/>
      <c r="I865" s="286"/>
      <c r="J865" s="287"/>
      <c r="K865" s="288"/>
      <c r="L865" s="287"/>
      <c r="M865" s="286"/>
      <c r="N865" s="286"/>
      <c r="O865" s="286"/>
      <c r="P865" s="286"/>
      <c r="Q865" s="286"/>
      <c r="R865" s="309"/>
      <c r="S865" s="271"/>
      <c r="T865" s="272"/>
      <c r="U865" s="271"/>
      <c r="V865" s="271"/>
      <c r="W865" s="271"/>
      <c r="X865" s="271"/>
      <c r="Y865" s="271"/>
      <c r="Z865" s="271"/>
      <c r="AA865" s="271"/>
      <c r="AB865" s="273"/>
    </row>
    <row r="866" spans="3:28" customFormat="1" ht="15" customHeight="1">
      <c r="C866" s="238"/>
      <c r="D866" s="227"/>
      <c r="E866" s="286"/>
      <c r="F866" s="286"/>
      <c r="G866" s="286"/>
      <c r="H866" s="286"/>
      <c r="I866" s="286"/>
      <c r="J866" s="287"/>
      <c r="K866" s="288"/>
      <c r="L866" s="287"/>
      <c r="M866" s="286"/>
      <c r="N866" s="286"/>
      <c r="O866" s="286"/>
      <c r="P866" s="286"/>
      <c r="Q866" s="286"/>
      <c r="R866" s="309"/>
      <c r="S866" s="271"/>
      <c r="T866" s="272"/>
      <c r="U866" s="271"/>
      <c r="V866" s="271"/>
      <c r="W866" s="271"/>
      <c r="X866" s="271"/>
      <c r="Y866" s="271"/>
      <c r="Z866" s="271"/>
      <c r="AA866" s="271"/>
      <c r="AB866" s="273"/>
    </row>
    <row r="867" spans="3:28" customFormat="1" ht="15" customHeight="1">
      <c r="C867" s="238"/>
      <c r="D867" s="227"/>
      <c r="E867" s="286"/>
      <c r="F867" s="286"/>
      <c r="G867" s="286"/>
      <c r="H867" s="286"/>
      <c r="I867" s="286"/>
      <c r="J867" s="287"/>
      <c r="K867" s="288"/>
      <c r="L867" s="287"/>
      <c r="M867" s="286"/>
      <c r="N867" s="286"/>
      <c r="O867" s="286"/>
      <c r="P867" s="286"/>
      <c r="Q867" s="286"/>
      <c r="R867" s="309"/>
      <c r="S867" s="271"/>
      <c r="T867" s="272"/>
      <c r="U867" s="271"/>
      <c r="V867" s="271"/>
      <c r="W867" s="271"/>
      <c r="X867" s="271"/>
      <c r="Y867" s="271"/>
      <c r="Z867" s="271"/>
      <c r="AA867" s="271"/>
      <c r="AB867" s="273"/>
    </row>
    <row r="868" spans="3:28" customFormat="1" ht="15" customHeight="1">
      <c r="C868" s="238"/>
      <c r="D868" s="227"/>
      <c r="E868" s="286"/>
      <c r="F868" s="286"/>
      <c r="G868" s="286"/>
      <c r="H868" s="286"/>
      <c r="I868" s="286"/>
      <c r="J868" s="287"/>
      <c r="K868" s="288"/>
      <c r="L868" s="287"/>
      <c r="M868" s="286"/>
      <c r="N868" s="286"/>
      <c r="O868" s="286"/>
      <c r="P868" s="286"/>
      <c r="Q868" s="286"/>
      <c r="R868" s="309"/>
      <c r="S868" s="271"/>
      <c r="T868" s="272"/>
      <c r="U868" s="271"/>
      <c r="V868" s="271"/>
      <c r="W868" s="271"/>
      <c r="X868" s="271"/>
      <c r="Y868" s="271"/>
      <c r="Z868" s="271"/>
      <c r="AA868" s="271"/>
      <c r="AB868" s="273"/>
    </row>
    <row r="869" spans="3:28" customFormat="1" ht="15" customHeight="1">
      <c r="C869" s="238"/>
      <c r="D869" s="227"/>
      <c r="E869" s="286"/>
      <c r="F869" s="286"/>
      <c r="G869" s="286"/>
      <c r="H869" s="286"/>
      <c r="I869" s="286"/>
      <c r="J869" s="287"/>
      <c r="K869" s="288"/>
      <c r="L869" s="287"/>
      <c r="M869" s="286"/>
      <c r="N869" s="286"/>
      <c r="O869" s="286"/>
      <c r="P869" s="286"/>
      <c r="Q869" s="286"/>
      <c r="R869" s="309"/>
      <c r="S869" s="271"/>
      <c r="T869" s="272"/>
      <c r="U869" s="271"/>
      <c r="V869" s="271"/>
      <c r="W869" s="271"/>
      <c r="X869" s="271"/>
      <c r="Y869" s="271"/>
      <c r="Z869" s="271"/>
      <c r="AA869" s="271"/>
      <c r="AB869" s="273"/>
    </row>
    <row r="870" spans="3:28" customFormat="1" ht="15" customHeight="1">
      <c r="C870" s="238"/>
      <c r="D870" s="227"/>
      <c r="E870" s="286"/>
      <c r="F870" s="286"/>
      <c r="G870" s="286"/>
      <c r="H870" s="286"/>
      <c r="I870" s="286"/>
      <c r="J870" s="287"/>
      <c r="K870" s="288"/>
      <c r="L870" s="287"/>
      <c r="M870" s="286"/>
      <c r="N870" s="286"/>
      <c r="O870" s="286"/>
      <c r="P870" s="286"/>
      <c r="Q870" s="286"/>
      <c r="R870" s="309"/>
      <c r="S870" s="271"/>
      <c r="T870" s="272"/>
      <c r="U870" s="271"/>
      <c r="V870" s="271"/>
      <c r="W870" s="271"/>
      <c r="X870" s="271"/>
      <c r="Y870" s="271"/>
      <c r="Z870" s="271"/>
      <c r="AA870" s="271"/>
      <c r="AB870" s="273"/>
    </row>
    <row r="871" spans="3:28" customFormat="1" ht="15" customHeight="1">
      <c r="C871" s="238"/>
      <c r="D871" s="227"/>
      <c r="E871" s="286"/>
      <c r="F871" s="286"/>
      <c r="G871" s="286"/>
      <c r="H871" s="286"/>
      <c r="I871" s="286"/>
      <c r="J871" s="287"/>
      <c r="K871" s="288"/>
      <c r="L871" s="287"/>
      <c r="M871" s="286"/>
      <c r="N871" s="286"/>
      <c r="O871" s="286"/>
      <c r="P871" s="286"/>
      <c r="Q871" s="286"/>
      <c r="R871" s="309"/>
      <c r="S871" s="271"/>
      <c r="T871" s="272"/>
      <c r="U871" s="271"/>
      <c r="V871" s="271"/>
      <c r="W871" s="271"/>
      <c r="X871" s="271"/>
      <c r="Y871" s="271"/>
      <c r="Z871" s="271"/>
      <c r="AA871" s="271"/>
      <c r="AB871" s="273"/>
    </row>
    <row r="872" spans="3:28" customFormat="1" ht="15" customHeight="1">
      <c r="C872" s="238"/>
      <c r="D872" s="227"/>
      <c r="E872" s="286"/>
      <c r="F872" s="286"/>
      <c r="G872" s="286"/>
      <c r="H872" s="286"/>
      <c r="I872" s="286"/>
      <c r="J872" s="287"/>
      <c r="K872" s="288"/>
      <c r="L872" s="287"/>
      <c r="M872" s="286"/>
      <c r="N872" s="286"/>
      <c r="O872" s="286"/>
      <c r="P872" s="286"/>
      <c r="Q872" s="286"/>
      <c r="R872" s="309"/>
      <c r="S872" s="271"/>
      <c r="T872" s="272"/>
      <c r="U872" s="271"/>
      <c r="V872" s="271"/>
      <c r="W872" s="271"/>
      <c r="X872" s="271"/>
      <c r="Y872" s="271"/>
      <c r="Z872" s="271"/>
      <c r="AA872" s="271"/>
      <c r="AB872" s="273"/>
    </row>
    <row r="873" spans="3:28" customFormat="1" ht="15" customHeight="1">
      <c r="C873" s="238"/>
      <c r="D873" s="227"/>
      <c r="E873" s="286"/>
      <c r="F873" s="286"/>
      <c r="G873" s="286"/>
      <c r="H873" s="286"/>
      <c r="I873" s="286"/>
      <c r="J873" s="287"/>
      <c r="K873" s="288"/>
      <c r="L873" s="287"/>
      <c r="M873" s="286"/>
      <c r="N873" s="286"/>
      <c r="O873" s="286"/>
      <c r="P873" s="286"/>
      <c r="Q873" s="286"/>
      <c r="R873" s="309"/>
      <c r="S873" s="271"/>
      <c r="T873" s="272"/>
      <c r="U873" s="271"/>
      <c r="V873" s="271"/>
      <c r="W873" s="271"/>
      <c r="X873" s="271"/>
      <c r="Y873" s="271"/>
      <c r="Z873" s="271"/>
      <c r="AA873" s="271"/>
      <c r="AB873" s="273"/>
    </row>
    <row r="874" spans="3:28" customFormat="1" ht="15" customHeight="1">
      <c r="C874" s="238"/>
      <c r="D874" s="227"/>
      <c r="E874" s="286"/>
      <c r="F874" s="286"/>
      <c r="G874" s="286"/>
      <c r="H874" s="286"/>
      <c r="I874" s="286"/>
      <c r="J874" s="287"/>
      <c r="K874" s="288"/>
      <c r="L874" s="287"/>
      <c r="M874" s="286"/>
      <c r="N874" s="286"/>
      <c r="O874" s="286"/>
      <c r="P874" s="286"/>
      <c r="Q874" s="286"/>
      <c r="R874" s="309"/>
      <c r="S874" s="271"/>
      <c r="T874" s="272"/>
      <c r="U874" s="271"/>
      <c r="V874" s="271"/>
      <c r="W874" s="271"/>
      <c r="X874" s="271"/>
      <c r="Y874" s="271"/>
      <c r="Z874" s="271"/>
      <c r="AA874" s="271"/>
      <c r="AB874" s="273"/>
    </row>
    <row r="875" spans="3:28" customFormat="1" ht="15" customHeight="1">
      <c r="C875" s="238"/>
      <c r="D875" s="227"/>
      <c r="E875" s="286"/>
      <c r="F875" s="286"/>
      <c r="G875" s="286"/>
      <c r="H875" s="286"/>
      <c r="I875" s="286"/>
      <c r="J875" s="287"/>
      <c r="K875" s="288"/>
      <c r="L875" s="287"/>
      <c r="M875" s="286"/>
      <c r="N875" s="286"/>
      <c r="O875" s="286"/>
      <c r="P875" s="286"/>
      <c r="Q875" s="286"/>
      <c r="R875" s="309"/>
      <c r="S875" s="271"/>
      <c r="T875" s="272"/>
      <c r="U875" s="271"/>
      <c r="V875" s="271"/>
      <c r="W875" s="271"/>
      <c r="X875" s="271"/>
      <c r="Y875" s="271"/>
      <c r="Z875" s="271"/>
      <c r="AA875" s="271"/>
      <c r="AB875" s="273"/>
    </row>
    <row r="876" spans="3:28" customFormat="1" ht="15" customHeight="1">
      <c r="C876" s="238"/>
      <c r="D876" s="227"/>
      <c r="E876" s="286"/>
      <c r="F876" s="286"/>
      <c r="G876" s="286"/>
      <c r="H876" s="286"/>
      <c r="I876" s="286"/>
      <c r="J876" s="287"/>
      <c r="K876" s="288"/>
      <c r="L876" s="287"/>
      <c r="M876" s="286"/>
      <c r="N876" s="286"/>
      <c r="O876" s="286"/>
      <c r="P876" s="286"/>
      <c r="Q876" s="286"/>
      <c r="R876" s="309"/>
      <c r="S876" s="271"/>
      <c r="T876" s="272"/>
      <c r="U876" s="271"/>
      <c r="V876" s="271"/>
      <c r="W876" s="271"/>
      <c r="X876" s="271"/>
      <c r="Y876" s="271"/>
      <c r="Z876" s="271"/>
      <c r="AA876" s="271"/>
      <c r="AB876" s="273"/>
    </row>
    <row r="877" spans="3:28" customFormat="1" ht="15" customHeight="1">
      <c r="C877" s="238"/>
      <c r="D877" s="227"/>
      <c r="E877" s="286"/>
      <c r="F877" s="286"/>
      <c r="G877" s="286"/>
      <c r="H877" s="286"/>
      <c r="I877" s="286"/>
      <c r="J877" s="287"/>
      <c r="K877" s="288"/>
      <c r="L877" s="287"/>
      <c r="M877" s="286"/>
      <c r="N877" s="286"/>
      <c r="O877" s="286"/>
      <c r="P877" s="286"/>
      <c r="Q877" s="286"/>
      <c r="R877" s="309"/>
      <c r="S877" s="271"/>
      <c r="T877" s="272"/>
      <c r="U877" s="271"/>
      <c r="V877" s="271"/>
      <c r="W877" s="271"/>
      <c r="X877" s="271"/>
      <c r="Y877" s="271"/>
      <c r="Z877" s="271"/>
      <c r="AA877" s="271"/>
      <c r="AB877" s="273"/>
    </row>
    <row r="878" spans="3:28" customFormat="1" ht="15" customHeight="1">
      <c r="C878" s="238"/>
      <c r="D878" s="227"/>
      <c r="E878" s="286"/>
      <c r="F878" s="286"/>
      <c r="G878" s="286"/>
      <c r="H878" s="286"/>
      <c r="I878" s="286"/>
      <c r="J878" s="287"/>
      <c r="K878" s="288"/>
      <c r="L878" s="287"/>
      <c r="M878" s="286"/>
      <c r="N878" s="286"/>
      <c r="O878" s="286"/>
      <c r="P878" s="286"/>
      <c r="Q878" s="286"/>
      <c r="R878" s="309"/>
      <c r="S878" s="271"/>
      <c r="T878" s="272"/>
      <c r="U878" s="271"/>
      <c r="V878" s="271"/>
      <c r="W878" s="271"/>
      <c r="X878" s="271"/>
      <c r="Y878" s="271"/>
      <c r="Z878" s="271"/>
      <c r="AA878" s="271"/>
      <c r="AB878" s="273"/>
    </row>
    <row r="879" spans="3:28" customFormat="1" ht="15" customHeight="1">
      <c r="C879" s="238"/>
      <c r="D879" s="227"/>
      <c r="E879" s="286"/>
      <c r="F879" s="286"/>
      <c r="G879" s="286"/>
      <c r="H879" s="286"/>
      <c r="I879" s="286"/>
      <c r="J879" s="287"/>
      <c r="K879" s="288"/>
      <c r="L879" s="287"/>
      <c r="M879" s="286"/>
      <c r="N879" s="286"/>
      <c r="O879" s="286"/>
      <c r="P879" s="286"/>
      <c r="Q879" s="286"/>
      <c r="R879" s="309"/>
      <c r="S879" s="271"/>
      <c r="T879" s="272"/>
      <c r="U879" s="271"/>
      <c r="V879" s="271"/>
      <c r="W879" s="271"/>
      <c r="X879" s="271"/>
      <c r="Y879" s="271"/>
      <c r="Z879" s="271"/>
      <c r="AA879" s="271"/>
      <c r="AB879" s="273"/>
    </row>
    <row r="880" spans="3:28" customFormat="1" ht="15" customHeight="1">
      <c r="C880" s="238"/>
      <c r="D880" s="227"/>
      <c r="E880" s="286"/>
      <c r="F880" s="286"/>
      <c r="G880" s="286"/>
      <c r="H880" s="286"/>
      <c r="I880" s="286"/>
      <c r="J880" s="287"/>
      <c r="K880" s="288"/>
      <c r="L880" s="287"/>
      <c r="M880" s="286"/>
      <c r="N880" s="286"/>
      <c r="O880" s="286"/>
      <c r="P880" s="286"/>
      <c r="Q880" s="286"/>
      <c r="R880" s="309"/>
      <c r="S880" s="271"/>
      <c r="T880" s="272"/>
      <c r="U880" s="271"/>
      <c r="V880" s="271"/>
      <c r="W880" s="271"/>
      <c r="X880" s="271"/>
      <c r="Y880" s="271"/>
      <c r="Z880" s="271"/>
      <c r="AA880" s="271"/>
      <c r="AB880" s="273"/>
    </row>
    <row r="881" spans="3:28" customFormat="1" ht="15" customHeight="1">
      <c r="C881" s="238"/>
      <c r="D881" s="227"/>
      <c r="E881" s="286"/>
      <c r="F881" s="286"/>
      <c r="G881" s="286"/>
      <c r="H881" s="286"/>
      <c r="I881" s="286"/>
      <c r="J881" s="287"/>
      <c r="K881" s="288"/>
      <c r="L881" s="287"/>
      <c r="M881" s="286"/>
      <c r="N881" s="286"/>
      <c r="O881" s="286"/>
      <c r="P881" s="286"/>
      <c r="Q881" s="286"/>
      <c r="R881" s="309"/>
      <c r="S881" s="271"/>
      <c r="T881" s="272"/>
      <c r="U881" s="271"/>
      <c r="V881" s="271"/>
      <c r="W881" s="271"/>
      <c r="X881" s="271"/>
      <c r="Y881" s="271"/>
      <c r="Z881" s="271"/>
      <c r="AA881" s="271"/>
      <c r="AB881" s="273"/>
    </row>
    <row r="882" spans="3:28" customFormat="1" ht="15" customHeight="1">
      <c r="C882" s="238"/>
      <c r="D882" s="227"/>
      <c r="E882" s="286"/>
      <c r="F882" s="286"/>
      <c r="G882" s="286"/>
      <c r="H882" s="286"/>
      <c r="I882" s="286"/>
      <c r="J882" s="287"/>
      <c r="K882" s="288"/>
      <c r="L882" s="287"/>
      <c r="M882" s="286"/>
      <c r="N882" s="286"/>
      <c r="O882" s="286"/>
      <c r="P882" s="286"/>
      <c r="Q882" s="286"/>
      <c r="R882" s="309"/>
      <c r="S882" s="271"/>
      <c r="T882" s="272"/>
      <c r="U882" s="271"/>
      <c r="V882" s="271"/>
      <c r="W882" s="271"/>
      <c r="X882" s="271"/>
      <c r="Y882" s="271"/>
      <c r="Z882" s="271"/>
      <c r="AA882" s="271"/>
      <c r="AB882" s="273"/>
    </row>
    <row r="883" spans="3:28" customFormat="1" ht="15" customHeight="1">
      <c r="C883" s="238"/>
      <c r="D883" s="227"/>
      <c r="E883" s="286"/>
      <c r="F883" s="286"/>
      <c r="G883" s="286"/>
      <c r="H883" s="286"/>
      <c r="I883" s="286"/>
      <c r="J883" s="287"/>
      <c r="K883" s="288"/>
      <c r="L883" s="287"/>
      <c r="M883" s="286"/>
      <c r="N883" s="286"/>
      <c r="O883" s="286"/>
      <c r="P883" s="286"/>
      <c r="Q883" s="286"/>
      <c r="R883" s="309"/>
      <c r="S883" s="271"/>
      <c r="T883" s="272"/>
      <c r="U883" s="271"/>
      <c r="V883" s="271"/>
      <c r="W883" s="271"/>
      <c r="X883" s="271"/>
      <c r="Y883" s="271"/>
      <c r="Z883" s="271"/>
      <c r="AA883" s="271"/>
      <c r="AB883" s="273"/>
    </row>
    <row r="884" spans="3:28" customFormat="1" ht="15" customHeight="1">
      <c r="C884" s="238"/>
      <c r="D884" s="227"/>
      <c r="E884" s="286"/>
      <c r="F884" s="286"/>
      <c r="G884" s="286"/>
      <c r="H884" s="286"/>
      <c r="I884" s="286"/>
      <c r="J884" s="287"/>
      <c r="K884" s="288"/>
      <c r="L884" s="287"/>
      <c r="M884" s="286"/>
      <c r="N884" s="286"/>
      <c r="O884" s="286"/>
      <c r="P884" s="286"/>
      <c r="Q884" s="286"/>
      <c r="R884" s="309"/>
      <c r="S884" s="271"/>
      <c r="T884" s="272"/>
      <c r="U884" s="271"/>
      <c r="V884" s="271"/>
      <c r="W884" s="271"/>
      <c r="X884" s="271"/>
      <c r="Y884" s="271"/>
      <c r="Z884" s="271"/>
      <c r="AA884" s="271"/>
      <c r="AB884" s="273"/>
    </row>
    <row r="885" spans="3:28" customFormat="1" ht="15" customHeight="1">
      <c r="C885" s="238"/>
      <c r="D885" s="227"/>
      <c r="E885" s="286"/>
      <c r="F885" s="286"/>
      <c r="G885" s="286"/>
      <c r="H885" s="286"/>
      <c r="I885" s="286"/>
      <c r="J885" s="287"/>
      <c r="K885" s="288"/>
      <c r="L885" s="287"/>
      <c r="M885" s="286"/>
      <c r="N885" s="286"/>
      <c r="O885" s="286"/>
      <c r="P885" s="286"/>
      <c r="Q885" s="286"/>
      <c r="R885" s="309"/>
      <c r="S885" s="271"/>
      <c r="T885" s="272"/>
      <c r="U885" s="271"/>
      <c r="V885" s="271"/>
      <c r="W885" s="271"/>
      <c r="X885" s="271"/>
      <c r="Y885" s="271"/>
      <c r="Z885" s="271"/>
      <c r="AA885" s="271"/>
      <c r="AB885" s="273"/>
    </row>
    <row r="886" spans="3:28" customFormat="1" ht="15" customHeight="1">
      <c r="C886" s="238"/>
      <c r="D886" s="227"/>
      <c r="E886" s="286"/>
      <c r="F886" s="286"/>
      <c r="G886" s="286"/>
      <c r="H886" s="286"/>
      <c r="I886" s="286"/>
      <c r="J886" s="287"/>
      <c r="K886" s="288"/>
      <c r="L886" s="287"/>
      <c r="M886" s="286"/>
      <c r="N886" s="286"/>
      <c r="O886" s="286"/>
      <c r="P886" s="286"/>
      <c r="Q886" s="286"/>
      <c r="R886" s="309"/>
      <c r="S886" s="271"/>
      <c r="T886" s="272"/>
      <c r="U886" s="271"/>
      <c r="V886" s="271"/>
      <c r="W886" s="271"/>
      <c r="X886" s="271"/>
      <c r="Y886" s="271"/>
      <c r="Z886" s="271"/>
      <c r="AA886" s="271"/>
      <c r="AB886" s="273"/>
    </row>
    <row r="887" spans="3:28" customFormat="1" ht="15" customHeight="1">
      <c r="C887" s="238"/>
      <c r="D887" s="227"/>
      <c r="E887" s="286"/>
      <c r="F887" s="286"/>
      <c r="G887" s="286"/>
      <c r="H887" s="286"/>
      <c r="I887" s="286"/>
      <c r="J887" s="287"/>
      <c r="K887" s="288"/>
      <c r="L887" s="287"/>
      <c r="M887" s="286"/>
      <c r="N887" s="286"/>
      <c r="O887" s="286"/>
      <c r="P887" s="286"/>
      <c r="Q887" s="286"/>
      <c r="R887" s="309"/>
      <c r="S887" s="271"/>
      <c r="T887" s="272"/>
      <c r="U887" s="271"/>
      <c r="V887" s="271"/>
      <c r="W887" s="271"/>
      <c r="X887" s="271"/>
      <c r="Y887" s="271"/>
      <c r="Z887" s="271"/>
      <c r="AA887" s="271"/>
      <c r="AB887" s="273"/>
    </row>
    <row r="888" spans="3:28" customFormat="1" ht="15" customHeight="1">
      <c r="C888" s="238"/>
      <c r="D888" s="227"/>
      <c r="E888" s="286"/>
      <c r="F888" s="286"/>
      <c r="G888" s="286"/>
      <c r="H888" s="286"/>
      <c r="I888" s="286"/>
      <c r="J888" s="287"/>
      <c r="K888" s="288"/>
      <c r="L888" s="287"/>
      <c r="M888" s="286"/>
      <c r="N888" s="286"/>
      <c r="O888" s="286"/>
      <c r="P888" s="286"/>
      <c r="Q888" s="286"/>
      <c r="R888" s="309"/>
      <c r="S888" s="271"/>
      <c r="T888" s="272"/>
      <c r="U888" s="271"/>
      <c r="V888" s="271"/>
      <c r="W888" s="271"/>
      <c r="X888" s="271"/>
      <c r="Y888" s="271"/>
      <c r="Z888" s="271"/>
      <c r="AA888" s="271"/>
      <c r="AB888" s="273"/>
    </row>
    <row r="889" spans="3:28" customFormat="1" ht="15" customHeight="1">
      <c r="C889" s="238"/>
      <c r="D889" s="227"/>
      <c r="E889" s="286"/>
      <c r="F889" s="286"/>
      <c r="G889" s="286"/>
      <c r="H889" s="286"/>
      <c r="I889" s="286"/>
      <c r="J889" s="287"/>
      <c r="K889" s="288"/>
      <c r="L889" s="287"/>
      <c r="M889" s="286"/>
      <c r="N889" s="286"/>
      <c r="O889" s="286"/>
      <c r="P889" s="286"/>
      <c r="Q889" s="286"/>
      <c r="R889" s="309"/>
      <c r="S889" s="271"/>
      <c r="T889" s="272"/>
      <c r="U889" s="271"/>
      <c r="V889" s="271"/>
      <c r="W889" s="271"/>
      <c r="X889" s="271"/>
      <c r="Y889" s="271"/>
      <c r="Z889" s="271"/>
      <c r="AA889" s="271"/>
      <c r="AB889" s="273"/>
    </row>
    <row r="890" spans="3:28" customFormat="1" ht="15" customHeight="1">
      <c r="C890" s="238"/>
      <c r="D890" s="227"/>
      <c r="E890" s="286"/>
      <c r="F890" s="286"/>
      <c r="G890" s="286"/>
      <c r="H890" s="286"/>
      <c r="I890" s="286"/>
      <c r="J890" s="287"/>
      <c r="K890" s="288"/>
      <c r="L890" s="287"/>
      <c r="M890" s="286"/>
      <c r="N890" s="286"/>
      <c r="O890" s="286"/>
      <c r="P890" s="286"/>
      <c r="Q890" s="286"/>
      <c r="R890" s="309"/>
      <c r="S890" s="271"/>
      <c r="T890" s="272"/>
      <c r="U890" s="271"/>
      <c r="V890" s="271"/>
      <c r="W890" s="271"/>
      <c r="X890" s="271"/>
      <c r="Y890" s="271"/>
      <c r="Z890" s="271"/>
      <c r="AA890" s="271"/>
      <c r="AB890" s="273"/>
    </row>
    <row r="891" spans="3:28" customFormat="1" ht="15" customHeight="1">
      <c r="C891" s="238"/>
      <c r="D891" s="227"/>
      <c r="E891" s="286"/>
      <c r="F891" s="286"/>
      <c r="G891" s="286"/>
      <c r="H891" s="286"/>
      <c r="I891" s="286"/>
      <c r="J891" s="287"/>
      <c r="K891" s="288"/>
      <c r="L891" s="287"/>
      <c r="M891" s="286"/>
      <c r="N891" s="286"/>
      <c r="O891" s="286"/>
      <c r="P891" s="286"/>
      <c r="Q891" s="286"/>
      <c r="R891" s="309"/>
      <c r="S891" s="271"/>
      <c r="T891" s="272"/>
      <c r="U891" s="271"/>
      <c r="V891" s="271"/>
      <c r="W891" s="271"/>
      <c r="X891" s="271"/>
      <c r="Y891" s="271"/>
      <c r="Z891" s="271"/>
      <c r="AA891" s="271"/>
      <c r="AB891" s="273"/>
    </row>
    <row r="892" spans="3:28" customFormat="1" ht="15" customHeight="1">
      <c r="C892" s="238"/>
      <c r="D892" s="227"/>
      <c r="E892" s="286"/>
      <c r="F892" s="286"/>
      <c r="G892" s="286"/>
      <c r="H892" s="286"/>
      <c r="I892" s="286"/>
      <c r="J892" s="287"/>
      <c r="K892" s="288"/>
      <c r="L892" s="287"/>
      <c r="M892" s="286"/>
      <c r="N892" s="286"/>
      <c r="O892" s="286"/>
      <c r="P892" s="286"/>
      <c r="Q892" s="286"/>
      <c r="R892" s="309"/>
      <c r="S892" s="271"/>
      <c r="T892" s="272"/>
      <c r="U892" s="271"/>
      <c r="V892" s="271"/>
      <c r="W892" s="271"/>
      <c r="X892" s="271"/>
      <c r="Y892" s="271"/>
      <c r="Z892" s="271"/>
      <c r="AA892" s="271"/>
      <c r="AB892" s="273"/>
    </row>
    <row r="893" spans="3:28" customFormat="1" ht="15" customHeight="1">
      <c r="C893" s="238"/>
      <c r="D893" s="227"/>
      <c r="E893" s="286"/>
      <c r="F893" s="286"/>
      <c r="G893" s="286"/>
      <c r="H893" s="286"/>
      <c r="I893" s="286"/>
      <c r="J893" s="287"/>
      <c r="K893" s="288"/>
      <c r="L893" s="287"/>
      <c r="M893" s="286"/>
      <c r="N893" s="286"/>
      <c r="O893" s="286"/>
      <c r="P893" s="286"/>
      <c r="Q893" s="286"/>
      <c r="R893" s="309"/>
      <c r="S893" s="271"/>
      <c r="T893" s="272"/>
      <c r="U893" s="271"/>
      <c r="V893" s="271"/>
      <c r="W893" s="271"/>
      <c r="X893" s="271"/>
      <c r="Y893" s="271"/>
      <c r="Z893" s="271"/>
      <c r="AA893" s="271"/>
      <c r="AB893" s="273"/>
    </row>
    <row r="894" spans="3:28" customFormat="1" ht="15" customHeight="1">
      <c r="C894" s="238"/>
      <c r="D894" s="227"/>
      <c r="E894" s="286"/>
      <c r="F894" s="286"/>
      <c r="G894" s="286"/>
      <c r="H894" s="286"/>
      <c r="I894" s="286"/>
      <c r="J894" s="287"/>
      <c r="K894" s="288"/>
      <c r="L894" s="287"/>
      <c r="M894" s="286"/>
      <c r="N894" s="286"/>
      <c r="O894" s="286"/>
      <c r="P894" s="286"/>
      <c r="Q894" s="286"/>
      <c r="R894" s="309"/>
      <c r="S894" s="271"/>
      <c r="T894" s="272"/>
      <c r="U894" s="271"/>
      <c r="V894" s="271"/>
      <c r="W894" s="271"/>
      <c r="X894" s="271"/>
      <c r="Y894" s="271"/>
      <c r="Z894" s="271"/>
      <c r="AA894" s="271"/>
      <c r="AB894" s="273"/>
    </row>
    <row r="895" spans="3:28" customFormat="1" ht="15" customHeight="1">
      <c r="C895" s="238"/>
      <c r="D895" s="227"/>
      <c r="E895" s="286"/>
      <c r="F895" s="286"/>
      <c r="G895" s="286"/>
      <c r="H895" s="286"/>
      <c r="I895" s="286"/>
      <c r="J895" s="287"/>
      <c r="K895" s="288"/>
      <c r="L895" s="287"/>
      <c r="M895" s="286"/>
      <c r="N895" s="286"/>
      <c r="O895" s="286"/>
      <c r="P895" s="286"/>
      <c r="Q895" s="286"/>
      <c r="R895" s="309"/>
      <c r="S895" s="271"/>
      <c r="T895" s="272"/>
      <c r="U895" s="271"/>
      <c r="V895" s="271"/>
      <c r="W895" s="271"/>
      <c r="X895" s="271"/>
      <c r="Y895" s="271"/>
      <c r="Z895" s="271"/>
      <c r="AA895" s="271"/>
      <c r="AB895" s="273"/>
    </row>
    <row r="896" spans="3:28" customFormat="1" ht="15" customHeight="1">
      <c r="C896" s="238"/>
      <c r="D896" s="227"/>
      <c r="E896" s="286"/>
      <c r="F896" s="286"/>
      <c r="G896" s="286"/>
      <c r="H896" s="286"/>
      <c r="I896" s="286"/>
      <c r="J896" s="287"/>
      <c r="K896" s="288"/>
      <c r="L896" s="287"/>
      <c r="M896" s="286"/>
      <c r="N896" s="286"/>
      <c r="O896" s="286"/>
      <c r="P896" s="286"/>
      <c r="Q896" s="286"/>
      <c r="R896" s="309"/>
      <c r="S896" s="271"/>
      <c r="T896" s="272"/>
      <c r="U896" s="271"/>
      <c r="V896" s="271"/>
      <c r="W896" s="271"/>
      <c r="X896" s="271"/>
      <c r="Y896" s="271"/>
      <c r="Z896" s="271"/>
      <c r="AA896" s="271"/>
      <c r="AB896" s="273"/>
    </row>
    <row r="897" spans="3:28" customFormat="1" ht="15" customHeight="1">
      <c r="C897" s="238"/>
      <c r="D897" s="227"/>
      <c r="E897" s="286"/>
      <c r="F897" s="286"/>
      <c r="G897" s="286"/>
      <c r="H897" s="286"/>
      <c r="I897" s="286"/>
      <c r="J897" s="287"/>
      <c r="K897" s="288"/>
      <c r="L897" s="287"/>
      <c r="M897" s="286"/>
      <c r="N897" s="286"/>
      <c r="O897" s="286"/>
      <c r="P897" s="286"/>
      <c r="Q897" s="286"/>
      <c r="R897" s="309"/>
      <c r="S897" s="271"/>
      <c r="T897" s="272"/>
      <c r="U897" s="271"/>
      <c r="V897" s="271"/>
      <c r="W897" s="271"/>
      <c r="X897" s="271"/>
      <c r="Y897" s="271"/>
      <c r="Z897" s="271"/>
      <c r="AA897" s="271"/>
      <c r="AB897" s="273"/>
    </row>
    <row r="898" spans="3:28" customFormat="1" ht="15" customHeight="1">
      <c r="C898" s="238"/>
      <c r="D898" s="227"/>
      <c r="E898" s="286"/>
      <c r="F898" s="286"/>
      <c r="G898" s="286"/>
      <c r="H898" s="286"/>
      <c r="I898" s="286"/>
      <c r="J898" s="287"/>
      <c r="K898" s="288"/>
      <c r="L898" s="287"/>
      <c r="M898" s="286"/>
      <c r="N898" s="286"/>
      <c r="O898" s="286"/>
      <c r="P898" s="286"/>
      <c r="Q898" s="286"/>
      <c r="R898" s="309"/>
      <c r="S898" s="271"/>
      <c r="T898" s="272"/>
      <c r="U898" s="271"/>
      <c r="V898" s="271"/>
      <c r="W898" s="271"/>
      <c r="X898" s="271"/>
      <c r="Y898" s="271"/>
      <c r="Z898" s="271"/>
      <c r="AA898" s="271"/>
      <c r="AB898" s="273"/>
    </row>
    <row r="899" spans="3:28" customFormat="1" ht="15" customHeight="1">
      <c r="C899" s="238"/>
      <c r="D899" s="227"/>
      <c r="E899" s="286"/>
      <c r="F899" s="286"/>
      <c r="G899" s="286"/>
      <c r="H899" s="286"/>
      <c r="I899" s="286"/>
      <c r="J899" s="287"/>
      <c r="K899" s="288"/>
      <c r="L899" s="287"/>
      <c r="M899" s="286"/>
      <c r="N899" s="286"/>
      <c r="O899" s="286"/>
      <c r="P899" s="286"/>
      <c r="Q899" s="286"/>
      <c r="R899" s="309"/>
      <c r="S899" s="271"/>
      <c r="T899" s="272"/>
      <c r="U899" s="271"/>
      <c r="V899" s="271"/>
      <c r="W899" s="271"/>
      <c r="X899" s="271"/>
      <c r="Y899" s="271"/>
      <c r="Z899" s="271"/>
      <c r="AA899" s="271"/>
      <c r="AB899" s="273"/>
    </row>
    <row r="900" spans="3:28" customFormat="1" ht="15" customHeight="1">
      <c r="C900" s="238"/>
      <c r="D900" s="227"/>
      <c r="E900" s="286"/>
      <c r="F900" s="286"/>
      <c r="G900" s="286"/>
      <c r="H900" s="286"/>
      <c r="I900" s="286"/>
      <c r="J900" s="287"/>
      <c r="K900" s="288"/>
      <c r="L900" s="287"/>
      <c r="M900" s="286"/>
      <c r="N900" s="286"/>
      <c r="O900" s="286"/>
      <c r="P900" s="286"/>
      <c r="Q900" s="286"/>
      <c r="R900" s="309"/>
      <c r="S900" s="271"/>
      <c r="T900" s="272"/>
      <c r="U900" s="271"/>
      <c r="V900" s="271"/>
      <c r="W900" s="271"/>
      <c r="X900" s="271"/>
      <c r="Y900" s="271"/>
      <c r="Z900" s="271"/>
      <c r="AA900" s="271"/>
      <c r="AB900" s="273"/>
    </row>
    <row r="901" spans="3:28" customFormat="1" ht="15" customHeight="1">
      <c r="C901" s="238"/>
      <c r="D901" s="227"/>
      <c r="E901" s="286"/>
      <c r="F901" s="286"/>
      <c r="G901" s="286"/>
      <c r="H901" s="286"/>
      <c r="I901" s="286"/>
      <c r="J901" s="287"/>
      <c r="K901" s="288"/>
      <c r="L901" s="287"/>
      <c r="M901" s="286"/>
      <c r="N901" s="286"/>
      <c r="O901" s="286"/>
      <c r="P901" s="286"/>
      <c r="Q901" s="286"/>
      <c r="R901" s="309"/>
      <c r="S901" s="271"/>
      <c r="T901" s="272"/>
      <c r="U901" s="271"/>
      <c r="V901" s="271"/>
      <c r="W901" s="271"/>
      <c r="X901" s="271"/>
      <c r="Y901" s="271"/>
      <c r="Z901" s="271"/>
      <c r="AA901" s="271"/>
      <c r="AB901" s="273"/>
    </row>
    <row r="902" spans="3:28" customFormat="1" ht="15" customHeight="1">
      <c r="C902" s="238"/>
      <c r="D902" s="227"/>
      <c r="E902" s="286"/>
      <c r="F902" s="286"/>
      <c r="G902" s="286"/>
      <c r="H902" s="286"/>
      <c r="I902" s="286"/>
      <c r="J902" s="287"/>
      <c r="K902" s="288"/>
      <c r="L902" s="287"/>
      <c r="M902" s="286"/>
      <c r="N902" s="286"/>
      <c r="O902" s="286"/>
      <c r="P902" s="286"/>
      <c r="Q902" s="286"/>
      <c r="R902" s="309"/>
      <c r="S902" s="271"/>
      <c r="T902" s="272"/>
      <c r="U902" s="271"/>
      <c r="V902" s="271"/>
      <c r="W902" s="271"/>
      <c r="X902" s="271"/>
      <c r="Y902" s="271"/>
      <c r="Z902" s="271"/>
      <c r="AA902" s="271"/>
      <c r="AB902" s="273"/>
    </row>
    <row r="903" spans="3:28" customFormat="1" ht="15" customHeight="1">
      <c r="C903" s="238"/>
      <c r="D903" s="227"/>
      <c r="E903" s="286"/>
      <c r="F903" s="286"/>
      <c r="G903" s="286"/>
      <c r="H903" s="286"/>
      <c r="I903" s="286"/>
      <c r="J903" s="287"/>
      <c r="K903" s="288"/>
      <c r="L903" s="287"/>
      <c r="M903" s="286"/>
      <c r="N903" s="286"/>
      <c r="O903" s="286"/>
      <c r="P903" s="286"/>
      <c r="Q903" s="286"/>
      <c r="R903" s="309"/>
      <c r="S903" s="271"/>
      <c r="T903" s="272"/>
      <c r="U903" s="271"/>
      <c r="V903" s="271"/>
      <c r="W903" s="271"/>
      <c r="X903" s="271"/>
      <c r="Y903" s="271"/>
      <c r="Z903" s="271"/>
      <c r="AA903" s="271"/>
      <c r="AB903" s="273"/>
    </row>
    <row r="904" spans="3:28" customFormat="1" ht="15" customHeight="1">
      <c r="C904" s="238"/>
      <c r="D904" s="227"/>
      <c r="E904" s="286"/>
      <c r="F904" s="286"/>
      <c r="G904" s="286"/>
      <c r="H904" s="286"/>
      <c r="I904" s="286"/>
      <c r="J904" s="287"/>
      <c r="K904" s="288"/>
      <c r="L904" s="287"/>
      <c r="M904" s="286"/>
      <c r="N904" s="286"/>
      <c r="O904" s="286"/>
      <c r="P904" s="286"/>
      <c r="Q904" s="286"/>
      <c r="R904" s="309"/>
      <c r="S904" s="271"/>
      <c r="T904" s="272"/>
      <c r="U904" s="271"/>
      <c r="V904" s="271"/>
      <c r="W904" s="271"/>
      <c r="X904" s="271"/>
      <c r="Y904" s="271"/>
      <c r="Z904" s="271"/>
      <c r="AA904" s="271"/>
      <c r="AB904" s="273"/>
    </row>
    <row r="905" spans="3:28" customFormat="1" ht="15" customHeight="1">
      <c r="C905" s="238"/>
      <c r="D905" s="227"/>
      <c r="E905" s="286"/>
      <c r="F905" s="286"/>
      <c r="G905" s="286"/>
      <c r="H905" s="286"/>
      <c r="I905" s="286"/>
      <c r="J905" s="287"/>
      <c r="K905" s="288"/>
      <c r="L905" s="287"/>
      <c r="M905" s="286"/>
      <c r="N905" s="286"/>
      <c r="O905" s="286"/>
      <c r="P905" s="286"/>
      <c r="Q905" s="286"/>
      <c r="R905" s="309"/>
      <c r="S905" s="271"/>
      <c r="T905" s="272"/>
      <c r="U905" s="271"/>
      <c r="V905" s="271"/>
      <c r="W905" s="271"/>
      <c r="X905" s="271"/>
      <c r="Y905" s="271"/>
      <c r="Z905" s="271"/>
      <c r="AA905" s="271"/>
      <c r="AB905" s="273"/>
    </row>
    <row r="906" spans="3:28" customFormat="1" ht="15" customHeight="1">
      <c r="C906" s="238"/>
      <c r="D906" s="227"/>
      <c r="E906" s="286"/>
      <c r="F906" s="286"/>
      <c r="G906" s="286"/>
      <c r="H906" s="286"/>
      <c r="I906" s="286"/>
      <c r="J906" s="287"/>
      <c r="K906" s="288"/>
      <c r="L906" s="287"/>
      <c r="M906" s="286"/>
      <c r="N906" s="286"/>
      <c r="O906" s="286"/>
      <c r="P906" s="286"/>
      <c r="Q906" s="286"/>
      <c r="R906" s="309"/>
      <c r="S906" s="271"/>
      <c r="T906" s="272"/>
      <c r="U906" s="271"/>
      <c r="V906" s="271"/>
      <c r="W906" s="271"/>
      <c r="X906" s="271"/>
      <c r="Y906" s="271"/>
      <c r="Z906" s="271"/>
      <c r="AA906" s="271"/>
      <c r="AB906" s="273"/>
    </row>
    <row r="907" spans="3:28" customFormat="1" ht="15" customHeight="1">
      <c r="C907" s="238"/>
      <c r="D907" s="227"/>
      <c r="E907" s="286"/>
      <c r="F907" s="286"/>
      <c r="G907" s="286"/>
      <c r="H907" s="286"/>
      <c r="I907" s="286"/>
      <c r="J907" s="287"/>
      <c r="K907" s="288"/>
      <c r="L907" s="287"/>
      <c r="M907" s="286"/>
      <c r="N907" s="286"/>
      <c r="O907" s="286"/>
      <c r="P907" s="286"/>
      <c r="Q907" s="286"/>
      <c r="R907" s="309"/>
      <c r="S907" s="271"/>
      <c r="T907" s="272"/>
      <c r="U907" s="271"/>
      <c r="V907" s="271"/>
      <c r="W907" s="271"/>
      <c r="X907" s="271"/>
      <c r="Y907" s="271"/>
      <c r="Z907" s="271"/>
      <c r="AA907" s="271"/>
      <c r="AB907" s="273"/>
    </row>
    <row r="908" spans="3:28" customFormat="1" ht="15" customHeight="1">
      <c r="C908" s="238"/>
      <c r="D908" s="227"/>
      <c r="E908" s="286"/>
      <c r="F908" s="286"/>
      <c r="G908" s="286"/>
      <c r="H908" s="286"/>
      <c r="I908" s="286"/>
      <c r="J908" s="287"/>
      <c r="K908" s="288"/>
      <c r="L908" s="287"/>
      <c r="M908" s="286"/>
      <c r="N908" s="286"/>
      <c r="O908" s="286"/>
      <c r="P908" s="286"/>
      <c r="Q908" s="286"/>
      <c r="R908" s="309"/>
      <c r="S908" s="271"/>
      <c r="T908" s="272"/>
      <c r="U908" s="271"/>
      <c r="V908" s="271"/>
      <c r="W908" s="271"/>
      <c r="X908" s="271"/>
      <c r="Y908" s="271"/>
      <c r="Z908" s="271"/>
      <c r="AA908" s="271"/>
      <c r="AB908" s="273"/>
    </row>
    <row r="909" spans="3:28" customFormat="1" ht="15" customHeight="1">
      <c r="C909" s="238"/>
      <c r="D909" s="227"/>
      <c r="E909" s="286"/>
      <c r="F909" s="286"/>
      <c r="G909" s="286"/>
      <c r="H909" s="286"/>
      <c r="I909" s="286"/>
      <c r="J909" s="287"/>
      <c r="K909" s="288"/>
      <c r="L909" s="287"/>
      <c r="M909" s="286"/>
      <c r="N909" s="286"/>
      <c r="O909" s="286"/>
      <c r="P909" s="286"/>
      <c r="Q909" s="286"/>
      <c r="R909" s="309"/>
      <c r="S909" s="271"/>
      <c r="T909" s="272"/>
      <c r="U909" s="271"/>
      <c r="V909" s="271"/>
      <c r="W909" s="271"/>
      <c r="X909" s="271"/>
      <c r="Y909" s="271"/>
      <c r="Z909" s="271"/>
      <c r="AA909" s="271"/>
      <c r="AB909" s="273"/>
    </row>
    <row r="910" spans="3:28" customFormat="1" ht="15" customHeight="1">
      <c r="C910" s="238"/>
      <c r="D910" s="227"/>
      <c r="E910" s="286"/>
      <c r="F910" s="286"/>
      <c r="G910" s="286"/>
      <c r="H910" s="286"/>
      <c r="I910" s="286"/>
      <c r="J910" s="287"/>
      <c r="K910" s="288"/>
      <c r="L910" s="287"/>
      <c r="M910" s="286"/>
      <c r="N910" s="286"/>
      <c r="O910" s="286"/>
      <c r="P910" s="286"/>
      <c r="Q910" s="286"/>
      <c r="R910" s="309"/>
      <c r="S910" s="271"/>
      <c r="T910" s="272"/>
      <c r="U910" s="271"/>
      <c r="V910" s="271"/>
      <c r="W910" s="271"/>
      <c r="X910" s="271"/>
      <c r="Y910" s="271"/>
      <c r="Z910" s="271"/>
      <c r="AA910" s="271"/>
      <c r="AB910" s="273"/>
    </row>
    <row r="911" spans="3:28" customFormat="1" ht="15" customHeight="1">
      <c r="C911" s="238"/>
      <c r="D911" s="227"/>
      <c r="E911" s="286"/>
      <c r="F911" s="286"/>
      <c r="G911" s="286"/>
      <c r="H911" s="286"/>
      <c r="I911" s="286"/>
      <c r="J911" s="287"/>
      <c r="K911" s="288"/>
      <c r="L911" s="287"/>
      <c r="M911" s="286"/>
      <c r="N911" s="286"/>
      <c r="O911" s="286"/>
      <c r="P911" s="286"/>
      <c r="Q911" s="286"/>
      <c r="R911" s="309"/>
      <c r="S911" s="271"/>
      <c r="T911" s="272"/>
      <c r="U911" s="271"/>
      <c r="V911" s="271"/>
      <c r="W911" s="271"/>
      <c r="X911" s="271"/>
      <c r="Y911" s="271"/>
      <c r="Z911" s="271"/>
      <c r="AA911" s="271"/>
      <c r="AB911" s="273"/>
    </row>
    <row r="912" spans="3:28" customFormat="1" ht="15" customHeight="1">
      <c r="C912" s="238"/>
      <c r="D912" s="227"/>
      <c r="E912" s="286"/>
      <c r="F912" s="286"/>
      <c r="G912" s="286"/>
      <c r="H912" s="286"/>
      <c r="I912" s="286"/>
      <c r="J912" s="287"/>
      <c r="K912" s="288"/>
      <c r="L912" s="287"/>
      <c r="M912" s="286"/>
      <c r="N912" s="286"/>
      <c r="O912" s="286"/>
      <c r="P912" s="286"/>
      <c r="Q912" s="286"/>
      <c r="R912" s="309"/>
      <c r="S912" s="271"/>
      <c r="T912" s="272"/>
      <c r="U912" s="271"/>
      <c r="V912" s="271"/>
      <c r="W912" s="271"/>
      <c r="X912" s="271"/>
      <c r="Y912" s="271"/>
      <c r="Z912" s="271"/>
      <c r="AA912" s="271"/>
      <c r="AB912" s="273"/>
    </row>
    <row r="913" spans="3:28" customFormat="1" ht="15" customHeight="1">
      <c r="C913" s="238"/>
      <c r="D913" s="227"/>
      <c r="E913" s="286"/>
      <c r="F913" s="286"/>
      <c r="G913" s="286"/>
      <c r="H913" s="286"/>
      <c r="I913" s="286"/>
      <c r="J913" s="287"/>
      <c r="K913" s="288"/>
      <c r="L913" s="287"/>
      <c r="M913" s="286"/>
      <c r="N913" s="286"/>
      <c r="O913" s="286"/>
      <c r="P913" s="286"/>
      <c r="Q913" s="286"/>
      <c r="R913" s="309"/>
      <c r="S913" s="271"/>
      <c r="T913" s="272"/>
      <c r="U913" s="271"/>
      <c r="V913" s="271"/>
      <c r="W913" s="271"/>
      <c r="X913" s="271"/>
      <c r="Y913" s="271"/>
      <c r="Z913" s="271"/>
      <c r="AA913" s="271"/>
      <c r="AB913" s="273"/>
    </row>
    <row r="914" spans="3:28" customFormat="1" ht="15" customHeight="1">
      <c r="C914" s="238"/>
      <c r="D914" s="227"/>
      <c r="E914" s="286"/>
      <c r="F914" s="286"/>
      <c r="G914" s="286"/>
      <c r="H914" s="286"/>
      <c r="I914" s="286"/>
      <c r="J914" s="287"/>
      <c r="K914" s="288"/>
      <c r="L914" s="287"/>
      <c r="M914" s="286"/>
      <c r="N914" s="286"/>
      <c r="O914" s="286"/>
      <c r="P914" s="286"/>
      <c r="Q914" s="286"/>
      <c r="R914" s="309"/>
      <c r="S914" s="271"/>
      <c r="T914" s="272"/>
      <c r="U914" s="271"/>
      <c r="V914" s="271"/>
      <c r="W914" s="271"/>
      <c r="X914" s="271"/>
      <c r="Y914" s="271"/>
      <c r="Z914" s="271"/>
      <c r="AA914" s="271"/>
      <c r="AB914" s="273"/>
    </row>
    <row r="915" spans="3:28" customFormat="1" ht="15" customHeight="1">
      <c r="C915" s="238"/>
      <c r="D915" s="227"/>
      <c r="E915" s="286"/>
      <c r="F915" s="286"/>
      <c r="G915" s="286"/>
      <c r="H915" s="286"/>
      <c r="I915" s="286"/>
      <c r="J915" s="287"/>
      <c r="K915" s="288"/>
      <c r="L915" s="287"/>
      <c r="M915" s="286"/>
      <c r="N915" s="286"/>
      <c r="O915" s="286"/>
      <c r="P915" s="286"/>
      <c r="Q915" s="286"/>
      <c r="R915" s="309"/>
      <c r="S915" s="271"/>
      <c r="T915" s="272"/>
      <c r="U915" s="271"/>
      <c r="V915" s="271"/>
      <c r="W915" s="271"/>
      <c r="X915" s="271"/>
      <c r="Y915" s="271"/>
      <c r="Z915" s="271"/>
      <c r="AA915" s="271"/>
      <c r="AB915" s="273"/>
    </row>
    <row r="916" spans="3:28" customFormat="1" ht="15" customHeight="1">
      <c r="C916" s="238"/>
      <c r="D916" s="227"/>
      <c r="E916" s="286"/>
      <c r="F916" s="286"/>
      <c r="G916" s="286"/>
      <c r="H916" s="286"/>
      <c r="I916" s="286"/>
      <c r="J916" s="287"/>
      <c r="K916" s="288"/>
      <c r="L916" s="287"/>
      <c r="M916" s="286"/>
      <c r="N916" s="286"/>
      <c r="O916" s="286"/>
      <c r="P916" s="286"/>
      <c r="Q916" s="286"/>
      <c r="R916" s="309"/>
      <c r="S916" s="271"/>
      <c r="T916" s="272"/>
      <c r="U916" s="271"/>
      <c r="V916" s="271"/>
      <c r="W916" s="271"/>
      <c r="X916" s="271"/>
      <c r="Y916" s="271"/>
      <c r="Z916" s="271"/>
      <c r="AA916" s="271"/>
      <c r="AB916" s="273"/>
    </row>
    <row r="917" spans="3:28" customFormat="1" ht="15" customHeight="1">
      <c r="C917" s="238"/>
      <c r="D917" s="227"/>
      <c r="E917" s="286"/>
      <c r="F917" s="286"/>
      <c r="G917" s="286"/>
      <c r="H917" s="286"/>
      <c r="I917" s="286"/>
      <c r="J917" s="287"/>
      <c r="K917" s="288"/>
      <c r="L917" s="287"/>
      <c r="M917" s="286"/>
      <c r="N917" s="286"/>
      <c r="O917" s="286"/>
      <c r="P917" s="286"/>
      <c r="Q917" s="286"/>
      <c r="R917" s="309"/>
      <c r="S917" s="271"/>
      <c r="T917" s="272"/>
      <c r="U917" s="271"/>
      <c r="V917" s="271"/>
      <c r="W917" s="271"/>
      <c r="X917" s="271"/>
      <c r="Y917" s="271"/>
      <c r="Z917" s="271"/>
      <c r="AA917" s="271"/>
      <c r="AB917" s="273"/>
    </row>
    <row r="918" spans="3:28" customFormat="1" ht="15" customHeight="1">
      <c r="C918" s="238"/>
      <c r="D918" s="227"/>
      <c r="E918" s="286"/>
      <c r="F918" s="286"/>
      <c r="G918" s="286"/>
      <c r="H918" s="286"/>
      <c r="I918" s="286"/>
      <c r="J918" s="287"/>
      <c r="K918" s="288"/>
      <c r="L918" s="287"/>
      <c r="M918" s="286"/>
      <c r="N918" s="286"/>
      <c r="O918" s="286"/>
      <c r="P918" s="286"/>
      <c r="Q918" s="286"/>
      <c r="R918" s="309"/>
      <c r="S918" s="271"/>
      <c r="T918" s="272"/>
      <c r="U918" s="271"/>
      <c r="V918" s="271"/>
      <c r="W918" s="271"/>
      <c r="X918" s="271"/>
      <c r="Y918" s="271"/>
      <c r="Z918" s="271"/>
      <c r="AA918" s="271"/>
      <c r="AB918" s="273"/>
    </row>
    <row r="919" spans="3:28" customFormat="1" ht="15" customHeight="1">
      <c r="C919" s="238"/>
      <c r="D919" s="227"/>
      <c r="E919" s="286"/>
      <c r="F919" s="286"/>
      <c r="G919" s="286"/>
      <c r="H919" s="286"/>
      <c r="I919" s="286"/>
      <c r="J919" s="287"/>
      <c r="K919" s="288"/>
      <c r="L919" s="287"/>
      <c r="M919" s="286"/>
      <c r="N919" s="286"/>
      <c r="O919" s="286"/>
      <c r="P919" s="286"/>
      <c r="Q919" s="286"/>
      <c r="R919" s="309"/>
      <c r="S919" s="271"/>
      <c r="T919" s="272"/>
      <c r="U919" s="271"/>
      <c r="V919" s="271"/>
      <c r="W919" s="271"/>
      <c r="X919" s="271"/>
      <c r="Y919" s="271"/>
      <c r="Z919" s="271"/>
      <c r="AA919" s="271"/>
      <c r="AB919" s="273"/>
    </row>
    <row r="920" spans="3:28" customFormat="1" ht="15" customHeight="1">
      <c r="C920" s="238"/>
      <c r="D920" s="227"/>
      <c r="E920" s="286"/>
      <c r="F920" s="286"/>
      <c r="G920" s="286"/>
      <c r="H920" s="286"/>
      <c r="I920" s="286"/>
      <c r="J920" s="287"/>
      <c r="K920" s="288"/>
      <c r="L920" s="287"/>
      <c r="M920" s="286"/>
      <c r="N920" s="286"/>
      <c r="O920" s="286"/>
      <c r="P920" s="286"/>
      <c r="Q920" s="286"/>
      <c r="R920" s="309"/>
      <c r="S920" s="271"/>
      <c r="T920" s="272"/>
      <c r="U920" s="271"/>
      <c r="V920" s="271"/>
      <c r="W920" s="271"/>
      <c r="X920" s="271"/>
      <c r="Y920" s="271"/>
      <c r="Z920" s="271"/>
      <c r="AA920" s="271"/>
      <c r="AB920" s="273"/>
    </row>
    <row r="921" spans="3:28" customFormat="1" ht="15" customHeight="1">
      <c r="C921" s="238"/>
      <c r="D921" s="227"/>
      <c r="E921" s="286"/>
      <c r="F921" s="286"/>
      <c r="G921" s="286"/>
      <c r="H921" s="286"/>
      <c r="I921" s="286"/>
      <c r="J921" s="287"/>
      <c r="K921" s="288"/>
      <c r="L921" s="287"/>
      <c r="M921" s="286"/>
      <c r="N921" s="286"/>
      <c r="O921" s="286"/>
      <c r="P921" s="286"/>
      <c r="Q921" s="286"/>
      <c r="R921" s="309"/>
      <c r="S921" s="271"/>
      <c r="T921" s="272"/>
      <c r="U921" s="271"/>
      <c r="V921" s="271"/>
      <c r="W921" s="271"/>
      <c r="X921" s="271"/>
      <c r="Y921" s="271"/>
      <c r="Z921" s="271"/>
      <c r="AA921" s="271"/>
      <c r="AB921" s="273"/>
    </row>
    <row r="922" spans="3:28" customFormat="1" ht="15" customHeight="1">
      <c r="C922" s="238"/>
      <c r="D922" s="227"/>
      <c r="E922" s="286"/>
      <c r="F922" s="286"/>
      <c r="G922" s="286"/>
      <c r="H922" s="286"/>
      <c r="I922" s="286"/>
      <c r="J922" s="287"/>
      <c r="K922" s="288"/>
      <c r="L922" s="287"/>
      <c r="M922" s="286"/>
      <c r="N922" s="286"/>
      <c r="O922" s="286"/>
      <c r="P922" s="286"/>
      <c r="Q922" s="286"/>
      <c r="R922" s="309"/>
      <c r="S922" s="271"/>
      <c r="T922" s="272"/>
      <c r="U922" s="271"/>
      <c r="V922" s="271"/>
      <c r="W922" s="271"/>
      <c r="X922" s="271"/>
      <c r="Y922" s="271"/>
      <c r="Z922" s="271"/>
      <c r="AA922" s="271"/>
      <c r="AB922" s="273"/>
    </row>
    <row r="923" spans="3:28" customFormat="1" ht="15" customHeight="1">
      <c r="C923" s="238"/>
      <c r="D923" s="227"/>
      <c r="E923" s="286"/>
      <c r="F923" s="286"/>
      <c r="G923" s="286"/>
      <c r="H923" s="286"/>
      <c r="I923" s="286"/>
      <c r="J923" s="287"/>
      <c r="K923" s="288"/>
      <c r="L923" s="287"/>
      <c r="M923" s="286"/>
      <c r="N923" s="286"/>
      <c r="O923" s="286"/>
      <c r="P923" s="286"/>
      <c r="Q923" s="286"/>
      <c r="R923" s="309"/>
      <c r="S923" s="271"/>
      <c r="T923" s="272"/>
      <c r="U923" s="271"/>
      <c r="V923" s="271"/>
      <c r="W923" s="271"/>
      <c r="X923" s="271"/>
      <c r="Y923" s="271"/>
      <c r="Z923" s="271"/>
      <c r="AA923" s="271"/>
      <c r="AB923" s="273"/>
    </row>
    <row r="924" spans="3:28" customFormat="1" ht="15" customHeight="1">
      <c r="C924" s="238"/>
      <c r="D924" s="227"/>
      <c r="E924" s="286"/>
      <c r="F924" s="286"/>
      <c r="G924" s="286"/>
      <c r="H924" s="286"/>
      <c r="I924" s="286"/>
      <c r="J924" s="287"/>
      <c r="K924" s="288"/>
      <c r="L924" s="287"/>
      <c r="M924" s="286"/>
      <c r="N924" s="286"/>
      <c r="O924" s="286"/>
      <c r="P924" s="286"/>
      <c r="Q924" s="286"/>
      <c r="R924" s="309"/>
      <c r="S924" s="271"/>
      <c r="T924" s="272"/>
      <c r="U924" s="271"/>
      <c r="V924" s="271"/>
      <c r="W924" s="271"/>
      <c r="X924" s="271"/>
      <c r="Y924" s="271"/>
      <c r="Z924" s="271"/>
      <c r="AA924" s="271"/>
      <c r="AB924" s="273"/>
    </row>
    <row r="925" spans="3:28" customFormat="1" ht="15" customHeight="1">
      <c r="C925" s="238"/>
      <c r="D925" s="227"/>
      <c r="E925" s="286"/>
      <c r="F925" s="286"/>
      <c r="G925" s="286"/>
      <c r="H925" s="286"/>
      <c r="I925" s="286"/>
      <c r="J925" s="287"/>
      <c r="K925" s="288"/>
      <c r="L925" s="287"/>
      <c r="M925" s="286"/>
      <c r="N925" s="286"/>
      <c r="O925" s="286"/>
      <c r="P925" s="286"/>
      <c r="Q925" s="286"/>
      <c r="R925" s="309"/>
      <c r="S925" s="271"/>
      <c r="T925" s="272"/>
      <c r="U925" s="271"/>
      <c r="V925" s="271"/>
      <c r="W925" s="271"/>
      <c r="X925" s="271"/>
      <c r="Y925" s="271"/>
      <c r="Z925" s="271"/>
      <c r="AA925" s="271"/>
      <c r="AB925" s="273"/>
    </row>
    <row r="926" spans="3:28" customFormat="1" ht="15" customHeight="1">
      <c r="C926" s="238"/>
      <c r="D926" s="227"/>
      <c r="E926" s="286"/>
      <c r="F926" s="286"/>
      <c r="G926" s="286"/>
      <c r="H926" s="286"/>
      <c r="I926" s="286"/>
      <c r="J926" s="287"/>
      <c r="K926" s="288"/>
      <c r="L926" s="287"/>
      <c r="M926" s="286"/>
      <c r="N926" s="286"/>
      <c r="O926" s="286"/>
      <c r="P926" s="286"/>
      <c r="Q926" s="286"/>
      <c r="R926" s="309"/>
      <c r="S926" s="271"/>
      <c r="T926" s="272"/>
      <c r="U926" s="271"/>
      <c r="V926" s="271"/>
      <c r="W926" s="271"/>
      <c r="X926" s="271"/>
      <c r="Y926" s="271"/>
      <c r="Z926" s="271"/>
      <c r="AA926" s="271"/>
      <c r="AB926" s="273"/>
    </row>
    <row r="927" spans="3:28" customFormat="1" ht="15" customHeight="1">
      <c r="C927" s="238"/>
      <c r="D927" s="227"/>
      <c r="E927" s="286"/>
      <c r="F927" s="286"/>
      <c r="G927" s="286"/>
      <c r="H927" s="286"/>
      <c r="I927" s="286"/>
      <c r="J927" s="287"/>
      <c r="K927" s="288"/>
      <c r="L927" s="287"/>
      <c r="M927" s="286"/>
      <c r="N927" s="286"/>
      <c r="O927" s="286"/>
      <c r="P927" s="286"/>
      <c r="Q927" s="286"/>
      <c r="R927" s="309"/>
      <c r="S927" s="271"/>
      <c r="T927" s="272"/>
      <c r="U927" s="271"/>
      <c r="V927" s="271"/>
      <c r="W927" s="271"/>
      <c r="X927" s="271"/>
      <c r="Y927" s="271"/>
      <c r="Z927" s="271"/>
      <c r="AA927" s="271"/>
      <c r="AB927" s="273"/>
    </row>
    <row r="928" spans="3:28" customFormat="1" ht="15" customHeight="1">
      <c r="C928" s="238"/>
      <c r="D928" s="227"/>
      <c r="E928" s="286"/>
      <c r="F928" s="286"/>
      <c r="G928" s="286"/>
      <c r="H928" s="286"/>
      <c r="I928" s="286"/>
      <c r="J928" s="287"/>
      <c r="K928" s="288"/>
      <c r="L928" s="287"/>
      <c r="M928" s="286"/>
      <c r="N928" s="286"/>
      <c r="O928" s="286"/>
      <c r="P928" s="286"/>
      <c r="Q928" s="286"/>
      <c r="R928" s="309"/>
      <c r="S928" s="271"/>
      <c r="T928" s="272"/>
      <c r="U928" s="271"/>
      <c r="V928" s="271"/>
      <c r="W928" s="271"/>
      <c r="X928" s="271"/>
      <c r="Y928" s="271"/>
      <c r="Z928" s="271"/>
      <c r="AA928" s="271"/>
      <c r="AB928" s="273"/>
    </row>
    <row r="929" spans="3:28" customFormat="1" ht="15" customHeight="1">
      <c r="C929" s="238"/>
      <c r="D929" s="227"/>
      <c r="E929" s="286"/>
      <c r="F929" s="286"/>
      <c r="G929" s="286"/>
      <c r="H929" s="286"/>
      <c r="I929" s="286"/>
      <c r="J929" s="287"/>
      <c r="K929" s="288"/>
      <c r="L929" s="287"/>
      <c r="M929" s="286"/>
      <c r="N929" s="286"/>
      <c r="O929" s="286"/>
      <c r="P929" s="286"/>
      <c r="Q929" s="286"/>
      <c r="R929" s="309"/>
      <c r="S929" s="271"/>
      <c r="T929" s="272"/>
      <c r="U929" s="271"/>
      <c r="V929" s="271"/>
      <c r="W929" s="271"/>
      <c r="X929" s="271"/>
      <c r="Y929" s="271"/>
      <c r="Z929" s="271"/>
      <c r="AA929" s="271"/>
      <c r="AB929" s="273"/>
    </row>
    <row r="930" spans="3:28" customFormat="1" ht="15" customHeight="1">
      <c r="C930" s="238"/>
      <c r="D930" s="227"/>
      <c r="E930" s="286"/>
      <c r="F930" s="286"/>
      <c r="G930" s="286"/>
      <c r="H930" s="286"/>
      <c r="I930" s="286"/>
      <c r="J930" s="287"/>
      <c r="K930" s="288"/>
      <c r="L930" s="287"/>
      <c r="M930" s="286"/>
      <c r="N930" s="286"/>
      <c r="O930" s="286"/>
      <c r="P930" s="286"/>
      <c r="Q930" s="286"/>
      <c r="R930" s="309"/>
      <c r="S930" s="271"/>
      <c r="T930" s="272"/>
      <c r="U930" s="271"/>
      <c r="V930" s="271"/>
      <c r="W930" s="271"/>
      <c r="X930" s="271"/>
      <c r="Y930" s="271"/>
      <c r="Z930" s="271"/>
      <c r="AA930" s="271"/>
      <c r="AB930" s="273"/>
    </row>
    <row r="931" spans="3:28" customFormat="1" ht="15" customHeight="1">
      <c r="C931" s="238"/>
      <c r="D931" s="227"/>
      <c r="E931" s="286"/>
      <c r="F931" s="286"/>
      <c r="G931" s="286"/>
      <c r="H931" s="286"/>
      <c r="I931" s="286"/>
      <c r="J931" s="287"/>
      <c r="K931" s="288"/>
      <c r="L931" s="287"/>
      <c r="M931" s="286"/>
      <c r="N931" s="286"/>
      <c r="O931" s="286"/>
      <c r="P931" s="286"/>
      <c r="Q931" s="286"/>
      <c r="R931" s="309"/>
      <c r="S931" s="271"/>
      <c r="T931" s="272"/>
      <c r="U931" s="271"/>
      <c r="V931" s="271"/>
      <c r="W931" s="271"/>
      <c r="X931" s="271"/>
      <c r="Y931" s="271"/>
      <c r="Z931" s="271"/>
      <c r="AA931" s="271"/>
      <c r="AB931" s="273"/>
    </row>
    <row r="932" spans="3:28" customFormat="1" ht="15" customHeight="1">
      <c r="C932" s="238"/>
      <c r="D932" s="227"/>
      <c r="E932" s="286"/>
      <c r="F932" s="286"/>
      <c r="G932" s="286"/>
      <c r="H932" s="286"/>
      <c r="I932" s="286"/>
      <c r="J932" s="287"/>
      <c r="K932" s="288"/>
      <c r="L932" s="287"/>
      <c r="M932" s="286"/>
      <c r="N932" s="286"/>
      <c r="O932" s="286"/>
      <c r="P932" s="286"/>
      <c r="Q932" s="286"/>
      <c r="R932" s="309"/>
      <c r="S932" s="271"/>
      <c r="T932" s="272"/>
      <c r="U932" s="271"/>
      <c r="V932" s="271"/>
      <c r="W932" s="271"/>
      <c r="X932" s="271"/>
      <c r="Y932" s="271"/>
      <c r="Z932" s="271"/>
      <c r="AA932" s="271"/>
      <c r="AB932" s="273"/>
    </row>
    <row r="933" spans="3:28" customFormat="1" ht="15" customHeight="1">
      <c r="C933" s="238"/>
      <c r="D933" s="227"/>
      <c r="E933" s="286"/>
      <c r="F933" s="286"/>
      <c r="G933" s="286"/>
      <c r="H933" s="286"/>
      <c r="I933" s="286"/>
      <c r="J933" s="287"/>
      <c r="K933" s="288"/>
      <c r="L933" s="287"/>
      <c r="M933" s="286"/>
      <c r="N933" s="286"/>
      <c r="O933" s="286"/>
      <c r="P933" s="286"/>
      <c r="Q933" s="286"/>
      <c r="R933" s="309"/>
      <c r="S933" s="271"/>
      <c r="T933" s="272"/>
      <c r="U933" s="271"/>
      <c r="V933" s="271"/>
      <c r="W933" s="271"/>
      <c r="X933" s="271"/>
      <c r="Y933" s="271"/>
      <c r="Z933" s="271"/>
      <c r="AA933" s="271"/>
      <c r="AB933" s="273"/>
    </row>
    <row r="934" spans="3:28" customFormat="1" ht="15" customHeight="1">
      <c r="C934" s="238"/>
      <c r="D934" s="227"/>
      <c r="E934" s="286"/>
      <c r="F934" s="286"/>
      <c r="G934" s="286"/>
      <c r="H934" s="286"/>
      <c r="I934" s="286"/>
      <c r="J934" s="287"/>
      <c r="K934" s="288"/>
      <c r="L934" s="287"/>
      <c r="M934" s="286"/>
      <c r="N934" s="286"/>
      <c r="O934" s="286"/>
      <c r="P934" s="286"/>
      <c r="Q934" s="286"/>
      <c r="R934" s="309"/>
      <c r="S934" s="271"/>
      <c r="T934" s="272"/>
      <c r="U934" s="271"/>
      <c r="V934" s="271"/>
      <c r="W934" s="271"/>
      <c r="X934" s="271"/>
      <c r="Y934" s="271"/>
      <c r="Z934" s="271"/>
      <c r="AA934" s="271"/>
      <c r="AB934" s="273"/>
    </row>
    <row r="935" spans="3:28" customFormat="1" ht="15" customHeight="1">
      <c r="C935" s="238"/>
      <c r="D935" s="227"/>
      <c r="E935" s="286"/>
      <c r="F935" s="286"/>
      <c r="G935" s="286"/>
      <c r="H935" s="286"/>
      <c r="I935" s="286"/>
      <c r="J935" s="287"/>
      <c r="K935" s="288"/>
      <c r="L935" s="287"/>
      <c r="M935" s="286"/>
      <c r="N935" s="286"/>
      <c r="O935" s="286"/>
      <c r="P935" s="286"/>
      <c r="Q935" s="286"/>
      <c r="R935" s="309"/>
      <c r="S935" s="271"/>
      <c r="T935" s="272"/>
      <c r="U935" s="271"/>
      <c r="V935" s="271"/>
      <c r="W935" s="271"/>
      <c r="X935" s="271"/>
      <c r="Y935" s="271"/>
      <c r="Z935" s="271"/>
      <c r="AA935" s="271"/>
      <c r="AB935" s="273"/>
    </row>
    <row r="936" spans="3:28" customFormat="1" ht="15" customHeight="1">
      <c r="C936" s="238"/>
      <c r="D936" s="227"/>
      <c r="E936" s="286"/>
      <c r="F936" s="286"/>
      <c r="G936" s="286"/>
      <c r="H936" s="286"/>
      <c r="I936" s="286"/>
      <c r="J936" s="287"/>
      <c r="K936" s="288"/>
      <c r="L936" s="287"/>
      <c r="M936" s="286"/>
      <c r="N936" s="286"/>
      <c r="O936" s="286"/>
      <c r="P936" s="286"/>
      <c r="Q936" s="286"/>
      <c r="R936" s="309"/>
      <c r="S936" s="271"/>
      <c r="T936" s="272"/>
      <c r="U936" s="271"/>
      <c r="V936" s="271"/>
      <c r="W936" s="271"/>
      <c r="X936" s="271"/>
      <c r="Y936" s="271"/>
      <c r="Z936" s="271"/>
      <c r="AA936" s="271"/>
      <c r="AB936" s="273"/>
    </row>
    <row r="937" spans="3:28" customFormat="1" ht="15" customHeight="1">
      <c r="C937" s="238"/>
      <c r="D937" s="227"/>
      <c r="E937" s="286"/>
      <c r="F937" s="286"/>
      <c r="G937" s="286"/>
      <c r="H937" s="286"/>
      <c r="I937" s="286"/>
      <c r="J937" s="287"/>
      <c r="K937" s="288"/>
      <c r="L937" s="287"/>
      <c r="M937" s="286"/>
      <c r="N937" s="286"/>
      <c r="O937" s="286"/>
      <c r="P937" s="286"/>
      <c r="Q937" s="286"/>
      <c r="R937" s="309"/>
      <c r="S937" s="271"/>
      <c r="T937" s="272"/>
      <c r="U937" s="271"/>
      <c r="V937" s="271"/>
      <c r="W937" s="271"/>
      <c r="X937" s="271"/>
      <c r="Y937" s="271"/>
      <c r="Z937" s="271"/>
      <c r="AA937" s="271"/>
      <c r="AB937" s="273"/>
    </row>
    <row r="938" spans="3:28" customFormat="1" ht="15" customHeight="1">
      <c r="C938" s="238"/>
      <c r="D938" s="227"/>
      <c r="E938" s="286"/>
      <c r="F938" s="286"/>
      <c r="G938" s="286"/>
      <c r="H938" s="286"/>
      <c r="I938" s="286"/>
      <c r="J938" s="287"/>
      <c r="K938" s="288"/>
      <c r="L938" s="287"/>
      <c r="M938" s="286"/>
      <c r="N938" s="286"/>
      <c r="O938" s="286"/>
      <c r="P938" s="286"/>
      <c r="Q938" s="286"/>
      <c r="R938" s="309"/>
      <c r="S938" s="271"/>
      <c r="T938" s="272"/>
      <c r="U938" s="271"/>
      <c r="V938" s="271"/>
      <c r="W938" s="271"/>
      <c r="X938" s="271"/>
      <c r="Y938" s="271"/>
      <c r="Z938" s="271"/>
      <c r="AA938" s="271"/>
      <c r="AB938" s="273"/>
    </row>
    <row r="939" spans="3:28" customFormat="1" ht="15" customHeight="1">
      <c r="C939" s="238"/>
      <c r="D939" s="227"/>
      <c r="E939" s="286"/>
      <c r="F939" s="286"/>
      <c r="G939" s="286"/>
      <c r="H939" s="286"/>
      <c r="I939" s="286"/>
      <c r="J939" s="287"/>
      <c r="K939" s="288"/>
      <c r="L939" s="287"/>
      <c r="M939" s="286"/>
      <c r="N939" s="286"/>
      <c r="O939" s="286"/>
      <c r="P939" s="286"/>
      <c r="Q939" s="286"/>
      <c r="R939" s="309"/>
      <c r="S939" s="271"/>
      <c r="T939" s="272"/>
      <c r="U939" s="271"/>
      <c r="V939" s="271"/>
      <c r="W939" s="271"/>
      <c r="X939" s="271"/>
      <c r="Y939" s="271"/>
      <c r="Z939" s="271"/>
      <c r="AA939" s="271"/>
      <c r="AB939" s="273"/>
    </row>
    <row r="940" spans="3:28" customFormat="1" ht="15" customHeight="1">
      <c r="C940" s="238"/>
      <c r="D940" s="227"/>
      <c r="E940" s="286"/>
      <c r="F940" s="286"/>
      <c r="G940" s="286"/>
      <c r="H940" s="286"/>
      <c r="I940" s="286"/>
      <c r="J940" s="287"/>
      <c r="K940" s="288"/>
      <c r="L940" s="287"/>
      <c r="M940" s="286"/>
      <c r="N940" s="286"/>
      <c r="O940" s="286"/>
      <c r="P940" s="286"/>
      <c r="Q940" s="286"/>
      <c r="R940" s="309"/>
      <c r="S940" s="271"/>
      <c r="T940" s="272"/>
      <c r="U940" s="271"/>
      <c r="V940" s="271"/>
      <c r="W940" s="271"/>
      <c r="X940" s="271"/>
      <c r="Y940" s="271"/>
      <c r="Z940" s="271"/>
      <c r="AA940" s="271"/>
      <c r="AB940" s="273"/>
    </row>
    <row r="941" spans="3:28" customFormat="1" ht="15" customHeight="1">
      <c r="C941" s="238"/>
      <c r="D941" s="227"/>
      <c r="E941" s="286"/>
      <c r="F941" s="286"/>
      <c r="G941" s="286"/>
      <c r="H941" s="286"/>
      <c r="I941" s="286"/>
      <c r="J941" s="287"/>
      <c r="K941" s="288"/>
      <c r="L941" s="287"/>
      <c r="M941" s="286"/>
      <c r="N941" s="286"/>
      <c r="O941" s="286"/>
      <c r="P941" s="286"/>
      <c r="Q941" s="286"/>
      <c r="R941" s="309"/>
      <c r="S941" s="271"/>
      <c r="T941" s="272"/>
      <c r="U941" s="271"/>
      <c r="V941" s="271"/>
      <c r="W941" s="271"/>
      <c r="X941" s="271"/>
      <c r="Y941" s="271"/>
      <c r="Z941" s="271"/>
      <c r="AA941" s="271"/>
      <c r="AB941" s="273"/>
    </row>
    <row r="942" spans="3:28" customFormat="1" ht="15" customHeight="1">
      <c r="C942" s="238"/>
      <c r="D942" s="227"/>
      <c r="E942" s="286"/>
      <c r="F942" s="286"/>
      <c r="G942" s="286"/>
      <c r="H942" s="286"/>
      <c r="I942" s="286"/>
      <c r="J942" s="287"/>
      <c r="K942" s="288"/>
      <c r="L942" s="287"/>
      <c r="M942" s="286"/>
      <c r="N942" s="286"/>
      <c r="O942" s="286"/>
      <c r="P942" s="286"/>
      <c r="Q942" s="286"/>
      <c r="R942" s="309"/>
      <c r="S942" s="271"/>
      <c r="T942" s="272"/>
      <c r="U942" s="271"/>
      <c r="V942" s="271"/>
      <c r="W942" s="271"/>
      <c r="X942" s="271"/>
      <c r="Y942" s="271"/>
      <c r="Z942" s="271"/>
      <c r="AA942" s="271"/>
      <c r="AB942" s="273"/>
    </row>
    <row r="943" spans="3:28" customFormat="1" ht="15" customHeight="1">
      <c r="C943" s="238"/>
      <c r="D943" s="227"/>
      <c r="E943" s="286"/>
      <c r="F943" s="286"/>
      <c r="G943" s="286"/>
      <c r="H943" s="286"/>
      <c r="I943" s="286"/>
      <c r="J943" s="287"/>
      <c r="K943" s="288"/>
      <c r="L943" s="287"/>
      <c r="M943" s="286"/>
      <c r="N943" s="286"/>
      <c r="O943" s="286"/>
      <c r="P943" s="286"/>
      <c r="Q943" s="286"/>
      <c r="R943" s="309"/>
      <c r="S943" s="271"/>
      <c r="T943" s="272"/>
      <c r="U943" s="271"/>
      <c r="V943" s="271"/>
      <c r="W943" s="271"/>
      <c r="X943" s="271"/>
      <c r="Y943" s="271"/>
      <c r="Z943" s="271"/>
      <c r="AA943" s="271"/>
      <c r="AB943" s="273"/>
    </row>
    <row r="944" spans="3:28" customFormat="1" ht="15" customHeight="1">
      <c r="C944" s="238"/>
      <c r="D944" s="227"/>
      <c r="E944" s="286"/>
      <c r="F944" s="286"/>
      <c r="G944" s="286"/>
      <c r="H944" s="286"/>
      <c r="I944" s="286"/>
      <c r="J944" s="287"/>
      <c r="K944" s="288"/>
      <c r="L944" s="287"/>
      <c r="M944" s="286"/>
      <c r="N944" s="286"/>
      <c r="O944" s="286"/>
      <c r="P944" s="286"/>
      <c r="Q944" s="286"/>
      <c r="R944" s="309"/>
      <c r="S944" s="271"/>
      <c r="T944" s="272"/>
      <c r="U944" s="271"/>
      <c r="V944" s="271"/>
      <c r="W944" s="271"/>
      <c r="X944" s="271"/>
      <c r="Y944" s="271"/>
      <c r="Z944" s="271"/>
      <c r="AA944" s="271"/>
      <c r="AB944" s="273"/>
    </row>
    <row r="945" spans="3:28" customFormat="1" ht="15" customHeight="1">
      <c r="C945" s="238"/>
      <c r="D945" s="227"/>
      <c r="E945" s="286"/>
      <c r="F945" s="286"/>
      <c r="G945" s="286"/>
      <c r="H945" s="286"/>
      <c r="I945" s="286"/>
      <c r="J945" s="287"/>
      <c r="K945" s="288"/>
      <c r="L945" s="287"/>
      <c r="M945" s="286"/>
      <c r="N945" s="286"/>
      <c r="O945" s="286"/>
      <c r="P945" s="286"/>
      <c r="Q945" s="286"/>
      <c r="R945" s="309"/>
      <c r="S945" s="271"/>
      <c r="T945" s="272"/>
      <c r="U945" s="271"/>
      <c r="V945" s="271"/>
      <c r="W945" s="271"/>
      <c r="X945" s="271"/>
      <c r="Y945" s="271"/>
      <c r="Z945" s="271"/>
      <c r="AA945" s="271"/>
      <c r="AB945" s="273"/>
    </row>
    <row r="946" spans="3:28" customFormat="1" ht="15" customHeight="1">
      <c r="C946" s="238"/>
      <c r="D946" s="227"/>
      <c r="E946" s="286"/>
      <c r="F946" s="286"/>
      <c r="G946" s="286"/>
      <c r="H946" s="286"/>
      <c r="I946" s="286"/>
      <c r="J946" s="287"/>
      <c r="K946" s="288"/>
      <c r="L946" s="287"/>
      <c r="M946" s="286"/>
      <c r="N946" s="286"/>
      <c r="O946" s="286"/>
      <c r="P946" s="286"/>
      <c r="Q946" s="286"/>
      <c r="R946" s="309"/>
      <c r="S946" s="271"/>
      <c r="T946" s="272"/>
      <c r="U946" s="271"/>
      <c r="V946" s="271"/>
      <c r="W946" s="271"/>
      <c r="X946" s="271"/>
      <c r="Y946" s="271"/>
      <c r="Z946" s="271"/>
      <c r="AA946" s="271"/>
      <c r="AB946" s="273"/>
    </row>
    <row r="947" spans="3:28" customFormat="1" ht="15" customHeight="1">
      <c r="C947" s="238"/>
      <c r="D947" s="227"/>
      <c r="E947" s="286"/>
      <c r="F947" s="286"/>
      <c r="G947" s="286"/>
      <c r="H947" s="286"/>
      <c r="I947" s="286"/>
      <c r="J947" s="287"/>
      <c r="K947" s="288"/>
      <c r="L947" s="287"/>
      <c r="M947" s="286"/>
      <c r="N947" s="286"/>
      <c r="O947" s="286"/>
      <c r="P947" s="286"/>
      <c r="Q947" s="286"/>
      <c r="R947" s="309"/>
      <c r="S947" s="271"/>
      <c r="T947" s="272"/>
      <c r="U947" s="271"/>
      <c r="V947" s="271"/>
      <c r="W947" s="271"/>
      <c r="X947" s="271"/>
      <c r="Y947" s="271"/>
      <c r="Z947" s="271"/>
      <c r="AA947" s="271"/>
      <c r="AB947" s="273"/>
    </row>
    <row r="948" spans="3:28" customFormat="1" ht="15" customHeight="1">
      <c r="C948" s="238"/>
      <c r="D948" s="227"/>
      <c r="E948" s="286"/>
      <c r="F948" s="286"/>
      <c r="G948" s="286"/>
      <c r="H948" s="286"/>
      <c r="I948" s="286"/>
      <c r="J948" s="287"/>
      <c r="K948" s="288"/>
      <c r="L948" s="287"/>
      <c r="M948" s="286"/>
      <c r="N948" s="286"/>
      <c r="O948" s="286"/>
      <c r="P948" s="286"/>
      <c r="Q948" s="286"/>
      <c r="R948" s="309"/>
      <c r="S948" s="271"/>
      <c r="T948" s="272"/>
      <c r="U948" s="271"/>
      <c r="V948" s="271"/>
      <c r="W948" s="271"/>
      <c r="X948" s="271"/>
      <c r="Y948" s="271"/>
      <c r="Z948" s="271"/>
      <c r="AA948" s="271"/>
      <c r="AB948" s="273"/>
    </row>
    <row r="949" spans="3:28" customFormat="1" ht="15" customHeight="1">
      <c r="C949" s="238"/>
      <c r="D949" s="227"/>
      <c r="E949" s="286"/>
      <c r="F949" s="286"/>
      <c r="G949" s="286"/>
      <c r="H949" s="286"/>
      <c r="I949" s="286"/>
      <c r="J949" s="287"/>
      <c r="K949" s="288"/>
      <c r="L949" s="287"/>
      <c r="M949" s="286"/>
      <c r="N949" s="286"/>
      <c r="O949" s="286"/>
      <c r="P949" s="286"/>
      <c r="Q949" s="286"/>
      <c r="R949" s="309"/>
      <c r="S949" s="271"/>
      <c r="T949" s="272"/>
      <c r="U949" s="271"/>
      <c r="V949" s="271"/>
      <c r="W949" s="271"/>
      <c r="X949" s="271"/>
      <c r="Y949" s="271"/>
      <c r="Z949" s="271"/>
      <c r="AA949" s="271"/>
      <c r="AB949" s="273"/>
    </row>
    <row r="950" spans="3:28" customFormat="1" ht="15" customHeight="1">
      <c r="C950" s="238"/>
      <c r="D950" s="227"/>
      <c r="E950" s="286"/>
      <c r="F950" s="286"/>
      <c r="G950" s="286"/>
      <c r="H950" s="286"/>
      <c r="I950" s="286"/>
      <c r="J950" s="287"/>
      <c r="K950" s="288"/>
      <c r="L950" s="287"/>
      <c r="M950" s="286"/>
      <c r="N950" s="286"/>
      <c r="O950" s="286"/>
      <c r="P950" s="286"/>
      <c r="Q950" s="286"/>
      <c r="R950" s="309"/>
      <c r="S950" s="271"/>
      <c r="T950" s="272"/>
      <c r="U950" s="271"/>
      <c r="V950" s="271"/>
      <c r="W950" s="271"/>
      <c r="X950" s="271"/>
      <c r="Y950" s="271"/>
      <c r="Z950" s="271"/>
      <c r="AA950" s="271"/>
      <c r="AB950" s="273"/>
    </row>
    <row r="951" spans="3:28" customFormat="1" ht="15" customHeight="1">
      <c r="C951" s="238"/>
      <c r="D951" s="227"/>
      <c r="E951" s="286"/>
      <c r="F951" s="286"/>
      <c r="G951" s="286"/>
      <c r="H951" s="286"/>
      <c r="I951" s="286"/>
      <c r="J951" s="287"/>
      <c r="K951" s="288"/>
      <c r="L951" s="287"/>
      <c r="M951" s="286"/>
      <c r="N951" s="286"/>
      <c r="O951" s="286"/>
      <c r="P951" s="286"/>
      <c r="Q951" s="286"/>
      <c r="R951" s="309"/>
      <c r="S951" s="271"/>
      <c r="T951" s="272"/>
      <c r="U951" s="271"/>
      <c r="V951" s="271"/>
      <c r="W951" s="271"/>
      <c r="X951" s="271"/>
      <c r="Y951" s="271"/>
      <c r="Z951" s="271"/>
      <c r="AA951" s="271"/>
      <c r="AB951" s="273"/>
    </row>
    <row r="952" spans="3:28" customFormat="1" ht="15" customHeight="1">
      <c r="C952" s="238"/>
      <c r="D952" s="227"/>
      <c r="E952" s="286"/>
      <c r="F952" s="286"/>
      <c r="G952" s="286"/>
      <c r="H952" s="286"/>
      <c r="I952" s="286"/>
      <c r="J952" s="287"/>
      <c r="K952" s="288"/>
      <c r="L952" s="287"/>
      <c r="M952" s="286"/>
      <c r="N952" s="286"/>
      <c r="O952" s="286"/>
      <c r="P952" s="286"/>
      <c r="Q952" s="286"/>
      <c r="R952" s="309"/>
      <c r="S952" s="271"/>
      <c r="T952" s="272"/>
      <c r="U952" s="271"/>
      <c r="V952" s="271"/>
      <c r="W952" s="271"/>
      <c r="X952" s="271"/>
      <c r="Y952" s="271"/>
      <c r="Z952" s="271"/>
      <c r="AA952" s="271"/>
      <c r="AB952" s="273"/>
    </row>
    <row r="953" spans="3:28" customFormat="1" ht="15" customHeight="1">
      <c r="C953" s="238"/>
      <c r="D953" s="227"/>
      <c r="E953" s="286"/>
      <c r="F953" s="286"/>
      <c r="G953" s="286"/>
      <c r="H953" s="286"/>
      <c r="I953" s="286"/>
      <c r="J953" s="287"/>
      <c r="K953" s="288"/>
      <c r="L953" s="287"/>
      <c r="M953" s="286"/>
      <c r="N953" s="286"/>
      <c r="O953" s="286"/>
      <c r="P953" s="286"/>
      <c r="Q953" s="286"/>
      <c r="R953" s="309"/>
      <c r="S953" s="271"/>
      <c r="T953" s="272"/>
      <c r="U953" s="271"/>
      <c r="V953" s="271"/>
      <c r="W953" s="271"/>
      <c r="X953" s="271"/>
      <c r="Y953" s="271"/>
      <c r="Z953" s="271"/>
      <c r="AA953" s="271"/>
      <c r="AB953" s="273"/>
    </row>
    <row r="954" spans="3:28" customFormat="1" ht="15" customHeight="1">
      <c r="C954" s="238"/>
      <c r="D954" s="227"/>
      <c r="E954" s="286"/>
      <c r="F954" s="286"/>
      <c r="G954" s="286"/>
      <c r="H954" s="286"/>
      <c r="I954" s="286"/>
      <c r="J954" s="287"/>
      <c r="K954" s="288"/>
      <c r="L954" s="287"/>
      <c r="M954" s="286"/>
      <c r="N954" s="286"/>
      <c r="O954" s="286"/>
      <c r="P954" s="286"/>
      <c r="Q954" s="286"/>
      <c r="R954" s="309"/>
      <c r="S954" s="271"/>
      <c r="T954" s="272"/>
      <c r="U954" s="271"/>
      <c r="V954" s="271"/>
      <c r="W954" s="271"/>
      <c r="X954" s="271"/>
      <c r="Y954" s="271"/>
      <c r="Z954" s="271"/>
      <c r="AA954" s="271"/>
      <c r="AB954" s="273"/>
    </row>
    <row r="955" spans="3:28" customFormat="1" ht="15" customHeight="1">
      <c r="C955" s="238"/>
      <c r="D955" s="227"/>
      <c r="E955" s="286"/>
      <c r="F955" s="286"/>
      <c r="G955" s="286"/>
      <c r="H955" s="286"/>
      <c r="I955" s="286"/>
      <c r="J955" s="287"/>
      <c r="K955" s="288"/>
      <c r="L955" s="287"/>
      <c r="M955" s="286"/>
      <c r="N955" s="286"/>
      <c r="O955" s="286"/>
      <c r="P955" s="286"/>
      <c r="Q955" s="286"/>
      <c r="R955" s="309"/>
      <c r="S955" s="271"/>
      <c r="T955" s="272"/>
      <c r="U955" s="271"/>
      <c r="V955" s="271"/>
      <c r="W955" s="271"/>
      <c r="X955" s="271"/>
      <c r="Y955" s="271"/>
      <c r="Z955" s="271"/>
      <c r="AA955" s="271"/>
      <c r="AB955" s="273"/>
    </row>
    <row r="956" spans="3:28" customFormat="1" ht="15" customHeight="1">
      <c r="C956" s="238"/>
      <c r="D956" s="227"/>
      <c r="E956" s="286"/>
      <c r="F956" s="286"/>
      <c r="G956" s="286"/>
      <c r="H956" s="286"/>
      <c r="I956" s="286"/>
      <c r="J956" s="287"/>
      <c r="K956" s="288"/>
      <c r="L956" s="287"/>
      <c r="M956" s="286"/>
      <c r="N956" s="286"/>
      <c r="O956" s="286"/>
      <c r="P956" s="286"/>
      <c r="Q956" s="286"/>
      <c r="R956" s="309"/>
      <c r="S956" s="271"/>
      <c r="T956" s="272"/>
      <c r="U956" s="271"/>
      <c r="V956" s="271"/>
      <c r="W956" s="271"/>
      <c r="X956" s="271"/>
      <c r="Y956" s="271"/>
      <c r="Z956" s="271"/>
      <c r="AA956" s="271"/>
      <c r="AB956" s="273"/>
    </row>
    <row r="957" spans="3:28" customFormat="1" ht="15" customHeight="1">
      <c r="C957" s="238"/>
      <c r="D957" s="227"/>
      <c r="E957" s="286"/>
      <c r="F957" s="286"/>
      <c r="G957" s="286"/>
      <c r="H957" s="286"/>
      <c r="I957" s="286"/>
      <c r="J957" s="287"/>
      <c r="K957" s="288"/>
      <c r="L957" s="287"/>
      <c r="M957" s="286"/>
      <c r="N957" s="286"/>
      <c r="O957" s="286"/>
      <c r="P957" s="286"/>
      <c r="Q957" s="286"/>
      <c r="R957" s="309"/>
      <c r="S957" s="271"/>
      <c r="T957" s="272"/>
      <c r="U957" s="271"/>
      <c r="V957" s="271"/>
      <c r="W957" s="271"/>
      <c r="X957" s="271"/>
      <c r="Y957" s="271"/>
      <c r="Z957" s="271"/>
      <c r="AA957" s="271"/>
      <c r="AB957" s="273"/>
    </row>
    <row r="958" spans="3:28" customFormat="1" ht="15" customHeight="1">
      <c r="C958" s="238"/>
      <c r="D958" s="227"/>
      <c r="E958" s="286"/>
      <c r="F958" s="286"/>
      <c r="G958" s="286"/>
      <c r="H958" s="286"/>
      <c r="I958" s="286"/>
      <c r="J958" s="287"/>
      <c r="K958" s="288"/>
      <c r="L958" s="287"/>
      <c r="M958" s="286"/>
      <c r="N958" s="286"/>
      <c r="O958" s="286"/>
      <c r="P958" s="286"/>
      <c r="Q958" s="286"/>
      <c r="R958" s="309"/>
      <c r="S958" s="271"/>
      <c r="T958" s="272"/>
      <c r="U958" s="271"/>
      <c r="V958" s="271"/>
      <c r="W958" s="271"/>
      <c r="X958" s="271"/>
      <c r="Y958" s="271"/>
      <c r="Z958" s="271"/>
      <c r="AA958" s="271"/>
      <c r="AB958" s="273"/>
    </row>
    <row r="959" spans="3:28" customFormat="1" ht="15" customHeight="1">
      <c r="C959" s="238"/>
      <c r="D959" s="227"/>
      <c r="E959" s="286"/>
      <c r="F959" s="286"/>
      <c r="G959" s="286"/>
      <c r="H959" s="286"/>
      <c r="I959" s="286"/>
      <c r="J959" s="287"/>
      <c r="K959" s="288"/>
      <c r="L959" s="287"/>
      <c r="M959" s="286"/>
      <c r="N959" s="286"/>
      <c r="O959" s="286"/>
      <c r="P959" s="286"/>
      <c r="Q959" s="286"/>
      <c r="R959" s="309"/>
      <c r="S959" s="271"/>
      <c r="T959" s="272"/>
      <c r="U959" s="271"/>
      <c r="V959" s="271"/>
      <c r="W959" s="271"/>
      <c r="X959" s="271"/>
      <c r="Y959" s="271"/>
      <c r="Z959" s="271"/>
      <c r="AA959" s="271"/>
      <c r="AB959" s="273"/>
    </row>
    <row r="960" spans="3:28" customFormat="1" ht="15" customHeight="1">
      <c r="C960" s="238"/>
      <c r="D960" s="227"/>
      <c r="E960" s="286"/>
      <c r="F960" s="286"/>
      <c r="G960" s="286"/>
      <c r="H960" s="286"/>
      <c r="I960" s="286"/>
      <c r="J960" s="287"/>
      <c r="K960" s="288"/>
      <c r="L960" s="287"/>
      <c r="M960" s="286"/>
      <c r="N960" s="286"/>
      <c r="O960" s="286"/>
      <c r="P960" s="286"/>
      <c r="Q960" s="286"/>
      <c r="R960" s="309"/>
      <c r="S960" s="271"/>
      <c r="T960" s="272"/>
      <c r="U960" s="271"/>
      <c r="V960" s="271"/>
      <c r="W960" s="271"/>
      <c r="X960" s="271"/>
      <c r="Y960" s="271"/>
      <c r="Z960" s="271"/>
      <c r="AA960" s="271"/>
      <c r="AB960" s="273"/>
    </row>
    <row r="961" spans="3:28" customFormat="1" ht="15" customHeight="1">
      <c r="C961" s="238"/>
      <c r="D961" s="227"/>
      <c r="E961" s="286"/>
      <c r="F961" s="286"/>
      <c r="G961" s="286"/>
      <c r="H961" s="286"/>
      <c r="I961" s="286"/>
      <c r="J961" s="287"/>
      <c r="K961" s="288"/>
      <c r="L961" s="287"/>
      <c r="M961" s="286"/>
      <c r="N961" s="286"/>
      <c r="O961" s="286"/>
      <c r="P961" s="286"/>
      <c r="Q961" s="286"/>
      <c r="R961" s="309"/>
      <c r="S961" s="271"/>
      <c r="T961" s="272"/>
      <c r="U961" s="271"/>
      <c r="V961" s="271"/>
      <c r="W961" s="271"/>
      <c r="X961" s="271"/>
      <c r="Y961" s="271"/>
      <c r="Z961" s="271"/>
      <c r="AA961" s="271"/>
      <c r="AB961" s="273"/>
    </row>
    <row r="962" spans="3:28" customFormat="1" ht="15" customHeight="1">
      <c r="C962" s="238"/>
      <c r="D962" s="227"/>
      <c r="E962" s="286"/>
      <c r="F962" s="286"/>
      <c r="G962" s="286"/>
      <c r="H962" s="286"/>
      <c r="I962" s="286"/>
      <c r="J962" s="287"/>
      <c r="K962" s="288"/>
      <c r="L962" s="287"/>
      <c r="M962" s="286"/>
      <c r="N962" s="286"/>
      <c r="O962" s="286"/>
      <c r="P962" s="286"/>
      <c r="Q962" s="286"/>
      <c r="R962" s="309"/>
      <c r="S962" s="271"/>
      <c r="T962" s="272"/>
      <c r="U962" s="271"/>
      <c r="V962" s="271"/>
      <c r="W962" s="271"/>
      <c r="X962" s="271"/>
      <c r="Y962" s="271"/>
      <c r="Z962" s="271"/>
      <c r="AA962" s="271"/>
      <c r="AB962" s="273"/>
    </row>
    <row r="963" spans="3:28" customFormat="1" ht="15" customHeight="1">
      <c r="C963" s="238"/>
      <c r="D963" s="227"/>
      <c r="E963" s="286"/>
      <c r="F963" s="286"/>
      <c r="G963" s="286"/>
      <c r="H963" s="286"/>
      <c r="I963" s="286"/>
      <c r="J963" s="287"/>
      <c r="K963" s="288"/>
      <c r="L963" s="287"/>
      <c r="M963" s="286"/>
      <c r="N963" s="286"/>
      <c r="O963" s="286"/>
      <c r="P963" s="286"/>
      <c r="Q963" s="286"/>
      <c r="R963" s="309"/>
      <c r="S963" s="271"/>
      <c r="T963" s="272"/>
      <c r="U963" s="271"/>
      <c r="V963" s="271"/>
      <c r="W963" s="271"/>
      <c r="X963" s="271"/>
      <c r="Y963" s="271"/>
      <c r="Z963" s="271"/>
      <c r="AA963" s="271"/>
      <c r="AB963" s="273"/>
    </row>
    <row r="964" spans="3:28" customFormat="1" ht="15" customHeight="1">
      <c r="C964" s="238"/>
      <c r="D964" s="227"/>
      <c r="E964" s="286"/>
      <c r="F964" s="286"/>
      <c r="G964" s="286"/>
      <c r="H964" s="286"/>
      <c r="I964" s="286"/>
      <c r="J964" s="287"/>
      <c r="K964" s="288"/>
      <c r="L964" s="287"/>
      <c r="M964" s="286"/>
      <c r="N964" s="286"/>
      <c r="O964" s="286"/>
      <c r="P964" s="286"/>
      <c r="Q964" s="286"/>
      <c r="R964" s="309"/>
      <c r="S964" s="271"/>
      <c r="T964" s="272"/>
      <c r="U964" s="271"/>
      <c r="V964" s="271"/>
      <c r="W964" s="271"/>
      <c r="X964" s="271"/>
      <c r="Y964" s="271"/>
      <c r="Z964" s="271"/>
      <c r="AA964" s="271"/>
      <c r="AB964" s="273"/>
    </row>
    <row r="965" spans="3:28" customFormat="1" ht="15" customHeight="1">
      <c r="C965" s="238"/>
      <c r="D965" s="227"/>
      <c r="E965" s="286"/>
      <c r="F965" s="286"/>
      <c r="G965" s="286"/>
      <c r="H965" s="286"/>
      <c r="I965" s="286"/>
      <c r="J965" s="287"/>
      <c r="K965" s="288"/>
      <c r="L965" s="287"/>
      <c r="M965" s="286"/>
      <c r="N965" s="286"/>
      <c r="O965" s="286"/>
      <c r="P965" s="286"/>
      <c r="Q965" s="286"/>
      <c r="R965" s="309"/>
      <c r="S965" s="271"/>
      <c r="T965" s="272"/>
      <c r="U965" s="271"/>
      <c r="V965" s="271"/>
      <c r="W965" s="271"/>
      <c r="X965" s="271"/>
      <c r="Y965" s="271"/>
      <c r="Z965" s="271"/>
      <c r="AA965" s="271"/>
      <c r="AB965" s="273"/>
    </row>
    <row r="966" spans="3:28" customFormat="1" ht="15" customHeight="1">
      <c r="C966" s="238"/>
      <c r="D966" s="227"/>
      <c r="E966" s="286"/>
      <c r="F966" s="286"/>
      <c r="G966" s="286"/>
      <c r="H966" s="286"/>
      <c r="I966" s="286"/>
      <c r="J966" s="287"/>
      <c r="K966" s="288"/>
      <c r="L966" s="287"/>
      <c r="M966" s="286"/>
      <c r="N966" s="286"/>
      <c r="O966" s="286"/>
      <c r="P966" s="286"/>
      <c r="Q966" s="286"/>
      <c r="R966" s="309"/>
      <c r="S966" s="271"/>
      <c r="T966" s="272"/>
      <c r="U966" s="271"/>
      <c r="V966" s="271"/>
      <c r="W966" s="271"/>
      <c r="X966" s="271"/>
      <c r="Y966" s="271"/>
      <c r="Z966" s="271"/>
      <c r="AA966" s="271"/>
      <c r="AB966" s="273"/>
    </row>
    <row r="967" spans="3:28" customFormat="1" ht="15" customHeight="1">
      <c r="C967" s="238"/>
      <c r="D967" s="227"/>
      <c r="E967" s="286"/>
      <c r="F967" s="286"/>
      <c r="G967" s="286"/>
      <c r="H967" s="286"/>
      <c r="I967" s="286"/>
      <c r="J967" s="287"/>
      <c r="K967" s="288"/>
      <c r="L967" s="287"/>
      <c r="M967" s="286"/>
      <c r="N967" s="286"/>
      <c r="O967" s="286"/>
      <c r="P967" s="286"/>
      <c r="Q967" s="286"/>
      <c r="R967" s="309"/>
      <c r="S967" s="271"/>
      <c r="T967" s="272"/>
      <c r="U967" s="271"/>
      <c r="V967" s="271"/>
      <c r="W967" s="271"/>
      <c r="X967" s="271"/>
      <c r="Y967" s="271"/>
      <c r="Z967" s="271"/>
      <c r="AA967" s="271"/>
      <c r="AB967" s="273"/>
    </row>
    <row r="968" spans="3:28" customFormat="1" ht="15" customHeight="1">
      <c r="C968" s="238"/>
      <c r="D968" s="227"/>
      <c r="E968" s="286"/>
      <c r="F968" s="286"/>
      <c r="G968" s="286"/>
      <c r="H968" s="286"/>
      <c r="I968" s="286"/>
      <c r="J968" s="287"/>
      <c r="K968" s="288"/>
      <c r="L968" s="287"/>
      <c r="M968" s="286"/>
      <c r="N968" s="286"/>
      <c r="O968" s="286"/>
      <c r="P968" s="286"/>
      <c r="Q968" s="286"/>
      <c r="R968" s="309"/>
      <c r="S968" s="271"/>
      <c r="T968" s="272"/>
      <c r="U968" s="271"/>
      <c r="V968" s="271"/>
      <c r="W968" s="271"/>
      <c r="X968" s="271"/>
      <c r="Y968" s="271"/>
      <c r="Z968" s="271"/>
      <c r="AA968" s="271"/>
      <c r="AB968" s="273"/>
    </row>
    <row r="969" spans="3:28" customFormat="1" ht="15" customHeight="1">
      <c r="C969" s="238"/>
      <c r="D969" s="227"/>
      <c r="E969" s="286"/>
      <c r="F969" s="286"/>
      <c r="G969" s="286"/>
      <c r="H969" s="286"/>
      <c r="I969" s="286"/>
      <c r="J969" s="287"/>
      <c r="K969" s="288"/>
      <c r="L969" s="287"/>
      <c r="M969" s="286"/>
      <c r="N969" s="286"/>
      <c r="O969" s="286"/>
      <c r="P969" s="286"/>
      <c r="Q969" s="286"/>
      <c r="R969" s="309"/>
      <c r="S969" s="271"/>
      <c r="T969" s="272"/>
      <c r="U969" s="271"/>
      <c r="V969" s="271"/>
      <c r="W969" s="271"/>
      <c r="X969" s="271"/>
      <c r="Y969" s="271"/>
      <c r="Z969" s="271"/>
      <c r="AA969" s="271"/>
      <c r="AB969" s="273"/>
    </row>
    <row r="970" spans="3:28" customFormat="1" ht="15" customHeight="1">
      <c r="C970" s="238"/>
      <c r="D970" s="227"/>
      <c r="E970" s="286"/>
      <c r="F970" s="286"/>
      <c r="G970" s="286"/>
      <c r="H970" s="286"/>
      <c r="I970" s="286"/>
      <c r="J970" s="287"/>
      <c r="K970" s="288"/>
      <c r="L970" s="287"/>
      <c r="M970" s="286"/>
      <c r="N970" s="286"/>
      <c r="O970" s="286"/>
      <c r="P970" s="286"/>
      <c r="Q970" s="286"/>
      <c r="R970" s="309"/>
      <c r="S970" s="271"/>
      <c r="T970" s="272"/>
      <c r="U970" s="271"/>
      <c r="V970" s="271"/>
      <c r="W970" s="271"/>
      <c r="X970" s="271"/>
      <c r="Y970" s="271"/>
      <c r="Z970" s="271"/>
      <c r="AA970" s="271"/>
      <c r="AB970" s="273"/>
    </row>
    <row r="971" spans="3:28" customFormat="1" ht="15" customHeight="1">
      <c r="C971" s="238"/>
      <c r="D971" s="227"/>
      <c r="E971" s="286"/>
      <c r="F971" s="286"/>
      <c r="G971" s="286"/>
      <c r="H971" s="286"/>
      <c r="I971" s="286"/>
      <c r="J971" s="287"/>
      <c r="K971" s="288"/>
      <c r="L971" s="287"/>
      <c r="M971" s="286"/>
      <c r="N971" s="286"/>
      <c r="O971" s="286"/>
      <c r="P971" s="286"/>
      <c r="Q971" s="286"/>
      <c r="R971" s="309"/>
      <c r="S971" s="271"/>
      <c r="T971" s="272"/>
      <c r="U971" s="271"/>
      <c r="V971" s="271"/>
      <c r="W971" s="271"/>
      <c r="X971" s="271"/>
      <c r="Y971" s="271"/>
      <c r="Z971" s="271"/>
      <c r="AA971" s="271"/>
      <c r="AB971" s="273"/>
    </row>
    <row r="972" spans="3:28" customFormat="1" ht="15" customHeight="1">
      <c r="C972" s="238"/>
      <c r="D972" s="227"/>
      <c r="E972" s="286"/>
      <c r="F972" s="286"/>
      <c r="G972" s="286"/>
      <c r="H972" s="286"/>
      <c r="I972" s="286"/>
      <c r="J972" s="287"/>
      <c r="K972" s="288"/>
      <c r="L972" s="287"/>
      <c r="M972" s="286"/>
      <c r="N972" s="286"/>
      <c r="O972" s="286"/>
      <c r="P972" s="286"/>
      <c r="Q972" s="286"/>
      <c r="R972" s="309"/>
      <c r="S972" s="271"/>
      <c r="T972" s="272"/>
      <c r="U972" s="271"/>
      <c r="V972" s="271"/>
      <c r="W972" s="271"/>
      <c r="X972" s="271"/>
      <c r="Y972" s="271"/>
      <c r="Z972" s="271"/>
      <c r="AA972" s="271"/>
      <c r="AB972" s="273"/>
    </row>
    <row r="973" spans="3:28" customFormat="1" ht="15" customHeight="1">
      <c r="C973" s="238"/>
      <c r="D973" s="227"/>
      <c r="E973" s="286"/>
      <c r="F973" s="286"/>
      <c r="G973" s="286"/>
      <c r="H973" s="286"/>
      <c r="I973" s="286"/>
      <c r="J973" s="287"/>
      <c r="K973" s="288"/>
      <c r="L973" s="287"/>
      <c r="M973" s="286"/>
      <c r="N973" s="286"/>
      <c r="O973" s="286"/>
      <c r="P973" s="286"/>
      <c r="Q973" s="286"/>
      <c r="R973" s="309"/>
      <c r="S973" s="271"/>
      <c r="T973" s="272"/>
      <c r="U973" s="271"/>
      <c r="V973" s="271"/>
      <c r="W973" s="271"/>
      <c r="X973" s="271"/>
      <c r="Y973" s="271"/>
      <c r="Z973" s="271"/>
      <c r="AA973" s="271"/>
      <c r="AB973" s="273"/>
    </row>
    <row r="974" spans="3:28" customFormat="1" ht="15" customHeight="1">
      <c r="C974" s="238"/>
      <c r="D974" s="227"/>
      <c r="E974" s="286"/>
      <c r="F974" s="286"/>
      <c r="G974" s="286"/>
      <c r="H974" s="286"/>
      <c r="I974" s="286"/>
      <c r="J974" s="287"/>
      <c r="K974" s="288"/>
      <c r="L974" s="287"/>
      <c r="M974" s="286"/>
      <c r="N974" s="286"/>
      <c r="O974" s="286"/>
      <c r="P974" s="286"/>
      <c r="Q974" s="286"/>
      <c r="R974" s="309"/>
      <c r="S974" s="271"/>
      <c r="T974" s="272"/>
      <c r="U974" s="271"/>
      <c r="V974" s="271"/>
      <c r="W974" s="271"/>
      <c r="X974" s="271"/>
      <c r="Y974" s="271"/>
      <c r="Z974" s="271"/>
      <c r="AA974" s="271"/>
      <c r="AB974" s="273"/>
    </row>
    <row r="975" spans="3:28" customFormat="1" ht="15" customHeight="1">
      <c r="C975" s="238"/>
      <c r="D975" s="227"/>
      <c r="E975" s="286"/>
      <c r="F975" s="286"/>
      <c r="G975" s="286"/>
      <c r="H975" s="286"/>
      <c r="I975" s="286"/>
      <c r="J975" s="287"/>
      <c r="K975" s="288"/>
      <c r="L975" s="287"/>
      <c r="M975" s="286"/>
      <c r="N975" s="286"/>
      <c r="O975" s="286"/>
      <c r="P975" s="286"/>
      <c r="Q975" s="286"/>
      <c r="R975" s="309"/>
      <c r="S975" s="271"/>
      <c r="T975" s="272"/>
      <c r="U975" s="271"/>
      <c r="V975" s="271"/>
      <c r="W975" s="271"/>
      <c r="X975" s="271"/>
      <c r="Y975" s="271"/>
      <c r="Z975" s="271"/>
      <c r="AA975" s="271"/>
      <c r="AB975" s="273"/>
    </row>
    <row r="976" spans="3:28" customFormat="1" ht="15" customHeight="1">
      <c r="C976" s="238"/>
      <c r="D976" s="227"/>
      <c r="E976" s="286"/>
      <c r="F976" s="286"/>
      <c r="G976" s="286"/>
      <c r="H976" s="286"/>
      <c r="I976" s="286"/>
      <c r="J976" s="287"/>
      <c r="K976" s="288"/>
      <c r="L976" s="287"/>
      <c r="M976" s="286"/>
      <c r="N976" s="286"/>
      <c r="O976" s="286"/>
      <c r="P976" s="286"/>
      <c r="Q976" s="286"/>
      <c r="R976" s="309"/>
      <c r="S976" s="271"/>
      <c r="T976" s="272"/>
      <c r="U976" s="271"/>
      <c r="V976" s="271"/>
      <c r="W976" s="271"/>
      <c r="X976" s="271"/>
      <c r="Y976" s="271"/>
      <c r="Z976" s="271"/>
      <c r="AA976" s="271"/>
      <c r="AB976" s="273"/>
    </row>
    <row r="977" spans="3:28" customFormat="1" ht="15" customHeight="1">
      <c r="C977" s="238"/>
      <c r="D977" s="227"/>
      <c r="E977" s="286"/>
      <c r="F977" s="286"/>
      <c r="G977" s="286"/>
      <c r="H977" s="286"/>
      <c r="I977" s="286"/>
      <c r="J977" s="287"/>
      <c r="K977" s="288"/>
      <c r="L977" s="287"/>
      <c r="M977" s="286"/>
      <c r="N977" s="286"/>
      <c r="O977" s="286"/>
      <c r="P977" s="286"/>
      <c r="Q977" s="286"/>
      <c r="R977" s="309"/>
      <c r="S977" s="271"/>
      <c r="T977" s="272"/>
      <c r="U977" s="271"/>
      <c r="V977" s="271"/>
      <c r="W977" s="271"/>
      <c r="X977" s="271"/>
      <c r="Y977" s="271"/>
      <c r="Z977" s="271"/>
      <c r="AA977" s="271"/>
      <c r="AB977" s="273"/>
    </row>
    <row r="978" spans="3:28" customFormat="1" ht="15" customHeight="1">
      <c r="C978" s="238"/>
      <c r="D978" s="227"/>
      <c r="E978" s="286"/>
      <c r="F978" s="286"/>
      <c r="G978" s="286"/>
      <c r="H978" s="286"/>
      <c r="I978" s="286"/>
      <c r="J978" s="287"/>
      <c r="K978" s="288"/>
      <c r="L978" s="287"/>
      <c r="M978" s="286"/>
      <c r="N978" s="286"/>
      <c r="O978" s="286"/>
      <c r="P978" s="286"/>
      <c r="Q978" s="286"/>
      <c r="R978" s="309"/>
      <c r="S978" s="271"/>
      <c r="T978" s="272"/>
      <c r="U978" s="271"/>
      <c r="V978" s="271"/>
      <c r="W978" s="271"/>
      <c r="X978" s="271"/>
      <c r="Y978" s="271"/>
      <c r="Z978" s="271"/>
      <c r="AA978" s="271"/>
      <c r="AB978" s="273"/>
    </row>
    <row r="979" spans="3:28" customFormat="1" ht="15" customHeight="1">
      <c r="C979" s="238"/>
      <c r="D979" s="227"/>
      <c r="E979" s="286"/>
      <c r="F979" s="286"/>
      <c r="G979" s="286"/>
      <c r="H979" s="286"/>
      <c r="I979" s="286"/>
      <c r="J979" s="287"/>
      <c r="K979" s="288"/>
      <c r="L979" s="287"/>
      <c r="M979" s="286"/>
      <c r="N979" s="286"/>
      <c r="O979" s="286"/>
      <c r="P979" s="286"/>
      <c r="Q979" s="286"/>
      <c r="R979" s="309"/>
      <c r="S979" s="271"/>
      <c r="T979" s="272"/>
      <c r="U979" s="271"/>
      <c r="V979" s="271"/>
      <c r="W979" s="271"/>
      <c r="X979" s="271"/>
      <c r="Y979" s="271"/>
      <c r="Z979" s="271"/>
      <c r="AA979" s="271"/>
      <c r="AB979" s="273"/>
    </row>
    <row r="980" spans="3:28" customFormat="1" ht="15" customHeight="1">
      <c r="C980" s="238"/>
      <c r="D980" s="227"/>
      <c r="E980" s="286"/>
      <c r="F980" s="286"/>
      <c r="G980" s="286"/>
      <c r="H980" s="286"/>
      <c r="I980" s="286"/>
      <c r="J980" s="287"/>
      <c r="K980" s="288"/>
      <c r="L980" s="287"/>
      <c r="M980" s="286"/>
      <c r="N980" s="286"/>
      <c r="O980" s="286"/>
      <c r="P980" s="286"/>
      <c r="Q980" s="286"/>
      <c r="R980" s="309"/>
      <c r="S980" s="271"/>
      <c r="T980" s="272"/>
      <c r="U980" s="271"/>
      <c r="V980" s="271"/>
      <c r="W980" s="271"/>
      <c r="X980" s="271"/>
      <c r="Y980" s="271"/>
      <c r="Z980" s="271"/>
      <c r="AA980" s="271"/>
      <c r="AB980" s="273"/>
    </row>
    <row r="981" spans="3:28" customFormat="1" ht="15" customHeight="1">
      <c r="C981" s="238"/>
      <c r="D981" s="227"/>
      <c r="E981" s="286"/>
      <c r="F981" s="286"/>
      <c r="G981" s="286"/>
      <c r="H981" s="286"/>
      <c r="I981" s="286"/>
      <c r="J981" s="287"/>
      <c r="K981" s="288"/>
      <c r="L981" s="287"/>
      <c r="M981" s="286"/>
      <c r="N981" s="286"/>
      <c r="O981" s="286"/>
      <c r="P981" s="286"/>
      <c r="Q981" s="286"/>
      <c r="R981" s="309"/>
      <c r="S981" s="271"/>
      <c r="T981" s="272"/>
      <c r="U981" s="271"/>
      <c r="V981" s="271"/>
      <c r="W981" s="271"/>
      <c r="X981" s="271"/>
      <c r="Y981" s="271"/>
      <c r="Z981" s="271"/>
      <c r="AA981" s="271"/>
      <c r="AB981" s="273"/>
    </row>
    <row r="982" spans="3:28" customFormat="1" ht="15" customHeight="1">
      <c r="C982" s="238"/>
      <c r="D982" s="227"/>
      <c r="E982" s="286"/>
      <c r="F982" s="286"/>
      <c r="G982" s="286"/>
      <c r="H982" s="286"/>
      <c r="I982" s="286"/>
      <c r="J982" s="287"/>
      <c r="K982" s="288"/>
      <c r="L982" s="287"/>
      <c r="M982" s="286"/>
      <c r="N982" s="286"/>
      <c r="O982" s="286"/>
      <c r="P982" s="286"/>
      <c r="Q982" s="286"/>
      <c r="R982" s="309"/>
      <c r="S982" s="271"/>
      <c r="T982" s="272"/>
      <c r="U982" s="271"/>
      <c r="V982" s="271"/>
      <c r="W982" s="271"/>
      <c r="X982" s="271"/>
      <c r="Y982" s="271"/>
      <c r="Z982" s="271"/>
      <c r="AA982" s="271"/>
      <c r="AB982" s="273"/>
    </row>
    <row r="983" spans="3:28" customFormat="1" ht="15" customHeight="1">
      <c r="C983" s="238"/>
      <c r="D983" s="227"/>
      <c r="E983" s="286"/>
      <c r="F983" s="286"/>
      <c r="G983" s="286"/>
      <c r="H983" s="286"/>
      <c r="I983" s="286"/>
      <c r="J983" s="287"/>
      <c r="K983" s="288"/>
      <c r="L983" s="287"/>
      <c r="M983" s="286"/>
      <c r="N983" s="286"/>
      <c r="O983" s="286"/>
      <c r="P983" s="286"/>
      <c r="Q983" s="286"/>
      <c r="R983" s="309"/>
      <c r="S983" s="271"/>
      <c r="T983" s="272"/>
      <c r="U983" s="271"/>
      <c r="V983" s="271"/>
      <c r="W983" s="271"/>
      <c r="X983" s="271"/>
      <c r="Y983" s="271"/>
      <c r="Z983" s="271"/>
      <c r="AA983" s="271"/>
      <c r="AB983" s="273"/>
    </row>
    <row r="984" spans="3:28" customFormat="1" ht="15" customHeight="1">
      <c r="C984" s="238"/>
      <c r="D984" s="227"/>
      <c r="E984" s="286"/>
      <c r="F984" s="286"/>
      <c r="G984" s="286"/>
      <c r="H984" s="286"/>
      <c r="I984" s="286"/>
      <c r="J984" s="287"/>
      <c r="K984" s="288"/>
      <c r="L984" s="287"/>
      <c r="M984" s="286"/>
      <c r="N984" s="286"/>
      <c r="O984" s="286"/>
      <c r="P984" s="286"/>
      <c r="Q984" s="286"/>
      <c r="R984" s="309"/>
      <c r="S984" s="271"/>
      <c r="T984" s="272"/>
      <c r="U984" s="271"/>
      <c r="V984" s="271"/>
      <c r="W984" s="271"/>
      <c r="X984" s="271"/>
      <c r="Y984" s="271"/>
      <c r="Z984" s="271"/>
      <c r="AA984" s="271"/>
      <c r="AB984" s="273"/>
    </row>
    <row r="985" spans="3:28" customFormat="1" ht="15" customHeight="1">
      <c r="C985" s="238"/>
      <c r="D985" s="227"/>
      <c r="E985" s="286"/>
      <c r="F985" s="286"/>
      <c r="G985" s="286"/>
      <c r="H985" s="286"/>
      <c r="I985" s="286"/>
      <c r="J985" s="287"/>
      <c r="K985" s="288"/>
      <c r="L985" s="287"/>
      <c r="M985" s="286"/>
      <c r="N985" s="286"/>
      <c r="O985" s="286"/>
      <c r="P985" s="286"/>
      <c r="Q985" s="286"/>
      <c r="R985" s="309"/>
      <c r="S985" s="271"/>
      <c r="T985" s="272"/>
      <c r="U985" s="271"/>
      <c r="V985" s="271"/>
      <c r="W985" s="271"/>
      <c r="X985" s="271"/>
      <c r="Y985" s="271"/>
      <c r="Z985" s="271"/>
      <c r="AA985" s="271"/>
      <c r="AB985" s="273"/>
    </row>
    <row r="986" spans="3:28" customFormat="1" ht="15" customHeight="1">
      <c r="C986" s="238"/>
      <c r="D986" s="227"/>
      <c r="E986" s="286"/>
      <c r="F986" s="286"/>
      <c r="G986" s="286"/>
      <c r="H986" s="286"/>
      <c r="I986" s="286"/>
      <c r="J986" s="287"/>
      <c r="K986" s="288"/>
      <c r="L986" s="287"/>
      <c r="M986" s="286"/>
      <c r="N986" s="286"/>
      <c r="O986" s="286"/>
      <c r="P986" s="286"/>
      <c r="Q986" s="286"/>
      <c r="R986" s="309"/>
      <c r="S986" s="271"/>
      <c r="T986" s="272"/>
      <c r="U986" s="271"/>
      <c r="V986" s="271"/>
      <c r="W986" s="271"/>
      <c r="X986" s="271"/>
      <c r="Y986" s="271"/>
      <c r="Z986" s="271"/>
      <c r="AA986" s="271"/>
      <c r="AB986" s="273"/>
    </row>
    <row r="987" spans="3:28" customFormat="1" ht="15" customHeight="1">
      <c r="C987" s="238"/>
      <c r="D987" s="227"/>
      <c r="E987" s="286"/>
      <c r="F987" s="286"/>
      <c r="G987" s="286"/>
      <c r="H987" s="286"/>
      <c r="I987" s="286"/>
      <c r="J987" s="287"/>
      <c r="K987" s="288"/>
      <c r="L987" s="287"/>
      <c r="M987" s="286"/>
      <c r="N987" s="286"/>
      <c r="O987" s="286"/>
      <c r="P987" s="286"/>
      <c r="Q987" s="286"/>
      <c r="R987" s="309"/>
      <c r="S987" s="271"/>
      <c r="T987" s="272"/>
      <c r="U987" s="271"/>
      <c r="V987" s="271"/>
      <c r="W987" s="271"/>
      <c r="X987" s="271"/>
      <c r="Y987" s="271"/>
      <c r="Z987" s="271"/>
      <c r="AA987" s="271"/>
      <c r="AB987" s="273"/>
    </row>
    <row r="988" spans="3:28" customFormat="1" ht="15" customHeight="1">
      <c r="C988" s="238"/>
      <c r="D988" s="227"/>
      <c r="E988" s="286"/>
      <c r="F988" s="286"/>
      <c r="G988" s="286"/>
      <c r="H988" s="286"/>
      <c r="I988" s="286"/>
      <c r="J988" s="287"/>
      <c r="K988" s="288"/>
      <c r="L988" s="287"/>
      <c r="M988" s="286"/>
      <c r="N988" s="286"/>
      <c r="O988" s="286"/>
      <c r="P988" s="286"/>
      <c r="Q988" s="286"/>
      <c r="R988" s="309"/>
      <c r="S988" s="271"/>
      <c r="T988" s="272"/>
      <c r="U988" s="271"/>
      <c r="V988" s="271"/>
      <c r="W988" s="271"/>
      <c r="X988" s="271"/>
      <c r="Y988" s="271"/>
      <c r="Z988" s="271"/>
      <c r="AA988" s="271"/>
      <c r="AB988" s="273"/>
    </row>
    <row r="989" spans="3:28" customFormat="1" ht="15" customHeight="1">
      <c r="C989" s="238"/>
      <c r="D989" s="227"/>
      <c r="E989" s="286"/>
      <c r="F989" s="286"/>
      <c r="G989" s="286"/>
      <c r="H989" s="286"/>
      <c r="I989" s="286"/>
      <c r="J989" s="287"/>
      <c r="K989" s="288"/>
      <c r="L989" s="287"/>
      <c r="M989" s="286"/>
      <c r="N989" s="286"/>
      <c r="O989" s="286"/>
      <c r="P989" s="286"/>
      <c r="Q989" s="286"/>
      <c r="R989" s="309"/>
      <c r="S989" s="271"/>
      <c r="T989" s="272"/>
      <c r="U989" s="271"/>
      <c r="V989" s="271"/>
      <c r="W989" s="271"/>
      <c r="X989" s="271"/>
      <c r="Y989" s="271"/>
      <c r="Z989" s="271"/>
      <c r="AA989" s="271"/>
      <c r="AB989" s="273"/>
    </row>
    <row r="990" spans="3:28" customFormat="1" ht="15" customHeight="1">
      <c r="C990" s="238"/>
      <c r="D990" s="227"/>
      <c r="E990" s="286"/>
      <c r="F990" s="286"/>
      <c r="G990" s="286"/>
      <c r="H990" s="286"/>
      <c r="I990" s="286"/>
      <c r="J990" s="287"/>
      <c r="K990" s="288"/>
      <c r="L990" s="287"/>
      <c r="M990" s="286"/>
      <c r="N990" s="286"/>
      <c r="O990" s="286"/>
      <c r="P990" s="286"/>
      <c r="Q990" s="286"/>
      <c r="R990" s="309"/>
      <c r="S990" s="271"/>
      <c r="T990" s="272"/>
      <c r="U990" s="271"/>
      <c r="V990" s="271"/>
      <c r="W990" s="271"/>
      <c r="X990" s="271"/>
      <c r="Y990" s="271"/>
      <c r="Z990" s="271"/>
      <c r="AA990" s="271"/>
      <c r="AB990" s="273"/>
    </row>
    <row r="991" spans="3:28" customFormat="1" ht="15" customHeight="1">
      <c r="C991" s="238"/>
      <c r="D991" s="227"/>
      <c r="E991" s="286"/>
      <c r="F991" s="286"/>
      <c r="G991" s="286"/>
      <c r="H991" s="286"/>
      <c r="I991" s="286"/>
      <c r="J991" s="287"/>
      <c r="K991" s="288"/>
      <c r="L991" s="287"/>
      <c r="M991" s="286"/>
      <c r="N991" s="286"/>
      <c r="O991" s="286"/>
      <c r="P991" s="286"/>
      <c r="Q991" s="286"/>
      <c r="R991" s="309"/>
      <c r="S991" s="271"/>
      <c r="T991" s="272"/>
      <c r="U991" s="271"/>
      <c r="V991" s="271"/>
      <c r="W991" s="271"/>
      <c r="X991" s="271"/>
      <c r="Y991" s="271"/>
      <c r="Z991" s="271"/>
      <c r="AA991" s="271"/>
      <c r="AB991" s="273"/>
    </row>
    <row r="992" spans="3:28" customFormat="1" ht="15" customHeight="1">
      <c r="C992" s="238"/>
      <c r="D992" s="227"/>
      <c r="E992" s="286"/>
      <c r="F992" s="286"/>
      <c r="G992" s="286"/>
      <c r="H992" s="286"/>
      <c r="I992" s="286"/>
      <c r="J992" s="287"/>
      <c r="K992" s="288"/>
      <c r="L992" s="287"/>
      <c r="M992" s="286"/>
      <c r="N992" s="286"/>
      <c r="O992" s="286"/>
      <c r="P992" s="286"/>
      <c r="Q992" s="286"/>
      <c r="R992" s="309"/>
      <c r="S992" s="271"/>
      <c r="T992" s="272"/>
      <c r="U992" s="271"/>
      <c r="V992" s="271"/>
      <c r="W992" s="271"/>
      <c r="X992" s="271"/>
      <c r="Y992" s="271"/>
      <c r="Z992" s="271"/>
      <c r="AA992" s="271"/>
      <c r="AB992" s="273"/>
    </row>
    <row r="993" spans="3:28" customFormat="1" ht="15" customHeight="1">
      <c r="C993" s="238"/>
      <c r="D993" s="227"/>
      <c r="E993" s="286"/>
      <c r="F993" s="286"/>
      <c r="G993" s="286"/>
      <c r="H993" s="286"/>
      <c r="I993" s="286"/>
      <c r="J993" s="287"/>
      <c r="K993" s="288"/>
      <c r="L993" s="287"/>
      <c r="M993" s="286"/>
      <c r="N993" s="286"/>
      <c r="O993" s="286"/>
      <c r="P993" s="286"/>
      <c r="Q993" s="286"/>
      <c r="R993" s="309"/>
      <c r="S993" s="271"/>
      <c r="T993" s="272"/>
      <c r="U993" s="271"/>
      <c r="V993" s="271"/>
      <c r="W993" s="271"/>
      <c r="X993" s="271"/>
      <c r="Y993" s="271"/>
      <c r="Z993" s="271"/>
      <c r="AA993" s="271"/>
      <c r="AB993" s="273"/>
    </row>
    <row r="994" spans="3:28" customFormat="1" ht="15" customHeight="1">
      <c r="C994" s="238"/>
      <c r="D994" s="227"/>
      <c r="E994" s="286"/>
      <c r="F994" s="286"/>
      <c r="G994" s="286"/>
      <c r="H994" s="286"/>
      <c r="I994" s="286"/>
      <c r="J994" s="287"/>
      <c r="K994" s="288"/>
      <c r="L994" s="287"/>
      <c r="M994" s="286"/>
      <c r="N994" s="286"/>
      <c r="O994" s="286"/>
      <c r="P994" s="286"/>
      <c r="Q994" s="286"/>
      <c r="R994" s="309"/>
      <c r="S994" s="271"/>
      <c r="T994" s="272"/>
      <c r="U994" s="271"/>
      <c r="V994" s="271"/>
      <c r="W994" s="271"/>
      <c r="X994" s="271"/>
      <c r="Y994" s="271"/>
      <c r="Z994" s="271"/>
      <c r="AA994" s="271"/>
      <c r="AB994" s="273"/>
    </row>
    <row r="995" spans="3:28" customFormat="1" ht="15" customHeight="1">
      <c r="C995" s="238"/>
      <c r="D995" s="227"/>
      <c r="E995" s="286"/>
      <c r="F995" s="286"/>
      <c r="G995" s="286"/>
      <c r="H995" s="286"/>
      <c r="I995" s="286"/>
      <c r="J995" s="287"/>
      <c r="K995" s="288"/>
      <c r="L995" s="287"/>
      <c r="M995" s="286"/>
      <c r="N995" s="286"/>
      <c r="O995" s="286"/>
      <c r="P995" s="286"/>
      <c r="Q995" s="286"/>
      <c r="R995" s="309"/>
      <c r="S995" s="271"/>
      <c r="T995" s="272"/>
      <c r="U995" s="271"/>
      <c r="V995" s="271"/>
      <c r="W995" s="271"/>
      <c r="X995" s="271"/>
      <c r="Y995" s="271"/>
      <c r="Z995" s="271"/>
      <c r="AA995" s="271"/>
      <c r="AB995" s="273"/>
    </row>
    <row r="996" spans="3:28" customFormat="1" ht="15" customHeight="1">
      <c r="C996" s="238"/>
      <c r="D996" s="227"/>
      <c r="E996" s="286"/>
      <c r="F996" s="286"/>
      <c r="G996" s="286"/>
      <c r="H996" s="286"/>
      <c r="I996" s="286"/>
      <c r="J996" s="287"/>
      <c r="K996" s="288"/>
      <c r="L996" s="287"/>
      <c r="M996" s="286"/>
      <c r="N996" s="286"/>
      <c r="O996" s="286"/>
      <c r="P996" s="286"/>
      <c r="Q996" s="286"/>
      <c r="R996" s="309"/>
      <c r="S996" s="271"/>
      <c r="T996" s="272"/>
      <c r="U996" s="271"/>
      <c r="V996" s="271"/>
      <c r="W996" s="271"/>
      <c r="X996" s="271"/>
      <c r="Y996" s="271"/>
      <c r="Z996" s="271"/>
      <c r="AA996" s="271"/>
      <c r="AB996" s="273"/>
    </row>
    <row r="997" spans="3:28" customFormat="1" ht="15" customHeight="1">
      <c r="C997" s="238"/>
      <c r="D997" s="227"/>
      <c r="E997" s="286"/>
      <c r="F997" s="286"/>
      <c r="G997" s="286"/>
      <c r="H997" s="286"/>
      <c r="I997" s="286"/>
      <c r="J997" s="287"/>
      <c r="K997" s="288"/>
      <c r="L997" s="287"/>
      <c r="M997" s="286"/>
      <c r="N997" s="286"/>
      <c r="O997" s="286"/>
      <c r="P997" s="286"/>
      <c r="Q997" s="286"/>
      <c r="R997" s="309"/>
      <c r="S997" s="271"/>
      <c r="T997" s="272"/>
      <c r="U997" s="271"/>
      <c r="V997" s="271"/>
      <c r="W997" s="271"/>
      <c r="X997" s="271"/>
      <c r="Y997" s="271"/>
      <c r="Z997" s="271"/>
      <c r="AA997" s="271"/>
      <c r="AB997" s="273"/>
    </row>
    <row r="998" spans="3:28" customFormat="1" ht="15" customHeight="1">
      <c r="C998" s="238"/>
      <c r="D998" s="227"/>
      <c r="E998" s="286"/>
      <c r="F998" s="286"/>
      <c r="G998" s="286"/>
      <c r="H998" s="286"/>
      <c r="I998" s="286"/>
      <c r="J998" s="287"/>
      <c r="K998" s="288"/>
      <c r="L998" s="287"/>
      <c r="M998" s="286"/>
      <c r="N998" s="286"/>
      <c r="O998" s="286"/>
      <c r="P998" s="286"/>
      <c r="Q998" s="286"/>
      <c r="R998" s="309"/>
      <c r="S998" s="271"/>
      <c r="T998" s="272"/>
      <c r="U998" s="271"/>
      <c r="V998" s="271"/>
      <c r="W998" s="271"/>
      <c r="X998" s="271"/>
      <c r="Y998" s="271"/>
      <c r="Z998" s="271"/>
      <c r="AA998" s="271"/>
      <c r="AB998" s="273"/>
    </row>
    <row r="999" spans="3:28" customFormat="1" ht="15" customHeight="1">
      <c r="C999" s="238"/>
      <c r="D999" s="227"/>
      <c r="E999" s="286"/>
      <c r="F999" s="286"/>
      <c r="G999" s="286"/>
      <c r="H999" s="286"/>
      <c r="I999" s="286"/>
      <c r="J999" s="287"/>
      <c r="K999" s="288"/>
      <c r="L999" s="287"/>
      <c r="M999" s="286"/>
      <c r="N999" s="286"/>
      <c r="O999" s="286"/>
      <c r="P999" s="286"/>
      <c r="Q999" s="286"/>
      <c r="R999" s="309"/>
      <c r="S999" s="271"/>
      <c r="T999" s="272"/>
      <c r="U999" s="271"/>
      <c r="V999" s="271"/>
      <c r="W999" s="271"/>
      <c r="X999" s="271"/>
      <c r="Y999" s="271"/>
      <c r="Z999" s="271"/>
      <c r="AA999" s="271"/>
      <c r="AB999" s="273"/>
    </row>
    <row r="1000" spans="3:28" customFormat="1" ht="15" customHeight="1">
      <c r="C1000" s="238"/>
      <c r="D1000" s="227"/>
      <c r="E1000" s="286"/>
      <c r="F1000" s="286"/>
      <c r="G1000" s="286"/>
      <c r="H1000" s="286"/>
      <c r="I1000" s="286"/>
      <c r="J1000" s="287"/>
      <c r="K1000" s="288"/>
      <c r="L1000" s="287"/>
      <c r="M1000" s="286"/>
      <c r="N1000" s="286"/>
      <c r="O1000" s="286"/>
      <c r="P1000" s="286"/>
      <c r="Q1000" s="286"/>
      <c r="R1000" s="309"/>
      <c r="S1000" s="271"/>
      <c r="T1000" s="272"/>
      <c r="U1000" s="271"/>
      <c r="V1000" s="271"/>
      <c r="W1000" s="271"/>
      <c r="X1000" s="271"/>
      <c r="Y1000" s="271"/>
      <c r="Z1000" s="271"/>
      <c r="AA1000" s="271"/>
      <c r="AB1000" s="273"/>
    </row>
    <row r="1001" spans="3:28" customFormat="1" ht="15" customHeight="1">
      <c r="C1001" s="238"/>
      <c r="D1001" s="227"/>
      <c r="E1001" s="286"/>
      <c r="F1001" s="286"/>
      <c r="G1001" s="286"/>
      <c r="H1001" s="286"/>
      <c r="I1001" s="286"/>
      <c r="J1001" s="287"/>
      <c r="K1001" s="288"/>
      <c r="L1001" s="287"/>
      <c r="M1001" s="286"/>
      <c r="N1001" s="286"/>
      <c r="O1001" s="286"/>
      <c r="P1001" s="286"/>
      <c r="Q1001" s="286"/>
      <c r="R1001" s="309"/>
      <c r="S1001" s="271"/>
      <c r="T1001" s="272"/>
      <c r="U1001" s="271"/>
      <c r="V1001" s="271"/>
      <c r="W1001" s="271"/>
      <c r="X1001" s="271"/>
      <c r="Y1001" s="271"/>
      <c r="Z1001" s="271"/>
      <c r="AA1001" s="271"/>
      <c r="AB1001" s="273"/>
    </row>
    <row r="1002" spans="3:28" customFormat="1" ht="15" customHeight="1">
      <c r="C1002" s="238"/>
      <c r="D1002" s="227"/>
      <c r="E1002" s="286"/>
      <c r="F1002" s="286"/>
      <c r="G1002" s="286"/>
      <c r="H1002" s="286"/>
      <c r="I1002" s="286"/>
      <c r="J1002" s="287"/>
      <c r="K1002" s="288"/>
      <c r="L1002" s="287"/>
      <c r="M1002" s="286"/>
      <c r="N1002" s="286"/>
      <c r="O1002" s="286"/>
      <c r="P1002" s="286"/>
      <c r="Q1002" s="286"/>
      <c r="R1002" s="309"/>
      <c r="S1002" s="271"/>
      <c r="T1002" s="272"/>
      <c r="U1002" s="271"/>
      <c r="V1002" s="271"/>
      <c r="W1002" s="271"/>
      <c r="X1002" s="271"/>
      <c r="Y1002" s="271"/>
      <c r="Z1002" s="271"/>
      <c r="AA1002" s="271"/>
      <c r="AB1002" s="273"/>
    </row>
    <row r="1003" spans="3:28" customFormat="1" ht="15" customHeight="1">
      <c r="C1003" s="238"/>
      <c r="D1003" s="227"/>
      <c r="E1003" s="286"/>
      <c r="F1003" s="286"/>
      <c r="G1003" s="286"/>
      <c r="H1003" s="286"/>
      <c r="I1003" s="286"/>
      <c r="J1003" s="287"/>
      <c r="K1003" s="288"/>
      <c r="L1003" s="287"/>
      <c r="M1003" s="286"/>
      <c r="N1003" s="286"/>
      <c r="O1003" s="286"/>
      <c r="P1003" s="286"/>
      <c r="Q1003" s="286"/>
      <c r="R1003" s="309"/>
      <c r="S1003" s="271"/>
      <c r="T1003" s="272"/>
      <c r="U1003" s="271"/>
      <c r="V1003" s="271"/>
      <c r="W1003" s="271"/>
      <c r="X1003" s="271"/>
      <c r="Y1003" s="271"/>
      <c r="Z1003" s="271"/>
      <c r="AA1003" s="271"/>
      <c r="AB1003" s="273"/>
    </row>
    <row r="1004" spans="3:28" customFormat="1" ht="15" customHeight="1">
      <c r="C1004" s="238"/>
      <c r="D1004" s="227"/>
      <c r="E1004" s="286"/>
      <c r="F1004" s="286"/>
      <c r="G1004" s="286"/>
      <c r="H1004" s="286"/>
      <c r="I1004" s="286"/>
      <c r="J1004" s="287"/>
      <c r="K1004" s="288"/>
      <c r="L1004" s="287"/>
      <c r="M1004" s="286"/>
      <c r="N1004" s="286"/>
      <c r="O1004" s="286"/>
      <c r="P1004" s="286"/>
      <c r="Q1004" s="286"/>
      <c r="R1004" s="309"/>
      <c r="S1004" s="271"/>
      <c r="T1004" s="272"/>
      <c r="U1004" s="271"/>
      <c r="V1004" s="271"/>
      <c r="W1004" s="271"/>
      <c r="X1004" s="271"/>
      <c r="Y1004" s="271"/>
      <c r="Z1004" s="271"/>
      <c r="AA1004" s="271"/>
      <c r="AB1004" s="273"/>
    </row>
    <row r="1005" spans="3:28" customFormat="1" ht="15" customHeight="1">
      <c r="C1005" s="238"/>
      <c r="D1005" s="227"/>
      <c r="E1005" s="286"/>
      <c r="F1005" s="286"/>
      <c r="G1005" s="286"/>
      <c r="H1005" s="286"/>
      <c r="I1005" s="286"/>
      <c r="J1005" s="287"/>
      <c r="K1005" s="288"/>
      <c r="L1005" s="287"/>
      <c r="M1005" s="286"/>
      <c r="N1005" s="286"/>
      <c r="O1005" s="286"/>
      <c r="P1005" s="286"/>
      <c r="Q1005" s="286"/>
      <c r="R1005" s="309"/>
      <c r="S1005" s="271"/>
      <c r="T1005" s="272"/>
      <c r="U1005" s="271"/>
      <c r="V1005" s="271"/>
      <c r="W1005" s="271"/>
      <c r="X1005" s="271"/>
      <c r="Y1005" s="271"/>
      <c r="Z1005" s="271"/>
      <c r="AA1005" s="271"/>
      <c r="AB1005" s="273"/>
    </row>
    <row r="1006" spans="3:28" customFormat="1" ht="15" customHeight="1">
      <c r="C1006" s="238"/>
      <c r="D1006" s="227"/>
      <c r="E1006" s="286"/>
      <c r="F1006" s="286"/>
      <c r="G1006" s="286"/>
      <c r="H1006" s="286"/>
      <c r="I1006" s="286"/>
      <c r="J1006" s="287"/>
      <c r="K1006" s="288"/>
      <c r="L1006" s="287"/>
      <c r="M1006" s="286"/>
      <c r="N1006" s="286"/>
      <c r="O1006" s="286"/>
      <c r="P1006" s="286"/>
      <c r="Q1006" s="286"/>
      <c r="R1006" s="309"/>
      <c r="S1006" s="271"/>
      <c r="T1006" s="272"/>
      <c r="U1006" s="271"/>
      <c r="V1006" s="271"/>
      <c r="W1006" s="271"/>
      <c r="X1006" s="271"/>
      <c r="Y1006" s="271"/>
      <c r="Z1006" s="271"/>
      <c r="AA1006" s="271"/>
      <c r="AB1006" s="273"/>
    </row>
    <row r="1007" spans="3:28" customFormat="1" ht="15" customHeight="1">
      <c r="C1007" s="238"/>
      <c r="D1007" s="227"/>
      <c r="E1007" s="286"/>
      <c r="F1007" s="286"/>
      <c r="G1007" s="286"/>
      <c r="H1007" s="286"/>
      <c r="I1007" s="286"/>
      <c r="J1007" s="287"/>
      <c r="K1007" s="288"/>
      <c r="L1007" s="287"/>
      <c r="M1007" s="286"/>
      <c r="N1007" s="286"/>
      <c r="O1007" s="286"/>
      <c r="P1007" s="286"/>
      <c r="Q1007" s="286"/>
      <c r="R1007" s="309"/>
      <c r="S1007" s="271"/>
      <c r="T1007" s="272"/>
      <c r="U1007" s="271"/>
      <c r="V1007" s="271"/>
      <c r="W1007" s="271"/>
      <c r="X1007" s="271"/>
      <c r="Y1007" s="271"/>
      <c r="Z1007" s="271"/>
      <c r="AA1007" s="271"/>
      <c r="AB1007" s="273"/>
    </row>
    <row r="1008" spans="3:28" customFormat="1" ht="15" customHeight="1">
      <c r="C1008" s="238"/>
      <c r="D1008" s="227"/>
      <c r="E1008" s="286"/>
      <c r="F1008" s="286"/>
      <c r="G1008" s="286"/>
      <c r="H1008" s="286"/>
      <c r="I1008" s="286"/>
      <c r="J1008" s="287"/>
      <c r="K1008" s="288"/>
      <c r="L1008" s="287"/>
      <c r="M1008" s="286"/>
      <c r="N1008" s="286"/>
      <c r="O1008" s="286"/>
      <c r="P1008" s="286"/>
      <c r="Q1008" s="286"/>
      <c r="R1008" s="309"/>
      <c r="S1008" s="271"/>
      <c r="T1008" s="272"/>
      <c r="U1008" s="271"/>
      <c r="V1008" s="271"/>
      <c r="W1008" s="271"/>
      <c r="X1008" s="271"/>
      <c r="Y1008" s="271"/>
      <c r="Z1008" s="271"/>
      <c r="AA1008" s="271"/>
      <c r="AB1008" s="273"/>
    </row>
    <row r="1009" spans="3:28" customFormat="1" ht="15" customHeight="1">
      <c r="C1009" s="238"/>
      <c r="D1009" s="227"/>
      <c r="E1009" s="286"/>
      <c r="F1009" s="286"/>
      <c r="G1009" s="286"/>
      <c r="H1009" s="286"/>
      <c r="I1009" s="286"/>
      <c r="J1009" s="287"/>
      <c r="K1009" s="288"/>
      <c r="L1009" s="287"/>
      <c r="M1009" s="286"/>
      <c r="N1009" s="286"/>
      <c r="O1009" s="286"/>
      <c r="P1009" s="286"/>
      <c r="Q1009" s="286"/>
      <c r="R1009" s="309"/>
      <c r="S1009" s="271"/>
      <c r="T1009" s="272"/>
      <c r="U1009" s="271"/>
      <c r="V1009" s="271"/>
      <c r="W1009" s="271"/>
      <c r="X1009" s="271"/>
      <c r="Y1009" s="271"/>
      <c r="Z1009" s="271"/>
      <c r="AA1009" s="271"/>
      <c r="AB1009" s="273"/>
    </row>
    <row r="1010" spans="3:28" customFormat="1" ht="15" customHeight="1">
      <c r="C1010" s="238"/>
      <c r="D1010" s="227"/>
      <c r="E1010" s="286"/>
      <c r="F1010" s="286"/>
      <c r="G1010" s="286"/>
      <c r="H1010" s="286"/>
      <c r="I1010" s="286"/>
      <c r="J1010" s="287"/>
      <c r="K1010" s="288"/>
      <c r="L1010" s="287"/>
      <c r="M1010" s="286"/>
      <c r="N1010" s="286"/>
      <c r="O1010" s="286"/>
      <c r="P1010" s="286"/>
      <c r="Q1010" s="286"/>
      <c r="R1010" s="309"/>
      <c r="S1010" s="271"/>
      <c r="T1010" s="272"/>
      <c r="U1010" s="271"/>
      <c r="V1010" s="271"/>
      <c r="W1010" s="271"/>
      <c r="X1010" s="271"/>
      <c r="Y1010" s="271"/>
      <c r="Z1010" s="271"/>
      <c r="AA1010" s="271"/>
      <c r="AB1010" s="273"/>
    </row>
    <row r="1011" spans="3:28" customFormat="1" ht="15" customHeight="1">
      <c r="C1011" s="238"/>
      <c r="D1011" s="227"/>
      <c r="E1011" s="286"/>
      <c r="F1011" s="286"/>
      <c r="G1011" s="286"/>
      <c r="H1011" s="286"/>
      <c r="I1011" s="286"/>
      <c r="J1011" s="287"/>
      <c r="K1011" s="288"/>
      <c r="L1011" s="287"/>
      <c r="M1011" s="286"/>
      <c r="N1011" s="286"/>
      <c r="O1011" s="286"/>
      <c r="P1011" s="286"/>
      <c r="Q1011" s="286"/>
      <c r="R1011" s="309"/>
      <c r="S1011" s="271"/>
      <c r="T1011" s="272"/>
      <c r="U1011" s="271"/>
      <c r="V1011" s="271"/>
      <c r="W1011" s="271"/>
      <c r="X1011" s="271"/>
      <c r="Y1011" s="271"/>
      <c r="Z1011" s="271"/>
      <c r="AA1011" s="271"/>
      <c r="AB1011" s="273"/>
    </row>
    <row r="1012" spans="3:28" customFormat="1" ht="15" customHeight="1">
      <c r="C1012" s="238"/>
      <c r="D1012" s="227"/>
      <c r="E1012" s="286"/>
      <c r="F1012" s="286"/>
      <c r="G1012" s="286"/>
      <c r="H1012" s="286"/>
      <c r="I1012" s="286"/>
      <c r="J1012" s="287"/>
      <c r="K1012" s="288"/>
      <c r="L1012" s="287"/>
      <c r="M1012" s="286"/>
      <c r="N1012" s="286"/>
      <c r="O1012" s="286"/>
      <c r="P1012" s="286"/>
      <c r="Q1012" s="286"/>
      <c r="R1012" s="309"/>
      <c r="S1012" s="271"/>
      <c r="T1012" s="272"/>
      <c r="U1012" s="271"/>
      <c r="V1012" s="271"/>
      <c r="W1012" s="271"/>
      <c r="X1012" s="271"/>
      <c r="Y1012" s="271"/>
      <c r="Z1012" s="271"/>
      <c r="AA1012" s="271"/>
      <c r="AB1012" s="273"/>
    </row>
    <row r="1013" spans="3:28" customFormat="1" ht="15" customHeight="1">
      <c r="C1013" s="238"/>
      <c r="D1013" s="227"/>
      <c r="E1013" s="286"/>
      <c r="F1013" s="286"/>
      <c r="G1013" s="286"/>
      <c r="H1013" s="286"/>
      <c r="I1013" s="286"/>
      <c r="J1013" s="287"/>
      <c r="K1013" s="288"/>
      <c r="L1013" s="287"/>
      <c r="M1013" s="286"/>
      <c r="N1013" s="286"/>
      <c r="O1013" s="286"/>
      <c r="P1013" s="286"/>
      <c r="Q1013" s="286"/>
      <c r="R1013" s="309"/>
      <c r="S1013" s="271"/>
      <c r="T1013" s="272"/>
      <c r="U1013" s="271"/>
      <c r="V1013" s="271"/>
      <c r="W1013" s="271"/>
      <c r="X1013" s="271"/>
      <c r="Y1013" s="271"/>
      <c r="Z1013" s="271"/>
      <c r="AA1013" s="271"/>
      <c r="AB1013" s="273"/>
    </row>
    <row r="1014" spans="3:28" customFormat="1" ht="15" customHeight="1">
      <c r="C1014" s="238"/>
      <c r="D1014" s="227"/>
      <c r="E1014" s="286"/>
      <c r="F1014" s="286"/>
      <c r="G1014" s="286"/>
      <c r="H1014" s="286"/>
      <c r="I1014" s="286"/>
      <c r="J1014" s="287"/>
      <c r="K1014" s="288"/>
      <c r="L1014" s="287"/>
      <c r="M1014" s="286"/>
      <c r="N1014" s="286"/>
      <c r="O1014" s="286"/>
      <c r="P1014" s="286"/>
      <c r="Q1014" s="286"/>
      <c r="R1014" s="309"/>
      <c r="S1014" s="271"/>
      <c r="T1014" s="272"/>
      <c r="U1014" s="271"/>
      <c r="V1014" s="271"/>
      <c r="W1014" s="271"/>
      <c r="X1014" s="271"/>
      <c r="Y1014" s="271"/>
      <c r="Z1014" s="271"/>
      <c r="AA1014" s="271"/>
      <c r="AB1014" s="273"/>
    </row>
    <row r="1015" spans="3:28" customFormat="1" ht="15" customHeight="1">
      <c r="C1015" s="238"/>
      <c r="D1015" s="227"/>
      <c r="E1015" s="286"/>
      <c r="F1015" s="286"/>
      <c r="G1015" s="286"/>
      <c r="H1015" s="286"/>
      <c r="I1015" s="286"/>
      <c r="J1015" s="287"/>
      <c r="K1015" s="288"/>
      <c r="L1015" s="287"/>
      <c r="M1015" s="286"/>
      <c r="N1015" s="286"/>
      <c r="O1015" s="286"/>
      <c r="P1015" s="286"/>
      <c r="Q1015" s="286"/>
      <c r="R1015" s="309"/>
      <c r="S1015" s="271"/>
      <c r="T1015" s="272"/>
      <c r="U1015" s="271"/>
      <c r="V1015" s="271"/>
      <c r="W1015" s="271"/>
      <c r="X1015" s="271"/>
      <c r="Y1015" s="271"/>
      <c r="Z1015" s="271"/>
      <c r="AA1015" s="271"/>
      <c r="AB1015" s="273"/>
    </row>
    <row r="1016" spans="3:28" customFormat="1" ht="15" customHeight="1">
      <c r="C1016" s="238"/>
      <c r="D1016" s="227"/>
      <c r="E1016" s="286"/>
      <c r="F1016" s="286"/>
      <c r="G1016" s="286"/>
      <c r="H1016" s="286"/>
      <c r="I1016" s="286"/>
      <c r="J1016" s="287"/>
      <c r="K1016" s="288"/>
      <c r="L1016" s="287"/>
      <c r="M1016" s="286"/>
      <c r="N1016" s="286"/>
      <c r="O1016" s="286"/>
      <c r="P1016" s="286"/>
      <c r="Q1016" s="286"/>
      <c r="R1016" s="309"/>
      <c r="S1016" s="271"/>
      <c r="T1016" s="272"/>
      <c r="U1016" s="271"/>
      <c r="V1016" s="271"/>
      <c r="W1016" s="271"/>
      <c r="X1016" s="271"/>
      <c r="Y1016" s="271"/>
      <c r="Z1016" s="271"/>
      <c r="AA1016" s="271"/>
      <c r="AB1016" s="273"/>
    </row>
    <row r="1017" spans="3:28" customFormat="1" ht="15" customHeight="1">
      <c r="C1017" s="238"/>
      <c r="D1017" s="227"/>
      <c r="E1017" s="286"/>
      <c r="F1017" s="286"/>
      <c r="G1017" s="286"/>
      <c r="H1017" s="286"/>
      <c r="I1017" s="286"/>
      <c r="J1017" s="287"/>
      <c r="K1017" s="288"/>
      <c r="L1017" s="287"/>
      <c r="M1017" s="286"/>
      <c r="N1017" s="286"/>
      <c r="O1017" s="286"/>
      <c r="P1017" s="286"/>
      <c r="Q1017" s="286"/>
      <c r="R1017" s="309"/>
      <c r="S1017" s="271"/>
      <c r="T1017" s="272"/>
      <c r="U1017" s="271"/>
      <c r="V1017" s="271"/>
      <c r="W1017" s="271"/>
      <c r="X1017" s="271"/>
      <c r="Y1017" s="271"/>
      <c r="Z1017" s="271"/>
      <c r="AA1017" s="271"/>
      <c r="AB1017" s="273"/>
    </row>
    <row r="1018" spans="3:28" customFormat="1" ht="15" customHeight="1">
      <c r="C1018" s="238"/>
      <c r="D1018" s="227"/>
      <c r="E1018" s="286"/>
      <c r="F1018" s="286"/>
      <c r="G1018" s="286"/>
      <c r="H1018" s="286"/>
      <c r="I1018" s="286"/>
      <c r="J1018" s="287"/>
      <c r="K1018" s="288"/>
      <c r="L1018" s="287"/>
      <c r="M1018" s="286"/>
      <c r="N1018" s="286"/>
      <c r="O1018" s="286"/>
      <c r="P1018" s="286"/>
      <c r="Q1018" s="286"/>
      <c r="R1018" s="309"/>
      <c r="S1018" s="271"/>
      <c r="T1018" s="272"/>
      <c r="U1018" s="271"/>
      <c r="V1018" s="271"/>
      <c r="W1018" s="271"/>
      <c r="X1018" s="271"/>
      <c r="Y1018" s="271"/>
      <c r="Z1018" s="271"/>
      <c r="AA1018" s="271"/>
      <c r="AB1018" s="273"/>
    </row>
    <row r="1019" spans="3:28" customFormat="1" ht="15" customHeight="1">
      <c r="C1019" s="238"/>
      <c r="D1019" s="227"/>
      <c r="E1019" s="286"/>
      <c r="F1019" s="286"/>
      <c r="G1019" s="286"/>
      <c r="H1019" s="286"/>
      <c r="I1019" s="286"/>
      <c r="J1019" s="287"/>
      <c r="K1019" s="288"/>
      <c r="L1019" s="287"/>
      <c r="M1019" s="286"/>
      <c r="N1019" s="286"/>
      <c r="O1019" s="286"/>
      <c r="P1019" s="286"/>
      <c r="Q1019" s="286"/>
      <c r="R1019" s="309"/>
      <c r="S1019" s="271"/>
      <c r="T1019" s="272"/>
      <c r="U1019" s="271"/>
      <c r="V1019" s="271"/>
      <c r="W1019" s="271"/>
      <c r="X1019" s="271"/>
      <c r="Y1019" s="271"/>
      <c r="Z1019" s="271"/>
      <c r="AA1019" s="271"/>
      <c r="AB1019" s="273"/>
    </row>
    <row r="1020" spans="3:28" customFormat="1" ht="15" customHeight="1">
      <c r="C1020" s="238"/>
      <c r="D1020" s="227"/>
      <c r="E1020" s="286"/>
      <c r="F1020" s="286"/>
      <c r="G1020" s="286"/>
      <c r="H1020" s="286"/>
      <c r="I1020" s="286"/>
      <c r="J1020" s="287"/>
      <c r="K1020" s="288"/>
      <c r="L1020" s="287"/>
      <c r="M1020" s="286"/>
      <c r="N1020" s="286"/>
      <c r="O1020" s="286"/>
      <c r="P1020" s="286"/>
      <c r="Q1020" s="286"/>
      <c r="R1020" s="309"/>
      <c r="S1020" s="271"/>
      <c r="T1020" s="272"/>
      <c r="U1020" s="271"/>
      <c r="V1020" s="271"/>
      <c r="W1020" s="271"/>
      <c r="X1020" s="271"/>
      <c r="Y1020" s="271"/>
      <c r="Z1020" s="271"/>
      <c r="AA1020" s="271"/>
      <c r="AB1020" s="273"/>
    </row>
    <row r="1021" spans="3:28" customFormat="1" ht="15" customHeight="1">
      <c r="C1021" s="238"/>
      <c r="D1021" s="227"/>
      <c r="E1021" s="286"/>
      <c r="F1021" s="286"/>
      <c r="G1021" s="286"/>
      <c r="H1021" s="286"/>
      <c r="I1021" s="286"/>
      <c r="J1021" s="287"/>
      <c r="K1021" s="288"/>
      <c r="L1021" s="287"/>
      <c r="M1021" s="286"/>
      <c r="N1021" s="286"/>
      <c r="O1021" s="286"/>
      <c r="P1021" s="286"/>
      <c r="Q1021" s="286"/>
      <c r="R1021" s="309"/>
      <c r="S1021" s="271"/>
      <c r="T1021" s="272"/>
      <c r="U1021" s="271"/>
      <c r="V1021" s="271"/>
      <c r="W1021" s="271"/>
      <c r="X1021" s="271"/>
      <c r="Y1021" s="271"/>
      <c r="Z1021" s="271"/>
      <c r="AA1021" s="271"/>
      <c r="AB1021" s="273"/>
    </row>
    <row r="1022" spans="3:28" customFormat="1" ht="15" customHeight="1">
      <c r="C1022" s="238"/>
      <c r="D1022" s="227"/>
      <c r="E1022" s="286"/>
      <c r="F1022" s="286"/>
      <c r="G1022" s="286"/>
      <c r="H1022" s="286"/>
      <c r="I1022" s="286"/>
      <c r="J1022" s="287"/>
      <c r="K1022" s="288"/>
      <c r="L1022" s="287"/>
      <c r="M1022" s="286"/>
      <c r="N1022" s="286"/>
      <c r="O1022" s="286"/>
      <c r="P1022" s="286"/>
      <c r="Q1022" s="286"/>
      <c r="R1022" s="309"/>
      <c r="S1022" s="271"/>
      <c r="T1022" s="272"/>
      <c r="U1022" s="271"/>
      <c r="V1022" s="271"/>
      <c r="W1022" s="271"/>
      <c r="X1022" s="271"/>
      <c r="Y1022" s="271"/>
      <c r="Z1022" s="271"/>
      <c r="AA1022" s="271"/>
      <c r="AB1022" s="273"/>
    </row>
    <row r="1023" spans="3:28" customFormat="1" ht="15" customHeight="1">
      <c r="C1023" s="238"/>
      <c r="D1023" s="227"/>
      <c r="E1023" s="286"/>
      <c r="F1023" s="286"/>
      <c r="G1023" s="286"/>
      <c r="H1023" s="286"/>
      <c r="I1023" s="286"/>
      <c r="J1023" s="287"/>
      <c r="K1023" s="288"/>
      <c r="L1023" s="287"/>
      <c r="M1023" s="286"/>
      <c r="N1023" s="286"/>
      <c r="O1023" s="286"/>
      <c r="P1023" s="286"/>
      <c r="Q1023" s="286"/>
      <c r="R1023" s="309"/>
      <c r="S1023" s="271"/>
      <c r="T1023" s="272"/>
      <c r="U1023" s="271"/>
      <c r="V1023" s="271"/>
      <c r="W1023" s="271"/>
      <c r="X1023" s="271"/>
      <c r="Y1023" s="271"/>
      <c r="Z1023" s="271"/>
      <c r="AA1023" s="271"/>
      <c r="AB1023" s="273"/>
    </row>
    <row r="1024" spans="3:28" customFormat="1" ht="15" customHeight="1">
      <c r="C1024" s="238"/>
      <c r="D1024" s="227"/>
      <c r="E1024" s="286"/>
      <c r="F1024" s="286"/>
      <c r="G1024" s="286"/>
      <c r="H1024" s="286"/>
      <c r="I1024" s="286"/>
      <c r="J1024" s="287"/>
      <c r="K1024" s="288"/>
      <c r="L1024" s="287"/>
      <c r="M1024" s="286"/>
      <c r="N1024" s="286"/>
      <c r="O1024" s="286"/>
      <c r="P1024" s="286"/>
      <c r="Q1024" s="286"/>
      <c r="R1024" s="309"/>
      <c r="S1024" s="271"/>
      <c r="T1024" s="272"/>
      <c r="U1024" s="271"/>
      <c r="V1024" s="271"/>
      <c r="W1024" s="271"/>
      <c r="X1024" s="271"/>
      <c r="Y1024" s="271"/>
      <c r="Z1024" s="271"/>
      <c r="AA1024" s="271"/>
      <c r="AB1024" s="273"/>
    </row>
    <row r="1025" spans="3:28" customFormat="1" ht="15" customHeight="1">
      <c r="C1025" s="238"/>
      <c r="D1025" s="227"/>
      <c r="E1025" s="286"/>
      <c r="F1025" s="286"/>
      <c r="G1025" s="286"/>
      <c r="H1025" s="286"/>
      <c r="I1025" s="286"/>
      <c r="J1025" s="287"/>
      <c r="K1025" s="288"/>
      <c r="L1025" s="287"/>
      <c r="M1025" s="286"/>
      <c r="N1025" s="286"/>
      <c r="O1025" s="286"/>
      <c r="P1025" s="286"/>
      <c r="Q1025" s="286"/>
      <c r="R1025" s="309"/>
      <c r="S1025" s="271"/>
      <c r="T1025" s="272"/>
      <c r="U1025" s="271"/>
      <c r="V1025" s="271"/>
      <c r="W1025" s="271"/>
      <c r="X1025" s="271"/>
      <c r="Y1025" s="271"/>
      <c r="Z1025" s="271"/>
      <c r="AA1025" s="271"/>
      <c r="AB1025" s="273"/>
    </row>
    <row r="1026" spans="3:28" customFormat="1" ht="15" customHeight="1">
      <c r="C1026" s="238"/>
      <c r="D1026" s="227"/>
      <c r="E1026" s="286"/>
      <c r="F1026" s="286"/>
      <c r="G1026" s="286"/>
      <c r="H1026" s="286"/>
      <c r="I1026" s="286"/>
      <c r="J1026" s="287"/>
      <c r="K1026" s="288"/>
      <c r="L1026" s="287"/>
      <c r="M1026" s="286"/>
      <c r="N1026" s="286"/>
      <c r="O1026" s="286"/>
      <c r="P1026" s="286"/>
      <c r="Q1026" s="286"/>
      <c r="R1026" s="309"/>
      <c r="S1026" s="271"/>
      <c r="T1026" s="272"/>
      <c r="U1026" s="271"/>
      <c r="V1026" s="271"/>
      <c r="W1026" s="271"/>
      <c r="X1026" s="271"/>
      <c r="Y1026" s="271"/>
      <c r="Z1026" s="271"/>
      <c r="AA1026" s="271"/>
      <c r="AB1026" s="273"/>
    </row>
    <row r="1027" spans="3:28" customFormat="1" ht="15" customHeight="1">
      <c r="C1027" s="238"/>
      <c r="D1027" s="227"/>
      <c r="E1027" s="286"/>
      <c r="F1027" s="286"/>
      <c r="G1027" s="286"/>
      <c r="H1027" s="286"/>
      <c r="I1027" s="286"/>
      <c r="J1027" s="287"/>
      <c r="K1027" s="288"/>
      <c r="L1027" s="287"/>
      <c r="M1027" s="286"/>
      <c r="N1027" s="286"/>
      <c r="O1027" s="286"/>
      <c r="P1027" s="286"/>
      <c r="Q1027" s="286"/>
      <c r="R1027" s="309"/>
      <c r="S1027" s="271"/>
      <c r="T1027" s="272"/>
      <c r="U1027" s="271"/>
      <c r="V1027" s="271"/>
      <c r="W1027" s="271"/>
      <c r="X1027" s="271"/>
      <c r="Y1027" s="271"/>
      <c r="Z1027" s="271"/>
      <c r="AA1027" s="271"/>
      <c r="AB1027" s="273"/>
    </row>
    <row r="1028" spans="3:28" customFormat="1" ht="15" customHeight="1">
      <c r="C1028" s="238"/>
      <c r="D1028" s="227"/>
      <c r="E1028" s="286"/>
      <c r="F1028" s="286"/>
      <c r="G1028" s="286"/>
      <c r="H1028" s="286"/>
      <c r="I1028" s="286"/>
      <c r="J1028" s="287"/>
      <c r="K1028" s="288"/>
      <c r="L1028" s="287"/>
      <c r="M1028" s="286"/>
      <c r="N1028" s="286"/>
      <c r="O1028" s="286"/>
      <c r="P1028" s="286"/>
      <c r="Q1028" s="286"/>
      <c r="R1028" s="309"/>
      <c r="S1028" s="271"/>
      <c r="T1028" s="272"/>
      <c r="U1028" s="271"/>
      <c r="V1028" s="271"/>
      <c r="W1028" s="271"/>
      <c r="X1028" s="271"/>
      <c r="Y1028" s="271"/>
      <c r="Z1028" s="271"/>
      <c r="AA1028" s="271"/>
      <c r="AB1028" s="273"/>
    </row>
    <row r="1029" spans="3:28" customFormat="1" ht="15" customHeight="1">
      <c r="C1029" s="238"/>
      <c r="D1029" s="227"/>
      <c r="E1029" s="286"/>
      <c r="F1029" s="286"/>
      <c r="G1029" s="286"/>
      <c r="H1029" s="286"/>
      <c r="I1029" s="286"/>
      <c r="J1029" s="287"/>
      <c r="K1029" s="288"/>
      <c r="L1029" s="287"/>
      <c r="M1029" s="286"/>
      <c r="N1029" s="286"/>
      <c r="O1029" s="286"/>
      <c r="P1029" s="286"/>
      <c r="Q1029" s="286"/>
      <c r="R1029" s="309"/>
      <c r="S1029" s="271"/>
      <c r="T1029" s="272"/>
      <c r="U1029" s="271"/>
      <c r="V1029" s="271"/>
      <c r="W1029" s="271"/>
      <c r="X1029" s="271"/>
      <c r="Y1029" s="271"/>
      <c r="Z1029" s="271"/>
      <c r="AA1029" s="271"/>
      <c r="AB1029" s="273"/>
    </row>
    <row r="1030" spans="3:28" customFormat="1" ht="15" customHeight="1">
      <c r="C1030" s="238"/>
      <c r="D1030" s="227"/>
      <c r="E1030" s="286"/>
      <c r="F1030" s="286"/>
      <c r="G1030" s="286"/>
      <c r="H1030" s="286"/>
      <c r="I1030" s="286"/>
      <c r="J1030" s="287"/>
      <c r="K1030" s="288"/>
      <c r="L1030" s="287"/>
      <c r="M1030" s="286"/>
      <c r="N1030" s="286"/>
      <c r="O1030" s="286"/>
      <c r="P1030" s="286"/>
      <c r="Q1030" s="286"/>
      <c r="R1030" s="309"/>
      <c r="S1030" s="271"/>
      <c r="T1030" s="272"/>
      <c r="U1030" s="271"/>
      <c r="V1030" s="271"/>
      <c r="W1030" s="271"/>
      <c r="X1030" s="271"/>
      <c r="Y1030" s="271"/>
      <c r="Z1030" s="271"/>
      <c r="AA1030" s="271"/>
      <c r="AB1030" s="273"/>
    </row>
    <row r="1031" spans="3:28" customFormat="1" ht="15" customHeight="1">
      <c r="C1031" s="238"/>
      <c r="D1031" s="227"/>
      <c r="E1031" s="286"/>
      <c r="F1031" s="286"/>
      <c r="G1031" s="286"/>
      <c r="H1031" s="286"/>
      <c r="I1031" s="286"/>
      <c r="J1031" s="287"/>
      <c r="K1031" s="288"/>
      <c r="L1031" s="287"/>
      <c r="M1031" s="286"/>
      <c r="N1031" s="286"/>
      <c r="O1031" s="286"/>
      <c r="P1031" s="286"/>
      <c r="Q1031" s="286"/>
      <c r="R1031" s="309"/>
      <c r="S1031" s="271"/>
      <c r="T1031" s="272"/>
      <c r="U1031" s="271"/>
      <c r="V1031" s="271"/>
      <c r="W1031" s="271"/>
      <c r="X1031" s="271"/>
      <c r="Y1031" s="271"/>
      <c r="Z1031" s="271"/>
      <c r="AA1031" s="271"/>
      <c r="AB1031" s="273"/>
    </row>
    <row r="1032" spans="3:28" customFormat="1" ht="15" customHeight="1">
      <c r="C1032" s="238"/>
      <c r="D1032" s="227"/>
      <c r="E1032" s="286"/>
      <c r="F1032" s="286"/>
      <c r="G1032" s="286"/>
      <c r="H1032" s="286"/>
      <c r="I1032" s="286"/>
      <c r="J1032" s="287"/>
      <c r="K1032" s="288"/>
      <c r="L1032" s="287"/>
      <c r="M1032" s="286"/>
      <c r="N1032" s="286"/>
      <c r="O1032" s="286"/>
      <c r="P1032" s="286"/>
      <c r="Q1032" s="286"/>
      <c r="R1032" s="309"/>
      <c r="S1032" s="271"/>
      <c r="T1032" s="272"/>
      <c r="U1032" s="271"/>
      <c r="V1032" s="271"/>
      <c r="W1032" s="271"/>
      <c r="X1032" s="271"/>
      <c r="Y1032" s="271"/>
      <c r="Z1032" s="271"/>
      <c r="AA1032" s="271"/>
      <c r="AB1032" s="273"/>
    </row>
    <row r="1033" spans="3:28" customFormat="1" ht="15" customHeight="1">
      <c r="C1033" s="238"/>
      <c r="D1033" s="227"/>
      <c r="E1033" s="286"/>
      <c r="F1033" s="286"/>
      <c r="G1033" s="286"/>
      <c r="H1033" s="286"/>
      <c r="I1033" s="286"/>
      <c r="J1033" s="287"/>
      <c r="K1033" s="288"/>
      <c r="L1033" s="287"/>
      <c r="M1033" s="286"/>
      <c r="N1033" s="286"/>
      <c r="O1033" s="286"/>
      <c r="P1033" s="286"/>
      <c r="Q1033" s="286"/>
      <c r="R1033" s="309"/>
      <c r="S1033" s="271"/>
      <c r="T1033" s="272"/>
      <c r="U1033" s="271"/>
      <c r="V1033" s="271"/>
      <c r="W1033" s="271"/>
      <c r="X1033" s="271"/>
      <c r="Y1033" s="271"/>
      <c r="Z1033" s="271"/>
      <c r="AA1033" s="271"/>
      <c r="AB1033" s="273"/>
    </row>
    <row r="1034" spans="3:28" customFormat="1" ht="15" customHeight="1">
      <c r="C1034" s="238"/>
      <c r="D1034" s="227"/>
      <c r="E1034" s="286"/>
      <c r="F1034" s="286"/>
      <c r="G1034" s="286"/>
      <c r="H1034" s="286"/>
      <c r="I1034" s="286"/>
      <c r="J1034" s="287"/>
      <c r="K1034" s="288"/>
      <c r="L1034" s="287"/>
      <c r="M1034" s="286"/>
      <c r="N1034" s="286"/>
      <c r="O1034" s="286"/>
      <c r="P1034" s="286"/>
      <c r="Q1034" s="286"/>
      <c r="R1034" s="309"/>
      <c r="S1034" s="271"/>
      <c r="T1034" s="272"/>
      <c r="U1034" s="271"/>
      <c r="V1034" s="271"/>
      <c r="W1034" s="271"/>
      <c r="X1034" s="271"/>
      <c r="Y1034" s="271"/>
      <c r="Z1034" s="271"/>
      <c r="AA1034" s="271"/>
      <c r="AB1034" s="273"/>
    </row>
    <row r="1035" spans="3:28" customFormat="1" ht="15" customHeight="1">
      <c r="C1035" s="238"/>
      <c r="D1035" s="227"/>
      <c r="E1035" s="286"/>
      <c r="F1035" s="286"/>
      <c r="G1035" s="286"/>
      <c r="H1035" s="286"/>
      <c r="I1035" s="286"/>
      <c r="J1035" s="287"/>
      <c r="K1035" s="288"/>
      <c r="L1035" s="287"/>
      <c r="M1035" s="286"/>
      <c r="N1035" s="286"/>
      <c r="O1035" s="286"/>
      <c r="P1035" s="286"/>
      <c r="Q1035" s="286"/>
      <c r="R1035" s="309"/>
      <c r="S1035" s="271"/>
      <c r="T1035" s="272"/>
      <c r="U1035" s="271"/>
      <c r="V1035" s="271"/>
      <c r="W1035" s="271"/>
      <c r="X1035" s="271"/>
      <c r="Y1035" s="271"/>
      <c r="Z1035" s="271"/>
      <c r="AA1035" s="271"/>
      <c r="AB1035" s="273"/>
    </row>
    <row r="1036" spans="3:28" customFormat="1" ht="15" customHeight="1">
      <c r="C1036" s="238"/>
      <c r="D1036" s="227"/>
      <c r="E1036" s="286"/>
      <c r="F1036" s="286"/>
      <c r="G1036" s="286"/>
      <c r="H1036" s="286"/>
      <c r="I1036" s="286"/>
      <c r="J1036" s="287"/>
      <c r="K1036" s="288"/>
      <c r="L1036" s="287"/>
      <c r="M1036" s="286"/>
      <c r="N1036" s="286"/>
      <c r="O1036" s="286"/>
      <c r="P1036" s="286"/>
      <c r="Q1036" s="286"/>
      <c r="R1036" s="309"/>
      <c r="S1036" s="271"/>
      <c r="T1036" s="272"/>
      <c r="U1036" s="271"/>
      <c r="V1036" s="271"/>
      <c r="W1036" s="271"/>
      <c r="X1036" s="271"/>
      <c r="Y1036" s="271"/>
      <c r="Z1036" s="271"/>
      <c r="AA1036" s="271"/>
      <c r="AB1036" s="273"/>
    </row>
    <row r="1037" spans="3:28" customFormat="1" ht="15" customHeight="1">
      <c r="C1037" s="238"/>
      <c r="D1037" s="227"/>
      <c r="E1037" s="286"/>
      <c r="F1037" s="286"/>
      <c r="G1037" s="286"/>
      <c r="H1037" s="286"/>
      <c r="I1037" s="286"/>
      <c r="J1037" s="287"/>
      <c r="K1037" s="288"/>
      <c r="L1037" s="287"/>
      <c r="M1037" s="286"/>
      <c r="N1037" s="286"/>
      <c r="O1037" s="286"/>
      <c r="P1037" s="286"/>
      <c r="Q1037" s="286"/>
      <c r="R1037" s="309"/>
      <c r="S1037" s="271"/>
      <c r="T1037" s="272"/>
      <c r="U1037" s="271"/>
      <c r="V1037" s="271"/>
      <c r="W1037" s="271"/>
      <c r="X1037" s="271"/>
      <c r="Y1037" s="271"/>
      <c r="Z1037" s="271"/>
      <c r="AA1037" s="271"/>
      <c r="AB1037" s="273"/>
    </row>
    <row r="1038" spans="3:28" customFormat="1" ht="15" customHeight="1">
      <c r="C1038" s="238"/>
      <c r="D1038" s="227"/>
      <c r="E1038" s="286"/>
      <c r="F1038" s="286"/>
      <c r="G1038" s="286"/>
      <c r="H1038" s="286"/>
      <c r="I1038" s="286"/>
      <c r="J1038" s="287"/>
      <c r="K1038" s="288"/>
      <c r="L1038" s="287"/>
      <c r="M1038" s="286"/>
      <c r="N1038" s="286"/>
      <c r="O1038" s="286"/>
      <c r="P1038" s="286"/>
      <c r="Q1038" s="286"/>
      <c r="R1038" s="309"/>
      <c r="S1038" s="271"/>
      <c r="T1038" s="272"/>
      <c r="U1038" s="271"/>
      <c r="V1038" s="271"/>
      <c r="W1038" s="271"/>
      <c r="X1038" s="271"/>
      <c r="Y1038" s="271"/>
      <c r="Z1038" s="271"/>
      <c r="AA1038" s="271"/>
      <c r="AB1038" s="273"/>
    </row>
    <row r="1039" spans="3:28" customFormat="1" ht="15" customHeight="1">
      <c r="C1039" s="238"/>
      <c r="D1039" s="227"/>
      <c r="E1039" s="286"/>
      <c r="F1039" s="286"/>
      <c r="G1039" s="286"/>
      <c r="H1039" s="286"/>
      <c r="I1039" s="286"/>
      <c r="J1039" s="287"/>
      <c r="K1039" s="288"/>
      <c r="L1039" s="287"/>
      <c r="M1039" s="286"/>
      <c r="N1039" s="286"/>
      <c r="O1039" s="286"/>
      <c r="P1039" s="286"/>
      <c r="Q1039" s="286"/>
      <c r="R1039" s="309"/>
      <c r="S1039" s="271"/>
      <c r="T1039" s="272"/>
      <c r="U1039" s="271"/>
      <c r="V1039" s="271"/>
      <c r="W1039" s="271"/>
      <c r="X1039" s="271"/>
      <c r="Y1039" s="271"/>
      <c r="Z1039" s="271"/>
      <c r="AA1039" s="271"/>
      <c r="AB1039" s="273"/>
    </row>
    <row r="1040" spans="3:28" customFormat="1" ht="15" customHeight="1">
      <c r="C1040" s="238"/>
      <c r="D1040" s="227"/>
      <c r="E1040" s="286"/>
      <c r="F1040" s="286"/>
      <c r="G1040" s="286"/>
      <c r="H1040" s="286"/>
      <c r="I1040" s="286"/>
      <c r="J1040" s="287"/>
      <c r="K1040" s="288"/>
      <c r="L1040" s="287"/>
      <c r="M1040" s="286"/>
      <c r="N1040" s="286"/>
      <c r="O1040" s="286"/>
      <c r="P1040" s="286"/>
      <c r="Q1040" s="286"/>
      <c r="R1040" s="309"/>
      <c r="S1040" s="271"/>
      <c r="T1040" s="272"/>
      <c r="U1040" s="271"/>
      <c r="V1040" s="271"/>
      <c r="W1040" s="271"/>
      <c r="X1040" s="271"/>
      <c r="Y1040" s="271"/>
      <c r="Z1040" s="271"/>
      <c r="AA1040" s="271"/>
      <c r="AB1040" s="273"/>
    </row>
    <row r="1041" spans="3:28" customFormat="1" ht="15" customHeight="1">
      <c r="C1041" s="238"/>
      <c r="D1041" s="227"/>
      <c r="E1041" s="286"/>
      <c r="F1041" s="286"/>
      <c r="G1041" s="286"/>
      <c r="H1041" s="286"/>
      <c r="I1041" s="286"/>
      <c r="J1041" s="287"/>
      <c r="K1041" s="288"/>
      <c r="L1041" s="287"/>
      <c r="M1041" s="286"/>
      <c r="N1041" s="286"/>
      <c r="O1041" s="286"/>
      <c r="P1041" s="286"/>
      <c r="Q1041" s="286"/>
      <c r="R1041" s="309"/>
      <c r="S1041" s="271"/>
      <c r="T1041" s="272"/>
      <c r="U1041" s="271"/>
      <c r="V1041" s="271"/>
      <c r="W1041" s="271"/>
      <c r="X1041" s="271"/>
      <c r="Y1041" s="271"/>
      <c r="Z1041" s="271"/>
      <c r="AA1041" s="271"/>
      <c r="AB1041" s="273"/>
    </row>
    <row r="1042" spans="3:28" customFormat="1" ht="15" customHeight="1">
      <c r="C1042" s="238"/>
      <c r="D1042" s="227"/>
      <c r="E1042" s="286"/>
      <c r="F1042" s="286"/>
      <c r="G1042" s="286"/>
      <c r="H1042" s="286"/>
      <c r="I1042" s="286"/>
      <c r="J1042" s="287"/>
      <c r="K1042" s="288"/>
      <c r="L1042" s="287"/>
      <c r="M1042" s="286"/>
      <c r="N1042" s="286"/>
      <c r="O1042" s="286"/>
      <c r="P1042" s="286"/>
      <c r="Q1042" s="286"/>
      <c r="R1042" s="309"/>
      <c r="S1042" s="271"/>
      <c r="T1042" s="272"/>
      <c r="U1042" s="271"/>
      <c r="V1042" s="271"/>
      <c r="W1042" s="271"/>
      <c r="X1042" s="271"/>
      <c r="Y1042" s="271"/>
      <c r="Z1042" s="271"/>
      <c r="AA1042" s="271"/>
      <c r="AB1042" s="273"/>
    </row>
    <row r="1043" spans="3:28" customFormat="1" ht="15" customHeight="1">
      <c r="C1043" s="238"/>
      <c r="D1043" s="227"/>
      <c r="E1043" s="286"/>
      <c r="F1043" s="286"/>
      <c r="G1043" s="286"/>
      <c r="H1043" s="286"/>
      <c r="I1043" s="286"/>
      <c r="J1043" s="287"/>
      <c r="K1043" s="288"/>
      <c r="L1043" s="287"/>
      <c r="M1043" s="286"/>
      <c r="N1043" s="286"/>
      <c r="O1043" s="286"/>
      <c r="P1043" s="286"/>
      <c r="Q1043" s="286"/>
      <c r="R1043" s="309"/>
      <c r="S1043" s="271"/>
      <c r="T1043" s="272"/>
      <c r="U1043" s="271"/>
      <c r="V1043" s="271"/>
      <c r="W1043" s="271"/>
      <c r="X1043" s="271"/>
      <c r="Y1043" s="271"/>
      <c r="Z1043" s="271"/>
      <c r="AA1043" s="271"/>
      <c r="AB1043" s="273"/>
    </row>
    <row r="1044" spans="3:28" customFormat="1" ht="15" customHeight="1">
      <c r="C1044" s="238"/>
      <c r="D1044" s="227"/>
      <c r="E1044" s="286"/>
      <c r="F1044" s="286"/>
      <c r="G1044" s="286"/>
      <c r="H1044" s="286"/>
      <c r="I1044" s="286"/>
      <c r="J1044" s="287"/>
      <c r="K1044" s="288"/>
      <c r="L1044" s="287"/>
      <c r="M1044" s="286"/>
      <c r="N1044" s="286"/>
      <c r="O1044" s="286"/>
      <c r="P1044" s="286"/>
      <c r="Q1044" s="286"/>
      <c r="R1044" s="309"/>
      <c r="S1044" s="271"/>
      <c r="T1044" s="272"/>
      <c r="U1044" s="271"/>
      <c r="V1044" s="271"/>
      <c r="W1044" s="271"/>
      <c r="X1044" s="271"/>
      <c r="Y1044" s="271"/>
      <c r="Z1044" s="271"/>
      <c r="AA1044" s="271"/>
      <c r="AB1044" s="273"/>
    </row>
    <row r="1045" spans="3:28" customFormat="1" ht="15" customHeight="1">
      <c r="C1045" s="238"/>
      <c r="D1045" s="227"/>
      <c r="E1045" s="286"/>
      <c r="F1045" s="286"/>
      <c r="G1045" s="286"/>
      <c r="H1045" s="286"/>
      <c r="I1045" s="286"/>
      <c r="J1045" s="287"/>
      <c r="K1045" s="288"/>
      <c r="L1045" s="287"/>
      <c r="M1045" s="286"/>
      <c r="N1045" s="286"/>
      <c r="O1045" s="286"/>
      <c r="P1045" s="286"/>
      <c r="Q1045" s="286"/>
      <c r="R1045" s="309"/>
      <c r="S1045" s="271"/>
      <c r="T1045" s="272"/>
      <c r="U1045" s="271"/>
      <c r="V1045" s="271"/>
      <c r="W1045" s="271"/>
      <c r="X1045" s="271"/>
      <c r="Y1045" s="271"/>
      <c r="Z1045" s="271"/>
      <c r="AA1045" s="271"/>
      <c r="AB1045" s="273"/>
    </row>
    <row r="1046" spans="3:28" customFormat="1" ht="15" customHeight="1">
      <c r="C1046" s="238"/>
      <c r="D1046" s="227"/>
      <c r="E1046" s="286"/>
      <c r="F1046" s="286"/>
      <c r="G1046" s="286"/>
      <c r="H1046" s="286"/>
      <c r="I1046" s="286"/>
      <c r="J1046" s="287"/>
      <c r="K1046" s="288"/>
      <c r="L1046" s="287"/>
      <c r="M1046" s="286"/>
      <c r="N1046" s="286"/>
      <c r="O1046" s="286"/>
      <c r="P1046" s="286"/>
      <c r="Q1046" s="286"/>
      <c r="R1046" s="309"/>
      <c r="S1046" s="271"/>
      <c r="T1046" s="272"/>
      <c r="U1046" s="271"/>
      <c r="V1046" s="271"/>
      <c r="W1046" s="271"/>
      <c r="X1046" s="271"/>
      <c r="Y1046" s="271"/>
      <c r="Z1046" s="271"/>
      <c r="AA1046" s="271"/>
      <c r="AB1046" s="273"/>
    </row>
    <row r="1047" spans="3:28" customFormat="1" ht="15" customHeight="1">
      <c r="C1047" s="238"/>
      <c r="D1047" s="227"/>
      <c r="E1047" s="286"/>
      <c r="F1047" s="286"/>
      <c r="G1047" s="286"/>
      <c r="H1047" s="286"/>
      <c r="I1047" s="286"/>
      <c r="J1047" s="287"/>
      <c r="K1047" s="288"/>
      <c r="L1047" s="287"/>
      <c r="M1047" s="286"/>
      <c r="N1047" s="286"/>
      <c r="O1047" s="286"/>
      <c r="P1047" s="286"/>
      <c r="Q1047" s="286"/>
      <c r="R1047" s="309"/>
      <c r="S1047" s="271"/>
      <c r="T1047" s="272"/>
      <c r="U1047" s="271"/>
      <c r="V1047" s="271"/>
      <c r="W1047" s="271"/>
      <c r="X1047" s="271"/>
      <c r="Y1047" s="271"/>
      <c r="Z1047" s="271"/>
      <c r="AA1047" s="271"/>
      <c r="AB1047" s="273"/>
    </row>
    <row r="1048" spans="3:28" customFormat="1" ht="15" customHeight="1">
      <c r="C1048" s="238"/>
      <c r="D1048" s="227"/>
      <c r="E1048" s="286"/>
      <c r="F1048" s="286"/>
      <c r="G1048" s="286"/>
      <c r="H1048" s="286"/>
      <c r="I1048" s="286"/>
      <c r="J1048" s="287"/>
      <c r="K1048" s="288"/>
      <c r="L1048" s="287"/>
      <c r="M1048" s="286"/>
      <c r="N1048" s="286"/>
      <c r="O1048" s="286"/>
      <c r="P1048" s="286"/>
      <c r="Q1048" s="286"/>
      <c r="R1048" s="309"/>
      <c r="S1048" s="271"/>
      <c r="T1048" s="272"/>
      <c r="U1048" s="271"/>
      <c r="V1048" s="271"/>
      <c r="W1048" s="271"/>
      <c r="X1048" s="271"/>
      <c r="Y1048" s="271"/>
      <c r="Z1048" s="271"/>
      <c r="AA1048" s="271"/>
      <c r="AB1048" s="273"/>
    </row>
    <row r="1049" spans="3:28" customFormat="1" ht="15" customHeight="1">
      <c r="C1049" s="238"/>
      <c r="D1049" s="227"/>
      <c r="E1049" s="286"/>
      <c r="F1049" s="286"/>
      <c r="G1049" s="286"/>
      <c r="H1049" s="286"/>
      <c r="I1049" s="286"/>
      <c r="J1049" s="287"/>
      <c r="K1049" s="288"/>
      <c r="L1049" s="287"/>
      <c r="M1049" s="286"/>
      <c r="N1049" s="286"/>
      <c r="O1049" s="286"/>
      <c r="P1049" s="286"/>
      <c r="Q1049" s="286"/>
      <c r="R1049" s="309"/>
      <c r="S1049" s="271"/>
      <c r="T1049" s="272"/>
      <c r="U1049" s="271"/>
      <c r="V1049" s="271"/>
      <c r="W1049" s="271"/>
      <c r="X1049" s="271"/>
      <c r="Y1049" s="271"/>
      <c r="Z1049" s="271"/>
      <c r="AA1049" s="271"/>
      <c r="AB1049" s="273"/>
    </row>
    <row r="1050" spans="3:28" customFormat="1" ht="15" customHeight="1">
      <c r="C1050" s="238"/>
      <c r="D1050" s="227"/>
      <c r="E1050" s="286"/>
      <c r="F1050" s="286"/>
      <c r="G1050" s="286"/>
      <c r="H1050" s="286"/>
      <c r="I1050" s="286"/>
      <c r="J1050" s="287"/>
      <c r="K1050" s="288"/>
      <c r="L1050" s="287"/>
      <c r="M1050" s="286"/>
      <c r="N1050" s="286"/>
      <c r="O1050" s="286"/>
      <c r="P1050" s="286"/>
      <c r="Q1050" s="286"/>
      <c r="R1050" s="309"/>
      <c r="S1050" s="271"/>
      <c r="T1050" s="272"/>
      <c r="U1050" s="271"/>
      <c r="V1050" s="271"/>
      <c r="W1050" s="271"/>
      <c r="X1050" s="271"/>
      <c r="Y1050" s="271"/>
      <c r="Z1050" s="271"/>
      <c r="AA1050" s="271"/>
      <c r="AB1050" s="273"/>
    </row>
    <row r="1051" spans="3:28" customFormat="1" ht="15" customHeight="1">
      <c r="C1051" s="238"/>
      <c r="D1051" s="227"/>
      <c r="E1051" s="286"/>
      <c r="F1051" s="286"/>
      <c r="G1051" s="286"/>
      <c r="H1051" s="286"/>
      <c r="I1051" s="286"/>
      <c r="J1051" s="287"/>
      <c r="K1051" s="288"/>
      <c r="L1051" s="287"/>
      <c r="M1051" s="286"/>
      <c r="N1051" s="286"/>
      <c r="O1051" s="286"/>
      <c r="P1051" s="286"/>
      <c r="Q1051" s="286"/>
      <c r="R1051" s="309"/>
      <c r="S1051" s="271"/>
      <c r="T1051" s="272"/>
      <c r="U1051" s="271"/>
      <c r="V1051" s="271"/>
      <c r="W1051" s="271"/>
      <c r="X1051" s="271"/>
      <c r="Y1051" s="271"/>
      <c r="Z1051" s="271"/>
      <c r="AA1051" s="271"/>
      <c r="AB1051" s="273"/>
    </row>
    <row r="1052" spans="3:28" customFormat="1" ht="15" customHeight="1">
      <c r="C1052" s="238"/>
      <c r="D1052" s="227"/>
      <c r="E1052" s="286"/>
      <c r="F1052" s="286"/>
      <c r="G1052" s="286"/>
      <c r="H1052" s="286"/>
      <c r="I1052" s="286"/>
      <c r="J1052" s="287"/>
      <c r="K1052" s="288"/>
      <c r="L1052" s="287"/>
      <c r="M1052" s="286"/>
      <c r="N1052" s="286"/>
      <c r="O1052" s="286"/>
      <c r="P1052" s="286"/>
      <c r="Q1052" s="286"/>
      <c r="R1052" s="309"/>
      <c r="S1052" s="271"/>
      <c r="T1052" s="272"/>
      <c r="U1052" s="271"/>
      <c r="V1052" s="271"/>
      <c r="W1052" s="271"/>
      <c r="X1052" s="271"/>
      <c r="Y1052" s="271"/>
      <c r="Z1052" s="271"/>
      <c r="AA1052" s="271"/>
      <c r="AB1052" s="273"/>
    </row>
    <row r="1053" spans="3:28" customFormat="1" ht="15" customHeight="1">
      <c r="C1053" s="238"/>
      <c r="D1053" s="227"/>
      <c r="E1053" s="286"/>
      <c r="F1053" s="286"/>
      <c r="G1053" s="286"/>
      <c r="H1053" s="286"/>
      <c r="I1053" s="286"/>
      <c r="J1053" s="287"/>
      <c r="K1053" s="288"/>
      <c r="L1053" s="287"/>
      <c r="M1053" s="286"/>
      <c r="N1053" s="286"/>
      <c r="O1053" s="286"/>
      <c r="P1053" s="286"/>
      <c r="Q1053" s="286"/>
      <c r="R1053" s="309"/>
      <c r="S1053" s="271"/>
      <c r="T1053" s="272"/>
      <c r="U1053" s="271"/>
      <c r="V1053" s="271"/>
      <c r="W1053" s="271"/>
      <c r="X1053" s="271"/>
      <c r="Y1053" s="271"/>
      <c r="Z1053" s="271"/>
      <c r="AA1053" s="271"/>
      <c r="AB1053" s="273"/>
    </row>
    <row r="1054" spans="3:28" customFormat="1" ht="15" customHeight="1">
      <c r="C1054" s="238"/>
      <c r="D1054" s="227"/>
      <c r="E1054" s="286"/>
      <c r="F1054" s="286"/>
      <c r="G1054" s="286"/>
      <c r="H1054" s="286"/>
      <c r="I1054" s="286"/>
      <c r="J1054" s="287"/>
      <c r="K1054" s="288"/>
      <c r="L1054" s="287"/>
      <c r="M1054" s="286"/>
      <c r="N1054" s="286"/>
      <c r="O1054" s="286"/>
      <c r="P1054" s="286"/>
      <c r="Q1054" s="286"/>
      <c r="R1054" s="309"/>
      <c r="S1054" s="271"/>
      <c r="T1054" s="272"/>
      <c r="U1054" s="271"/>
      <c r="V1054" s="271"/>
      <c r="W1054" s="271"/>
      <c r="X1054" s="271"/>
      <c r="Y1054" s="271"/>
      <c r="Z1054" s="271"/>
      <c r="AA1054" s="271"/>
      <c r="AB1054" s="273"/>
    </row>
    <row r="1055" spans="3:28" customFormat="1" ht="15" customHeight="1">
      <c r="C1055" s="238"/>
      <c r="D1055" s="227"/>
      <c r="E1055" s="286"/>
      <c r="F1055" s="286"/>
      <c r="G1055" s="286"/>
      <c r="H1055" s="286"/>
      <c r="I1055" s="286"/>
      <c r="J1055" s="287"/>
      <c r="K1055" s="288"/>
      <c r="L1055" s="287"/>
      <c r="M1055" s="286"/>
      <c r="N1055" s="286"/>
      <c r="O1055" s="286"/>
      <c r="P1055" s="286"/>
      <c r="Q1055" s="286"/>
      <c r="R1055" s="309"/>
      <c r="S1055" s="271"/>
      <c r="T1055" s="272"/>
      <c r="U1055" s="271"/>
      <c r="V1055" s="271"/>
      <c r="W1055" s="271"/>
      <c r="X1055" s="271"/>
      <c r="Y1055" s="271"/>
      <c r="Z1055" s="271"/>
      <c r="AA1055" s="271"/>
      <c r="AB1055" s="273"/>
    </row>
    <row r="1056" spans="3:28" customFormat="1" ht="15" customHeight="1">
      <c r="C1056" s="238"/>
      <c r="D1056" s="227"/>
      <c r="E1056" s="286"/>
      <c r="F1056" s="286"/>
      <c r="G1056" s="286"/>
      <c r="H1056" s="286"/>
      <c r="I1056" s="286"/>
      <c r="J1056" s="287"/>
      <c r="K1056" s="288"/>
      <c r="L1056" s="287"/>
      <c r="M1056" s="286"/>
      <c r="N1056" s="286"/>
      <c r="O1056" s="286"/>
      <c r="P1056" s="286"/>
      <c r="Q1056" s="286"/>
      <c r="R1056" s="309"/>
      <c r="S1056" s="271"/>
      <c r="T1056" s="272"/>
      <c r="U1056" s="271"/>
      <c r="V1056" s="271"/>
      <c r="W1056" s="271"/>
      <c r="X1056" s="271"/>
      <c r="Y1056" s="271"/>
      <c r="Z1056" s="271"/>
      <c r="AA1056" s="271"/>
      <c r="AB1056" s="273"/>
    </row>
    <row r="1057" spans="3:28" customFormat="1" ht="15" customHeight="1">
      <c r="C1057" s="238"/>
      <c r="D1057" s="227"/>
      <c r="E1057" s="286"/>
      <c r="F1057" s="286"/>
      <c r="G1057" s="286"/>
      <c r="H1057" s="286"/>
      <c r="I1057" s="286"/>
      <c r="J1057" s="287"/>
      <c r="K1057" s="288"/>
      <c r="L1057" s="287"/>
      <c r="M1057" s="286"/>
      <c r="N1057" s="286"/>
      <c r="O1057" s="286"/>
      <c r="P1057" s="286"/>
      <c r="Q1057" s="286"/>
      <c r="R1057" s="309"/>
      <c r="S1057" s="271"/>
      <c r="T1057" s="272"/>
      <c r="U1057" s="271"/>
      <c r="V1057" s="271"/>
      <c r="W1057" s="271"/>
      <c r="X1057" s="271"/>
      <c r="Y1057" s="271"/>
      <c r="Z1057" s="271"/>
      <c r="AA1057" s="271"/>
      <c r="AB1057" s="273"/>
    </row>
    <row r="1058" spans="3:28" customFormat="1" ht="15" customHeight="1">
      <c r="C1058" s="238"/>
      <c r="D1058" s="227"/>
      <c r="E1058" s="286"/>
      <c r="F1058" s="286"/>
      <c r="G1058" s="286"/>
      <c r="H1058" s="286"/>
      <c r="I1058" s="286"/>
      <c r="J1058" s="287"/>
      <c r="K1058" s="288"/>
      <c r="L1058" s="287"/>
      <c r="M1058" s="286"/>
      <c r="N1058" s="286"/>
      <c r="O1058" s="286"/>
      <c r="P1058" s="286"/>
      <c r="Q1058" s="286"/>
      <c r="R1058" s="309"/>
      <c r="S1058" s="271"/>
      <c r="T1058" s="272"/>
      <c r="U1058" s="271"/>
      <c r="V1058" s="271"/>
      <c r="W1058" s="271"/>
      <c r="X1058" s="271"/>
      <c r="Y1058" s="271"/>
      <c r="Z1058" s="271"/>
      <c r="AA1058" s="271"/>
      <c r="AB1058" s="273"/>
    </row>
    <row r="1059" spans="3:28" customFormat="1" ht="15" customHeight="1">
      <c r="C1059" s="238"/>
      <c r="D1059" s="227"/>
      <c r="E1059" s="286"/>
      <c r="F1059" s="286"/>
      <c r="G1059" s="286"/>
      <c r="H1059" s="286"/>
      <c r="I1059" s="286"/>
      <c r="J1059" s="287"/>
      <c r="K1059" s="288"/>
      <c r="L1059" s="287"/>
      <c r="M1059" s="286"/>
      <c r="N1059" s="286"/>
      <c r="O1059" s="286"/>
      <c r="P1059" s="286"/>
      <c r="Q1059" s="286"/>
      <c r="R1059" s="309"/>
      <c r="S1059" s="271"/>
      <c r="T1059" s="272"/>
      <c r="U1059" s="271"/>
      <c r="V1059" s="271"/>
      <c r="W1059" s="271"/>
      <c r="X1059" s="271"/>
      <c r="Y1059" s="271"/>
      <c r="Z1059" s="271"/>
      <c r="AA1059" s="271"/>
      <c r="AB1059" s="273"/>
    </row>
    <row r="1060" spans="3:28" customFormat="1" ht="15" customHeight="1">
      <c r="C1060" s="238"/>
      <c r="D1060" s="227"/>
      <c r="E1060" s="286"/>
      <c r="F1060" s="286"/>
      <c r="G1060" s="286"/>
      <c r="H1060" s="286"/>
      <c r="I1060" s="286"/>
      <c r="J1060" s="287"/>
      <c r="K1060" s="288"/>
      <c r="L1060" s="287"/>
      <c r="M1060" s="286"/>
      <c r="N1060" s="286"/>
      <c r="O1060" s="286"/>
      <c r="P1060" s="286"/>
      <c r="Q1060" s="286"/>
      <c r="R1060" s="309"/>
      <c r="S1060" s="271"/>
      <c r="T1060" s="272"/>
      <c r="U1060" s="271"/>
      <c r="V1060" s="271"/>
      <c r="W1060" s="271"/>
      <c r="X1060" s="271"/>
      <c r="Y1060" s="271"/>
      <c r="Z1060" s="271"/>
      <c r="AA1060" s="271"/>
      <c r="AB1060" s="273"/>
    </row>
    <row r="1061" spans="3:28" customFormat="1" ht="15" customHeight="1">
      <c r="C1061" s="238"/>
      <c r="D1061" s="227"/>
      <c r="E1061" s="286"/>
      <c r="F1061" s="286"/>
      <c r="G1061" s="286"/>
      <c r="H1061" s="286"/>
      <c r="I1061" s="286"/>
      <c r="J1061" s="287"/>
      <c r="K1061" s="288"/>
      <c r="L1061" s="287"/>
      <c r="M1061" s="286"/>
      <c r="N1061" s="286"/>
      <c r="O1061" s="286"/>
      <c r="P1061" s="286"/>
      <c r="Q1061" s="286"/>
      <c r="R1061" s="309"/>
      <c r="S1061" s="271"/>
      <c r="T1061" s="272"/>
      <c r="U1061" s="271"/>
      <c r="V1061" s="271"/>
      <c r="W1061" s="271"/>
      <c r="X1061" s="271"/>
      <c r="Y1061" s="271"/>
      <c r="Z1061" s="271"/>
      <c r="AA1061" s="271"/>
      <c r="AB1061" s="273"/>
    </row>
    <row r="1062" spans="3:28" customFormat="1" ht="15" customHeight="1">
      <c r="C1062" s="238"/>
      <c r="D1062" s="227"/>
      <c r="E1062" s="286"/>
      <c r="F1062" s="286"/>
      <c r="G1062" s="286"/>
      <c r="H1062" s="286"/>
      <c r="I1062" s="286"/>
      <c r="J1062" s="287"/>
      <c r="K1062" s="288"/>
      <c r="L1062" s="287"/>
      <c r="M1062" s="286"/>
      <c r="N1062" s="286"/>
      <c r="O1062" s="286"/>
      <c r="P1062" s="286"/>
      <c r="Q1062" s="286"/>
      <c r="R1062" s="309"/>
      <c r="S1062" s="271"/>
      <c r="T1062" s="272"/>
      <c r="U1062" s="271"/>
      <c r="V1062" s="271"/>
      <c r="W1062" s="271"/>
      <c r="X1062" s="271"/>
      <c r="Y1062" s="271"/>
      <c r="Z1062" s="271"/>
      <c r="AA1062" s="271"/>
      <c r="AB1062" s="273"/>
    </row>
    <row r="1063" spans="3:28" customFormat="1" ht="15" customHeight="1">
      <c r="C1063" s="238"/>
      <c r="D1063" s="227"/>
      <c r="E1063" s="286"/>
      <c r="F1063" s="286"/>
      <c r="G1063" s="286"/>
      <c r="H1063" s="286"/>
      <c r="I1063" s="286"/>
      <c r="J1063" s="287"/>
      <c r="K1063" s="288"/>
      <c r="L1063" s="287"/>
      <c r="M1063" s="286"/>
      <c r="N1063" s="286"/>
      <c r="O1063" s="286"/>
      <c r="P1063" s="286"/>
      <c r="Q1063" s="286"/>
      <c r="R1063" s="309"/>
      <c r="S1063" s="271"/>
      <c r="T1063" s="272"/>
      <c r="U1063" s="271"/>
      <c r="V1063" s="271"/>
      <c r="W1063" s="271"/>
      <c r="X1063" s="271"/>
      <c r="Y1063" s="271"/>
      <c r="Z1063" s="271"/>
      <c r="AA1063" s="271"/>
      <c r="AB1063" s="273"/>
    </row>
    <row r="1064" spans="3:28" customFormat="1" ht="15" customHeight="1">
      <c r="C1064" s="238"/>
      <c r="D1064" s="227"/>
      <c r="E1064" s="286"/>
      <c r="F1064" s="286"/>
      <c r="G1064" s="286"/>
      <c r="H1064" s="286"/>
      <c r="I1064" s="286"/>
      <c r="J1064" s="287"/>
      <c r="K1064" s="288"/>
      <c r="L1064" s="287"/>
      <c r="M1064" s="286"/>
      <c r="N1064" s="286"/>
      <c r="O1064" s="286"/>
      <c r="P1064" s="286"/>
      <c r="Q1064" s="286"/>
      <c r="R1064" s="309"/>
      <c r="S1064" s="271"/>
      <c r="T1064" s="272"/>
      <c r="U1064" s="271"/>
      <c r="V1064" s="271"/>
      <c r="W1064" s="271"/>
      <c r="X1064" s="271"/>
      <c r="Y1064" s="271"/>
      <c r="Z1064" s="271"/>
      <c r="AA1064" s="271"/>
      <c r="AB1064" s="273"/>
    </row>
    <row r="1065" spans="3:28" customFormat="1" ht="15" customHeight="1">
      <c r="C1065" s="238"/>
      <c r="D1065" s="227"/>
      <c r="E1065" s="286"/>
      <c r="F1065" s="286"/>
      <c r="G1065" s="286"/>
      <c r="H1065" s="286"/>
      <c r="I1065" s="286"/>
      <c r="J1065" s="287"/>
      <c r="K1065" s="288"/>
      <c r="L1065" s="287"/>
      <c r="M1065" s="286"/>
      <c r="N1065" s="286"/>
      <c r="O1065" s="286"/>
      <c r="P1065" s="286"/>
      <c r="Q1065" s="286"/>
      <c r="R1065" s="309"/>
      <c r="S1065" s="271"/>
      <c r="T1065" s="272"/>
      <c r="U1065" s="271"/>
      <c r="V1065" s="271"/>
      <c r="W1065" s="271"/>
      <c r="X1065" s="271"/>
      <c r="Y1065" s="271"/>
      <c r="Z1065" s="271"/>
      <c r="AA1065" s="271"/>
      <c r="AB1065" s="273"/>
    </row>
    <row r="1066" spans="3:28" customFormat="1" ht="15" customHeight="1">
      <c r="C1066" s="238"/>
      <c r="D1066" s="227"/>
      <c r="E1066" s="286"/>
      <c r="F1066" s="286"/>
      <c r="G1066" s="286"/>
      <c r="H1066" s="286"/>
      <c r="I1066" s="286"/>
      <c r="J1066" s="287"/>
      <c r="K1066" s="288"/>
      <c r="L1066" s="287"/>
      <c r="M1066" s="286"/>
      <c r="N1066" s="286"/>
      <c r="O1066" s="286"/>
      <c r="P1066" s="286"/>
      <c r="Q1066" s="286"/>
      <c r="R1066" s="309"/>
      <c r="S1066" s="271"/>
      <c r="T1066" s="272"/>
      <c r="U1066" s="271"/>
      <c r="V1066" s="271"/>
      <c r="W1066" s="271"/>
      <c r="X1066" s="271"/>
      <c r="Y1066" s="271"/>
      <c r="Z1066" s="271"/>
      <c r="AA1066" s="271"/>
      <c r="AB1066" s="273"/>
    </row>
    <row r="1067" spans="3:28" customFormat="1" ht="15" customHeight="1">
      <c r="C1067" s="238"/>
      <c r="D1067" s="227"/>
      <c r="E1067" s="286"/>
      <c r="F1067" s="286"/>
      <c r="G1067" s="286"/>
      <c r="H1067" s="286"/>
      <c r="I1067" s="286"/>
      <c r="J1067" s="287"/>
      <c r="K1067" s="288"/>
      <c r="L1067" s="287"/>
      <c r="M1067" s="286"/>
      <c r="N1067" s="286"/>
      <c r="O1067" s="286"/>
      <c r="P1067" s="286"/>
      <c r="Q1067" s="286"/>
      <c r="R1067" s="309"/>
      <c r="S1067" s="271"/>
      <c r="T1067" s="272"/>
      <c r="U1067" s="271"/>
      <c r="V1067" s="271"/>
      <c r="W1067" s="271"/>
      <c r="X1067" s="271"/>
      <c r="Y1067" s="271"/>
      <c r="Z1067" s="271"/>
      <c r="AA1067" s="271"/>
      <c r="AB1067" s="273"/>
    </row>
    <row r="1068" spans="3:28" customFormat="1" ht="15" customHeight="1">
      <c r="C1068" s="238"/>
      <c r="D1068" s="227"/>
      <c r="E1068" s="286"/>
      <c r="F1068" s="286"/>
      <c r="G1068" s="286"/>
      <c r="H1068" s="286"/>
      <c r="I1068" s="286"/>
      <c r="J1068" s="287"/>
      <c r="K1068" s="288"/>
      <c r="L1068" s="287"/>
      <c r="M1068" s="286"/>
      <c r="N1068" s="286"/>
      <c r="O1068" s="286"/>
      <c r="P1068" s="286"/>
      <c r="Q1068" s="286"/>
      <c r="R1068" s="309"/>
      <c r="S1068" s="271"/>
      <c r="T1068" s="272"/>
      <c r="U1068" s="271"/>
      <c r="V1068" s="271"/>
      <c r="W1068" s="271"/>
      <c r="X1068" s="271"/>
      <c r="Y1068" s="271"/>
      <c r="Z1068" s="271"/>
      <c r="AA1068" s="271"/>
      <c r="AB1068" s="273"/>
    </row>
    <row r="1069" spans="3:28" customFormat="1" ht="15" customHeight="1">
      <c r="C1069" s="238"/>
      <c r="D1069" s="227"/>
      <c r="E1069" s="286"/>
      <c r="F1069" s="286"/>
      <c r="G1069" s="286"/>
      <c r="H1069" s="286"/>
      <c r="I1069" s="286"/>
      <c r="J1069" s="287"/>
      <c r="K1069" s="288"/>
      <c r="L1069" s="287"/>
      <c r="M1069" s="286"/>
      <c r="N1069" s="286"/>
      <c r="O1069" s="286"/>
      <c r="P1069" s="286"/>
      <c r="Q1069" s="286"/>
      <c r="R1069" s="309"/>
      <c r="S1069" s="271"/>
      <c r="T1069" s="272"/>
      <c r="U1069" s="271"/>
      <c r="V1069" s="271"/>
      <c r="W1069" s="271"/>
      <c r="X1069" s="271"/>
      <c r="Y1069" s="271"/>
      <c r="Z1069" s="271"/>
      <c r="AA1069" s="271"/>
      <c r="AB1069" s="273"/>
    </row>
    <row r="1070" spans="3:28" customFormat="1" ht="15" customHeight="1">
      <c r="C1070" s="238"/>
      <c r="D1070" s="227"/>
      <c r="E1070" s="286"/>
      <c r="F1070" s="286"/>
      <c r="G1070" s="286"/>
      <c r="H1070" s="286"/>
      <c r="I1070" s="286"/>
      <c r="J1070" s="287"/>
      <c r="K1070" s="288"/>
      <c r="L1070" s="287"/>
      <c r="M1070" s="286"/>
      <c r="N1070" s="286"/>
      <c r="O1070" s="286"/>
      <c r="P1070" s="286"/>
      <c r="Q1070" s="286"/>
      <c r="R1070" s="309"/>
      <c r="S1070" s="271"/>
      <c r="T1070" s="272"/>
      <c r="U1070" s="271"/>
      <c r="V1070" s="271"/>
      <c r="W1070" s="271"/>
      <c r="X1070" s="271"/>
      <c r="Y1070" s="271"/>
      <c r="Z1070" s="271"/>
      <c r="AA1070" s="271"/>
      <c r="AB1070" s="273"/>
    </row>
    <row r="1071" spans="3:28" customFormat="1" ht="15" customHeight="1">
      <c r="C1071" s="238"/>
      <c r="D1071" s="160"/>
      <c r="E1071" s="286"/>
      <c r="F1071" s="286"/>
      <c r="G1071" s="286"/>
      <c r="H1071" s="286"/>
      <c r="I1071" s="286"/>
      <c r="J1071" s="287"/>
      <c r="K1071" s="288"/>
      <c r="L1071" s="287"/>
      <c r="M1071" s="286"/>
      <c r="N1071" s="286"/>
      <c r="O1071" s="286"/>
      <c r="P1071" s="286"/>
      <c r="Q1071" s="286"/>
      <c r="R1071" s="309"/>
      <c r="S1071" s="271"/>
      <c r="T1071" s="272"/>
      <c r="U1071" s="271"/>
      <c r="V1071" s="271"/>
      <c r="W1071" s="271"/>
      <c r="X1071" s="271"/>
      <c r="Y1071" s="271"/>
      <c r="Z1071" s="271"/>
      <c r="AA1071" s="271"/>
      <c r="AB1071" s="273"/>
    </row>
    <row r="1072" spans="3:28" customFormat="1" ht="15" customHeight="1">
      <c r="C1072" s="238"/>
      <c r="D1072" s="160"/>
      <c r="E1072" s="286"/>
      <c r="F1072" s="286"/>
      <c r="G1072" s="286"/>
      <c r="H1072" s="286"/>
      <c r="I1072" s="286"/>
      <c r="J1072" s="287"/>
      <c r="K1072" s="288"/>
      <c r="L1072" s="287"/>
      <c r="M1072" s="286"/>
      <c r="N1072" s="286"/>
      <c r="O1072" s="286"/>
      <c r="P1072" s="286"/>
      <c r="Q1072" s="286"/>
      <c r="R1072" s="309"/>
      <c r="S1072" s="271"/>
      <c r="T1072" s="272"/>
      <c r="U1072" s="271"/>
      <c r="V1072" s="271"/>
      <c r="W1072" s="271"/>
      <c r="X1072" s="271"/>
      <c r="Y1072" s="271"/>
      <c r="Z1072" s="271"/>
      <c r="AA1072" s="271"/>
      <c r="AB1072" s="273"/>
    </row>
    <row r="1073" spans="1:809" customFormat="1" ht="15" customHeight="1">
      <c r="C1073" s="238"/>
      <c r="D1073" s="160"/>
      <c r="E1073" s="286"/>
      <c r="F1073" s="286"/>
      <c r="G1073" s="286"/>
      <c r="H1073" s="286"/>
      <c r="I1073" s="286"/>
      <c r="J1073" s="287"/>
      <c r="K1073" s="288"/>
      <c r="L1073" s="287"/>
      <c r="M1073" s="286"/>
      <c r="N1073" s="286"/>
      <c r="O1073" s="286"/>
      <c r="P1073" s="286"/>
      <c r="Q1073" s="286"/>
      <c r="R1073" s="309"/>
      <c r="S1073" s="271"/>
      <c r="T1073" s="272"/>
      <c r="U1073" s="271"/>
      <c r="V1073" s="271"/>
      <c r="W1073" s="271"/>
      <c r="X1073" s="271"/>
      <c r="Y1073" s="271"/>
      <c r="Z1073" s="271"/>
      <c r="AA1073" s="271"/>
      <c r="AB1073" s="273"/>
    </row>
    <row r="1074" spans="1:809" customFormat="1" ht="15" customHeight="1">
      <c r="C1074" s="238"/>
      <c r="D1074" s="160"/>
      <c r="E1074" s="286"/>
      <c r="F1074" s="286"/>
      <c r="G1074" s="286"/>
      <c r="H1074" s="286"/>
      <c r="I1074" s="286"/>
      <c r="J1074" s="287"/>
      <c r="K1074" s="288"/>
      <c r="L1074" s="287"/>
      <c r="M1074" s="286"/>
      <c r="N1074" s="286"/>
      <c r="O1074" s="286"/>
      <c r="P1074" s="286"/>
      <c r="Q1074" s="286"/>
      <c r="R1074" s="309"/>
      <c r="S1074" s="271"/>
      <c r="T1074" s="272"/>
      <c r="U1074" s="271"/>
      <c r="V1074" s="271"/>
      <c r="W1074" s="271"/>
      <c r="X1074" s="271"/>
      <c r="Y1074" s="271"/>
      <c r="Z1074" s="271"/>
      <c r="AA1074" s="271"/>
      <c r="AB1074" s="273"/>
    </row>
    <row r="1075" spans="1:809" customFormat="1" ht="15" customHeight="1">
      <c r="C1075" s="238"/>
      <c r="D1075" s="160"/>
      <c r="E1075" s="138"/>
      <c r="F1075" s="138"/>
      <c r="G1075" s="138"/>
      <c r="H1075" s="139"/>
      <c r="I1075" s="138"/>
      <c r="J1075" s="135"/>
      <c r="K1075" s="140"/>
      <c r="L1075" s="135"/>
      <c r="M1075" s="310"/>
      <c r="N1075" s="286"/>
      <c r="O1075" s="286"/>
      <c r="P1075" s="286"/>
      <c r="Q1075" s="286"/>
      <c r="R1075" s="309"/>
      <c r="S1075" s="271"/>
      <c r="T1075" s="272"/>
      <c r="U1075" s="271"/>
      <c r="V1075" s="271"/>
      <c r="W1075" s="271"/>
      <c r="X1075" s="271"/>
      <c r="Y1075" s="271"/>
      <c r="Z1075" s="271"/>
      <c r="AA1075" s="271"/>
      <c r="AB1075" s="273"/>
    </row>
    <row r="1076" spans="1:809" customFormat="1" ht="15" customHeight="1">
      <c r="C1076" s="238"/>
      <c r="D1076" s="160"/>
      <c r="E1076" s="138"/>
      <c r="F1076" s="138"/>
      <c r="G1076" s="138"/>
      <c r="H1076" s="139"/>
      <c r="I1076" s="138"/>
      <c r="J1076" s="135"/>
      <c r="K1076" s="140"/>
      <c r="L1076" s="135"/>
      <c r="M1076" s="310"/>
      <c r="N1076" s="286"/>
      <c r="O1076" s="286"/>
      <c r="P1076" s="286"/>
      <c r="Q1076" s="286"/>
      <c r="R1076" s="309"/>
      <c r="S1076" s="271"/>
      <c r="T1076" s="272"/>
      <c r="U1076" s="271"/>
      <c r="V1076" s="271"/>
      <c r="W1076" s="271"/>
      <c r="X1076" s="271"/>
      <c r="Y1076" s="271"/>
      <c r="Z1076" s="271"/>
      <c r="AA1076" s="271"/>
      <c r="AB1076" s="273"/>
    </row>
    <row r="1077" spans="1:809" customFormat="1" ht="15" customHeight="1">
      <c r="C1077" s="238"/>
      <c r="D1077" s="160"/>
      <c r="E1077" s="138"/>
      <c r="F1077" s="138"/>
      <c r="G1077" s="138"/>
      <c r="H1077" s="139"/>
      <c r="I1077" s="138"/>
      <c r="J1077" s="135"/>
      <c r="K1077" s="140"/>
      <c r="L1077" s="135"/>
      <c r="M1077" s="310"/>
      <c r="N1077" s="286"/>
      <c r="O1077" s="286"/>
      <c r="P1077" s="286"/>
      <c r="Q1077" s="286"/>
      <c r="R1077" s="309"/>
      <c r="S1077" s="271"/>
      <c r="T1077" s="272"/>
      <c r="U1077" s="271"/>
      <c r="V1077" s="271"/>
      <c r="W1077" s="271"/>
      <c r="X1077" s="271"/>
      <c r="Y1077" s="271"/>
      <c r="Z1077" s="271"/>
      <c r="AA1077" s="271"/>
      <c r="AB1077" s="273"/>
    </row>
    <row r="1078" spans="1:809" customFormat="1" ht="15" customHeight="1">
      <c r="C1078" s="238"/>
      <c r="D1078" s="160"/>
      <c r="E1078" s="138"/>
      <c r="F1078" s="138"/>
      <c r="G1078" s="138"/>
      <c r="H1078" s="139"/>
      <c r="I1078" s="138"/>
      <c r="J1078" s="135"/>
      <c r="K1078" s="140"/>
      <c r="L1078" s="135"/>
      <c r="M1078" s="310"/>
      <c r="N1078" s="139"/>
      <c r="O1078" s="142"/>
      <c r="P1078" s="143"/>
      <c r="Q1078" s="144"/>
      <c r="R1078" s="309"/>
      <c r="S1078" s="271"/>
      <c r="T1078" s="272"/>
      <c r="U1078" s="271"/>
      <c r="V1078" s="271"/>
      <c r="W1078" s="271"/>
      <c r="X1078" s="271"/>
      <c r="Y1078" s="271"/>
      <c r="Z1078" s="271"/>
      <c r="AA1078" s="271"/>
      <c r="AB1078" s="273"/>
    </row>
    <row r="1079" spans="1:809">
      <c r="A1079" s="121"/>
      <c r="B1079" s="121"/>
      <c r="R1079" s="309"/>
      <c r="S1079" s="271"/>
      <c r="T1079" s="272"/>
      <c r="U1079" s="271"/>
      <c r="V1079" s="311"/>
      <c r="W1079" s="311"/>
      <c r="X1079" s="311"/>
      <c r="Y1079" s="311"/>
      <c r="Z1079" s="311"/>
      <c r="AA1079" s="311"/>
      <c r="AB1079" s="312"/>
      <c r="AC1079" s="121"/>
      <c r="AD1079" s="121"/>
      <c r="AE1079" s="121"/>
      <c r="AF1079" s="121"/>
      <c r="AG1079" s="121"/>
      <c r="AH1079" s="121"/>
      <c r="AI1079" s="121"/>
      <c r="AJ1079" s="121"/>
      <c r="AK1079" s="121"/>
      <c r="AL1079" s="121"/>
      <c r="AM1079" s="121"/>
      <c r="AN1079" s="121"/>
      <c r="AO1079" s="121"/>
      <c r="AP1079" s="121"/>
      <c r="AQ1079" s="121"/>
      <c r="AR1079" s="121"/>
      <c r="AS1079" s="121"/>
      <c r="AT1079" s="121"/>
      <c r="AU1079" s="121"/>
      <c r="AV1079" s="121"/>
      <c r="AW1079" s="121"/>
      <c r="AX1079" s="121"/>
      <c r="AY1079" s="121"/>
      <c r="AZ1079" s="121"/>
      <c r="BA1079" s="121"/>
      <c r="BB1079" s="121"/>
      <c r="BC1079" s="121"/>
      <c r="BD1079" s="121"/>
      <c r="BE1079" s="121"/>
      <c r="BF1079" s="121"/>
      <c r="BG1079" s="121"/>
      <c r="BH1079" s="121"/>
      <c r="BI1079" s="121"/>
      <c r="BJ1079" s="121"/>
      <c r="BK1079" s="121"/>
      <c r="BL1079" s="121"/>
      <c r="BM1079" s="121"/>
      <c r="BN1079" s="121"/>
      <c r="BO1079" s="121"/>
      <c r="BP1079" s="121"/>
      <c r="BQ1079" s="121"/>
      <c r="BR1079" s="121"/>
      <c r="BS1079" s="121"/>
      <c r="BT1079" s="121"/>
      <c r="BU1079" s="121"/>
      <c r="BV1079" s="121"/>
      <c r="BW1079" s="121"/>
      <c r="BX1079" s="121"/>
      <c r="BY1079" s="121"/>
      <c r="BZ1079" s="121"/>
      <c r="CA1079" s="121"/>
      <c r="CB1079" s="121"/>
      <c r="CC1079" s="121"/>
      <c r="CD1079" s="121"/>
      <c r="CE1079" s="121"/>
      <c r="CF1079" s="121"/>
      <c r="CG1079" s="121"/>
      <c r="CH1079" s="121"/>
      <c r="CI1079" s="121"/>
      <c r="CJ1079" s="121"/>
      <c r="CK1079" s="121"/>
      <c r="CL1079" s="121"/>
      <c r="CM1079" s="121"/>
      <c r="CN1079" s="121"/>
      <c r="CO1079" s="121"/>
      <c r="CP1079" s="121"/>
      <c r="CQ1079" s="121"/>
      <c r="CR1079" s="121"/>
      <c r="CS1079" s="121"/>
      <c r="CT1079" s="121"/>
      <c r="CU1079" s="121"/>
      <c r="CV1079" s="121"/>
      <c r="CW1079" s="121"/>
      <c r="CX1079" s="121"/>
      <c r="CY1079" s="121"/>
      <c r="CZ1079" s="121"/>
      <c r="DA1079" s="121"/>
      <c r="DB1079" s="121"/>
      <c r="DC1079" s="121"/>
      <c r="DD1079" s="121"/>
      <c r="DE1079" s="121"/>
      <c r="DF1079" s="121"/>
      <c r="DG1079" s="121"/>
      <c r="DH1079" s="121"/>
      <c r="DI1079" s="121"/>
      <c r="DJ1079" s="121"/>
      <c r="DK1079" s="121"/>
      <c r="DL1079" s="121"/>
      <c r="DM1079" s="121"/>
      <c r="DN1079" s="121"/>
      <c r="DO1079" s="121"/>
      <c r="DP1079" s="121"/>
      <c r="DQ1079" s="121"/>
      <c r="DR1079" s="121"/>
      <c r="DS1079" s="121"/>
      <c r="DT1079" s="121"/>
      <c r="DU1079" s="121"/>
      <c r="DV1079" s="121"/>
      <c r="DW1079" s="121"/>
      <c r="DX1079" s="121"/>
      <c r="DY1079" s="121"/>
      <c r="DZ1079" s="121"/>
      <c r="EA1079" s="121"/>
      <c r="EB1079" s="121"/>
      <c r="EC1079" s="121"/>
      <c r="ED1079" s="121"/>
      <c r="EE1079" s="121"/>
      <c r="EF1079" s="121"/>
      <c r="EG1079" s="121"/>
      <c r="EH1079" s="121"/>
      <c r="EI1079" s="121"/>
      <c r="EJ1079" s="121"/>
      <c r="EK1079" s="121"/>
      <c r="EL1079" s="121"/>
      <c r="EM1079" s="121"/>
      <c r="EN1079" s="121"/>
      <c r="EO1079" s="121"/>
      <c r="EP1079" s="121"/>
      <c r="EQ1079" s="121"/>
      <c r="ER1079" s="121"/>
      <c r="ES1079" s="121"/>
      <c r="ET1079" s="121"/>
      <c r="EU1079" s="121"/>
      <c r="EV1079" s="121"/>
      <c r="EW1079" s="121"/>
      <c r="EX1079" s="121"/>
      <c r="EY1079" s="121"/>
      <c r="EZ1079" s="121"/>
      <c r="FA1079" s="121"/>
      <c r="FB1079" s="121"/>
      <c r="FC1079" s="121"/>
      <c r="FD1079" s="121"/>
      <c r="FE1079" s="121"/>
      <c r="FF1079" s="121"/>
      <c r="FG1079" s="121"/>
      <c r="FH1079" s="121"/>
      <c r="FI1079" s="121"/>
      <c r="FJ1079" s="121"/>
      <c r="FK1079" s="121"/>
      <c r="FL1079" s="121"/>
      <c r="FM1079" s="121"/>
      <c r="FN1079" s="121"/>
      <c r="FO1079" s="121"/>
      <c r="FP1079" s="121"/>
      <c r="FQ1079" s="121"/>
      <c r="FR1079" s="121"/>
      <c r="FS1079" s="121"/>
      <c r="FT1079" s="121"/>
      <c r="FU1079" s="121"/>
      <c r="FV1079" s="121"/>
      <c r="FW1079" s="121"/>
      <c r="FX1079" s="121"/>
      <c r="FY1079" s="121"/>
      <c r="FZ1079" s="121"/>
      <c r="GA1079" s="121"/>
      <c r="GB1079" s="121"/>
      <c r="GC1079" s="121"/>
      <c r="GD1079" s="121"/>
      <c r="GE1079" s="121"/>
      <c r="GF1079" s="121"/>
      <c r="GG1079" s="121"/>
      <c r="GH1079" s="121"/>
      <c r="GI1079" s="121"/>
      <c r="GJ1079" s="121"/>
      <c r="GK1079" s="121"/>
      <c r="GL1079" s="121"/>
      <c r="GM1079" s="121"/>
      <c r="GN1079" s="121"/>
      <c r="GO1079" s="121"/>
      <c r="GP1079" s="121"/>
      <c r="GQ1079" s="121"/>
      <c r="GR1079" s="121"/>
      <c r="GS1079" s="121"/>
      <c r="GT1079" s="121"/>
      <c r="GU1079" s="121"/>
      <c r="GV1079" s="121"/>
      <c r="GW1079" s="121"/>
      <c r="GX1079" s="121"/>
      <c r="GY1079" s="121"/>
      <c r="GZ1079" s="121"/>
      <c r="HA1079" s="121"/>
      <c r="HB1079" s="121"/>
      <c r="HC1079" s="121"/>
      <c r="HD1079" s="121"/>
      <c r="HE1079" s="121"/>
      <c r="HF1079" s="121"/>
      <c r="HG1079" s="121"/>
      <c r="HH1079" s="121"/>
      <c r="HI1079" s="121"/>
      <c r="HJ1079" s="121"/>
      <c r="HK1079" s="121"/>
      <c r="HL1079" s="121"/>
      <c r="HM1079" s="121"/>
      <c r="HN1079" s="121"/>
      <c r="HO1079" s="121"/>
      <c r="HP1079" s="121"/>
      <c r="HQ1079" s="121"/>
      <c r="HR1079" s="121"/>
      <c r="HS1079" s="121"/>
      <c r="HT1079" s="121"/>
      <c r="HU1079" s="121"/>
      <c r="HV1079" s="121"/>
      <c r="HW1079" s="121"/>
      <c r="HX1079" s="121"/>
      <c r="HY1079" s="121"/>
      <c r="HZ1079" s="121"/>
      <c r="IA1079" s="121"/>
      <c r="IB1079" s="121"/>
      <c r="IC1079" s="121"/>
      <c r="ID1079" s="121"/>
      <c r="IE1079" s="121"/>
      <c r="IF1079" s="121"/>
      <c r="IG1079" s="121"/>
      <c r="IH1079" s="121"/>
      <c r="II1079" s="121"/>
      <c r="IJ1079" s="121"/>
      <c r="IK1079" s="121"/>
      <c r="IL1079" s="121"/>
      <c r="IM1079" s="121"/>
      <c r="IN1079" s="121"/>
      <c r="IO1079" s="121"/>
      <c r="IP1079" s="121"/>
      <c r="IQ1079" s="121"/>
      <c r="IR1079" s="121"/>
      <c r="IS1079" s="121"/>
      <c r="IT1079" s="121"/>
      <c r="IU1079" s="121"/>
      <c r="IV1079" s="121"/>
      <c r="IW1079" s="121"/>
      <c r="IX1079" s="121"/>
      <c r="IY1079" s="121"/>
      <c r="IZ1079" s="121"/>
      <c r="JA1079" s="121"/>
      <c r="JB1079" s="121"/>
      <c r="JC1079" s="121"/>
      <c r="JD1079" s="121"/>
      <c r="JE1079" s="121"/>
      <c r="JF1079" s="121"/>
      <c r="JG1079" s="121"/>
      <c r="JH1079" s="121"/>
      <c r="JI1079" s="121"/>
      <c r="JJ1079" s="121"/>
      <c r="JK1079" s="121"/>
      <c r="JL1079" s="121"/>
      <c r="JM1079" s="121"/>
      <c r="JN1079" s="121"/>
      <c r="JO1079" s="121"/>
      <c r="JP1079" s="121"/>
      <c r="JQ1079" s="121"/>
      <c r="JR1079" s="121"/>
      <c r="JS1079" s="121"/>
      <c r="JT1079" s="121"/>
      <c r="JU1079" s="121"/>
      <c r="JV1079" s="121"/>
      <c r="JW1079" s="121"/>
      <c r="JX1079" s="121"/>
      <c r="JY1079" s="121"/>
      <c r="JZ1079" s="121"/>
      <c r="KA1079" s="121"/>
      <c r="KB1079" s="121"/>
      <c r="KC1079" s="121"/>
      <c r="KD1079" s="121"/>
      <c r="KE1079" s="121"/>
      <c r="KF1079" s="121"/>
      <c r="KG1079" s="121"/>
      <c r="KH1079" s="121"/>
      <c r="KI1079" s="121"/>
      <c r="KJ1079" s="121"/>
      <c r="KK1079" s="121"/>
      <c r="KL1079" s="121"/>
      <c r="KM1079" s="121"/>
      <c r="KN1079" s="121"/>
      <c r="KO1079" s="121"/>
      <c r="KP1079" s="121"/>
      <c r="KQ1079" s="121"/>
      <c r="KR1079" s="121"/>
      <c r="KS1079" s="121"/>
      <c r="KT1079" s="121"/>
      <c r="KU1079" s="121"/>
      <c r="KV1079" s="121"/>
      <c r="KW1079" s="121"/>
      <c r="KX1079" s="121"/>
      <c r="KY1079" s="121"/>
      <c r="KZ1079" s="121"/>
      <c r="LA1079" s="121"/>
      <c r="LB1079" s="121"/>
      <c r="LC1079" s="121"/>
      <c r="LD1079" s="121"/>
      <c r="LE1079" s="121"/>
      <c r="LF1079" s="121"/>
      <c r="LG1079" s="121"/>
      <c r="LH1079" s="121"/>
      <c r="LI1079" s="121"/>
      <c r="LJ1079" s="121"/>
      <c r="LK1079" s="121"/>
      <c r="LL1079" s="121"/>
      <c r="LM1079" s="121"/>
      <c r="LN1079" s="121"/>
      <c r="LO1079" s="121"/>
      <c r="LP1079" s="121"/>
      <c r="LQ1079" s="121"/>
      <c r="LR1079" s="121"/>
      <c r="LS1079" s="121"/>
      <c r="LT1079" s="121"/>
      <c r="LU1079" s="121"/>
      <c r="LV1079" s="121"/>
      <c r="LW1079" s="121"/>
      <c r="LX1079" s="121"/>
      <c r="LY1079" s="121"/>
      <c r="LZ1079" s="121"/>
      <c r="MA1079" s="121"/>
      <c r="MB1079" s="121"/>
      <c r="MC1079" s="121"/>
      <c r="MD1079" s="121"/>
      <c r="ME1079" s="121"/>
      <c r="MF1079" s="121"/>
      <c r="MG1079" s="121"/>
      <c r="MH1079" s="121"/>
      <c r="MI1079" s="121"/>
      <c r="MJ1079" s="121"/>
      <c r="MK1079" s="121"/>
      <c r="ML1079" s="121"/>
      <c r="MM1079" s="121"/>
      <c r="MN1079" s="121"/>
      <c r="MO1079" s="121"/>
      <c r="MP1079" s="121"/>
      <c r="MQ1079" s="121"/>
      <c r="MR1079" s="121"/>
      <c r="MS1079" s="121"/>
      <c r="MT1079" s="121"/>
      <c r="MU1079" s="121"/>
      <c r="MV1079" s="121"/>
      <c r="MW1079" s="121"/>
      <c r="MX1079" s="121"/>
      <c r="MY1079" s="121"/>
      <c r="MZ1079" s="121"/>
      <c r="NA1079" s="121"/>
      <c r="NB1079" s="121"/>
      <c r="NC1079" s="121"/>
      <c r="ND1079" s="121"/>
      <c r="NE1079" s="121"/>
      <c r="NF1079" s="121"/>
      <c r="NG1079" s="121"/>
      <c r="NH1079" s="121"/>
      <c r="NI1079" s="121"/>
      <c r="NJ1079" s="121"/>
      <c r="NK1079" s="121"/>
      <c r="NL1079" s="121"/>
      <c r="NM1079" s="121"/>
      <c r="NN1079" s="121"/>
      <c r="NO1079" s="121"/>
      <c r="NP1079" s="121"/>
      <c r="NQ1079" s="121"/>
      <c r="NR1079" s="121"/>
      <c r="NS1079" s="121"/>
      <c r="NT1079" s="121"/>
      <c r="NU1079" s="121"/>
      <c r="NV1079" s="121"/>
      <c r="NW1079" s="121"/>
      <c r="NX1079" s="121"/>
      <c r="NY1079" s="121"/>
      <c r="NZ1079" s="121"/>
      <c r="OA1079" s="121"/>
      <c r="OB1079" s="121"/>
      <c r="OC1079" s="121"/>
      <c r="OD1079" s="121"/>
      <c r="OE1079" s="121"/>
      <c r="OF1079" s="121"/>
      <c r="OG1079" s="121"/>
      <c r="OH1079" s="121"/>
      <c r="OI1079" s="121"/>
      <c r="OJ1079" s="121"/>
      <c r="OK1079" s="121"/>
      <c r="OL1079" s="121"/>
      <c r="OM1079" s="121"/>
      <c r="ON1079" s="121"/>
      <c r="OO1079" s="121"/>
      <c r="OP1079" s="121"/>
      <c r="OQ1079" s="121"/>
      <c r="OR1079" s="121"/>
      <c r="OS1079" s="121"/>
      <c r="OT1079" s="121"/>
      <c r="OU1079" s="121"/>
      <c r="OV1079" s="121"/>
      <c r="OW1079" s="121"/>
      <c r="OX1079" s="121"/>
      <c r="OY1079" s="121"/>
      <c r="OZ1079" s="121"/>
      <c r="PA1079" s="121"/>
      <c r="PB1079" s="121"/>
      <c r="PC1079" s="121"/>
      <c r="PD1079" s="121"/>
      <c r="PE1079" s="121"/>
      <c r="PF1079" s="121"/>
      <c r="PG1079" s="121"/>
      <c r="PH1079" s="121"/>
      <c r="PI1079" s="121"/>
      <c r="PJ1079" s="121"/>
      <c r="PK1079" s="121"/>
      <c r="PL1079" s="121"/>
      <c r="PM1079" s="121"/>
      <c r="PN1079" s="121"/>
      <c r="PO1079" s="121"/>
      <c r="PP1079" s="121"/>
      <c r="PQ1079" s="121"/>
      <c r="PR1079" s="121"/>
      <c r="PS1079" s="121"/>
      <c r="PT1079" s="121"/>
      <c r="PU1079" s="121"/>
      <c r="PV1079" s="121"/>
      <c r="PW1079" s="121"/>
      <c r="PX1079" s="121"/>
      <c r="PY1079" s="121"/>
      <c r="PZ1079" s="121"/>
      <c r="QA1079" s="121"/>
      <c r="QB1079" s="121"/>
      <c r="QC1079" s="121"/>
      <c r="QD1079" s="121"/>
      <c r="QE1079" s="121"/>
      <c r="QF1079" s="121"/>
      <c r="QG1079" s="121"/>
      <c r="QH1079" s="121"/>
      <c r="QI1079" s="121"/>
      <c r="QJ1079" s="121"/>
      <c r="QK1079" s="121"/>
      <c r="QL1079" s="121"/>
      <c r="QM1079" s="121"/>
      <c r="QN1079" s="121"/>
      <c r="QO1079" s="121"/>
      <c r="QP1079" s="121"/>
      <c r="QQ1079" s="121"/>
      <c r="QR1079" s="121"/>
      <c r="QS1079" s="121"/>
      <c r="QT1079" s="121"/>
      <c r="QU1079" s="121"/>
      <c r="QV1079" s="121"/>
      <c r="QW1079" s="121"/>
      <c r="QX1079" s="121"/>
      <c r="QY1079" s="121"/>
      <c r="QZ1079" s="121"/>
      <c r="RA1079" s="121"/>
      <c r="RB1079" s="121"/>
      <c r="RC1079" s="121"/>
      <c r="RD1079" s="121"/>
      <c r="RE1079" s="121"/>
      <c r="RF1079" s="121"/>
      <c r="RG1079" s="121"/>
      <c r="RH1079" s="121"/>
      <c r="RI1079" s="121"/>
      <c r="RJ1079" s="121"/>
      <c r="RK1079" s="121"/>
      <c r="RL1079" s="121"/>
      <c r="RM1079" s="121"/>
      <c r="RN1079" s="121"/>
      <c r="RO1079" s="121"/>
      <c r="RP1079" s="121"/>
      <c r="RQ1079" s="121"/>
      <c r="RR1079" s="121"/>
      <c r="RS1079" s="121"/>
      <c r="RT1079" s="121"/>
      <c r="RU1079" s="121"/>
      <c r="RV1079" s="121"/>
      <c r="RW1079" s="121"/>
      <c r="RX1079" s="121"/>
      <c r="RY1079" s="121"/>
      <c r="RZ1079" s="121"/>
      <c r="SA1079" s="121"/>
      <c r="SB1079" s="121"/>
      <c r="SC1079" s="121"/>
      <c r="SD1079" s="121"/>
      <c r="SE1079" s="121"/>
      <c r="SF1079" s="121"/>
      <c r="SG1079" s="121"/>
      <c r="SH1079" s="121"/>
      <c r="SI1079" s="121"/>
      <c r="SJ1079" s="121"/>
      <c r="SK1079" s="121"/>
      <c r="SL1079" s="121"/>
      <c r="SM1079" s="121"/>
      <c r="SN1079" s="121"/>
      <c r="SO1079" s="121"/>
      <c r="SP1079" s="121"/>
      <c r="SQ1079" s="121"/>
      <c r="SR1079" s="121"/>
      <c r="SS1079" s="121"/>
      <c r="ST1079" s="121"/>
      <c r="SU1079" s="121"/>
      <c r="SV1079" s="121"/>
      <c r="SW1079" s="121"/>
      <c r="SX1079" s="121"/>
      <c r="SY1079" s="121"/>
      <c r="SZ1079" s="121"/>
      <c r="TA1079" s="121"/>
      <c r="TB1079" s="121"/>
      <c r="TC1079" s="121"/>
      <c r="TD1079" s="121"/>
      <c r="TE1079" s="121"/>
      <c r="TF1079" s="121"/>
      <c r="TG1079" s="121"/>
      <c r="TH1079" s="121"/>
      <c r="TI1079" s="121"/>
      <c r="TJ1079" s="121"/>
      <c r="TK1079" s="121"/>
      <c r="TL1079" s="121"/>
      <c r="TM1079" s="121"/>
      <c r="TN1079" s="121"/>
      <c r="TO1079" s="121"/>
      <c r="TP1079" s="121"/>
      <c r="TQ1079" s="121"/>
      <c r="TR1079" s="121"/>
      <c r="TS1079" s="121"/>
      <c r="TT1079" s="121"/>
      <c r="TU1079" s="121"/>
      <c r="TV1079" s="121"/>
      <c r="TW1079" s="121"/>
      <c r="TX1079" s="121"/>
      <c r="TY1079" s="121"/>
      <c r="TZ1079" s="121"/>
      <c r="UA1079" s="121"/>
      <c r="UB1079" s="121"/>
      <c r="UC1079" s="121"/>
      <c r="UD1079" s="121"/>
      <c r="UE1079" s="121"/>
      <c r="UF1079" s="121"/>
      <c r="UG1079" s="121"/>
      <c r="UH1079" s="121"/>
      <c r="UI1079" s="121"/>
      <c r="UJ1079" s="121"/>
      <c r="UK1079" s="121"/>
      <c r="UL1079" s="121"/>
      <c r="UM1079" s="121"/>
      <c r="UN1079" s="121"/>
      <c r="UO1079" s="121"/>
      <c r="UP1079" s="121"/>
      <c r="UQ1079" s="121"/>
      <c r="UR1079" s="121"/>
      <c r="US1079" s="121"/>
      <c r="UT1079" s="121"/>
      <c r="UU1079" s="121"/>
      <c r="UV1079" s="121"/>
      <c r="UW1079" s="121"/>
      <c r="UX1079" s="121"/>
      <c r="UY1079" s="121"/>
      <c r="UZ1079" s="121"/>
      <c r="VA1079" s="121"/>
      <c r="VB1079" s="121"/>
      <c r="VC1079" s="121"/>
      <c r="VD1079" s="121"/>
      <c r="VE1079" s="121"/>
      <c r="VF1079" s="121"/>
      <c r="VG1079" s="121"/>
      <c r="VH1079" s="121"/>
      <c r="VI1079" s="121"/>
      <c r="VJ1079" s="121"/>
      <c r="VK1079" s="121"/>
      <c r="VL1079" s="121"/>
      <c r="VM1079" s="121"/>
      <c r="VN1079" s="121"/>
      <c r="VO1079" s="121"/>
      <c r="VP1079" s="121"/>
      <c r="VQ1079" s="121"/>
      <c r="VR1079" s="121"/>
      <c r="VS1079" s="121"/>
      <c r="VT1079" s="121"/>
      <c r="VU1079" s="121"/>
      <c r="VV1079" s="121"/>
      <c r="VW1079" s="121"/>
      <c r="VX1079" s="121"/>
      <c r="VY1079" s="121"/>
      <c r="VZ1079" s="121"/>
      <c r="WA1079" s="121"/>
      <c r="WB1079" s="121"/>
      <c r="WC1079" s="121"/>
      <c r="WD1079" s="121"/>
      <c r="WE1079" s="121"/>
      <c r="WF1079" s="121"/>
      <c r="WG1079" s="121"/>
      <c r="WH1079" s="121"/>
      <c r="WI1079" s="121"/>
      <c r="WJ1079" s="121"/>
      <c r="WK1079" s="121"/>
      <c r="WL1079" s="121"/>
      <c r="WM1079" s="121"/>
      <c r="WN1079" s="121"/>
      <c r="WO1079" s="121"/>
      <c r="WP1079" s="121"/>
      <c r="WQ1079" s="121"/>
      <c r="WR1079" s="121"/>
      <c r="WS1079" s="121"/>
      <c r="WT1079" s="121"/>
      <c r="WU1079" s="121"/>
      <c r="WV1079" s="121"/>
      <c r="WW1079" s="121"/>
      <c r="WX1079" s="121"/>
      <c r="WY1079" s="121"/>
      <c r="WZ1079" s="121"/>
      <c r="XA1079" s="121"/>
      <c r="XB1079" s="121"/>
      <c r="XC1079" s="121"/>
      <c r="XD1079" s="121"/>
      <c r="XE1079" s="121"/>
      <c r="XF1079" s="121"/>
      <c r="XG1079" s="121"/>
      <c r="XH1079" s="121"/>
      <c r="XI1079" s="121"/>
      <c r="XJ1079" s="121"/>
      <c r="XK1079" s="121"/>
      <c r="XL1079" s="121"/>
      <c r="XM1079" s="121"/>
      <c r="XN1079" s="121"/>
      <c r="XO1079" s="121"/>
      <c r="XP1079" s="121"/>
      <c r="XQ1079" s="121"/>
      <c r="XR1079" s="121"/>
      <c r="XS1079" s="121"/>
      <c r="XT1079" s="121"/>
      <c r="XU1079" s="121"/>
      <c r="XV1079" s="121"/>
      <c r="XW1079" s="121"/>
      <c r="XX1079" s="121"/>
      <c r="XY1079" s="121"/>
      <c r="XZ1079" s="121"/>
      <c r="YA1079" s="121"/>
      <c r="YB1079" s="121"/>
      <c r="YC1079" s="121"/>
      <c r="YD1079" s="121"/>
      <c r="YE1079" s="121"/>
      <c r="YF1079" s="121"/>
      <c r="YG1079" s="121"/>
      <c r="YH1079" s="121"/>
      <c r="YI1079" s="121"/>
      <c r="YJ1079" s="121"/>
      <c r="YK1079" s="121"/>
      <c r="YL1079" s="121"/>
      <c r="YM1079" s="121"/>
      <c r="YN1079" s="121"/>
      <c r="YO1079" s="121"/>
      <c r="YP1079" s="121"/>
      <c r="YQ1079" s="121"/>
      <c r="YR1079" s="121"/>
      <c r="YS1079" s="121"/>
      <c r="YT1079" s="121"/>
      <c r="YU1079" s="121"/>
      <c r="YV1079" s="121"/>
      <c r="YW1079" s="121"/>
      <c r="YX1079" s="121"/>
      <c r="YY1079" s="121"/>
      <c r="YZ1079" s="121"/>
      <c r="ZA1079" s="121"/>
      <c r="ZB1079" s="121"/>
      <c r="ZC1079" s="121"/>
      <c r="ZD1079" s="121"/>
      <c r="ZE1079" s="121"/>
      <c r="ZF1079" s="121"/>
      <c r="ZG1079" s="121"/>
      <c r="ZH1079" s="121"/>
      <c r="ZI1079" s="121"/>
      <c r="ZJ1079" s="121"/>
      <c r="ZK1079" s="121"/>
      <c r="ZL1079" s="121"/>
      <c r="ZM1079" s="121"/>
      <c r="ZN1079" s="121"/>
      <c r="ZO1079" s="121"/>
      <c r="ZP1079" s="121"/>
      <c r="ZQ1079" s="121"/>
      <c r="ZR1079" s="121"/>
      <c r="ZS1079" s="121"/>
      <c r="ZT1079" s="121"/>
      <c r="ZU1079" s="121"/>
      <c r="ZV1079" s="121"/>
      <c r="ZW1079" s="121"/>
      <c r="ZX1079" s="121"/>
      <c r="ZY1079" s="121"/>
      <c r="ZZ1079" s="121"/>
      <c r="AAA1079" s="121"/>
      <c r="AAB1079" s="121"/>
      <c r="AAC1079" s="121"/>
      <c r="AAD1079" s="121"/>
      <c r="AAE1079" s="121"/>
      <c r="AAF1079" s="121"/>
      <c r="AAG1079" s="121"/>
      <c r="AAH1079" s="121"/>
      <c r="AAI1079" s="121"/>
      <c r="AAJ1079" s="121"/>
      <c r="AAK1079" s="121"/>
      <c r="AAL1079" s="121"/>
      <c r="AAM1079" s="121"/>
      <c r="AAN1079" s="121"/>
      <c r="AAO1079" s="121"/>
      <c r="AAP1079" s="121"/>
      <c r="AAQ1079" s="121"/>
      <c r="AAR1079" s="121"/>
      <c r="AAS1079" s="121"/>
      <c r="AAT1079" s="121"/>
      <c r="AAU1079" s="121"/>
      <c r="AAV1079" s="121"/>
      <c r="AAW1079" s="121"/>
      <c r="AAX1079" s="121"/>
      <c r="AAY1079" s="121"/>
      <c r="AAZ1079" s="121"/>
      <c r="ABA1079" s="121"/>
      <c r="ABB1079" s="121"/>
      <c r="ABC1079" s="121"/>
      <c r="ABD1079" s="121"/>
      <c r="ABE1079" s="121"/>
      <c r="ABF1079" s="121"/>
      <c r="ABG1079" s="121"/>
      <c r="ABH1079" s="121"/>
      <c r="ABI1079" s="121"/>
      <c r="ABJ1079" s="121"/>
      <c r="ABK1079" s="121"/>
      <c r="ABL1079" s="121"/>
      <c r="ABM1079" s="121"/>
      <c r="ABN1079" s="121"/>
      <c r="ABO1079" s="121"/>
      <c r="ABP1079" s="121"/>
      <c r="ABQ1079" s="121"/>
      <c r="ABR1079" s="121"/>
      <c r="ABS1079" s="121"/>
      <c r="ABT1079" s="121"/>
      <c r="ABU1079" s="121"/>
      <c r="ABV1079" s="121"/>
      <c r="ABW1079" s="121"/>
      <c r="ABX1079" s="121"/>
      <c r="ABY1079" s="121"/>
      <c r="ABZ1079" s="121"/>
      <c r="ACA1079" s="121"/>
      <c r="ACB1079" s="121"/>
      <c r="ACC1079" s="121"/>
      <c r="ACD1079" s="121"/>
      <c r="ACE1079" s="121"/>
      <c r="ACF1079" s="121"/>
      <c r="ACG1079" s="121"/>
      <c r="ACH1079" s="121"/>
      <c r="ACI1079" s="121"/>
      <c r="ACJ1079" s="121"/>
      <c r="ACK1079" s="121"/>
      <c r="ACL1079" s="121"/>
      <c r="ACM1079" s="121"/>
      <c r="ACN1079" s="121"/>
      <c r="ACO1079" s="121"/>
      <c r="ACP1079" s="121"/>
      <c r="ACQ1079" s="121"/>
      <c r="ACR1079" s="121"/>
      <c r="ACS1079" s="121"/>
      <c r="ACT1079" s="121"/>
      <c r="ACU1079" s="121"/>
      <c r="ACV1079" s="121"/>
      <c r="ACW1079" s="121"/>
      <c r="ACX1079" s="121"/>
      <c r="ACY1079" s="121"/>
      <c r="ACZ1079" s="121"/>
      <c r="ADA1079" s="121"/>
      <c r="ADB1079" s="121"/>
      <c r="ADC1079" s="121"/>
      <c r="ADD1079" s="121"/>
      <c r="ADE1079" s="121"/>
      <c r="ADF1079" s="121"/>
      <c r="ADG1079" s="121"/>
      <c r="ADH1079" s="121"/>
      <c r="ADI1079" s="121"/>
      <c r="ADJ1079" s="121"/>
      <c r="ADK1079" s="121"/>
      <c r="ADL1079" s="121"/>
      <c r="ADM1079" s="121"/>
      <c r="ADN1079" s="121"/>
      <c r="ADO1079" s="121"/>
      <c r="ADP1079" s="121"/>
      <c r="ADQ1079" s="121"/>
      <c r="ADR1079" s="121"/>
      <c r="ADS1079" s="121"/>
      <c r="ADT1079" s="121"/>
      <c r="ADU1079" s="121"/>
      <c r="ADV1079" s="121"/>
      <c r="ADW1079" s="121"/>
      <c r="ADX1079" s="121"/>
      <c r="ADY1079" s="121"/>
      <c r="ADZ1079" s="121"/>
      <c r="AEA1079" s="121"/>
      <c r="AEB1079" s="121"/>
      <c r="AEC1079" s="121"/>
    </row>
    <row r="1080" spans="1:809">
      <c r="A1080" s="121"/>
      <c r="B1080" s="121"/>
      <c r="R1080" s="309"/>
      <c r="S1080" s="271"/>
      <c r="T1080" s="272"/>
      <c r="U1080" s="271"/>
      <c r="V1080" s="311"/>
      <c r="W1080" s="311"/>
      <c r="X1080" s="311"/>
      <c r="Y1080" s="311"/>
      <c r="Z1080" s="311"/>
      <c r="AA1080" s="311"/>
      <c r="AB1080" s="312"/>
      <c r="AC1080" s="121"/>
      <c r="AD1080" s="121"/>
      <c r="AE1080" s="121"/>
      <c r="AF1080" s="121"/>
      <c r="AG1080" s="121"/>
      <c r="AH1080" s="121"/>
      <c r="AI1080" s="121"/>
      <c r="AJ1080" s="121"/>
      <c r="AK1080" s="121"/>
      <c r="AL1080" s="121"/>
      <c r="AM1080" s="121"/>
      <c r="AN1080" s="121"/>
      <c r="AO1080" s="121"/>
      <c r="AP1080" s="121"/>
      <c r="AQ1080" s="121"/>
      <c r="AR1080" s="121"/>
      <c r="AS1080" s="121"/>
      <c r="AT1080" s="121"/>
      <c r="AU1080" s="121"/>
      <c r="AV1080" s="121"/>
      <c r="AW1080" s="121"/>
      <c r="AX1080" s="121"/>
      <c r="AY1080" s="121"/>
      <c r="AZ1080" s="121"/>
      <c r="BA1080" s="121"/>
      <c r="BB1080" s="121"/>
      <c r="BC1080" s="121"/>
      <c r="BD1080" s="121"/>
      <c r="BE1080" s="121"/>
      <c r="BF1080" s="121"/>
      <c r="BG1080" s="121"/>
      <c r="BH1080" s="121"/>
      <c r="BI1080" s="121"/>
      <c r="BJ1080" s="121"/>
      <c r="BK1080" s="121"/>
      <c r="BL1080" s="121"/>
      <c r="BM1080" s="121"/>
      <c r="BN1080" s="121"/>
      <c r="BO1080" s="121"/>
      <c r="BP1080" s="121"/>
      <c r="BQ1080" s="121"/>
      <c r="BR1080" s="121"/>
      <c r="BS1080" s="121"/>
      <c r="BT1080" s="121"/>
      <c r="BU1080" s="121"/>
      <c r="BV1080" s="121"/>
      <c r="BW1080" s="121"/>
      <c r="BX1080" s="121"/>
      <c r="BY1080" s="121"/>
      <c r="BZ1080" s="121"/>
      <c r="CA1080" s="121"/>
      <c r="CB1080" s="121"/>
      <c r="CC1080" s="121"/>
      <c r="CD1080" s="121"/>
      <c r="CE1080" s="121"/>
      <c r="CF1080" s="121"/>
      <c r="CG1080" s="121"/>
      <c r="CH1080" s="121"/>
      <c r="CI1080" s="121"/>
      <c r="CJ1080" s="121"/>
      <c r="CK1080" s="121"/>
      <c r="CL1080" s="121"/>
      <c r="CM1080" s="121"/>
      <c r="CN1080" s="121"/>
      <c r="CO1080" s="121"/>
      <c r="CP1080" s="121"/>
      <c r="CQ1080" s="121"/>
      <c r="CR1080" s="121"/>
      <c r="CS1080" s="121"/>
      <c r="CT1080" s="121"/>
      <c r="CU1080" s="121"/>
      <c r="CV1080" s="121"/>
      <c r="CW1080" s="121"/>
      <c r="CX1080" s="121"/>
      <c r="CY1080" s="121"/>
      <c r="CZ1080" s="121"/>
      <c r="DA1080" s="121"/>
      <c r="DB1080" s="121"/>
      <c r="DC1080" s="121"/>
      <c r="DD1080" s="121"/>
      <c r="DE1080" s="121"/>
      <c r="DF1080" s="121"/>
      <c r="DG1080" s="121"/>
      <c r="DH1080" s="121"/>
      <c r="DI1080" s="121"/>
      <c r="DJ1080" s="121"/>
      <c r="DK1080" s="121"/>
      <c r="DL1080" s="121"/>
      <c r="DM1080" s="121"/>
      <c r="DN1080" s="121"/>
      <c r="DO1080" s="121"/>
      <c r="DP1080" s="121"/>
      <c r="DQ1080" s="121"/>
      <c r="DR1080" s="121"/>
      <c r="DS1080" s="121"/>
      <c r="DT1080" s="121"/>
      <c r="DU1080" s="121"/>
      <c r="DV1080" s="121"/>
      <c r="DW1080" s="121"/>
      <c r="DX1080" s="121"/>
      <c r="DY1080" s="121"/>
      <c r="DZ1080" s="121"/>
      <c r="EA1080" s="121"/>
      <c r="EB1080" s="121"/>
      <c r="EC1080" s="121"/>
      <c r="ED1080" s="121"/>
      <c r="EE1080" s="121"/>
      <c r="EF1080" s="121"/>
      <c r="EG1080" s="121"/>
      <c r="EH1080" s="121"/>
      <c r="EI1080" s="121"/>
      <c r="EJ1080" s="121"/>
      <c r="EK1080" s="121"/>
      <c r="EL1080" s="121"/>
      <c r="EM1080" s="121"/>
      <c r="EN1080" s="121"/>
      <c r="EO1080" s="121"/>
      <c r="EP1080" s="121"/>
      <c r="EQ1080" s="121"/>
      <c r="ER1080" s="121"/>
      <c r="ES1080" s="121"/>
      <c r="ET1080" s="121"/>
      <c r="EU1080" s="121"/>
      <c r="EV1080" s="121"/>
      <c r="EW1080" s="121"/>
      <c r="EX1080" s="121"/>
      <c r="EY1080" s="121"/>
      <c r="EZ1080" s="121"/>
      <c r="FA1080" s="121"/>
      <c r="FB1080" s="121"/>
      <c r="FC1080" s="121"/>
      <c r="FD1080" s="121"/>
      <c r="FE1080" s="121"/>
      <c r="FF1080" s="121"/>
      <c r="FG1080" s="121"/>
      <c r="FH1080" s="121"/>
      <c r="FI1080" s="121"/>
      <c r="FJ1080" s="121"/>
      <c r="FK1080" s="121"/>
      <c r="FL1080" s="121"/>
      <c r="FM1080" s="121"/>
      <c r="FN1080" s="121"/>
      <c r="FO1080" s="121"/>
      <c r="FP1080" s="121"/>
      <c r="FQ1080" s="121"/>
      <c r="FR1080" s="121"/>
      <c r="FS1080" s="121"/>
      <c r="FT1080" s="121"/>
      <c r="FU1080" s="121"/>
      <c r="FV1080" s="121"/>
      <c r="FW1080" s="121"/>
      <c r="FX1080" s="121"/>
      <c r="FY1080" s="121"/>
      <c r="FZ1080" s="121"/>
      <c r="GA1080" s="121"/>
      <c r="GB1080" s="121"/>
      <c r="GC1080" s="121"/>
      <c r="GD1080" s="121"/>
      <c r="GE1080" s="121"/>
      <c r="GF1080" s="121"/>
      <c r="GG1080" s="121"/>
      <c r="GH1080" s="121"/>
      <c r="GI1080" s="121"/>
      <c r="GJ1080" s="121"/>
      <c r="GK1080" s="121"/>
      <c r="GL1080" s="121"/>
      <c r="GM1080" s="121"/>
      <c r="GN1080" s="121"/>
      <c r="GO1080" s="121"/>
      <c r="GP1080" s="121"/>
      <c r="GQ1080" s="121"/>
      <c r="GR1080" s="121"/>
      <c r="GS1080" s="121"/>
      <c r="GT1080" s="121"/>
      <c r="GU1080" s="121"/>
      <c r="GV1080" s="121"/>
      <c r="GW1080" s="121"/>
      <c r="GX1080" s="121"/>
      <c r="GY1080" s="121"/>
      <c r="GZ1080" s="121"/>
      <c r="HA1080" s="121"/>
      <c r="HB1080" s="121"/>
      <c r="HC1080" s="121"/>
      <c r="HD1080" s="121"/>
      <c r="HE1080" s="121"/>
      <c r="HF1080" s="121"/>
      <c r="HG1080" s="121"/>
      <c r="HH1080" s="121"/>
      <c r="HI1080" s="121"/>
      <c r="HJ1080" s="121"/>
      <c r="HK1080" s="121"/>
      <c r="HL1080" s="121"/>
      <c r="HM1080" s="121"/>
      <c r="HN1080" s="121"/>
      <c r="HO1080" s="121"/>
      <c r="HP1080" s="121"/>
      <c r="HQ1080" s="121"/>
      <c r="HR1080" s="121"/>
      <c r="HS1080" s="121"/>
      <c r="HT1080" s="121"/>
      <c r="HU1080" s="121"/>
      <c r="HV1080" s="121"/>
      <c r="HW1080" s="121"/>
      <c r="HX1080" s="121"/>
      <c r="HY1080" s="121"/>
      <c r="HZ1080" s="121"/>
      <c r="IA1080" s="121"/>
      <c r="IB1080" s="121"/>
      <c r="IC1080" s="121"/>
      <c r="ID1080" s="121"/>
      <c r="IE1080" s="121"/>
      <c r="IF1080" s="121"/>
      <c r="IG1080" s="121"/>
      <c r="IH1080" s="121"/>
      <c r="II1080" s="121"/>
      <c r="IJ1080" s="121"/>
      <c r="IK1080" s="121"/>
      <c r="IL1080" s="121"/>
      <c r="IM1080" s="121"/>
      <c r="IN1080" s="121"/>
      <c r="IO1080" s="121"/>
      <c r="IP1080" s="121"/>
      <c r="IQ1080" s="121"/>
      <c r="IR1080" s="121"/>
      <c r="IS1080" s="121"/>
      <c r="IT1080" s="121"/>
      <c r="IU1080" s="121"/>
      <c r="IV1080" s="121"/>
      <c r="IW1080" s="121"/>
      <c r="IX1080" s="121"/>
      <c r="IY1080" s="121"/>
      <c r="IZ1080" s="121"/>
      <c r="JA1080" s="121"/>
      <c r="JB1080" s="121"/>
      <c r="JC1080" s="121"/>
      <c r="JD1080" s="121"/>
      <c r="JE1080" s="121"/>
      <c r="JF1080" s="121"/>
      <c r="JG1080" s="121"/>
      <c r="JH1080" s="121"/>
      <c r="JI1080" s="121"/>
      <c r="JJ1080" s="121"/>
      <c r="JK1080" s="121"/>
      <c r="JL1080" s="121"/>
      <c r="JM1080" s="121"/>
      <c r="JN1080" s="121"/>
      <c r="JO1080" s="121"/>
      <c r="JP1080" s="121"/>
      <c r="JQ1080" s="121"/>
      <c r="JR1080" s="121"/>
      <c r="JS1080" s="121"/>
      <c r="JT1080" s="121"/>
      <c r="JU1080" s="121"/>
      <c r="JV1080" s="121"/>
      <c r="JW1080" s="121"/>
      <c r="JX1080" s="121"/>
      <c r="JY1080" s="121"/>
      <c r="JZ1080" s="121"/>
      <c r="KA1080" s="121"/>
      <c r="KB1080" s="121"/>
      <c r="KC1080" s="121"/>
      <c r="KD1080" s="121"/>
      <c r="KE1080" s="121"/>
      <c r="KF1080" s="121"/>
      <c r="KG1080" s="121"/>
      <c r="KH1080" s="121"/>
      <c r="KI1080" s="121"/>
      <c r="KJ1080" s="121"/>
      <c r="KK1080" s="121"/>
      <c r="KL1080" s="121"/>
      <c r="KM1080" s="121"/>
      <c r="KN1080" s="121"/>
      <c r="KO1080" s="121"/>
      <c r="KP1080" s="121"/>
      <c r="KQ1080" s="121"/>
      <c r="KR1080" s="121"/>
      <c r="KS1080" s="121"/>
      <c r="KT1080" s="121"/>
      <c r="KU1080" s="121"/>
      <c r="KV1080" s="121"/>
      <c r="KW1080" s="121"/>
      <c r="KX1080" s="121"/>
      <c r="KY1080" s="121"/>
      <c r="KZ1080" s="121"/>
      <c r="LA1080" s="121"/>
      <c r="LB1080" s="121"/>
      <c r="LC1080" s="121"/>
      <c r="LD1080" s="121"/>
      <c r="LE1080" s="121"/>
      <c r="LF1080" s="121"/>
      <c r="LG1080" s="121"/>
      <c r="LH1080" s="121"/>
      <c r="LI1080" s="121"/>
      <c r="LJ1080" s="121"/>
      <c r="LK1080" s="121"/>
      <c r="LL1080" s="121"/>
      <c r="LM1080" s="121"/>
      <c r="LN1080" s="121"/>
      <c r="LO1080" s="121"/>
      <c r="LP1080" s="121"/>
      <c r="LQ1080" s="121"/>
      <c r="LR1080" s="121"/>
      <c r="LS1080" s="121"/>
      <c r="LT1080" s="121"/>
      <c r="LU1080" s="121"/>
      <c r="LV1080" s="121"/>
      <c r="LW1080" s="121"/>
      <c r="LX1080" s="121"/>
      <c r="LY1080" s="121"/>
      <c r="LZ1080" s="121"/>
      <c r="MA1080" s="121"/>
      <c r="MB1080" s="121"/>
      <c r="MC1080" s="121"/>
      <c r="MD1080" s="121"/>
      <c r="ME1080" s="121"/>
      <c r="MF1080" s="121"/>
      <c r="MG1080" s="121"/>
      <c r="MH1080" s="121"/>
      <c r="MI1080" s="121"/>
      <c r="MJ1080" s="121"/>
      <c r="MK1080" s="121"/>
      <c r="ML1080" s="121"/>
      <c r="MM1080" s="121"/>
      <c r="MN1080" s="121"/>
      <c r="MO1080" s="121"/>
      <c r="MP1080" s="121"/>
      <c r="MQ1080" s="121"/>
      <c r="MR1080" s="121"/>
      <c r="MS1080" s="121"/>
      <c r="MT1080" s="121"/>
      <c r="MU1080" s="121"/>
      <c r="MV1080" s="121"/>
      <c r="MW1080" s="121"/>
      <c r="MX1080" s="121"/>
      <c r="MY1080" s="121"/>
      <c r="MZ1080" s="121"/>
      <c r="NA1080" s="121"/>
      <c r="NB1080" s="121"/>
      <c r="NC1080" s="121"/>
      <c r="ND1080" s="121"/>
      <c r="NE1080" s="121"/>
      <c r="NF1080" s="121"/>
      <c r="NG1080" s="121"/>
      <c r="NH1080" s="121"/>
      <c r="NI1080" s="121"/>
      <c r="NJ1080" s="121"/>
      <c r="NK1080" s="121"/>
      <c r="NL1080" s="121"/>
      <c r="NM1080" s="121"/>
      <c r="NN1080" s="121"/>
      <c r="NO1080" s="121"/>
      <c r="NP1080" s="121"/>
      <c r="NQ1080" s="121"/>
      <c r="NR1080" s="121"/>
      <c r="NS1080" s="121"/>
      <c r="NT1080" s="121"/>
      <c r="NU1080" s="121"/>
      <c r="NV1080" s="121"/>
      <c r="NW1080" s="121"/>
      <c r="NX1080" s="121"/>
      <c r="NY1080" s="121"/>
      <c r="NZ1080" s="121"/>
      <c r="OA1080" s="121"/>
      <c r="OB1080" s="121"/>
      <c r="OC1080" s="121"/>
      <c r="OD1080" s="121"/>
      <c r="OE1080" s="121"/>
      <c r="OF1080" s="121"/>
      <c r="OG1080" s="121"/>
      <c r="OH1080" s="121"/>
      <c r="OI1080" s="121"/>
      <c r="OJ1080" s="121"/>
      <c r="OK1080" s="121"/>
      <c r="OL1080" s="121"/>
      <c r="OM1080" s="121"/>
      <c r="ON1080" s="121"/>
      <c r="OO1080" s="121"/>
      <c r="OP1080" s="121"/>
      <c r="OQ1080" s="121"/>
      <c r="OR1080" s="121"/>
      <c r="OS1080" s="121"/>
      <c r="OT1080" s="121"/>
      <c r="OU1080" s="121"/>
      <c r="OV1080" s="121"/>
      <c r="OW1080" s="121"/>
      <c r="OX1080" s="121"/>
      <c r="OY1080" s="121"/>
      <c r="OZ1080" s="121"/>
      <c r="PA1080" s="121"/>
      <c r="PB1080" s="121"/>
      <c r="PC1080" s="121"/>
      <c r="PD1080" s="121"/>
      <c r="PE1080" s="121"/>
      <c r="PF1080" s="121"/>
      <c r="PG1080" s="121"/>
      <c r="PH1080" s="121"/>
      <c r="PI1080" s="121"/>
      <c r="PJ1080" s="121"/>
      <c r="PK1080" s="121"/>
      <c r="PL1080" s="121"/>
      <c r="PM1080" s="121"/>
      <c r="PN1080" s="121"/>
      <c r="PO1080" s="121"/>
      <c r="PP1080" s="121"/>
      <c r="PQ1080" s="121"/>
      <c r="PR1080" s="121"/>
      <c r="PS1080" s="121"/>
      <c r="PT1080" s="121"/>
      <c r="PU1080" s="121"/>
      <c r="PV1080" s="121"/>
      <c r="PW1080" s="121"/>
      <c r="PX1080" s="121"/>
      <c r="PY1080" s="121"/>
      <c r="PZ1080" s="121"/>
      <c r="QA1080" s="121"/>
      <c r="QB1080" s="121"/>
      <c r="QC1080" s="121"/>
      <c r="QD1080" s="121"/>
      <c r="QE1080" s="121"/>
      <c r="QF1080" s="121"/>
      <c r="QG1080" s="121"/>
      <c r="QH1080" s="121"/>
      <c r="QI1080" s="121"/>
      <c r="QJ1080" s="121"/>
      <c r="QK1080" s="121"/>
      <c r="QL1080" s="121"/>
      <c r="QM1080" s="121"/>
      <c r="QN1080" s="121"/>
      <c r="QO1080" s="121"/>
      <c r="QP1080" s="121"/>
      <c r="QQ1080" s="121"/>
      <c r="QR1080" s="121"/>
      <c r="QS1080" s="121"/>
      <c r="QT1080" s="121"/>
      <c r="QU1080" s="121"/>
      <c r="QV1080" s="121"/>
      <c r="QW1080" s="121"/>
      <c r="QX1080" s="121"/>
      <c r="QY1080" s="121"/>
      <c r="QZ1080" s="121"/>
      <c r="RA1080" s="121"/>
      <c r="RB1080" s="121"/>
      <c r="RC1080" s="121"/>
      <c r="RD1080" s="121"/>
      <c r="RE1080" s="121"/>
      <c r="RF1080" s="121"/>
      <c r="RG1080" s="121"/>
      <c r="RH1080" s="121"/>
      <c r="RI1080" s="121"/>
      <c r="RJ1080" s="121"/>
      <c r="RK1080" s="121"/>
      <c r="RL1080" s="121"/>
      <c r="RM1080" s="121"/>
      <c r="RN1080" s="121"/>
      <c r="RO1080" s="121"/>
      <c r="RP1080" s="121"/>
      <c r="RQ1080" s="121"/>
      <c r="RR1080" s="121"/>
      <c r="RS1080" s="121"/>
      <c r="RT1080" s="121"/>
      <c r="RU1080" s="121"/>
      <c r="RV1080" s="121"/>
      <c r="RW1080" s="121"/>
      <c r="RX1080" s="121"/>
      <c r="RY1080" s="121"/>
      <c r="RZ1080" s="121"/>
      <c r="SA1080" s="121"/>
      <c r="SB1080" s="121"/>
      <c r="SC1080" s="121"/>
      <c r="SD1080" s="121"/>
      <c r="SE1080" s="121"/>
      <c r="SF1080" s="121"/>
      <c r="SG1080" s="121"/>
      <c r="SH1080" s="121"/>
      <c r="SI1080" s="121"/>
      <c r="SJ1080" s="121"/>
      <c r="SK1080" s="121"/>
      <c r="SL1080" s="121"/>
      <c r="SM1080" s="121"/>
      <c r="SN1080" s="121"/>
      <c r="SO1080" s="121"/>
      <c r="SP1080" s="121"/>
      <c r="SQ1080" s="121"/>
      <c r="SR1080" s="121"/>
      <c r="SS1080" s="121"/>
      <c r="ST1080" s="121"/>
      <c r="SU1080" s="121"/>
      <c r="SV1080" s="121"/>
      <c r="SW1080" s="121"/>
      <c r="SX1080" s="121"/>
      <c r="SY1080" s="121"/>
      <c r="SZ1080" s="121"/>
      <c r="TA1080" s="121"/>
      <c r="TB1080" s="121"/>
      <c r="TC1080" s="121"/>
      <c r="TD1080" s="121"/>
      <c r="TE1080" s="121"/>
      <c r="TF1080" s="121"/>
      <c r="TG1080" s="121"/>
      <c r="TH1080" s="121"/>
      <c r="TI1080" s="121"/>
      <c r="TJ1080" s="121"/>
      <c r="TK1080" s="121"/>
      <c r="TL1080" s="121"/>
      <c r="TM1080" s="121"/>
      <c r="TN1080" s="121"/>
      <c r="TO1080" s="121"/>
      <c r="TP1080" s="121"/>
      <c r="TQ1080" s="121"/>
      <c r="TR1080" s="121"/>
      <c r="TS1080" s="121"/>
      <c r="TT1080" s="121"/>
      <c r="TU1080" s="121"/>
      <c r="TV1080" s="121"/>
      <c r="TW1080" s="121"/>
      <c r="TX1080" s="121"/>
      <c r="TY1080" s="121"/>
      <c r="TZ1080" s="121"/>
      <c r="UA1080" s="121"/>
      <c r="UB1080" s="121"/>
      <c r="UC1080" s="121"/>
      <c r="UD1080" s="121"/>
      <c r="UE1080" s="121"/>
      <c r="UF1080" s="121"/>
      <c r="UG1080" s="121"/>
      <c r="UH1080" s="121"/>
      <c r="UI1080" s="121"/>
      <c r="UJ1080" s="121"/>
      <c r="UK1080" s="121"/>
      <c r="UL1080" s="121"/>
      <c r="UM1080" s="121"/>
      <c r="UN1080" s="121"/>
      <c r="UO1080" s="121"/>
      <c r="UP1080" s="121"/>
      <c r="UQ1080" s="121"/>
      <c r="UR1080" s="121"/>
      <c r="US1080" s="121"/>
      <c r="UT1080" s="121"/>
      <c r="UU1080" s="121"/>
      <c r="UV1080" s="121"/>
      <c r="UW1080" s="121"/>
      <c r="UX1080" s="121"/>
      <c r="UY1080" s="121"/>
      <c r="UZ1080" s="121"/>
      <c r="VA1080" s="121"/>
      <c r="VB1080" s="121"/>
      <c r="VC1080" s="121"/>
      <c r="VD1080" s="121"/>
      <c r="VE1080" s="121"/>
      <c r="VF1080" s="121"/>
      <c r="VG1080" s="121"/>
      <c r="VH1080" s="121"/>
      <c r="VI1080" s="121"/>
      <c r="VJ1080" s="121"/>
      <c r="VK1080" s="121"/>
      <c r="VL1080" s="121"/>
      <c r="VM1080" s="121"/>
      <c r="VN1080" s="121"/>
      <c r="VO1080" s="121"/>
      <c r="VP1080" s="121"/>
      <c r="VQ1080" s="121"/>
      <c r="VR1080" s="121"/>
      <c r="VS1080" s="121"/>
      <c r="VT1080" s="121"/>
      <c r="VU1080" s="121"/>
      <c r="VV1080" s="121"/>
      <c r="VW1080" s="121"/>
      <c r="VX1080" s="121"/>
      <c r="VY1080" s="121"/>
      <c r="VZ1080" s="121"/>
      <c r="WA1080" s="121"/>
      <c r="WB1080" s="121"/>
      <c r="WC1080" s="121"/>
      <c r="WD1080" s="121"/>
      <c r="WE1080" s="121"/>
      <c r="WF1080" s="121"/>
      <c r="WG1080" s="121"/>
      <c r="WH1080" s="121"/>
      <c r="WI1080" s="121"/>
      <c r="WJ1080" s="121"/>
      <c r="WK1080" s="121"/>
      <c r="WL1080" s="121"/>
      <c r="WM1080" s="121"/>
      <c r="WN1080" s="121"/>
      <c r="WO1080" s="121"/>
      <c r="WP1080" s="121"/>
      <c r="WQ1080" s="121"/>
      <c r="WR1080" s="121"/>
      <c r="WS1080" s="121"/>
      <c r="WT1080" s="121"/>
      <c r="WU1080" s="121"/>
      <c r="WV1080" s="121"/>
      <c r="WW1080" s="121"/>
      <c r="WX1080" s="121"/>
      <c r="WY1080" s="121"/>
      <c r="WZ1080" s="121"/>
      <c r="XA1080" s="121"/>
      <c r="XB1080" s="121"/>
      <c r="XC1080" s="121"/>
      <c r="XD1080" s="121"/>
      <c r="XE1080" s="121"/>
      <c r="XF1080" s="121"/>
      <c r="XG1080" s="121"/>
      <c r="XH1080" s="121"/>
      <c r="XI1080" s="121"/>
      <c r="XJ1080" s="121"/>
      <c r="XK1080" s="121"/>
      <c r="XL1080" s="121"/>
      <c r="XM1080" s="121"/>
      <c r="XN1080" s="121"/>
      <c r="XO1080" s="121"/>
      <c r="XP1080" s="121"/>
      <c r="XQ1080" s="121"/>
      <c r="XR1080" s="121"/>
      <c r="XS1080" s="121"/>
      <c r="XT1080" s="121"/>
      <c r="XU1080" s="121"/>
      <c r="XV1080" s="121"/>
      <c r="XW1080" s="121"/>
      <c r="XX1080" s="121"/>
      <c r="XY1080" s="121"/>
      <c r="XZ1080" s="121"/>
      <c r="YA1080" s="121"/>
      <c r="YB1080" s="121"/>
      <c r="YC1080" s="121"/>
      <c r="YD1080" s="121"/>
      <c r="YE1080" s="121"/>
      <c r="YF1080" s="121"/>
      <c r="YG1080" s="121"/>
      <c r="YH1080" s="121"/>
      <c r="YI1080" s="121"/>
      <c r="YJ1080" s="121"/>
      <c r="YK1080" s="121"/>
      <c r="YL1080" s="121"/>
      <c r="YM1080" s="121"/>
      <c r="YN1080" s="121"/>
      <c r="YO1080" s="121"/>
      <c r="YP1080" s="121"/>
      <c r="YQ1080" s="121"/>
      <c r="YR1080" s="121"/>
      <c r="YS1080" s="121"/>
      <c r="YT1080" s="121"/>
      <c r="YU1080" s="121"/>
      <c r="YV1080" s="121"/>
      <c r="YW1080" s="121"/>
      <c r="YX1080" s="121"/>
      <c r="YY1080" s="121"/>
      <c r="YZ1080" s="121"/>
      <c r="ZA1080" s="121"/>
      <c r="ZB1080" s="121"/>
      <c r="ZC1080" s="121"/>
      <c r="ZD1080" s="121"/>
      <c r="ZE1080" s="121"/>
      <c r="ZF1080" s="121"/>
      <c r="ZG1080" s="121"/>
      <c r="ZH1080" s="121"/>
      <c r="ZI1080" s="121"/>
      <c r="ZJ1080" s="121"/>
      <c r="ZK1080" s="121"/>
      <c r="ZL1080" s="121"/>
      <c r="ZM1080" s="121"/>
      <c r="ZN1080" s="121"/>
      <c r="ZO1080" s="121"/>
      <c r="ZP1080" s="121"/>
      <c r="ZQ1080" s="121"/>
      <c r="ZR1080" s="121"/>
      <c r="ZS1080" s="121"/>
      <c r="ZT1080" s="121"/>
      <c r="ZU1080" s="121"/>
      <c r="ZV1080" s="121"/>
      <c r="ZW1080" s="121"/>
      <c r="ZX1080" s="121"/>
      <c r="ZY1080" s="121"/>
      <c r="ZZ1080" s="121"/>
      <c r="AAA1080" s="121"/>
      <c r="AAB1080" s="121"/>
      <c r="AAC1080" s="121"/>
      <c r="AAD1080" s="121"/>
      <c r="AAE1080" s="121"/>
      <c r="AAF1080" s="121"/>
      <c r="AAG1080" s="121"/>
      <c r="AAH1080" s="121"/>
      <c r="AAI1080" s="121"/>
      <c r="AAJ1080" s="121"/>
      <c r="AAK1080" s="121"/>
      <c r="AAL1080" s="121"/>
      <c r="AAM1080" s="121"/>
      <c r="AAN1080" s="121"/>
      <c r="AAO1080" s="121"/>
      <c r="AAP1080" s="121"/>
      <c r="AAQ1080" s="121"/>
      <c r="AAR1080" s="121"/>
      <c r="AAS1080" s="121"/>
      <c r="AAT1080" s="121"/>
      <c r="AAU1080" s="121"/>
      <c r="AAV1080" s="121"/>
      <c r="AAW1080" s="121"/>
      <c r="AAX1080" s="121"/>
      <c r="AAY1080" s="121"/>
      <c r="AAZ1080" s="121"/>
      <c r="ABA1080" s="121"/>
      <c r="ABB1080" s="121"/>
      <c r="ABC1080" s="121"/>
      <c r="ABD1080" s="121"/>
      <c r="ABE1080" s="121"/>
      <c r="ABF1080" s="121"/>
      <c r="ABG1080" s="121"/>
      <c r="ABH1080" s="121"/>
      <c r="ABI1080" s="121"/>
      <c r="ABJ1080" s="121"/>
      <c r="ABK1080" s="121"/>
      <c r="ABL1080" s="121"/>
      <c r="ABM1080" s="121"/>
      <c r="ABN1080" s="121"/>
      <c r="ABO1080" s="121"/>
      <c r="ABP1080" s="121"/>
      <c r="ABQ1080" s="121"/>
      <c r="ABR1080" s="121"/>
      <c r="ABS1080" s="121"/>
      <c r="ABT1080" s="121"/>
      <c r="ABU1080" s="121"/>
      <c r="ABV1080" s="121"/>
      <c r="ABW1080" s="121"/>
      <c r="ABX1080" s="121"/>
      <c r="ABY1080" s="121"/>
      <c r="ABZ1080" s="121"/>
      <c r="ACA1080" s="121"/>
      <c r="ACB1080" s="121"/>
      <c r="ACC1080" s="121"/>
      <c r="ACD1080" s="121"/>
      <c r="ACE1080" s="121"/>
      <c r="ACF1080" s="121"/>
      <c r="ACG1080" s="121"/>
      <c r="ACH1080" s="121"/>
      <c r="ACI1080" s="121"/>
      <c r="ACJ1080" s="121"/>
      <c r="ACK1080" s="121"/>
      <c r="ACL1080" s="121"/>
      <c r="ACM1080" s="121"/>
      <c r="ACN1080" s="121"/>
      <c r="ACO1080" s="121"/>
      <c r="ACP1080" s="121"/>
      <c r="ACQ1080" s="121"/>
      <c r="ACR1080" s="121"/>
      <c r="ACS1080" s="121"/>
      <c r="ACT1080" s="121"/>
      <c r="ACU1080" s="121"/>
      <c r="ACV1080" s="121"/>
      <c r="ACW1080" s="121"/>
      <c r="ACX1080" s="121"/>
      <c r="ACY1080" s="121"/>
      <c r="ACZ1080" s="121"/>
      <c r="ADA1080" s="121"/>
      <c r="ADB1080" s="121"/>
      <c r="ADC1080" s="121"/>
      <c r="ADD1080" s="121"/>
      <c r="ADE1080" s="121"/>
      <c r="ADF1080" s="121"/>
      <c r="ADG1080" s="121"/>
      <c r="ADH1080" s="121"/>
      <c r="ADI1080" s="121"/>
      <c r="ADJ1080" s="121"/>
      <c r="ADK1080" s="121"/>
      <c r="ADL1080" s="121"/>
      <c r="ADM1080" s="121"/>
      <c r="ADN1080" s="121"/>
      <c r="ADO1080" s="121"/>
      <c r="ADP1080" s="121"/>
      <c r="ADQ1080" s="121"/>
      <c r="ADR1080" s="121"/>
      <c r="ADS1080" s="121"/>
      <c r="ADT1080" s="121"/>
      <c r="ADU1080" s="121"/>
      <c r="ADV1080" s="121"/>
      <c r="ADW1080" s="121"/>
      <c r="ADX1080" s="121"/>
      <c r="ADY1080" s="121"/>
      <c r="ADZ1080" s="121"/>
      <c r="AEA1080" s="121"/>
      <c r="AEB1080" s="121"/>
      <c r="AEC1080" s="121"/>
    </row>
    <row r="1081" spans="1:809">
      <c r="A1081" s="121"/>
      <c r="B1081" s="121"/>
      <c r="R1081" s="309"/>
      <c r="S1081" s="271"/>
      <c r="T1081" s="272"/>
      <c r="U1081" s="271"/>
      <c r="V1081" s="311"/>
      <c r="W1081" s="311"/>
      <c r="X1081" s="311"/>
      <c r="Y1081" s="311"/>
      <c r="Z1081" s="311"/>
      <c r="AA1081" s="311"/>
      <c r="AB1081" s="312"/>
      <c r="AC1081" s="121"/>
      <c r="AD1081" s="121"/>
      <c r="AE1081" s="121"/>
      <c r="AF1081" s="121"/>
      <c r="AG1081" s="121"/>
      <c r="AH1081" s="121"/>
      <c r="AI1081" s="121"/>
      <c r="AJ1081" s="121"/>
      <c r="AK1081" s="121"/>
      <c r="AL1081" s="121"/>
      <c r="AM1081" s="121"/>
      <c r="AN1081" s="121"/>
      <c r="AO1081" s="121"/>
      <c r="AP1081" s="121"/>
      <c r="AQ1081" s="121"/>
      <c r="AR1081" s="121"/>
      <c r="AS1081" s="121"/>
      <c r="AT1081" s="121"/>
      <c r="AU1081" s="121"/>
      <c r="AV1081" s="121"/>
      <c r="AW1081" s="121"/>
      <c r="AX1081" s="121"/>
      <c r="AY1081" s="121"/>
      <c r="AZ1081" s="121"/>
      <c r="BA1081" s="121"/>
      <c r="BB1081" s="121"/>
      <c r="BC1081" s="121"/>
      <c r="BD1081" s="121"/>
      <c r="BE1081" s="121"/>
      <c r="BF1081" s="121"/>
      <c r="BG1081" s="121"/>
      <c r="BH1081" s="121"/>
      <c r="BI1081" s="121"/>
      <c r="BJ1081" s="121"/>
      <c r="BK1081" s="121"/>
      <c r="BL1081" s="121"/>
      <c r="BM1081" s="121"/>
      <c r="BN1081" s="121"/>
      <c r="BO1081" s="121"/>
      <c r="BP1081" s="121"/>
      <c r="BQ1081" s="121"/>
      <c r="BR1081" s="121"/>
      <c r="BS1081" s="121"/>
      <c r="BT1081" s="121"/>
      <c r="BU1081" s="121"/>
      <c r="BV1081" s="121"/>
      <c r="BW1081" s="121"/>
      <c r="BX1081" s="121"/>
      <c r="BY1081" s="121"/>
      <c r="BZ1081" s="121"/>
      <c r="CA1081" s="121"/>
      <c r="CB1081" s="121"/>
      <c r="CC1081" s="121"/>
      <c r="CD1081" s="121"/>
      <c r="CE1081" s="121"/>
      <c r="CF1081" s="121"/>
      <c r="CG1081" s="121"/>
      <c r="CH1081" s="121"/>
      <c r="CI1081" s="121"/>
      <c r="CJ1081" s="121"/>
      <c r="CK1081" s="121"/>
      <c r="CL1081" s="121"/>
      <c r="CM1081" s="121"/>
      <c r="CN1081" s="121"/>
      <c r="CO1081" s="121"/>
      <c r="CP1081" s="121"/>
      <c r="CQ1081" s="121"/>
      <c r="CR1081" s="121"/>
      <c r="CS1081" s="121"/>
      <c r="CT1081" s="121"/>
      <c r="CU1081" s="121"/>
      <c r="CV1081" s="121"/>
      <c r="CW1081" s="121"/>
      <c r="CX1081" s="121"/>
      <c r="CY1081" s="121"/>
      <c r="CZ1081" s="121"/>
      <c r="DA1081" s="121"/>
      <c r="DB1081" s="121"/>
      <c r="DC1081" s="121"/>
      <c r="DD1081" s="121"/>
      <c r="DE1081" s="121"/>
      <c r="DF1081" s="121"/>
      <c r="DG1081" s="121"/>
      <c r="DH1081" s="121"/>
      <c r="DI1081" s="121"/>
      <c r="DJ1081" s="121"/>
      <c r="DK1081" s="121"/>
      <c r="DL1081" s="121"/>
      <c r="DM1081" s="121"/>
      <c r="DN1081" s="121"/>
      <c r="DO1081" s="121"/>
      <c r="DP1081" s="121"/>
      <c r="DQ1081" s="121"/>
      <c r="DR1081" s="121"/>
      <c r="DS1081" s="121"/>
      <c r="DT1081" s="121"/>
      <c r="DU1081" s="121"/>
      <c r="DV1081" s="121"/>
      <c r="DW1081" s="121"/>
      <c r="DX1081" s="121"/>
      <c r="DY1081" s="121"/>
      <c r="DZ1081" s="121"/>
      <c r="EA1081" s="121"/>
      <c r="EB1081" s="121"/>
      <c r="EC1081" s="121"/>
      <c r="ED1081" s="121"/>
      <c r="EE1081" s="121"/>
      <c r="EF1081" s="121"/>
      <c r="EG1081" s="121"/>
      <c r="EH1081" s="121"/>
      <c r="EI1081" s="121"/>
      <c r="EJ1081" s="121"/>
      <c r="EK1081" s="121"/>
      <c r="EL1081" s="121"/>
      <c r="EM1081" s="121"/>
      <c r="EN1081" s="121"/>
      <c r="EO1081" s="121"/>
      <c r="EP1081" s="121"/>
      <c r="EQ1081" s="121"/>
      <c r="ER1081" s="121"/>
      <c r="ES1081" s="121"/>
      <c r="ET1081" s="121"/>
      <c r="EU1081" s="121"/>
      <c r="EV1081" s="121"/>
      <c r="EW1081" s="121"/>
      <c r="EX1081" s="121"/>
      <c r="EY1081" s="121"/>
      <c r="EZ1081" s="121"/>
      <c r="FA1081" s="121"/>
      <c r="FB1081" s="121"/>
      <c r="FC1081" s="121"/>
      <c r="FD1081" s="121"/>
      <c r="FE1081" s="121"/>
      <c r="FF1081" s="121"/>
      <c r="FG1081" s="121"/>
      <c r="FH1081" s="121"/>
      <c r="FI1081" s="121"/>
      <c r="FJ1081" s="121"/>
      <c r="FK1081" s="121"/>
      <c r="FL1081" s="121"/>
      <c r="FM1081" s="121"/>
      <c r="FN1081" s="121"/>
      <c r="FO1081" s="121"/>
      <c r="FP1081" s="121"/>
      <c r="FQ1081" s="121"/>
      <c r="FR1081" s="121"/>
      <c r="FS1081" s="121"/>
      <c r="FT1081" s="121"/>
      <c r="FU1081" s="121"/>
      <c r="FV1081" s="121"/>
      <c r="FW1081" s="121"/>
      <c r="FX1081" s="121"/>
      <c r="FY1081" s="121"/>
      <c r="FZ1081" s="121"/>
      <c r="GA1081" s="121"/>
      <c r="GB1081" s="121"/>
      <c r="GC1081" s="121"/>
      <c r="GD1081" s="121"/>
      <c r="GE1081" s="121"/>
      <c r="GF1081" s="121"/>
      <c r="GG1081" s="121"/>
      <c r="GH1081" s="121"/>
      <c r="GI1081" s="121"/>
      <c r="GJ1081" s="121"/>
      <c r="GK1081" s="121"/>
      <c r="GL1081" s="121"/>
      <c r="GM1081" s="121"/>
      <c r="GN1081" s="121"/>
      <c r="GO1081" s="121"/>
      <c r="GP1081" s="121"/>
      <c r="GQ1081" s="121"/>
      <c r="GR1081" s="121"/>
      <c r="GS1081" s="121"/>
      <c r="GT1081" s="121"/>
      <c r="GU1081" s="121"/>
      <c r="GV1081" s="121"/>
      <c r="GW1081" s="121"/>
      <c r="GX1081" s="121"/>
      <c r="GY1081" s="121"/>
      <c r="GZ1081" s="121"/>
      <c r="HA1081" s="121"/>
      <c r="HB1081" s="121"/>
      <c r="HC1081" s="121"/>
      <c r="HD1081" s="121"/>
      <c r="HE1081" s="121"/>
      <c r="HF1081" s="121"/>
      <c r="HG1081" s="121"/>
      <c r="HH1081" s="121"/>
      <c r="HI1081" s="121"/>
      <c r="HJ1081" s="121"/>
      <c r="HK1081" s="121"/>
      <c r="HL1081" s="121"/>
      <c r="HM1081" s="121"/>
      <c r="HN1081" s="121"/>
      <c r="HO1081" s="121"/>
      <c r="HP1081" s="121"/>
      <c r="HQ1081" s="121"/>
      <c r="HR1081" s="121"/>
      <c r="HS1081" s="121"/>
      <c r="HT1081" s="121"/>
      <c r="HU1081" s="121"/>
      <c r="HV1081" s="121"/>
      <c r="HW1081" s="121"/>
      <c r="HX1081" s="121"/>
      <c r="HY1081" s="121"/>
      <c r="HZ1081" s="121"/>
      <c r="IA1081" s="121"/>
      <c r="IB1081" s="121"/>
      <c r="IC1081" s="121"/>
      <c r="ID1081" s="121"/>
      <c r="IE1081" s="121"/>
      <c r="IF1081" s="121"/>
      <c r="IG1081" s="121"/>
      <c r="IH1081" s="121"/>
      <c r="II1081" s="121"/>
      <c r="IJ1081" s="121"/>
      <c r="IK1081" s="121"/>
      <c r="IL1081" s="121"/>
      <c r="IM1081" s="121"/>
      <c r="IN1081" s="121"/>
      <c r="IO1081" s="121"/>
      <c r="IP1081" s="121"/>
      <c r="IQ1081" s="121"/>
      <c r="IR1081" s="121"/>
      <c r="IS1081" s="121"/>
      <c r="IT1081" s="121"/>
      <c r="IU1081" s="121"/>
      <c r="IV1081" s="121"/>
      <c r="IW1081" s="121"/>
      <c r="IX1081" s="121"/>
      <c r="IY1081" s="121"/>
      <c r="IZ1081" s="121"/>
      <c r="JA1081" s="121"/>
      <c r="JB1081" s="121"/>
      <c r="JC1081" s="121"/>
      <c r="JD1081" s="121"/>
      <c r="JE1081" s="121"/>
      <c r="JF1081" s="121"/>
      <c r="JG1081" s="121"/>
      <c r="JH1081" s="121"/>
      <c r="JI1081" s="121"/>
      <c r="JJ1081" s="121"/>
      <c r="JK1081" s="121"/>
      <c r="JL1081" s="121"/>
      <c r="JM1081" s="121"/>
      <c r="JN1081" s="121"/>
      <c r="JO1081" s="121"/>
      <c r="JP1081" s="121"/>
      <c r="JQ1081" s="121"/>
      <c r="JR1081" s="121"/>
      <c r="JS1081" s="121"/>
      <c r="JT1081" s="121"/>
      <c r="JU1081" s="121"/>
      <c r="JV1081" s="121"/>
      <c r="JW1081" s="121"/>
      <c r="JX1081" s="121"/>
      <c r="JY1081" s="121"/>
      <c r="JZ1081" s="121"/>
      <c r="KA1081" s="121"/>
      <c r="KB1081" s="121"/>
      <c r="KC1081" s="121"/>
      <c r="KD1081" s="121"/>
      <c r="KE1081" s="121"/>
      <c r="KF1081" s="121"/>
      <c r="KG1081" s="121"/>
      <c r="KH1081" s="121"/>
      <c r="KI1081" s="121"/>
      <c r="KJ1081" s="121"/>
      <c r="KK1081" s="121"/>
      <c r="KL1081" s="121"/>
      <c r="KM1081" s="121"/>
      <c r="KN1081" s="121"/>
      <c r="KO1081" s="121"/>
      <c r="KP1081" s="121"/>
      <c r="KQ1081" s="121"/>
      <c r="KR1081" s="121"/>
      <c r="KS1081" s="121"/>
      <c r="KT1081" s="121"/>
      <c r="KU1081" s="121"/>
      <c r="KV1081" s="121"/>
      <c r="KW1081" s="121"/>
      <c r="KX1081" s="121"/>
      <c r="KY1081" s="121"/>
      <c r="KZ1081" s="121"/>
      <c r="LA1081" s="121"/>
      <c r="LB1081" s="121"/>
      <c r="LC1081" s="121"/>
      <c r="LD1081" s="121"/>
      <c r="LE1081" s="121"/>
      <c r="LF1081" s="121"/>
      <c r="LG1081" s="121"/>
      <c r="LH1081" s="121"/>
      <c r="LI1081" s="121"/>
      <c r="LJ1081" s="121"/>
      <c r="LK1081" s="121"/>
      <c r="LL1081" s="121"/>
      <c r="LM1081" s="121"/>
      <c r="LN1081" s="121"/>
      <c r="LO1081" s="121"/>
      <c r="LP1081" s="121"/>
      <c r="LQ1081" s="121"/>
      <c r="LR1081" s="121"/>
      <c r="LS1081" s="121"/>
      <c r="LT1081" s="121"/>
      <c r="LU1081" s="121"/>
      <c r="LV1081" s="121"/>
      <c r="LW1081" s="121"/>
      <c r="LX1081" s="121"/>
      <c r="LY1081" s="121"/>
      <c r="LZ1081" s="121"/>
      <c r="MA1081" s="121"/>
      <c r="MB1081" s="121"/>
      <c r="MC1081" s="121"/>
      <c r="MD1081" s="121"/>
      <c r="ME1081" s="121"/>
      <c r="MF1081" s="121"/>
      <c r="MG1081" s="121"/>
      <c r="MH1081" s="121"/>
      <c r="MI1081" s="121"/>
      <c r="MJ1081" s="121"/>
      <c r="MK1081" s="121"/>
      <c r="ML1081" s="121"/>
      <c r="MM1081" s="121"/>
      <c r="MN1081" s="121"/>
      <c r="MO1081" s="121"/>
      <c r="MP1081" s="121"/>
      <c r="MQ1081" s="121"/>
      <c r="MR1081" s="121"/>
      <c r="MS1081" s="121"/>
      <c r="MT1081" s="121"/>
      <c r="MU1081" s="121"/>
      <c r="MV1081" s="121"/>
      <c r="MW1081" s="121"/>
      <c r="MX1081" s="121"/>
      <c r="MY1081" s="121"/>
      <c r="MZ1081" s="121"/>
      <c r="NA1081" s="121"/>
      <c r="NB1081" s="121"/>
      <c r="NC1081" s="121"/>
      <c r="ND1081" s="121"/>
      <c r="NE1081" s="121"/>
      <c r="NF1081" s="121"/>
      <c r="NG1081" s="121"/>
      <c r="NH1081" s="121"/>
      <c r="NI1081" s="121"/>
      <c r="NJ1081" s="121"/>
      <c r="NK1081" s="121"/>
      <c r="NL1081" s="121"/>
      <c r="NM1081" s="121"/>
      <c r="NN1081" s="121"/>
      <c r="NO1081" s="121"/>
      <c r="NP1081" s="121"/>
      <c r="NQ1081" s="121"/>
      <c r="NR1081" s="121"/>
      <c r="NS1081" s="121"/>
      <c r="NT1081" s="121"/>
      <c r="NU1081" s="121"/>
      <c r="NV1081" s="121"/>
      <c r="NW1081" s="121"/>
      <c r="NX1081" s="121"/>
      <c r="NY1081" s="121"/>
      <c r="NZ1081" s="121"/>
      <c r="OA1081" s="121"/>
      <c r="OB1081" s="121"/>
      <c r="OC1081" s="121"/>
      <c r="OD1081" s="121"/>
      <c r="OE1081" s="121"/>
      <c r="OF1081" s="121"/>
      <c r="OG1081" s="121"/>
      <c r="OH1081" s="121"/>
      <c r="OI1081" s="121"/>
      <c r="OJ1081" s="121"/>
      <c r="OK1081" s="121"/>
      <c r="OL1081" s="121"/>
      <c r="OM1081" s="121"/>
      <c r="ON1081" s="121"/>
      <c r="OO1081" s="121"/>
      <c r="OP1081" s="121"/>
      <c r="OQ1081" s="121"/>
      <c r="OR1081" s="121"/>
      <c r="OS1081" s="121"/>
      <c r="OT1081" s="121"/>
      <c r="OU1081" s="121"/>
      <c r="OV1081" s="121"/>
      <c r="OW1081" s="121"/>
      <c r="OX1081" s="121"/>
      <c r="OY1081" s="121"/>
      <c r="OZ1081" s="121"/>
      <c r="PA1081" s="121"/>
      <c r="PB1081" s="121"/>
      <c r="PC1081" s="121"/>
      <c r="PD1081" s="121"/>
      <c r="PE1081" s="121"/>
      <c r="PF1081" s="121"/>
      <c r="PG1081" s="121"/>
      <c r="PH1081" s="121"/>
      <c r="PI1081" s="121"/>
      <c r="PJ1081" s="121"/>
      <c r="PK1081" s="121"/>
      <c r="PL1081" s="121"/>
      <c r="PM1081" s="121"/>
      <c r="PN1081" s="121"/>
      <c r="PO1081" s="121"/>
      <c r="PP1081" s="121"/>
      <c r="PQ1081" s="121"/>
      <c r="PR1081" s="121"/>
      <c r="PS1081" s="121"/>
      <c r="PT1081" s="121"/>
      <c r="PU1081" s="121"/>
      <c r="PV1081" s="121"/>
      <c r="PW1081" s="121"/>
      <c r="PX1081" s="121"/>
      <c r="PY1081" s="121"/>
      <c r="PZ1081" s="121"/>
      <c r="QA1081" s="121"/>
      <c r="QB1081" s="121"/>
      <c r="QC1081" s="121"/>
      <c r="QD1081" s="121"/>
      <c r="QE1081" s="121"/>
      <c r="QF1081" s="121"/>
      <c r="QG1081" s="121"/>
      <c r="QH1081" s="121"/>
      <c r="QI1081" s="121"/>
      <c r="QJ1081" s="121"/>
      <c r="QK1081" s="121"/>
      <c r="QL1081" s="121"/>
      <c r="QM1081" s="121"/>
      <c r="QN1081" s="121"/>
      <c r="QO1081" s="121"/>
      <c r="QP1081" s="121"/>
      <c r="QQ1081" s="121"/>
      <c r="QR1081" s="121"/>
      <c r="QS1081" s="121"/>
      <c r="QT1081" s="121"/>
      <c r="QU1081" s="121"/>
      <c r="QV1081" s="121"/>
      <c r="QW1081" s="121"/>
      <c r="QX1081" s="121"/>
      <c r="QY1081" s="121"/>
      <c r="QZ1081" s="121"/>
      <c r="RA1081" s="121"/>
      <c r="RB1081" s="121"/>
      <c r="RC1081" s="121"/>
      <c r="RD1081" s="121"/>
      <c r="RE1081" s="121"/>
      <c r="RF1081" s="121"/>
      <c r="RG1081" s="121"/>
      <c r="RH1081" s="121"/>
      <c r="RI1081" s="121"/>
      <c r="RJ1081" s="121"/>
      <c r="RK1081" s="121"/>
      <c r="RL1081" s="121"/>
      <c r="RM1081" s="121"/>
      <c r="RN1081" s="121"/>
      <c r="RO1081" s="121"/>
      <c r="RP1081" s="121"/>
      <c r="RQ1081" s="121"/>
      <c r="RR1081" s="121"/>
      <c r="RS1081" s="121"/>
      <c r="RT1081" s="121"/>
      <c r="RU1081" s="121"/>
      <c r="RV1081" s="121"/>
      <c r="RW1081" s="121"/>
      <c r="RX1081" s="121"/>
      <c r="RY1081" s="121"/>
      <c r="RZ1081" s="121"/>
      <c r="SA1081" s="121"/>
      <c r="SB1081" s="121"/>
      <c r="SC1081" s="121"/>
      <c r="SD1081" s="121"/>
      <c r="SE1081" s="121"/>
      <c r="SF1081" s="121"/>
      <c r="SG1081" s="121"/>
      <c r="SH1081" s="121"/>
      <c r="SI1081" s="121"/>
      <c r="SJ1081" s="121"/>
      <c r="SK1081" s="121"/>
      <c r="SL1081" s="121"/>
      <c r="SM1081" s="121"/>
      <c r="SN1081" s="121"/>
      <c r="SO1081" s="121"/>
      <c r="SP1081" s="121"/>
      <c r="SQ1081" s="121"/>
      <c r="SR1081" s="121"/>
      <c r="SS1081" s="121"/>
      <c r="ST1081" s="121"/>
      <c r="SU1081" s="121"/>
      <c r="SV1081" s="121"/>
      <c r="SW1081" s="121"/>
      <c r="SX1081" s="121"/>
      <c r="SY1081" s="121"/>
      <c r="SZ1081" s="121"/>
      <c r="TA1081" s="121"/>
      <c r="TB1081" s="121"/>
      <c r="TC1081" s="121"/>
      <c r="TD1081" s="121"/>
      <c r="TE1081" s="121"/>
      <c r="TF1081" s="121"/>
      <c r="TG1081" s="121"/>
      <c r="TH1081" s="121"/>
      <c r="TI1081" s="121"/>
      <c r="TJ1081" s="121"/>
      <c r="TK1081" s="121"/>
      <c r="TL1081" s="121"/>
      <c r="TM1081" s="121"/>
      <c r="TN1081" s="121"/>
      <c r="TO1081" s="121"/>
      <c r="TP1081" s="121"/>
      <c r="TQ1081" s="121"/>
      <c r="TR1081" s="121"/>
      <c r="TS1081" s="121"/>
      <c r="TT1081" s="121"/>
      <c r="TU1081" s="121"/>
      <c r="TV1081" s="121"/>
      <c r="TW1081" s="121"/>
      <c r="TX1081" s="121"/>
      <c r="TY1081" s="121"/>
      <c r="TZ1081" s="121"/>
      <c r="UA1081" s="121"/>
      <c r="UB1081" s="121"/>
      <c r="UC1081" s="121"/>
      <c r="UD1081" s="121"/>
      <c r="UE1081" s="121"/>
      <c r="UF1081" s="121"/>
      <c r="UG1081" s="121"/>
      <c r="UH1081" s="121"/>
      <c r="UI1081" s="121"/>
      <c r="UJ1081" s="121"/>
      <c r="UK1081" s="121"/>
      <c r="UL1081" s="121"/>
      <c r="UM1081" s="121"/>
      <c r="UN1081" s="121"/>
      <c r="UO1081" s="121"/>
      <c r="UP1081" s="121"/>
      <c r="UQ1081" s="121"/>
      <c r="UR1081" s="121"/>
      <c r="US1081" s="121"/>
      <c r="UT1081" s="121"/>
      <c r="UU1081" s="121"/>
      <c r="UV1081" s="121"/>
      <c r="UW1081" s="121"/>
      <c r="UX1081" s="121"/>
      <c r="UY1081" s="121"/>
      <c r="UZ1081" s="121"/>
      <c r="VA1081" s="121"/>
      <c r="VB1081" s="121"/>
      <c r="VC1081" s="121"/>
      <c r="VD1081" s="121"/>
      <c r="VE1081" s="121"/>
      <c r="VF1081" s="121"/>
      <c r="VG1081" s="121"/>
      <c r="VH1081" s="121"/>
      <c r="VI1081" s="121"/>
      <c r="VJ1081" s="121"/>
      <c r="VK1081" s="121"/>
      <c r="VL1081" s="121"/>
      <c r="VM1081" s="121"/>
      <c r="VN1081" s="121"/>
      <c r="VO1081" s="121"/>
      <c r="VP1081" s="121"/>
      <c r="VQ1081" s="121"/>
      <c r="VR1081" s="121"/>
      <c r="VS1081" s="121"/>
      <c r="VT1081" s="121"/>
      <c r="VU1081" s="121"/>
      <c r="VV1081" s="121"/>
      <c r="VW1081" s="121"/>
      <c r="VX1081" s="121"/>
      <c r="VY1081" s="121"/>
      <c r="VZ1081" s="121"/>
      <c r="WA1081" s="121"/>
      <c r="WB1081" s="121"/>
      <c r="WC1081" s="121"/>
      <c r="WD1081" s="121"/>
      <c r="WE1081" s="121"/>
      <c r="WF1081" s="121"/>
      <c r="WG1081" s="121"/>
      <c r="WH1081" s="121"/>
      <c r="WI1081" s="121"/>
      <c r="WJ1081" s="121"/>
      <c r="WK1081" s="121"/>
      <c r="WL1081" s="121"/>
      <c r="WM1081" s="121"/>
      <c r="WN1081" s="121"/>
      <c r="WO1081" s="121"/>
      <c r="WP1081" s="121"/>
      <c r="WQ1081" s="121"/>
      <c r="WR1081" s="121"/>
      <c r="WS1081" s="121"/>
      <c r="WT1081" s="121"/>
      <c r="WU1081" s="121"/>
      <c r="WV1081" s="121"/>
      <c r="WW1081" s="121"/>
      <c r="WX1081" s="121"/>
      <c r="WY1081" s="121"/>
      <c r="WZ1081" s="121"/>
      <c r="XA1081" s="121"/>
      <c r="XB1081" s="121"/>
      <c r="XC1081" s="121"/>
      <c r="XD1081" s="121"/>
      <c r="XE1081" s="121"/>
      <c r="XF1081" s="121"/>
      <c r="XG1081" s="121"/>
      <c r="XH1081" s="121"/>
      <c r="XI1081" s="121"/>
      <c r="XJ1081" s="121"/>
      <c r="XK1081" s="121"/>
      <c r="XL1081" s="121"/>
      <c r="XM1081" s="121"/>
      <c r="XN1081" s="121"/>
      <c r="XO1081" s="121"/>
      <c r="XP1081" s="121"/>
      <c r="XQ1081" s="121"/>
      <c r="XR1081" s="121"/>
      <c r="XS1081" s="121"/>
      <c r="XT1081" s="121"/>
      <c r="XU1081" s="121"/>
      <c r="XV1081" s="121"/>
      <c r="XW1081" s="121"/>
      <c r="XX1081" s="121"/>
      <c r="XY1081" s="121"/>
      <c r="XZ1081" s="121"/>
      <c r="YA1081" s="121"/>
      <c r="YB1081" s="121"/>
      <c r="YC1081" s="121"/>
      <c r="YD1081" s="121"/>
      <c r="YE1081" s="121"/>
      <c r="YF1081" s="121"/>
      <c r="YG1081" s="121"/>
      <c r="YH1081" s="121"/>
      <c r="YI1081" s="121"/>
      <c r="YJ1081" s="121"/>
      <c r="YK1081" s="121"/>
      <c r="YL1081" s="121"/>
      <c r="YM1081" s="121"/>
      <c r="YN1081" s="121"/>
      <c r="YO1081" s="121"/>
      <c r="YP1081" s="121"/>
      <c r="YQ1081" s="121"/>
      <c r="YR1081" s="121"/>
      <c r="YS1081" s="121"/>
      <c r="YT1081" s="121"/>
      <c r="YU1081" s="121"/>
      <c r="YV1081" s="121"/>
      <c r="YW1081" s="121"/>
      <c r="YX1081" s="121"/>
      <c r="YY1081" s="121"/>
      <c r="YZ1081" s="121"/>
      <c r="ZA1081" s="121"/>
      <c r="ZB1081" s="121"/>
      <c r="ZC1081" s="121"/>
      <c r="ZD1081" s="121"/>
      <c r="ZE1081" s="121"/>
      <c r="ZF1081" s="121"/>
      <c r="ZG1081" s="121"/>
      <c r="ZH1081" s="121"/>
      <c r="ZI1081" s="121"/>
      <c r="ZJ1081" s="121"/>
      <c r="ZK1081" s="121"/>
      <c r="ZL1081" s="121"/>
      <c r="ZM1081" s="121"/>
      <c r="ZN1081" s="121"/>
      <c r="ZO1081" s="121"/>
      <c r="ZP1081" s="121"/>
      <c r="ZQ1081" s="121"/>
      <c r="ZR1081" s="121"/>
      <c r="ZS1081" s="121"/>
      <c r="ZT1081" s="121"/>
      <c r="ZU1081" s="121"/>
      <c r="ZV1081" s="121"/>
      <c r="ZW1081" s="121"/>
      <c r="ZX1081" s="121"/>
      <c r="ZY1081" s="121"/>
      <c r="ZZ1081" s="121"/>
      <c r="AAA1081" s="121"/>
      <c r="AAB1081" s="121"/>
      <c r="AAC1081" s="121"/>
      <c r="AAD1081" s="121"/>
      <c r="AAE1081" s="121"/>
      <c r="AAF1081" s="121"/>
      <c r="AAG1081" s="121"/>
      <c r="AAH1081" s="121"/>
      <c r="AAI1081" s="121"/>
      <c r="AAJ1081" s="121"/>
      <c r="AAK1081" s="121"/>
      <c r="AAL1081" s="121"/>
      <c r="AAM1081" s="121"/>
      <c r="AAN1081" s="121"/>
      <c r="AAO1081" s="121"/>
      <c r="AAP1081" s="121"/>
      <c r="AAQ1081" s="121"/>
      <c r="AAR1081" s="121"/>
      <c r="AAS1081" s="121"/>
      <c r="AAT1081" s="121"/>
      <c r="AAU1081" s="121"/>
      <c r="AAV1081" s="121"/>
      <c r="AAW1081" s="121"/>
      <c r="AAX1081" s="121"/>
      <c r="AAY1081" s="121"/>
      <c r="AAZ1081" s="121"/>
      <c r="ABA1081" s="121"/>
      <c r="ABB1081" s="121"/>
      <c r="ABC1081" s="121"/>
      <c r="ABD1081" s="121"/>
      <c r="ABE1081" s="121"/>
      <c r="ABF1081" s="121"/>
      <c r="ABG1081" s="121"/>
      <c r="ABH1081" s="121"/>
      <c r="ABI1081" s="121"/>
      <c r="ABJ1081" s="121"/>
      <c r="ABK1081" s="121"/>
      <c r="ABL1081" s="121"/>
      <c r="ABM1081" s="121"/>
      <c r="ABN1081" s="121"/>
      <c r="ABO1081" s="121"/>
      <c r="ABP1081" s="121"/>
      <c r="ABQ1081" s="121"/>
      <c r="ABR1081" s="121"/>
      <c r="ABS1081" s="121"/>
      <c r="ABT1081" s="121"/>
      <c r="ABU1081" s="121"/>
      <c r="ABV1081" s="121"/>
      <c r="ABW1081" s="121"/>
      <c r="ABX1081" s="121"/>
      <c r="ABY1081" s="121"/>
      <c r="ABZ1081" s="121"/>
      <c r="ACA1081" s="121"/>
      <c r="ACB1081" s="121"/>
      <c r="ACC1081" s="121"/>
      <c r="ACD1081" s="121"/>
      <c r="ACE1081" s="121"/>
      <c r="ACF1081" s="121"/>
      <c r="ACG1081" s="121"/>
      <c r="ACH1081" s="121"/>
      <c r="ACI1081" s="121"/>
      <c r="ACJ1081" s="121"/>
      <c r="ACK1081" s="121"/>
      <c r="ACL1081" s="121"/>
      <c r="ACM1081" s="121"/>
      <c r="ACN1081" s="121"/>
      <c r="ACO1081" s="121"/>
      <c r="ACP1081" s="121"/>
      <c r="ACQ1081" s="121"/>
      <c r="ACR1081" s="121"/>
      <c r="ACS1081" s="121"/>
      <c r="ACT1081" s="121"/>
      <c r="ACU1081" s="121"/>
      <c r="ACV1081" s="121"/>
      <c r="ACW1081" s="121"/>
      <c r="ACX1081" s="121"/>
      <c r="ACY1081" s="121"/>
      <c r="ACZ1081" s="121"/>
      <c r="ADA1081" s="121"/>
      <c r="ADB1081" s="121"/>
      <c r="ADC1081" s="121"/>
      <c r="ADD1081" s="121"/>
      <c r="ADE1081" s="121"/>
      <c r="ADF1081" s="121"/>
      <c r="ADG1081" s="121"/>
      <c r="ADH1081" s="121"/>
      <c r="ADI1081" s="121"/>
      <c r="ADJ1081" s="121"/>
      <c r="ADK1081" s="121"/>
      <c r="ADL1081" s="121"/>
      <c r="ADM1081" s="121"/>
      <c r="ADN1081" s="121"/>
      <c r="ADO1081" s="121"/>
      <c r="ADP1081" s="121"/>
      <c r="ADQ1081" s="121"/>
      <c r="ADR1081" s="121"/>
      <c r="ADS1081" s="121"/>
      <c r="ADT1081" s="121"/>
      <c r="ADU1081" s="121"/>
      <c r="ADV1081" s="121"/>
      <c r="ADW1081" s="121"/>
      <c r="ADX1081" s="121"/>
      <c r="ADY1081" s="121"/>
      <c r="ADZ1081" s="121"/>
      <c r="AEA1081" s="121"/>
      <c r="AEB1081" s="121"/>
      <c r="AEC1081" s="121"/>
    </row>
  </sheetData>
  <mergeCells count="4">
    <mergeCell ref="E306:F306"/>
    <mergeCell ref="G306:H306"/>
    <mergeCell ref="J306:K306"/>
    <mergeCell ref="L306:N306"/>
  </mergeCells>
  <hyperlinks>
    <hyperlink ref="C11" r:id="rId1" display="http://www.zcmc.am/"/>
    <hyperlink ref="R19" r:id="rId2" display="http://www.futuredirections.org.au/publications/food-and-water-crises/28-global-food-and-water-crises-swa/176-chinese-city-of-4-million-left-dry-as-pollution-contaminates-water.html"/>
    <hyperlink ref="R58" r:id="rId3" display="https://pure.ltu.se/portal/files/96533586/Numerical_analysis_of_staged_construction_of_an_upstream_tailings_dam.pdf"/>
    <hyperlink ref="R54" r:id="rId4"/>
  </hyperlinks>
  <pageMargins left="0.7" right="0.7" top="0.75" bottom="0.75" header="0.3" footer="0.3"/>
  <pageSetup orientation="portrait" horizontalDpi="4294967293" verticalDpi="4294967293"/>
  <drawing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TSF Failures 1915-2016</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 Chambers</dc:creator>
  <cp:lastModifiedBy>Rene Kleijn</cp:lastModifiedBy>
  <dcterms:created xsi:type="dcterms:W3CDTF">2016-08-25T14:50:51Z</dcterms:created>
  <dcterms:modified xsi:type="dcterms:W3CDTF">2017-05-03T12:19:52Z</dcterms:modified>
</cp:coreProperties>
</file>